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2.xml" ContentType="application/vnd.ms-office.activeX+xml"/>
  <Override PartName="/xl/activeX/activeX3.xml" ContentType="application/vnd.ms-office.activeX+xml"/>
  <Override PartName="/xl/drawings/drawing3.xml" ContentType="application/vnd.openxmlformats-officedocument.drawing+xml"/>
  <Override PartName="/xl/activeX/activeX4.xml" ContentType="application/vnd.ms-office.activeX+xml"/>
  <Override PartName="/xl/activeX/activeX5.xml" ContentType="application/vnd.ms-office.activeX+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1B199253-C1F0-461F-91A2-DCB3CC89A190}" xr6:coauthVersionLast="47" xr6:coauthVersionMax="47" xr10:uidLastSave="{00000000-0000-0000-0000-000000000000}"/>
  <workbookProtection workbookAlgorithmName="SHA-512" workbookHashValue="sS+q+2ZJGMAugTPmTXEYVbdwsolT+vscNIcK4koSZiTg9tw7zYHL+4NNlIHK1UC0bm7u25WAsGmeb8xUc3GWnA==" workbookSaltValue="vqX9ZkToHINY5nu16IM17w==" workbookSpinCount="100000" lockStructure="1"/>
  <bookViews>
    <workbookView xWindow="-110" yWindow="-110" windowWidth="19420" windowHeight="11500" tabRatio="740" xr2:uid="{00000000-000D-0000-FFFF-FFFF00000000}"/>
  </bookViews>
  <sheets>
    <sheet name="はじめに" sheetId="27" r:id="rId1"/>
    <sheet name="1.基礎情報" sheetId="3" r:id="rId2"/>
    <sheet name="2.学籍記録" sheetId="4" r:id="rId3"/>
    <sheet name="3.出席記録" sheetId="20" r:id="rId4"/>
    <sheet name="4.学習記録" sheetId="8" r:id="rId5"/>
    <sheet name="学コ" sheetId="23" state="hidden" r:id="rId6"/>
    <sheet name="教育課程" sheetId="14" state="hidden" r:id="rId7"/>
    <sheet name="成績単位修得証明書（印刷ページ）" sheetId="17" r:id="rId8"/>
    <sheet name="学校コード" sheetId="26" state="hidden" r:id="rId9"/>
    <sheet name="表紙" sheetId="22" state="hidden" r:id="rId10"/>
  </sheets>
  <definedNames>
    <definedName name="_xlnm._FilterDatabase" localSheetId="5" hidden="1">学コ!$B$1:$D$5152</definedName>
    <definedName name="_xlnm._FilterDatabase" localSheetId="8" hidden="1">学校コード!$A$1:$H$5152</definedName>
    <definedName name="_xlnm._FilterDatabase" localSheetId="6" hidden="1">教育課程!$B$1:$BA$1227</definedName>
    <definedName name="_Hlk182221832" localSheetId="0">はじめに!#REF!</definedName>
    <definedName name="_xlnm.Print_Area" localSheetId="0">はじめに!$A$1:$L$57</definedName>
    <definedName name="_xlnm.Print_Area" localSheetId="7">'成績単位修得証明書（印刷ページ）'!$Q$4:$BB$74</definedName>
    <definedName name="_xlnm.Print_Area" localSheetId="9">表紙!$A$1:$J$33</definedName>
    <definedName name="QR">'成績単位修得証明書（印刷ページ）'!$B$1</definedName>
    <definedName name="tb1994_その他の教科">教育課程!$AT$4:$AT$4</definedName>
    <definedName name="tb1994_英語">教育課程!$AS$4:$AS$11</definedName>
    <definedName name="tb1994_音楽">教育課程!$AQ$4:$AQ$11</definedName>
    <definedName name="tb1994_家庭">教育課程!$AI$4:$AI$30</definedName>
    <definedName name="tb1994_外国語">教育課程!$AH$4:$AH$13</definedName>
    <definedName name="tb1994_看護">教育課程!$AN$4:$AN$10</definedName>
    <definedName name="tb1994_教科">教育課程!$Z$4:$Z$23</definedName>
    <definedName name="tb1994_芸術">教育課程!$AG$4:$AG$16</definedName>
    <definedName name="tb1994_公民">教育課程!$AC$4:$AC$7</definedName>
    <definedName name="tb1994_工業">教育課程!$AK$4:$AK$76</definedName>
    <definedName name="tb1994_国語">教育課程!$AA$4:$AA$12</definedName>
    <definedName name="tb1994_商業">教育課程!$AL$4:$AL$25</definedName>
    <definedName name="tb1994_水産">教育課程!$AM$4:$AM$28</definedName>
    <definedName name="tb1994_数学">教育課程!$AD$4:$AD$10</definedName>
    <definedName name="tb1994_体育">教育課程!$AP$4:$AP$11</definedName>
    <definedName name="tb1994_地理歴史">教育課程!$AB$4:$AB$10</definedName>
    <definedName name="tb1994_農業">教育課程!$AJ$4:$AJ$40</definedName>
    <definedName name="tb1994_美術">教育課程!$AR$4:$AR$17</definedName>
    <definedName name="tb1994_保健体育">教育課程!$AF$4:$AF$6</definedName>
    <definedName name="tb1994_理科">教育課程!$AE$4:$AE$17</definedName>
    <definedName name="tb1994_理数">教育課程!$AO$4:$AO$10</definedName>
    <definedName name="tb2003_英語">教育課程!$AY$104:$AY$111</definedName>
    <definedName name="tb2003_音楽">教育課程!$AW$104:$AW$111</definedName>
    <definedName name="tb2003_家庭">教育課程!$AI$104:$AI$107</definedName>
    <definedName name="tb2003_外国語">教育課程!$AH$104:$AH$110</definedName>
    <definedName name="tb2003_学校設定教科">教育課程!$AL$104:$AL$104</definedName>
    <definedName name="tb2003_看護">教育課程!$AR$104:$AR$110</definedName>
    <definedName name="tb2003_教科">教育課程!$Z$104:$Z$128</definedName>
    <definedName name="tb2003_教科なし">教育課程!$AK$104:$AK$105</definedName>
    <definedName name="tb2003_芸術">教育課程!$AG$104:$AG$116</definedName>
    <definedName name="tb2003_公民">教育課程!$AC$104:$AC$107</definedName>
    <definedName name="tb2003_工業">教育課程!$AN$104:$AN$164</definedName>
    <definedName name="tb2003_国語">教育課程!$AA$104:$AA$110</definedName>
    <definedName name="tb2003_商業">教育課程!$AO$104:$AO$121</definedName>
    <definedName name="tb2003_情報">教育課程!$AJ$104:$AJ$107</definedName>
    <definedName name="tb2003_水産">教育課程!$AP$104:$AP$124</definedName>
    <definedName name="tb2003_数学">教育課程!$AD$104:$AD$111</definedName>
    <definedName name="tb2003_専・家庭">教育課程!$AQ$104:$AQ$123</definedName>
    <definedName name="tb2003_専・情報">教育課程!$AS$104:$AS$115</definedName>
    <definedName name="tb2003_体育">教育課程!$AV$104:$AV$111</definedName>
    <definedName name="tb2003_地理歴史">教育課程!$AB$104:$AB$110</definedName>
    <definedName name="tb2003_農業">教育課程!$AM$104:$AM$133</definedName>
    <definedName name="tb2003_美術">教育課程!$AX$104:$AX$116</definedName>
    <definedName name="tb2003_福祉">教育課程!$AT$104:$AT$111</definedName>
    <definedName name="tb2003_保健体育">教育課程!$AF$104:$AF$106</definedName>
    <definedName name="tb2003_理科">教育課程!$AE$104:$AE$115</definedName>
    <definedName name="tb2003_理数">教育課程!$AU$104:$AU$111</definedName>
    <definedName name="tb2013_英語">教育課程!$AY$204:$AY$209</definedName>
    <definedName name="tb2013_音楽">教育課程!$AW$204:$AW$212</definedName>
    <definedName name="tb2013_家庭">教育課程!$AI$204:$AI$207</definedName>
    <definedName name="tb2013_外国語">教育課程!$AH$204:$AH$211</definedName>
    <definedName name="tb2013_学校設定教科">教育課程!$AL$204:$AL$204</definedName>
    <definedName name="tb2013_看護">教育課程!$AR$204:$AR$217</definedName>
    <definedName name="tb2013_教科">教育課程!$Z$204:$Z$228</definedName>
    <definedName name="tb2013_教科なし">教育課程!$AK$204:$AK$206</definedName>
    <definedName name="tb2013_芸術">教育課程!$AG$204:$AG$216</definedName>
    <definedName name="tb2013_公民">教育課程!$AC$204:$AC$207</definedName>
    <definedName name="tb2013_工業">教育課程!$AN$204:$AN$265</definedName>
    <definedName name="tb2013_国語">教育課程!$AA$204:$AA$210</definedName>
    <definedName name="tb2013_商業">教育課程!$AO$204:$AO$224</definedName>
    <definedName name="tb2013_情報">教育課程!$AJ$204:$AJ$206</definedName>
    <definedName name="tb2013_水産">教育課程!$AP$204:$AP$226</definedName>
    <definedName name="tb2013_数学">教育課程!$AD$204:$AD$210</definedName>
    <definedName name="tb2013_専・家庭">教育課程!$AQ$204:$AQ$224</definedName>
    <definedName name="tb2013_専・情報">教育課程!$AS$204:$AS$217</definedName>
    <definedName name="tb2013_体育">教育課程!$AV$204:$AV$212</definedName>
    <definedName name="tb2013_地理歴史">教育課程!$AB$204:$AB$210</definedName>
    <definedName name="tb2013_農業">教育課程!$AM$204:$AM$234</definedName>
    <definedName name="tb2013_美術">教育課程!$AX$204:$AX$217</definedName>
    <definedName name="tb2013_福祉">教育課程!$AT$204:$AT$213</definedName>
    <definedName name="tb2013_保健体育">教育課程!$AF$204:$AF$206</definedName>
    <definedName name="tb2013_理科">教育課程!$AE$204:$AE$214</definedName>
    <definedName name="tb2013_理数">教育課程!$AU$204:$AU$212</definedName>
    <definedName name="tb2022_英語">教育課程!$AZ$304:$AZ$311</definedName>
    <definedName name="tb2022_音楽">教育課程!$AX$304:$AX$312</definedName>
    <definedName name="tb2022_家庭">教育課程!$AI$304:$AI$306</definedName>
    <definedName name="tb2022_外国語">教育課程!$AH$304:$AH$310</definedName>
    <definedName name="tb2022_学校設定教科">教育課程!$AM$304:$AM$304</definedName>
    <definedName name="tb2022_看護">教育課程!$AS$304:$AS$317</definedName>
    <definedName name="tb2022_教科">教育課程!$Z$304:$Z$329</definedName>
    <definedName name="tb2022_教科なし">教育課程!$AL$304:$AL$307</definedName>
    <definedName name="tb2022_芸術">教育課程!$AG$304:$AG$316</definedName>
    <definedName name="tb2022_公民">教育課程!$AC$304:$AC$307</definedName>
    <definedName name="tb2022_工業">教育課程!$AO$304:$AO$363</definedName>
    <definedName name="tb2022_国語">教育課程!$AA$304:$AA$310</definedName>
    <definedName name="tb2022_商業">教育課程!$AP$304:$AP$325</definedName>
    <definedName name="tb2022_情報">教育課程!$AJ$304:$AJ$306</definedName>
    <definedName name="tb2022_水産">教育課程!$AQ$304:$AQ$326</definedName>
    <definedName name="tb2022_数学">教育課程!$AD$304:$AD$310</definedName>
    <definedName name="tb2022_専・家庭">教育課程!$AR$304:$AR$325</definedName>
    <definedName name="tb2022_専・情報">教育課程!$AT$304:$AT$316</definedName>
    <definedName name="tb2022_専・理数">教育課程!$AV$304:$AV$311</definedName>
    <definedName name="tb2022_体育">教育課程!$AW$304:$AW$312</definedName>
    <definedName name="tb2022_地理歴史">教育課程!$AB$304:$AB$309</definedName>
    <definedName name="tb2022_農業">教育課程!$AN$304:$AN$334</definedName>
    <definedName name="tb2022_美術">教育課程!$AY$304:$AY$317</definedName>
    <definedName name="tb2022_福祉">教育課程!$AU$304:$AU$313</definedName>
    <definedName name="tb2022_保健体育">教育課程!$AF$304:$AF$306</definedName>
    <definedName name="tb2022_理科">教育課程!$AE$304:$AE$313</definedName>
    <definedName name="tb2022_理数">教育課程!$AK$304:$AK$306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018" i="14" l="1"/>
  <c r="M1018" i="14"/>
  <c r="L1018" i="14"/>
  <c r="E1018" i="14"/>
  <c r="E1017" i="14"/>
  <c r="D1018" i="14"/>
  <c r="D18" i="4" l="1"/>
  <c r="E18" i="4"/>
  <c r="A6" i="8"/>
  <c r="D21" i="4"/>
  <c r="E21" i="4"/>
  <c r="A20" i="4"/>
  <c r="B19" i="4"/>
  <c r="C19" i="4"/>
  <c r="D19" i="4"/>
  <c r="E19" i="4"/>
  <c r="A19" i="4"/>
  <c r="B20" i="4"/>
  <c r="B21" i="4" s="1"/>
  <c r="C20" i="4"/>
  <c r="C21" i="4" s="1"/>
  <c r="D20" i="4"/>
  <c r="E20" i="4"/>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K196" i="8"/>
  <c r="K197" i="8"/>
  <c r="K198" i="8"/>
  <c r="K199" i="8"/>
  <c r="K200" i="8"/>
  <c r="B18" i="4" l="1"/>
  <c r="C18" i="4"/>
  <c r="A21" i="4"/>
  <c r="A18" i="4" s="1"/>
  <c r="AD62" i="8"/>
  <c r="AD61" i="8"/>
  <c r="AD60" i="8"/>
  <c r="AD59" i="8"/>
  <c r="AD58" i="8"/>
  <c r="AD57" i="8"/>
  <c r="AD56" i="8"/>
  <c r="AD55" i="8"/>
  <c r="AD54" i="8"/>
  <c r="AD53" i="8"/>
  <c r="AD52" i="8"/>
  <c r="A17" i="4" l="1"/>
  <c r="Q6" i="22" s="1"/>
  <c r="R6" i="22" s="1"/>
  <c r="Z3" i="8"/>
  <c r="Y3" i="8"/>
  <c r="U3" i="8"/>
  <c r="R3" i="8"/>
  <c r="W3" i="8" s="1"/>
  <c r="Q3" i="8"/>
  <c r="V3" i="8" s="1"/>
  <c r="P3" i="8"/>
  <c r="M52" i="8"/>
  <c r="O52" i="8"/>
  <c r="P52" i="8"/>
  <c r="Q52" i="8"/>
  <c r="V52" i="8" s="1"/>
  <c r="R52" i="8"/>
  <c r="U52" i="8"/>
  <c r="W52" i="8"/>
  <c r="Y52" i="8"/>
  <c r="Z52" i="8"/>
  <c r="N52" i="8"/>
  <c r="M53" i="8"/>
  <c r="O53" i="8"/>
  <c r="P53" i="8"/>
  <c r="Q53" i="8"/>
  <c r="V53" i="8" s="1"/>
  <c r="R53" i="8"/>
  <c r="W53" i="8" s="1"/>
  <c r="U53" i="8"/>
  <c r="Y53" i="8"/>
  <c r="Z53" i="8"/>
  <c r="N53" i="8"/>
  <c r="M54" i="8"/>
  <c r="O54" i="8"/>
  <c r="P54" i="8"/>
  <c r="Q54" i="8"/>
  <c r="V54" i="8" s="1"/>
  <c r="R54" i="8"/>
  <c r="W54" i="8" s="1"/>
  <c r="U54" i="8"/>
  <c r="Y54" i="8"/>
  <c r="Z54" i="8"/>
  <c r="N54" i="8"/>
  <c r="M55" i="8"/>
  <c r="O55" i="8"/>
  <c r="P55" i="8"/>
  <c r="Q55" i="8"/>
  <c r="V55" i="8" s="1"/>
  <c r="R55" i="8"/>
  <c r="W55" i="8" s="1"/>
  <c r="U55" i="8"/>
  <c r="Y55" i="8"/>
  <c r="Z55" i="8"/>
  <c r="N55" i="8"/>
  <c r="M56" i="8"/>
  <c r="O56" i="8"/>
  <c r="P56" i="8"/>
  <c r="Q56" i="8"/>
  <c r="V56" i="8" s="1"/>
  <c r="R56" i="8"/>
  <c r="W56" i="8" s="1"/>
  <c r="U56" i="8"/>
  <c r="Y56" i="8"/>
  <c r="Z56" i="8"/>
  <c r="N56" i="8"/>
  <c r="M57" i="8"/>
  <c r="O57" i="8"/>
  <c r="P57" i="8"/>
  <c r="Q57" i="8"/>
  <c r="V57" i="8" s="1"/>
  <c r="R57" i="8"/>
  <c r="W57" i="8" s="1"/>
  <c r="U57" i="8"/>
  <c r="Y57" i="8"/>
  <c r="Z57" i="8"/>
  <c r="N57" i="8"/>
  <c r="M58" i="8"/>
  <c r="O58" i="8"/>
  <c r="P58" i="8"/>
  <c r="Q58" i="8"/>
  <c r="V58" i="8" s="1"/>
  <c r="R58" i="8"/>
  <c r="W58" i="8" s="1"/>
  <c r="U58" i="8"/>
  <c r="Y58" i="8"/>
  <c r="Z58" i="8"/>
  <c r="N58" i="8"/>
  <c r="M59" i="8"/>
  <c r="O59" i="8"/>
  <c r="P59" i="8"/>
  <c r="Q59" i="8"/>
  <c r="V59" i="8" s="1"/>
  <c r="R59" i="8"/>
  <c r="W59" i="8" s="1"/>
  <c r="U59" i="8"/>
  <c r="Y59" i="8"/>
  <c r="Z59" i="8"/>
  <c r="N59" i="8"/>
  <c r="M60" i="8"/>
  <c r="O60" i="8"/>
  <c r="P60" i="8"/>
  <c r="Q60" i="8"/>
  <c r="V60" i="8" s="1"/>
  <c r="R60" i="8"/>
  <c r="W60" i="8" s="1"/>
  <c r="U60" i="8"/>
  <c r="Y60" i="8"/>
  <c r="Z60" i="8"/>
  <c r="N60" i="8"/>
  <c r="M61" i="8"/>
  <c r="O61" i="8"/>
  <c r="P61" i="8"/>
  <c r="Q61" i="8"/>
  <c r="V61" i="8" s="1"/>
  <c r="R61" i="8"/>
  <c r="W61" i="8" s="1"/>
  <c r="U61" i="8"/>
  <c r="Y61" i="8"/>
  <c r="Z61" i="8"/>
  <c r="N61" i="8"/>
  <c r="M62" i="8"/>
  <c r="O62" i="8"/>
  <c r="P62" i="8"/>
  <c r="Q62" i="8"/>
  <c r="V62" i="8" s="1"/>
  <c r="R62" i="8"/>
  <c r="W62" i="8" s="1"/>
  <c r="U62" i="8"/>
  <c r="Y62" i="8"/>
  <c r="Z62" i="8"/>
  <c r="N62" i="8"/>
  <c r="L63" i="8"/>
  <c r="M63" i="8"/>
  <c r="O63" i="8"/>
  <c r="P63" i="8"/>
  <c r="Q63" i="8"/>
  <c r="V63" i="8" s="1"/>
  <c r="R63" i="8"/>
  <c r="W63" i="8" s="1"/>
  <c r="U63" i="8"/>
  <c r="Y63" i="8"/>
  <c r="Z63" i="8"/>
  <c r="AD63" i="8"/>
  <c r="N63" i="8" s="1"/>
  <c r="AF63" i="8"/>
  <c r="L64" i="8"/>
  <c r="M64" i="8"/>
  <c r="O64" i="8"/>
  <c r="P64" i="8"/>
  <c r="Q64" i="8"/>
  <c r="V64" i="8" s="1"/>
  <c r="R64" i="8"/>
  <c r="W64" i="8" s="1"/>
  <c r="U64" i="8"/>
  <c r="Y64" i="8"/>
  <c r="Z64" i="8"/>
  <c r="AD64" i="8"/>
  <c r="N64" i="8" s="1"/>
  <c r="AF64" i="8"/>
  <c r="L65" i="8"/>
  <c r="M65" i="8"/>
  <c r="O65" i="8"/>
  <c r="P65" i="8"/>
  <c r="Q65" i="8"/>
  <c r="V65" i="8" s="1"/>
  <c r="R65" i="8"/>
  <c r="W65" i="8" s="1"/>
  <c r="U65" i="8"/>
  <c r="Y65" i="8"/>
  <c r="Z65" i="8"/>
  <c r="AD65" i="8"/>
  <c r="N65" i="8" s="1"/>
  <c r="AF65" i="8"/>
  <c r="C6" i="8"/>
  <c r="D6" i="8"/>
  <c r="E6" i="8"/>
  <c r="B6" i="8"/>
  <c r="Q4" i="22"/>
  <c r="R4" i="22" s="1"/>
  <c r="Q3" i="22"/>
  <c r="R3" i="22" s="1"/>
  <c r="Q2" i="22"/>
  <c r="X1" i="22"/>
  <c r="C9" i="22"/>
  <c r="C20" i="22"/>
  <c r="C21" i="22"/>
  <c r="D1" i="23"/>
  <c r="I18" i="4"/>
  <c r="C10" i="22" s="1"/>
  <c r="M5" i="8"/>
  <c r="O5" i="8"/>
  <c r="P5" i="8"/>
  <c r="Q5" i="8"/>
  <c r="V5" i="8" s="1"/>
  <c r="R5" i="8"/>
  <c r="W5" i="8" s="1"/>
  <c r="U5" i="8"/>
  <c r="Y5" i="8"/>
  <c r="Z5" i="8"/>
  <c r="M6" i="8"/>
  <c r="O6" i="8"/>
  <c r="P6" i="8"/>
  <c r="Q6" i="8"/>
  <c r="V6" i="8" s="1"/>
  <c r="R6" i="8"/>
  <c r="W6" i="8" s="1"/>
  <c r="U6" i="8"/>
  <c r="Y6" i="8"/>
  <c r="Z6" i="8"/>
  <c r="M7" i="8"/>
  <c r="O7" i="8"/>
  <c r="P7" i="8"/>
  <c r="Q7" i="8"/>
  <c r="V7" i="8" s="1"/>
  <c r="R7" i="8"/>
  <c r="W7" i="8" s="1"/>
  <c r="U7" i="8"/>
  <c r="Y7" i="8"/>
  <c r="Z7" i="8"/>
  <c r="M8" i="8"/>
  <c r="O8" i="8"/>
  <c r="P8" i="8"/>
  <c r="Q8" i="8"/>
  <c r="V8" i="8" s="1"/>
  <c r="R8" i="8"/>
  <c r="W8" i="8" s="1"/>
  <c r="U8" i="8"/>
  <c r="Y8" i="8"/>
  <c r="Z8" i="8"/>
  <c r="M9" i="8"/>
  <c r="O9" i="8"/>
  <c r="P9" i="8"/>
  <c r="Q9" i="8"/>
  <c r="V9" i="8" s="1"/>
  <c r="R9" i="8"/>
  <c r="W9" i="8" s="1"/>
  <c r="U9" i="8"/>
  <c r="Y9" i="8"/>
  <c r="Z9" i="8"/>
  <c r="M10" i="8"/>
  <c r="O10" i="8"/>
  <c r="P10" i="8"/>
  <c r="Q10" i="8"/>
  <c r="V10" i="8" s="1"/>
  <c r="R10" i="8"/>
  <c r="W10" i="8" s="1"/>
  <c r="U10" i="8"/>
  <c r="Y10" i="8"/>
  <c r="Z10" i="8"/>
  <c r="M11" i="8"/>
  <c r="O11" i="8"/>
  <c r="P11" i="8"/>
  <c r="Q11" i="8"/>
  <c r="V11" i="8" s="1"/>
  <c r="R11" i="8"/>
  <c r="W11" i="8" s="1"/>
  <c r="U11" i="8"/>
  <c r="Y11" i="8"/>
  <c r="Z11" i="8"/>
  <c r="M12" i="8"/>
  <c r="O12" i="8"/>
  <c r="P12" i="8"/>
  <c r="Q12" i="8"/>
  <c r="V12" i="8" s="1"/>
  <c r="R12" i="8"/>
  <c r="W12" i="8" s="1"/>
  <c r="U12" i="8"/>
  <c r="Y12" i="8"/>
  <c r="Z12" i="8"/>
  <c r="M13" i="8"/>
  <c r="O13" i="8"/>
  <c r="P13" i="8"/>
  <c r="Q13" i="8"/>
  <c r="V13" i="8" s="1"/>
  <c r="R13" i="8"/>
  <c r="W13" i="8" s="1"/>
  <c r="U13" i="8"/>
  <c r="Y13" i="8"/>
  <c r="Z13" i="8"/>
  <c r="M14" i="8"/>
  <c r="O14" i="8"/>
  <c r="P14" i="8"/>
  <c r="Q14" i="8"/>
  <c r="V14" i="8" s="1"/>
  <c r="R14" i="8"/>
  <c r="W14" i="8" s="1"/>
  <c r="U14" i="8"/>
  <c r="Y14" i="8"/>
  <c r="Z14" i="8"/>
  <c r="M15" i="8"/>
  <c r="O15" i="8"/>
  <c r="P15" i="8"/>
  <c r="Q15" i="8"/>
  <c r="V15" i="8" s="1"/>
  <c r="R15" i="8"/>
  <c r="W15" i="8" s="1"/>
  <c r="U15" i="8"/>
  <c r="Y15" i="8"/>
  <c r="Z15" i="8"/>
  <c r="M16" i="8"/>
  <c r="O16" i="8"/>
  <c r="P16" i="8"/>
  <c r="Q16" i="8"/>
  <c r="V16" i="8" s="1"/>
  <c r="R16" i="8"/>
  <c r="W16" i="8" s="1"/>
  <c r="U16" i="8"/>
  <c r="Y16" i="8"/>
  <c r="Z16" i="8"/>
  <c r="M17" i="8"/>
  <c r="O17" i="8"/>
  <c r="P17" i="8"/>
  <c r="Q17" i="8"/>
  <c r="V17" i="8" s="1"/>
  <c r="R17" i="8"/>
  <c r="U17" i="8"/>
  <c r="W17" i="8"/>
  <c r="Y17" i="8"/>
  <c r="Z17" i="8"/>
  <c r="M18" i="8"/>
  <c r="O18" i="8"/>
  <c r="P18" i="8"/>
  <c r="Q18" i="8"/>
  <c r="V18" i="8" s="1"/>
  <c r="R18" i="8"/>
  <c r="W18" i="8" s="1"/>
  <c r="U18" i="8"/>
  <c r="Y18" i="8"/>
  <c r="Z18" i="8"/>
  <c r="M19" i="8"/>
  <c r="O19" i="8"/>
  <c r="P19" i="8"/>
  <c r="Q19" i="8"/>
  <c r="V19" i="8" s="1"/>
  <c r="R19" i="8"/>
  <c r="W19" i="8" s="1"/>
  <c r="U19" i="8"/>
  <c r="Y19" i="8"/>
  <c r="Z19" i="8"/>
  <c r="M20" i="8"/>
  <c r="O20" i="8"/>
  <c r="P20" i="8"/>
  <c r="Q20" i="8"/>
  <c r="V20" i="8" s="1"/>
  <c r="R20" i="8"/>
  <c r="W20" i="8" s="1"/>
  <c r="U20" i="8"/>
  <c r="Y20" i="8"/>
  <c r="Z20" i="8"/>
  <c r="M21" i="8"/>
  <c r="O21" i="8"/>
  <c r="P21" i="8"/>
  <c r="Q21" i="8"/>
  <c r="V21" i="8" s="1"/>
  <c r="R21" i="8"/>
  <c r="W21" i="8" s="1"/>
  <c r="U21" i="8"/>
  <c r="Y21" i="8"/>
  <c r="Z21" i="8"/>
  <c r="M22" i="8"/>
  <c r="O22" i="8"/>
  <c r="P22" i="8"/>
  <c r="Q22" i="8"/>
  <c r="V22" i="8" s="1"/>
  <c r="R22" i="8"/>
  <c r="W22" i="8" s="1"/>
  <c r="U22" i="8"/>
  <c r="Y22" i="8"/>
  <c r="Z22" i="8"/>
  <c r="M23" i="8"/>
  <c r="O23" i="8"/>
  <c r="P23" i="8"/>
  <c r="Q23" i="8"/>
  <c r="V23" i="8" s="1"/>
  <c r="R23" i="8"/>
  <c r="W23" i="8" s="1"/>
  <c r="U23" i="8"/>
  <c r="Y23" i="8"/>
  <c r="Z23" i="8"/>
  <c r="M24" i="8"/>
  <c r="O24" i="8"/>
  <c r="P24" i="8"/>
  <c r="Q24" i="8"/>
  <c r="V24" i="8" s="1"/>
  <c r="R24" i="8"/>
  <c r="W24" i="8" s="1"/>
  <c r="U24" i="8"/>
  <c r="Y24" i="8"/>
  <c r="Z24" i="8"/>
  <c r="M25" i="8"/>
  <c r="O25" i="8"/>
  <c r="P25" i="8"/>
  <c r="Q25" i="8"/>
  <c r="V25" i="8" s="1"/>
  <c r="R25" i="8"/>
  <c r="W25" i="8" s="1"/>
  <c r="U25" i="8"/>
  <c r="Y25" i="8"/>
  <c r="Z25" i="8"/>
  <c r="M26" i="8"/>
  <c r="O26" i="8"/>
  <c r="P26" i="8"/>
  <c r="Q26" i="8"/>
  <c r="V26" i="8" s="1"/>
  <c r="R26" i="8"/>
  <c r="W26" i="8" s="1"/>
  <c r="U26" i="8"/>
  <c r="Y26" i="8"/>
  <c r="Z26" i="8"/>
  <c r="M27" i="8"/>
  <c r="O27" i="8"/>
  <c r="P27" i="8"/>
  <c r="Q27" i="8"/>
  <c r="V27" i="8" s="1"/>
  <c r="R27" i="8"/>
  <c r="W27" i="8" s="1"/>
  <c r="U27" i="8"/>
  <c r="Y27" i="8"/>
  <c r="Z27" i="8"/>
  <c r="M28" i="8"/>
  <c r="O28" i="8"/>
  <c r="P28" i="8"/>
  <c r="Q28" i="8"/>
  <c r="V28" i="8" s="1"/>
  <c r="R28" i="8"/>
  <c r="W28" i="8" s="1"/>
  <c r="U28" i="8"/>
  <c r="Y28" i="8"/>
  <c r="Z28" i="8"/>
  <c r="M29" i="8"/>
  <c r="O29" i="8"/>
  <c r="P29" i="8"/>
  <c r="Q29" i="8"/>
  <c r="V29" i="8" s="1"/>
  <c r="R29" i="8"/>
  <c r="W29" i="8" s="1"/>
  <c r="U29" i="8"/>
  <c r="Y29" i="8"/>
  <c r="Z29" i="8"/>
  <c r="M30" i="8"/>
  <c r="O30" i="8"/>
  <c r="P30" i="8"/>
  <c r="Q30" i="8"/>
  <c r="V30" i="8" s="1"/>
  <c r="R30" i="8"/>
  <c r="W30" i="8" s="1"/>
  <c r="U30" i="8"/>
  <c r="Y30" i="8"/>
  <c r="Z30" i="8"/>
  <c r="M31" i="8"/>
  <c r="O31" i="8"/>
  <c r="P31" i="8"/>
  <c r="Q31" i="8"/>
  <c r="V31" i="8" s="1"/>
  <c r="R31" i="8"/>
  <c r="W31" i="8" s="1"/>
  <c r="U31" i="8"/>
  <c r="Y31" i="8"/>
  <c r="Z31" i="8"/>
  <c r="M32" i="8"/>
  <c r="O32" i="8"/>
  <c r="P32" i="8"/>
  <c r="Q32" i="8"/>
  <c r="V32" i="8" s="1"/>
  <c r="R32" i="8"/>
  <c r="W32" i="8" s="1"/>
  <c r="U32" i="8"/>
  <c r="Y32" i="8"/>
  <c r="Z32" i="8"/>
  <c r="M33" i="8"/>
  <c r="O33" i="8"/>
  <c r="P33" i="8"/>
  <c r="Q33" i="8"/>
  <c r="V33" i="8" s="1"/>
  <c r="R33" i="8"/>
  <c r="W33" i="8" s="1"/>
  <c r="U33" i="8"/>
  <c r="Y33" i="8"/>
  <c r="Z33" i="8"/>
  <c r="M34" i="8"/>
  <c r="O34" i="8"/>
  <c r="P34" i="8"/>
  <c r="Q34" i="8"/>
  <c r="V34" i="8" s="1"/>
  <c r="R34" i="8"/>
  <c r="W34" i="8" s="1"/>
  <c r="U34" i="8"/>
  <c r="Y34" i="8"/>
  <c r="Z34" i="8"/>
  <c r="M35" i="8"/>
  <c r="O35" i="8"/>
  <c r="P35" i="8"/>
  <c r="Q35" i="8"/>
  <c r="V35" i="8" s="1"/>
  <c r="R35" i="8"/>
  <c r="W35" i="8" s="1"/>
  <c r="U35" i="8"/>
  <c r="Y35" i="8"/>
  <c r="Z35" i="8"/>
  <c r="M36" i="8"/>
  <c r="O36" i="8"/>
  <c r="P36" i="8"/>
  <c r="Q36" i="8"/>
  <c r="V36" i="8" s="1"/>
  <c r="R36" i="8"/>
  <c r="W36" i="8" s="1"/>
  <c r="U36" i="8"/>
  <c r="Y36" i="8"/>
  <c r="Z36" i="8"/>
  <c r="M37" i="8"/>
  <c r="O37" i="8"/>
  <c r="P37" i="8"/>
  <c r="Q37" i="8"/>
  <c r="V37" i="8" s="1"/>
  <c r="R37" i="8"/>
  <c r="W37" i="8" s="1"/>
  <c r="U37" i="8"/>
  <c r="Y37" i="8"/>
  <c r="Z37" i="8"/>
  <c r="M38" i="8"/>
  <c r="O38" i="8"/>
  <c r="P38" i="8"/>
  <c r="Q38" i="8"/>
  <c r="V38" i="8" s="1"/>
  <c r="R38" i="8"/>
  <c r="W38" i="8" s="1"/>
  <c r="U38" i="8"/>
  <c r="Y38" i="8"/>
  <c r="Z38" i="8"/>
  <c r="M39" i="8"/>
  <c r="O39" i="8"/>
  <c r="P39" i="8"/>
  <c r="Q39" i="8"/>
  <c r="V39" i="8" s="1"/>
  <c r="R39" i="8"/>
  <c r="W39" i="8" s="1"/>
  <c r="U39" i="8"/>
  <c r="Y39" i="8"/>
  <c r="Z39" i="8"/>
  <c r="M40" i="8"/>
  <c r="O40" i="8"/>
  <c r="P40" i="8"/>
  <c r="Q40" i="8"/>
  <c r="V40" i="8" s="1"/>
  <c r="R40" i="8"/>
  <c r="W40" i="8" s="1"/>
  <c r="U40" i="8"/>
  <c r="Y40" i="8"/>
  <c r="Z40" i="8"/>
  <c r="M41" i="8"/>
  <c r="O41" i="8"/>
  <c r="P41" i="8"/>
  <c r="Q41" i="8"/>
  <c r="V41" i="8" s="1"/>
  <c r="R41" i="8"/>
  <c r="W41" i="8" s="1"/>
  <c r="U41" i="8"/>
  <c r="Y41" i="8"/>
  <c r="Z41" i="8"/>
  <c r="M42" i="8"/>
  <c r="O42" i="8"/>
  <c r="P42" i="8"/>
  <c r="Q42" i="8"/>
  <c r="V42" i="8" s="1"/>
  <c r="R42" i="8"/>
  <c r="W42" i="8" s="1"/>
  <c r="U42" i="8"/>
  <c r="Y42" i="8"/>
  <c r="Z42" i="8"/>
  <c r="M43" i="8"/>
  <c r="O43" i="8"/>
  <c r="P43" i="8"/>
  <c r="Q43" i="8"/>
  <c r="V43" i="8" s="1"/>
  <c r="R43" i="8"/>
  <c r="W43" i="8" s="1"/>
  <c r="U43" i="8"/>
  <c r="Y43" i="8"/>
  <c r="Z43" i="8"/>
  <c r="M44" i="8"/>
  <c r="O44" i="8"/>
  <c r="P44" i="8"/>
  <c r="Q44" i="8"/>
  <c r="V44" i="8" s="1"/>
  <c r="R44" i="8"/>
  <c r="W44" i="8" s="1"/>
  <c r="U44" i="8"/>
  <c r="Y44" i="8"/>
  <c r="Z44" i="8"/>
  <c r="M45" i="8"/>
  <c r="O45" i="8"/>
  <c r="P45" i="8"/>
  <c r="Q45" i="8"/>
  <c r="V45" i="8" s="1"/>
  <c r="R45" i="8"/>
  <c r="W45" i="8" s="1"/>
  <c r="U45" i="8"/>
  <c r="Y45" i="8"/>
  <c r="Z45" i="8"/>
  <c r="M46" i="8"/>
  <c r="O46" i="8"/>
  <c r="P46" i="8"/>
  <c r="Q46" i="8"/>
  <c r="V46" i="8" s="1"/>
  <c r="R46" i="8"/>
  <c r="W46" i="8" s="1"/>
  <c r="U46" i="8"/>
  <c r="Y46" i="8"/>
  <c r="Z46" i="8"/>
  <c r="M47" i="8"/>
  <c r="O47" i="8"/>
  <c r="P47" i="8"/>
  <c r="Q47" i="8"/>
  <c r="V47" i="8" s="1"/>
  <c r="R47" i="8"/>
  <c r="W47" i="8" s="1"/>
  <c r="U47" i="8"/>
  <c r="Y47" i="8"/>
  <c r="Z47" i="8"/>
  <c r="M48" i="8"/>
  <c r="O48" i="8"/>
  <c r="P48" i="8"/>
  <c r="Q48" i="8"/>
  <c r="V48" i="8" s="1"/>
  <c r="R48" i="8"/>
  <c r="W48" i="8" s="1"/>
  <c r="U48" i="8"/>
  <c r="Y48" i="8"/>
  <c r="Z48" i="8"/>
  <c r="M49" i="8"/>
  <c r="O49" i="8"/>
  <c r="P49" i="8"/>
  <c r="Q49" i="8"/>
  <c r="V49" i="8" s="1"/>
  <c r="R49" i="8"/>
  <c r="W49" i="8" s="1"/>
  <c r="U49" i="8"/>
  <c r="Y49" i="8"/>
  <c r="Z49" i="8"/>
  <c r="M50" i="8"/>
  <c r="O50" i="8"/>
  <c r="P50" i="8"/>
  <c r="Q50" i="8"/>
  <c r="V50" i="8" s="1"/>
  <c r="R50" i="8"/>
  <c r="W50" i="8" s="1"/>
  <c r="U50" i="8"/>
  <c r="Y50" i="8"/>
  <c r="Z50" i="8"/>
  <c r="M51" i="8"/>
  <c r="O51" i="8"/>
  <c r="P51" i="8"/>
  <c r="Q51" i="8"/>
  <c r="V51" i="8" s="1"/>
  <c r="R51" i="8"/>
  <c r="W51" i="8" s="1"/>
  <c r="U51" i="8"/>
  <c r="Y51" i="8"/>
  <c r="Z51" i="8"/>
  <c r="AD49" i="8"/>
  <c r="N49" i="8" s="1"/>
  <c r="AD48" i="8"/>
  <c r="N48" i="8" s="1"/>
  <c r="AD47" i="8"/>
  <c r="N47" i="8" s="1"/>
  <c r="AD46" i="8"/>
  <c r="N46" i="8" s="1"/>
  <c r="AD45" i="8"/>
  <c r="N45" i="8" s="1"/>
  <c r="AD44" i="8"/>
  <c r="N44" i="8" s="1"/>
  <c r="AD43" i="8"/>
  <c r="N43" i="8" s="1"/>
  <c r="AD42" i="8"/>
  <c r="N42" i="8" s="1"/>
  <c r="AD41" i="8"/>
  <c r="N41" i="8" s="1"/>
  <c r="AD40" i="8"/>
  <c r="N40" i="8" s="1"/>
  <c r="AD39" i="8"/>
  <c r="N39" i="8" s="1"/>
  <c r="AD38" i="8"/>
  <c r="N38" i="8" s="1"/>
  <c r="AD37" i="8"/>
  <c r="N37" i="8" s="1"/>
  <c r="AD36" i="8"/>
  <c r="N36" i="8" s="1"/>
  <c r="AD35" i="8"/>
  <c r="N35" i="8" s="1"/>
  <c r="AD34" i="8"/>
  <c r="N34" i="8" s="1"/>
  <c r="AD21" i="8"/>
  <c r="N21" i="8" s="1"/>
  <c r="AD33" i="8"/>
  <c r="N33" i="8" s="1"/>
  <c r="AD32" i="8"/>
  <c r="N32" i="8" s="1"/>
  <c r="AD31" i="8"/>
  <c r="N31" i="8" s="1"/>
  <c r="AD30" i="8"/>
  <c r="N30" i="8" s="1"/>
  <c r="AD29" i="8"/>
  <c r="N29" i="8" s="1"/>
  <c r="AD28" i="8"/>
  <c r="N28" i="8" s="1"/>
  <c r="AD22" i="8"/>
  <c r="N22" i="8" s="1"/>
  <c r="AD23" i="8"/>
  <c r="N23" i="8" s="1"/>
  <c r="AD24" i="8"/>
  <c r="N24" i="8" s="1"/>
  <c r="AD25" i="8"/>
  <c r="N25" i="8" s="1"/>
  <c r="AD26" i="8"/>
  <c r="N26" i="8" s="1"/>
  <c r="AD27" i="8"/>
  <c r="N27" i="8" s="1"/>
  <c r="AD20" i="8"/>
  <c r="N20" i="8" s="1"/>
  <c r="T63" i="8"/>
  <c r="T65" i="8"/>
  <c r="T64" i="8"/>
  <c r="Q5" i="22" l="1"/>
  <c r="R5" i="22" s="1"/>
  <c r="R2" i="22"/>
  <c r="S65" i="8"/>
  <c r="X65" i="8" s="1"/>
  <c r="AA65" i="8" s="1"/>
  <c r="S64" i="8"/>
  <c r="X64" i="8" s="1"/>
  <c r="AA64" i="8" s="1"/>
  <c r="S63" i="8"/>
  <c r="X63" i="8" s="1"/>
  <c r="AA63" i="8" s="1"/>
  <c r="A2" i="23"/>
  <c r="A3" i="23" s="1"/>
  <c r="A4" i="23" s="1"/>
  <c r="A5" i="23" s="1"/>
  <c r="A6" i="23" s="1"/>
  <c r="A7" i="23" s="1"/>
  <c r="A8" i="23" s="1"/>
  <c r="A9" i="23" s="1"/>
  <c r="A10" i="23" s="1"/>
  <c r="A11" i="23" s="1"/>
  <c r="A12" i="23" s="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A103" i="23" s="1"/>
  <c r="A104" i="23" s="1"/>
  <c r="A105" i="23" s="1"/>
  <c r="A106" i="23" s="1"/>
  <c r="A107" i="23" s="1"/>
  <c r="A108" i="23" s="1"/>
  <c r="A109" i="23" s="1"/>
  <c r="A110" i="23" s="1"/>
  <c r="A111" i="23" s="1"/>
  <c r="A112" i="23" s="1"/>
  <c r="A113" i="23" s="1"/>
  <c r="A114" i="23" s="1"/>
  <c r="A115" i="23" s="1"/>
  <c r="A116" i="23" s="1"/>
  <c r="A117" i="23" s="1"/>
  <c r="A118" i="23" s="1"/>
  <c r="A119" i="23" s="1"/>
  <c r="A120" i="23" s="1"/>
  <c r="A121" i="23" s="1"/>
  <c r="A122" i="23" s="1"/>
  <c r="A123" i="23" s="1"/>
  <c r="A124" i="23" s="1"/>
  <c r="A125" i="23" s="1"/>
  <c r="A126" i="23" s="1"/>
  <c r="A127" i="23" s="1"/>
  <c r="A128" i="23" s="1"/>
  <c r="A129" i="23" s="1"/>
  <c r="A130" i="23" s="1"/>
  <c r="A131" i="23" s="1"/>
  <c r="A132" i="23" s="1"/>
  <c r="A133" i="23" s="1"/>
  <c r="A134" i="23" s="1"/>
  <c r="A135" i="23" s="1"/>
  <c r="A136" i="23" s="1"/>
  <c r="A137" i="23" s="1"/>
  <c r="A138" i="23" s="1"/>
  <c r="A139" i="23" s="1"/>
  <c r="A140" i="23" s="1"/>
  <c r="A141" i="23" s="1"/>
  <c r="A142" i="23" s="1"/>
  <c r="A143" i="23" s="1"/>
  <c r="A144" i="23" s="1"/>
  <c r="A145" i="23" s="1"/>
  <c r="A146" i="23" s="1"/>
  <c r="A147" i="23" s="1"/>
  <c r="A148" i="23" s="1"/>
  <c r="A149" i="23" s="1"/>
  <c r="A150" i="23" s="1"/>
  <c r="A151" i="23" s="1"/>
  <c r="A152" i="23" s="1"/>
  <c r="A153" i="23" s="1"/>
  <c r="A154" i="23" s="1"/>
  <c r="A155" i="23" s="1"/>
  <c r="A156" i="23" s="1"/>
  <c r="A157" i="23" s="1"/>
  <c r="A158" i="23" s="1"/>
  <c r="A159" i="23" s="1"/>
  <c r="A160" i="23" s="1"/>
  <c r="A161" i="23" s="1"/>
  <c r="A162" i="23" s="1"/>
  <c r="A163" i="23" s="1"/>
  <c r="A164" i="23" s="1"/>
  <c r="A165" i="23" s="1"/>
  <c r="A166" i="23" s="1"/>
  <c r="A167" i="23" s="1"/>
  <c r="A168" i="23" s="1"/>
  <c r="A169" i="23" s="1"/>
  <c r="A170" i="23" s="1"/>
  <c r="A171" i="23" s="1"/>
  <c r="A172" i="23" s="1"/>
  <c r="A173" i="23" s="1"/>
  <c r="A174" i="23" s="1"/>
  <c r="A175" i="23" s="1"/>
  <c r="A176" i="23" s="1"/>
  <c r="A177" i="23" s="1"/>
  <c r="A178" i="23" s="1"/>
  <c r="A179" i="23" s="1"/>
  <c r="A180" i="23" s="1"/>
  <c r="A181" i="23" s="1"/>
  <c r="A182" i="23" s="1"/>
  <c r="A183" i="23" s="1"/>
  <c r="A184" i="23" s="1"/>
  <c r="A185" i="23" s="1"/>
  <c r="A186" i="23" s="1"/>
  <c r="A187" i="23" s="1"/>
  <c r="A188" i="23" s="1"/>
  <c r="A189" i="23" s="1"/>
  <c r="A190" i="23" s="1"/>
  <c r="A191" i="23" s="1"/>
  <c r="A192" i="23" s="1"/>
  <c r="A193" i="23" s="1"/>
  <c r="A194" i="23" s="1"/>
  <c r="A195" i="23" s="1"/>
  <c r="A196" i="23" s="1"/>
  <c r="A197" i="23" s="1"/>
  <c r="A198" i="23" s="1"/>
  <c r="A199" i="23" s="1"/>
  <c r="A200" i="23" s="1"/>
  <c r="A201" i="23" s="1"/>
  <c r="A202" i="23" s="1"/>
  <c r="A203" i="23" s="1"/>
  <c r="A204" i="23" s="1"/>
  <c r="A205" i="23" s="1"/>
  <c r="A206" i="23" s="1"/>
  <c r="A207" i="23" s="1"/>
  <c r="A208" i="23" s="1"/>
  <c r="A209" i="23" s="1"/>
  <c r="A210" i="23" s="1"/>
  <c r="A211" i="23" s="1"/>
  <c r="A212" i="23" s="1"/>
  <c r="A213" i="23" s="1"/>
  <c r="A214" i="23" s="1"/>
  <c r="A215" i="23" s="1"/>
  <c r="A216" i="23" s="1"/>
  <c r="A217" i="23" s="1"/>
  <c r="A218" i="23" s="1"/>
  <c r="A219" i="23" s="1"/>
  <c r="A220" i="23" s="1"/>
  <c r="A221" i="23" s="1"/>
  <c r="A222" i="23" s="1"/>
  <c r="A223" i="23" s="1"/>
  <c r="A224" i="23" s="1"/>
  <c r="A225" i="23" s="1"/>
  <c r="A226" i="23" s="1"/>
  <c r="A227" i="23" s="1"/>
  <c r="A228" i="23" s="1"/>
  <c r="A229" i="23" s="1"/>
  <c r="A230" i="23" s="1"/>
  <c r="A231" i="23" s="1"/>
  <c r="A232" i="23" s="1"/>
  <c r="A233" i="23" s="1"/>
  <c r="A234" i="23" s="1"/>
  <c r="A235" i="23" s="1"/>
  <c r="A236" i="23" s="1"/>
  <c r="A237" i="23" s="1"/>
  <c r="A238" i="23" s="1"/>
  <c r="A239" i="23" s="1"/>
  <c r="A240" i="23" s="1"/>
  <c r="A241" i="23" s="1"/>
  <c r="A242" i="23" s="1"/>
  <c r="A243" i="23" s="1"/>
  <c r="A244" i="23" s="1"/>
  <c r="A245" i="23" s="1"/>
  <c r="A246" i="23" s="1"/>
  <c r="A247" i="23" s="1"/>
  <c r="A248" i="23" s="1"/>
  <c r="A249" i="23" s="1"/>
  <c r="A250" i="23" s="1"/>
  <c r="A251" i="23" s="1"/>
  <c r="A252" i="23" s="1"/>
  <c r="A253" i="23" s="1"/>
  <c r="A254" i="23" s="1"/>
  <c r="A255" i="23" s="1"/>
  <c r="A256" i="23" s="1"/>
  <c r="A257" i="23" s="1"/>
  <c r="A258" i="23" s="1"/>
  <c r="A259" i="23" s="1"/>
  <c r="A260" i="23" s="1"/>
  <c r="A261" i="23" s="1"/>
  <c r="A262" i="23" s="1"/>
  <c r="A263" i="23" s="1"/>
  <c r="A264" i="23" s="1"/>
  <c r="A265" i="23" s="1"/>
  <c r="A266" i="23" s="1"/>
  <c r="A267" i="23" s="1"/>
  <c r="A268" i="23" s="1"/>
  <c r="A269" i="23" s="1"/>
  <c r="A270" i="23" s="1"/>
  <c r="A271" i="23" s="1"/>
  <c r="A272" i="23" s="1"/>
  <c r="A273" i="23" s="1"/>
  <c r="A274" i="23" s="1"/>
  <c r="A275" i="23" s="1"/>
  <c r="A276" i="23" s="1"/>
  <c r="A277" i="23" s="1"/>
  <c r="A278" i="23" s="1"/>
  <c r="A279" i="23" s="1"/>
  <c r="A280" i="23" s="1"/>
  <c r="A281" i="23" s="1"/>
  <c r="A282" i="23" s="1"/>
  <c r="A283" i="23" s="1"/>
  <c r="A284" i="23" s="1"/>
  <c r="A285" i="23" s="1"/>
  <c r="A286" i="23" s="1"/>
  <c r="A287" i="23" s="1"/>
  <c r="A288" i="23" s="1"/>
  <c r="A289" i="23" s="1"/>
  <c r="A290" i="23" s="1"/>
  <c r="A291" i="23" s="1"/>
  <c r="A292" i="23" s="1"/>
  <c r="A293" i="23" s="1"/>
  <c r="A294" i="23" s="1"/>
  <c r="A295" i="23" s="1"/>
  <c r="A296" i="23" s="1"/>
  <c r="A297" i="23" s="1"/>
  <c r="A298" i="23" s="1"/>
  <c r="A299" i="23" s="1"/>
  <c r="A300" i="23" s="1"/>
  <c r="A301" i="23" s="1"/>
  <c r="A302" i="23" s="1"/>
  <c r="A303" i="23" s="1"/>
  <c r="A304" i="23" s="1"/>
  <c r="A305" i="23" s="1"/>
  <c r="A306" i="23" s="1"/>
  <c r="A307" i="23" s="1"/>
  <c r="A308" i="23" s="1"/>
  <c r="A309" i="23" s="1"/>
  <c r="A310" i="23" s="1"/>
  <c r="A311" i="23" s="1"/>
  <c r="A312" i="23" s="1"/>
  <c r="A313" i="23" s="1"/>
  <c r="A314" i="23" s="1"/>
  <c r="A315" i="23" s="1"/>
  <c r="A316" i="23" s="1"/>
  <c r="A317" i="23" s="1"/>
  <c r="A318" i="23" s="1"/>
  <c r="A319" i="23" s="1"/>
  <c r="A320" i="23" s="1"/>
  <c r="A321" i="23" s="1"/>
  <c r="A322" i="23" s="1"/>
  <c r="A323" i="23" s="1"/>
  <c r="A324" i="23" s="1"/>
  <c r="A325" i="23" s="1"/>
  <c r="A326" i="23" s="1"/>
  <c r="A327" i="23" s="1"/>
  <c r="A328" i="23" s="1"/>
  <c r="A329" i="23" s="1"/>
  <c r="A330" i="23" s="1"/>
  <c r="A331" i="23" s="1"/>
  <c r="A332" i="23" s="1"/>
  <c r="A333" i="23" s="1"/>
  <c r="A334" i="23" s="1"/>
  <c r="A335" i="23" s="1"/>
  <c r="A336" i="23" s="1"/>
  <c r="A337" i="23" s="1"/>
  <c r="A338" i="23" s="1"/>
  <c r="A339" i="23" s="1"/>
  <c r="A340" i="23" s="1"/>
  <c r="A341" i="23" s="1"/>
  <c r="A342" i="23" s="1"/>
  <c r="A343" i="23" s="1"/>
  <c r="A344" i="23" s="1"/>
  <c r="A345" i="23" s="1"/>
  <c r="A346" i="23" s="1"/>
  <c r="A347" i="23" s="1"/>
  <c r="A348" i="23" s="1"/>
  <c r="A349" i="23" s="1"/>
  <c r="A350" i="23" s="1"/>
  <c r="A351" i="23" s="1"/>
  <c r="A352" i="23" s="1"/>
  <c r="A353" i="23" s="1"/>
  <c r="A354" i="23" s="1"/>
  <c r="A355" i="23" s="1"/>
  <c r="A356" i="23" s="1"/>
  <c r="A357" i="23" s="1"/>
  <c r="A358" i="23" s="1"/>
  <c r="A359" i="23" s="1"/>
  <c r="A360" i="23" s="1"/>
  <c r="A361" i="23" s="1"/>
  <c r="A362" i="23" s="1"/>
  <c r="A363" i="23" s="1"/>
  <c r="A364" i="23" s="1"/>
  <c r="A365" i="23" s="1"/>
  <c r="A366" i="23" s="1"/>
  <c r="A367" i="23" s="1"/>
  <c r="A368" i="23" s="1"/>
  <c r="A369" i="23" s="1"/>
  <c r="A370" i="23" s="1"/>
  <c r="A371" i="23" s="1"/>
  <c r="A372" i="23" s="1"/>
  <c r="A373" i="23" s="1"/>
  <c r="A374" i="23" s="1"/>
  <c r="A375" i="23" s="1"/>
  <c r="A376" i="23" s="1"/>
  <c r="A377" i="23" s="1"/>
  <c r="A378" i="23" s="1"/>
  <c r="A379" i="23" s="1"/>
  <c r="A380" i="23" s="1"/>
  <c r="A381" i="23" s="1"/>
  <c r="A382" i="23" s="1"/>
  <c r="A383" i="23" s="1"/>
  <c r="A384" i="23" s="1"/>
  <c r="A385" i="23" s="1"/>
  <c r="A386" i="23" s="1"/>
  <c r="A387" i="23" s="1"/>
  <c r="A388" i="23" s="1"/>
  <c r="A389" i="23" s="1"/>
  <c r="A390" i="23" s="1"/>
  <c r="A391" i="23" s="1"/>
  <c r="A392" i="23" s="1"/>
  <c r="A393" i="23" s="1"/>
  <c r="A394" i="23" s="1"/>
  <c r="A395" i="23" s="1"/>
  <c r="A396" i="23" s="1"/>
  <c r="A397" i="23" s="1"/>
  <c r="A398" i="23" s="1"/>
  <c r="A399" i="23" s="1"/>
  <c r="A400" i="23" s="1"/>
  <c r="A401" i="23" s="1"/>
  <c r="A402" i="23" s="1"/>
  <c r="A403" i="23" s="1"/>
  <c r="A404" i="23" s="1"/>
  <c r="A405" i="23" s="1"/>
  <c r="A406" i="23" s="1"/>
  <c r="A407" i="23" s="1"/>
  <c r="A408" i="23" s="1"/>
  <c r="A409" i="23" s="1"/>
  <c r="A410" i="23" s="1"/>
  <c r="A411" i="23" s="1"/>
  <c r="A412" i="23" s="1"/>
  <c r="A413" i="23" s="1"/>
  <c r="A414" i="23" s="1"/>
  <c r="A415" i="23" s="1"/>
  <c r="A416" i="23" s="1"/>
  <c r="A417" i="23" s="1"/>
  <c r="A418" i="23" s="1"/>
  <c r="A419" i="23" s="1"/>
  <c r="A420" i="23" s="1"/>
  <c r="A421" i="23" s="1"/>
  <c r="A422" i="23" s="1"/>
  <c r="A423" i="23" s="1"/>
  <c r="A424" i="23" s="1"/>
  <c r="A425" i="23" s="1"/>
  <c r="A426" i="23" s="1"/>
  <c r="A427" i="23" s="1"/>
  <c r="A428" i="23" s="1"/>
  <c r="A429" i="23" s="1"/>
  <c r="A430" i="23" s="1"/>
  <c r="A431" i="23" s="1"/>
  <c r="A432" i="23" s="1"/>
  <c r="A433" i="23" s="1"/>
  <c r="A434" i="23" s="1"/>
  <c r="A435" i="23" s="1"/>
  <c r="A436" i="23" s="1"/>
  <c r="A437" i="23" s="1"/>
  <c r="A438" i="23" s="1"/>
  <c r="A439" i="23" s="1"/>
  <c r="A440" i="23" s="1"/>
  <c r="A441" i="23" s="1"/>
  <c r="A442" i="23" s="1"/>
  <c r="A443" i="23" s="1"/>
  <c r="A444" i="23" s="1"/>
  <c r="A445" i="23" s="1"/>
  <c r="A446" i="23" s="1"/>
  <c r="A447" i="23" s="1"/>
  <c r="A448" i="23" s="1"/>
  <c r="A449" i="23" s="1"/>
  <c r="A450" i="23" s="1"/>
  <c r="A451" i="23" s="1"/>
  <c r="A452" i="23" s="1"/>
  <c r="A453" i="23" s="1"/>
  <c r="A454" i="23" s="1"/>
  <c r="A455" i="23" s="1"/>
  <c r="A456" i="23" s="1"/>
  <c r="A457" i="23" s="1"/>
  <c r="A458" i="23" s="1"/>
  <c r="A459" i="23" s="1"/>
  <c r="A460" i="23" s="1"/>
  <c r="A461" i="23" s="1"/>
  <c r="A462" i="23" s="1"/>
  <c r="A463" i="23" s="1"/>
  <c r="A464" i="23" s="1"/>
  <c r="A465" i="23" s="1"/>
  <c r="A466" i="23" s="1"/>
  <c r="A467" i="23" s="1"/>
  <c r="A468" i="23" s="1"/>
  <c r="A469" i="23" s="1"/>
  <c r="A470" i="23" s="1"/>
  <c r="A471" i="23" s="1"/>
  <c r="A472" i="23" s="1"/>
  <c r="A473" i="23" s="1"/>
  <c r="A474" i="23" s="1"/>
  <c r="A475" i="23" s="1"/>
  <c r="A476" i="23" s="1"/>
  <c r="A477" i="23" s="1"/>
  <c r="A478" i="23" s="1"/>
  <c r="A479" i="23" s="1"/>
  <c r="A480" i="23" s="1"/>
  <c r="A481" i="23" s="1"/>
  <c r="A482" i="23" s="1"/>
  <c r="A483" i="23" s="1"/>
  <c r="A484" i="23" s="1"/>
  <c r="A485" i="23" s="1"/>
  <c r="A486" i="23" s="1"/>
  <c r="A487" i="23" s="1"/>
  <c r="A488" i="23" s="1"/>
  <c r="A489" i="23" s="1"/>
  <c r="A490" i="23" s="1"/>
  <c r="A491" i="23" s="1"/>
  <c r="A492" i="23" s="1"/>
  <c r="A493" i="23" s="1"/>
  <c r="A494" i="23" s="1"/>
  <c r="A495" i="23" s="1"/>
  <c r="A496" i="23" s="1"/>
  <c r="A497" i="23" s="1"/>
  <c r="A498" i="23" s="1"/>
  <c r="A499" i="23" s="1"/>
  <c r="A500" i="23" s="1"/>
  <c r="A501" i="23" s="1"/>
  <c r="A502" i="23" s="1"/>
  <c r="A503" i="23" s="1"/>
  <c r="A504" i="23" s="1"/>
  <c r="A505" i="23" s="1"/>
  <c r="A506" i="23" s="1"/>
  <c r="A507" i="23" s="1"/>
  <c r="A508" i="23" s="1"/>
  <c r="A509" i="23" s="1"/>
  <c r="A510" i="23" s="1"/>
  <c r="A511" i="23" s="1"/>
  <c r="A512" i="23" s="1"/>
  <c r="A513" i="23" s="1"/>
  <c r="A514" i="23" s="1"/>
  <c r="A515" i="23" s="1"/>
  <c r="A516" i="23" s="1"/>
  <c r="A517" i="23" s="1"/>
  <c r="A518" i="23" s="1"/>
  <c r="A519" i="23" s="1"/>
  <c r="A520" i="23" s="1"/>
  <c r="A521" i="23" s="1"/>
  <c r="A522" i="23" s="1"/>
  <c r="A523" i="23" s="1"/>
  <c r="A524" i="23" s="1"/>
  <c r="A525" i="23" s="1"/>
  <c r="A526" i="23" s="1"/>
  <c r="A527" i="23" s="1"/>
  <c r="A528" i="23" s="1"/>
  <c r="A529" i="23" s="1"/>
  <c r="A530" i="23" s="1"/>
  <c r="A531" i="23" s="1"/>
  <c r="A532" i="23" s="1"/>
  <c r="A533" i="23" s="1"/>
  <c r="A534" i="23" s="1"/>
  <c r="A535" i="23" s="1"/>
  <c r="A536" i="23" s="1"/>
  <c r="A537" i="23" s="1"/>
  <c r="A538" i="23" s="1"/>
  <c r="A539" i="23" s="1"/>
  <c r="A540" i="23" s="1"/>
  <c r="A541" i="23" s="1"/>
  <c r="A542" i="23" s="1"/>
  <c r="A543" i="23" s="1"/>
  <c r="A544" i="23" s="1"/>
  <c r="A545" i="23" s="1"/>
  <c r="A546" i="23" s="1"/>
  <c r="A547" i="23" s="1"/>
  <c r="A548" i="23" s="1"/>
  <c r="A549" i="23" s="1"/>
  <c r="A550" i="23" s="1"/>
  <c r="A551" i="23" s="1"/>
  <c r="A552" i="23" s="1"/>
  <c r="A553" i="23" s="1"/>
  <c r="A554" i="23" s="1"/>
  <c r="A555" i="23" s="1"/>
  <c r="A556" i="23" s="1"/>
  <c r="A557" i="23" s="1"/>
  <c r="A558" i="23" s="1"/>
  <c r="A559" i="23" s="1"/>
  <c r="A560" i="23" s="1"/>
  <c r="A561" i="23" s="1"/>
  <c r="A562" i="23" s="1"/>
  <c r="A563" i="23" s="1"/>
  <c r="A564" i="23" s="1"/>
  <c r="A565" i="23" s="1"/>
  <c r="A566" i="23" s="1"/>
  <c r="A567" i="23" s="1"/>
  <c r="A568" i="23" s="1"/>
  <c r="A569" i="23" s="1"/>
  <c r="A570" i="23" s="1"/>
  <c r="A571" i="23" s="1"/>
  <c r="A572" i="23" s="1"/>
  <c r="A573" i="23" s="1"/>
  <c r="A574" i="23" s="1"/>
  <c r="A575" i="23" s="1"/>
  <c r="A576" i="23" s="1"/>
  <c r="A577" i="23" s="1"/>
  <c r="A578" i="23" s="1"/>
  <c r="A579" i="23" s="1"/>
  <c r="A580" i="23" s="1"/>
  <c r="A581" i="23" s="1"/>
  <c r="A582" i="23" s="1"/>
  <c r="A583" i="23" s="1"/>
  <c r="A584" i="23" s="1"/>
  <c r="A585" i="23" s="1"/>
  <c r="A586" i="23" s="1"/>
  <c r="A587" i="23" s="1"/>
  <c r="A588" i="23" s="1"/>
  <c r="A589" i="23" s="1"/>
  <c r="A590" i="23" s="1"/>
  <c r="A591" i="23" s="1"/>
  <c r="A592" i="23" s="1"/>
  <c r="A593" i="23" s="1"/>
  <c r="A594" i="23" s="1"/>
  <c r="A595" i="23" s="1"/>
  <c r="A596" i="23" s="1"/>
  <c r="A597" i="23" s="1"/>
  <c r="A598" i="23" s="1"/>
  <c r="A599" i="23" s="1"/>
  <c r="A600" i="23" s="1"/>
  <c r="A601" i="23" s="1"/>
  <c r="A602" i="23" s="1"/>
  <c r="A603" i="23" s="1"/>
  <c r="A604" i="23" s="1"/>
  <c r="A605" i="23" s="1"/>
  <c r="A606" i="23" s="1"/>
  <c r="A607" i="23" s="1"/>
  <c r="A608" i="23" s="1"/>
  <c r="A609" i="23" s="1"/>
  <c r="A610" i="23" s="1"/>
  <c r="A611" i="23" s="1"/>
  <c r="A612" i="23" s="1"/>
  <c r="A613" i="23" s="1"/>
  <c r="A614" i="23" s="1"/>
  <c r="A615" i="23" s="1"/>
  <c r="A616" i="23" s="1"/>
  <c r="A617" i="23" s="1"/>
  <c r="A618" i="23" s="1"/>
  <c r="A619" i="23" s="1"/>
  <c r="A620" i="23" s="1"/>
  <c r="A621" i="23" s="1"/>
  <c r="A622" i="23" s="1"/>
  <c r="A623" i="23" s="1"/>
  <c r="A624" i="23" s="1"/>
  <c r="A625" i="23" s="1"/>
  <c r="A626" i="23" s="1"/>
  <c r="A627" i="23" s="1"/>
  <c r="A628" i="23" s="1"/>
  <c r="A629" i="23" s="1"/>
  <c r="A630" i="23" s="1"/>
  <c r="A631" i="23" s="1"/>
  <c r="A632" i="23" s="1"/>
  <c r="A633" i="23" s="1"/>
  <c r="A634" i="23" s="1"/>
  <c r="A635" i="23" s="1"/>
  <c r="A636" i="23" s="1"/>
  <c r="A637" i="23" s="1"/>
  <c r="A638" i="23" s="1"/>
  <c r="A639" i="23" s="1"/>
  <c r="A640" i="23" s="1"/>
  <c r="A641" i="23" s="1"/>
  <c r="A642" i="23" s="1"/>
  <c r="A643" i="23" s="1"/>
  <c r="A644" i="23" s="1"/>
  <c r="A645" i="23" s="1"/>
  <c r="A646" i="23" s="1"/>
  <c r="A647" i="23" s="1"/>
  <c r="A648" i="23" s="1"/>
  <c r="A649" i="23" s="1"/>
  <c r="A650" i="23" s="1"/>
  <c r="A651" i="23" s="1"/>
  <c r="A652" i="23" s="1"/>
  <c r="A653" i="23" s="1"/>
  <c r="A654" i="23" s="1"/>
  <c r="A655" i="23" s="1"/>
  <c r="A656" i="23" s="1"/>
  <c r="A657" i="23" s="1"/>
  <c r="A658" i="23" s="1"/>
  <c r="A659" i="23" s="1"/>
  <c r="A660" i="23" s="1"/>
  <c r="A661" i="23" s="1"/>
  <c r="A662" i="23" s="1"/>
  <c r="A663" i="23" s="1"/>
  <c r="A664" i="23" s="1"/>
  <c r="A665" i="23" s="1"/>
  <c r="A666" i="23" s="1"/>
  <c r="A667" i="23" s="1"/>
  <c r="A668" i="23" s="1"/>
  <c r="A669" i="23" s="1"/>
  <c r="A670" i="23" s="1"/>
  <c r="A671" i="23" s="1"/>
  <c r="A672" i="23" s="1"/>
  <c r="A673" i="23" s="1"/>
  <c r="A674" i="23" s="1"/>
  <c r="A675" i="23" s="1"/>
  <c r="A676" i="23" s="1"/>
  <c r="A677" i="23" s="1"/>
  <c r="A678" i="23" s="1"/>
  <c r="A679" i="23" s="1"/>
  <c r="A680" i="23" s="1"/>
  <c r="A681" i="23" s="1"/>
  <c r="A682" i="23" s="1"/>
  <c r="A683" i="23" s="1"/>
  <c r="A684" i="23" s="1"/>
  <c r="A685" i="23" s="1"/>
  <c r="A686" i="23" s="1"/>
  <c r="A687" i="23" s="1"/>
  <c r="A688" i="23" s="1"/>
  <c r="A689" i="23" s="1"/>
  <c r="A690" i="23" s="1"/>
  <c r="A691" i="23" s="1"/>
  <c r="A692" i="23" s="1"/>
  <c r="A693" i="23" s="1"/>
  <c r="A694" i="23" s="1"/>
  <c r="A695" i="23" s="1"/>
  <c r="A696" i="23" s="1"/>
  <c r="A697" i="23" s="1"/>
  <c r="A698" i="23" s="1"/>
  <c r="A699" i="23" s="1"/>
  <c r="A700" i="23" s="1"/>
  <c r="A701" i="23" s="1"/>
  <c r="A702" i="23" s="1"/>
  <c r="A703" i="23" s="1"/>
  <c r="A704" i="23" s="1"/>
  <c r="A705" i="23" s="1"/>
  <c r="A706" i="23" s="1"/>
  <c r="A707" i="23" s="1"/>
  <c r="A708" i="23" s="1"/>
  <c r="A709" i="23" s="1"/>
  <c r="A710" i="23" s="1"/>
  <c r="A711" i="23" s="1"/>
  <c r="A712" i="23" s="1"/>
  <c r="A713" i="23" s="1"/>
  <c r="A714" i="23" s="1"/>
  <c r="A715" i="23" s="1"/>
  <c r="A716" i="23" s="1"/>
  <c r="A717" i="23" s="1"/>
  <c r="A718" i="23" s="1"/>
  <c r="A719" i="23" s="1"/>
  <c r="A720" i="23" s="1"/>
  <c r="A721" i="23" s="1"/>
  <c r="A722" i="23" s="1"/>
  <c r="A723" i="23" s="1"/>
  <c r="A724" i="23" s="1"/>
  <c r="A725" i="23" s="1"/>
  <c r="A726" i="23" s="1"/>
  <c r="A727" i="23" s="1"/>
  <c r="A728" i="23" s="1"/>
  <c r="A729" i="23" s="1"/>
  <c r="A730" i="23" s="1"/>
  <c r="A731" i="23" s="1"/>
  <c r="A732" i="23" s="1"/>
  <c r="A733" i="23" s="1"/>
  <c r="A734" i="23" s="1"/>
  <c r="A735" i="23" s="1"/>
  <c r="A736" i="23" s="1"/>
  <c r="A737" i="23" s="1"/>
  <c r="A738" i="23" s="1"/>
  <c r="A739" i="23" s="1"/>
  <c r="A740" i="23" s="1"/>
  <c r="A741" i="23" s="1"/>
  <c r="A742" i="23" s="1"/>
  <c r="A743" i="23" s="1"/>
  <c r="A744" i="23" s="1"/>
  <c r="A745" i="23" s="1"/>
  <c r="A746" i="23" s="1"/>
  <c r="A747" i="23" s="1"/>
  <c r="A748" i="23" s="1"/>
  <c r="A749" i="23" s="1"/>
  <c r="A750" i="23" s="1"/>
  <c r="A751" i="23" s="1"/>
  <c r="A752" i="23" s="1"/>
  <c r="A753" i="23" s="1"/>
  <c r="A754" i="23" s="1"/>
  <c r="A755" i="23" s="1"/>
  <c r="A756" i="23" s="1"/>
  <c r="A757" i="23" s="1"/>
  <c r="A758" i="23" s="1"/>
  <c r="A759" i="23" s="1"/>
  <c r="A760" i="23" s="1"/>
  <c r="A761" i="23" s="1"/>
  <c r="A762" i="23" s="1"/>
  <c r="A763" i="23" s="1"/>
  <c r="A764" i="23" s="1"/>
  <c r="A765" i="23" s="1"/>
  <c r="A766" i="23" s="1"/>
  <c r="A767" i="23" s="1"/>
  <c r="A768" i="23" s="1"/>
  <c r="A769" i="23" s="1"/>
  <c r="A770" i="23" s="1"/>
  <c r="A771" i="23" s="1"/>
  <c r="A772" i="23" s="1"/>
  <c r="A773" i="23" s="1"/>
  <c r="A774" i="23" s="1"/>
  <c r="A775" i="23" s="1"/>
  <c r="A776" i="23" s="1"/>
  <c r="A777" i="23" s="1"/>
  <c r="A778" i="23" s="1"/>
  <c r="A779" i="23" s="1"/>
  <c r="A780" i="23" s="1"/>
  <c r="A781" i="23" s="1"/>
  <c r="A782" i="23" s="1"/>
  <c r="A783" i="23" s="1"/>
  <c r="A784" i="23" s="1"/>
  <c r="A785" i="23" s="1"/>
  <c r="A786" i="23" s="1"/>
  <c r="A787" i="23" s="1"/>
  <c r="A788" i="23" s="1"/>
  <c r="A789" i="23" s="1"/>
  <c r="A790" i="23" s="1"/>
  <c r="A791" i="23" s="1"/>
  <c r="A792" i="23" s="1"/>
  <c r="A793" i="23" s="1"/>
  <c r="A794" i="23" s="1"/>
  <c r="A795" i="23" s="1"/>
  <c r="A796" i="23" s="1"/>
  <c r="A797" i="23" s="1"/>
  <c r="A798" i="23" s="1"/>
  <c r="A799" i="23" s="1"/>
  <c r="A800" i="23" s="1"/>
  <c r="A801" i="23" s="1"/>
  <c r="A802" i="23" s="1"/>
  <c r="A803" i="23" s="1"/>
  <c r="A804" i="23" s="1"/>
  <c r="A805" i="23" s="1"/>
  <c r="A806" i="23" s="1"/>
  <c r="A807" i="23" s="1"/>
  <c r="A808" i="23" s="1"/>
  <c r="A809" i="23" s="1"/>
  <c r="A810" i="23" s="1"/>
  <c r="A811" i="23" s="1"/>
  <c r="A812" i="23" s="1"/>
  <c r="A813" i="23" s="1"/>
  <c r="A814" i="23" s="1"/>
  <c r="A815" i="23" s="1"/>
  <c r="A816" i="23" s="1"/>
  <c r="A817" i="23" s="1"/>
  <c r="A818" i="23" s="1"/>
  <c r="A819" i="23" s="1"/>
  <c r="A820" i="23" s="1"/>
  <c r="A821" i="23" s="1"/>
  <c r="A822" i="23" s="1"/>
  <c r="A823" i="23" s="1"/>
  <c r="A824" i="23" s="1"/>
  <c r="A825" i="23" s="1"/>
  <c r="A826" i="23" s="1"/>
  <c r="A827" i="23" s="1"/>
  <c r="A828" i="23" s="1"/>
  <c r="A829" i="23" s="1"/>
  <c r="A830" i="23" s="1"/>
  <c r="A831" i="23" s="1"/>
  <c r="A832" i="23" s="1"/>
  <c r="A833" i="23" s="1"/>
  <c r="A834" i="23" s="1"/>
  <c r="A835" i="23" s="1"/>
  <c r="A836" i="23" s="1"/>
  <c r="A837" i="23" s="1"/>
  <c r="A838" i="23" s="1"/>
  <c r="A839" i="23" s="1"/>
  <c r="A840" i="23" s="1"/>
  <c r="A841" i="23" s="1"/>
  <c r="A842" i="23" s="1"/>
  <c r="A843" i="23" s="1"/>
  <c r="A844" i="23" s="1"/>
  <c r="A845" i="23" s="1"/>
  <c r="A846" i="23" s="1"/>
  <c r="A847" i="23" s="1"/>
  <c r="A848" i="23" s="1"/>
  <c r="A849" i="23" s="1"/>
  <c r="A850" i="23" s="1"/>
  <c r="A851" i="23" s="1"/>
  <c r="A852" i="23" s="1"/>
  <c r="A853" i="23" s="1"/>
  <c r="A854" i="23" s="1"/>
  <c r="A855" i="23" s="1"/>
  <c r="A856" i="23" s="1"/>
  <c r="A857" i="23" s="1"/>
  <c r="A858" i="23" s="1"/>
  <c r="A859" i="23" s="1"/>
  <c r="A860" i="23" s="1"/>
  <c r="A861" i="23" s="1"/>
  <c r="A862" i="23" s="1"/>
  <c r="A863" i="23" s="1"/>
  <c r="A864" i="23" s="1"/>
  <c r="A865" i="23" s="1"/>
  <c r="A866" i="23" s="1"/>
  <c r="A867" i="23" s="1"/>
  <c r="A868" i="23" s="1"/>
  <c r="A869" i="23" s="1"/>
  <c r="A870" i="23" s="1"/>
  <c r="A871" i="23" s="1"/>
  <c r="A872" i="23" s="1"/>
  <c r="A873" i="23" s="1"/>
  <c r="A874" i="23" s="1"/>
  <c r="A875" i="23" s="1"/>
  <c r="A876" i="23" s="1"/>
  <c r="A877" i="23" s="1"/>
  <c r="A878" i="23" s="1"/>
  <c r="A879" i="23" s="1"/>
  <c r="A880" i="23" s="1"/>
  <c r="A881" i="23" s="1"/>
  <c r="A882" i="23" s="1"/>
  <c r="A883" i="23" s="1"/>
  <c r="A884" i="23" s="1"/>
  <c r="A885" i="23" s="1"/>
  <c r="A886" i="23" s="1"/>
  <c r="A887" i="23" s="1"/>
  <c r="A888" i="23" s="1"/>
  <c r="A889" i="23" s="1"/>
  <c r="A890" i="23" s="1"/>
  <c r="A891" i="23" s="1"/>
  <c r="A892" i="23" s="1"/>
  <c r="A893" i="23" s="1"/>
  <c r="A894" i="23" s="1"/>
  <c r="A895" i="23" s="1"/>
  <c r="A896" i="23" s="1"/>
  <c r="A897" i="23" s="1"/>
  <c r="A898" i="23" s="1"/>
  <c r="A899" i="23" s="1"/>
  <c r="A900" i="23" s="1"/>
  <c r="A901" i="23" s="1"/>
  <c r="A902" i="23" s="1"/>
  <c r="A903" i="23" s="1"/>
  <c r="A904" i="23" s="1"/>
  <c r="A905" i="23" s="1"/>
  <c r="A906" i="23" s="1"/>
  <c r="A907" i="23" s="1"/>
  <c r="A908" i="23" s="1"/>
  <c r="A909" i="23" s="1"/>
  <c r="A910" i="23" s="1"/>
  <c r="A911" i="23" s="1"/>
  <c r="A912" i="23" s="1"/>
  <c r="A913" i="23" s="1"/>
  <c r="A914" i="23" s="1"/>
  <c r="A915" i="23" s="1"/>
  <c r="A916" i="23" s="1"/>
  <c r="A917" i="23" s="1"/>
  <c r="A918" i="23" s="1"/>
  <c r="A919" i="23" s="1"/>
  <c r="A920" i="23" s="1"/>
  <c r="A921" i="23" s="1"/>
  <c r="A922" i="23" s="1"/>
  <c r="A923" i="23" s="1"/>
  <c r="A924" i="23" s="1"/>
  <c r="A925" i="23" s="1"/>
  <c r="A926" i="23" s="1"/>
  <c r="A927" i="23" s="1"/>
  <c r="A928" i="23" s="1"/>
  <c r="A929" i="23" s="1"/>
  <c r="A930" i="23" s="1"/>
  <c r="A931" i="23" s="1"/>
  <c r="A932" i="23" s="1"/>
  <c r="A933" i="23" s="1"/>
  <c r="A934" i="23" s="1"/>
  <c r="A935" i="23" s="1"/>
  <c r="A936" i="23" s="1"/>
  <c r="A937" i="23" s="1"/>
  <c r="A938" i="23" s="1"/>
  <c r="A939" i="23" s="1"/>
  <c r="A940" i="23" s="1"/>
  <c r="A941" i="23" s="1"/>
  <c r="A942" i="23" s="1"/>
  <c r="A943" i="23" s="1"/>
  <c r="A944" i="23" s="1"/>
  <c r="A945" i="23" s="1"/>
  <c r="A946" i="23" s="1"/>
  <c r="A947" i="23" s="1"/>
  <c r="A948" i="23" s="1"/>
  <c r="A949" i="23" s="1"/>
  <c r="A950" i="23" s="1"/>
  <c r="A951" i="23" s="1"/>
  <c r="A952" i="23" s="1"/>
  <c r="A953" i="23" s="1"/>
  <c r="A954" i="23" s="1"/>
  <c r="A955" i="23" s="1"/>
  <c r="A956" i="23" s="1"/>
  <c r="A957" i="23" s="1"/>
  <c r="A958" i="23" s="1"/>
  <c r="A959" i="23" s="1"/>
  <c r="A960" i="23" s="1"/>
  <c r="A961" i="23" s="1"/>
  <c r="A962" i="23" s="1"/>
  <c r="A963" i="23" s="1"/>
  <c r="A964" i="23" s="1"/>
  <c r="A965" i="23" s="1"/>
  <c r="A966" i="23" s="1"/>
  <c r="A967" i="23" s="1"/>
  <c r="A968" i="23" s="1"/>
  <c r="A969" i="23" s="1"/>
  <c r="A970" i="23" s="1"/>
  <c r="A971" i="23" s="1"/>
  <c r="A972" i="23" s="1"/>
  <c r="A973" i="23" s="1"/>
  <c r="A974" i="23" s="1"/>
  <c r="A975" i="23" s="1"/>
  <c r="A976" i="23" s="1"/>
  <c r="A977" i="23" s="1"/>
  <c r="A978" i="23" s="1"/>
  <c r="A979" i="23" s="1"/>
  <c r="A980" i="23" s="1"/>
  <c r="A981" i="23" s="1"/>
  <c r="A982" i="23" s="1"/>
  <c r="A983" i="23" s="1"/>
  <c r="A984" i="23" s="1"/>
  <c r="A985" i="23" s="1"/>
  <c r="A986" i="23" s="1"/>
  <c r="A987" i="23" s="1"/>
  <c r="A988" i="23" s="1"/>
  <c r="A989" i="23" s="1"/>
  <c r="A990" i="23" s="1"/>
  <c r="A991" i="23" s="1"/>
  <c r="A992" i="23" s="1"/>
  <c r="A993" i="23" s="1"/>
  <c r="A994" i="23" s="1"/>
  <c r="A995" i="23" s="1"/>
  <c r="A996" i="23" s="1"/>
  <c r="A997" i="23" s="1"/>
  <c r="A998" i="23" s="1"/>
  <c r="A999" i="23" s="1"/>
  <c r="A1000" i="23" s="1"/>
  <c r="A1001" i="23" s="1"/>
  <c r="A1002" i="23" s="1"/>
  <c r="A1003" i="23" s="1"/>
  <c r="A1004" i="23" s="1"/>
  <c r="A1005" i="23" s="1"/>
  <c r="A1006" i="23" s="1"/>
  <c r="A1007" i="23" s="1"/>
  <c r="A1008" i="23" s="1"/>
  <c r="A1009" i="23" s="1"/>
  <c r="A1010" i="23" s="1"/>
  <c r="A1011" i="23" s="1"/>
  <c r="A1012" i="23" s="1"/>
  <c r="A1013" i="23" s="1"/>
  <c r="A1014" i="23" s="1"/>
  <c r="A1015" i="23" s="1"/>
  <c r="A1016" i="23" s="1"/>
  <c r="A1017" i="23" s="1"/>
  <c r="A1018" i="23" s="1"/>
  <c r="A1019" i="23" s="1"/>
  <c r="A1020" i="23" s="1"/>
  <c r="A1021" i="23" s="1"/>
  <c r="A1022" i="23" s="1"/>
  <c r="A1023" i="23" s="1"/>
  <c r="A1024" i="23" s="1"/>
  <c r="A1025" i="23" s="1"/>
  <c r="A1026" i="23" s="1"/>
  <c r="A1027" i="23" s="1"/>
  <c r="A1028" i="23" s="1"/>
  <c r="A1029" i="23" s="1"/>
  <c r="A1030" i="23" s="1"/>
  <c r="A1031" i="23" s="1"/>
  <c r="A1032" i="23" s="1"/>
  <c r="A1033" i="23" s="1"/>
  <c r="A1034" i="23" s="1"/>
  <c r="A1035" i="23" s="1"/>
  <c r="A1036" i="23" s="1"/>
  <c r="A1037" i="23" s="1"/>
  <c r="A1038" i="23" s="1"/>
  <c r="A1039" i="23" s="1"/>
  <c r="A1040" i="23" s="1"/>
  <c r="A1041" i="23" s="1"/>
  <c r="A1042" i="23" s="1"/>
  <c r="A1043" i="23" s="1"/>
  <c r="A1044" i="23" s="1"/>
  <c r="A1045" i="23" s="1"/>
  <c r="A1046" i="23" s="1"/>
  <c r="A1047" i="23" s="1"/>
  <c r="A1048" i="23" s="1"/>
  <c r="A1049" i="23" s="1"/>
  <c r="A1050" i="23" s="1"/>
  <c r="A1051" i="23" s="1"/>
  <c r="A1052" i="23" s="1"/>
  <c r="A1053" i="23" s="1"/>
  <c r="A1054" i="23" s="1"/>
  <c r="A1055" i="23" s="1"/>
  <c r="A1056" i="23" s="1"/>
  <c r="A1057" i="23" s="1"/>
  <c r="A1058" i="23" s="1"/>
  <c r="A1059" i="23" s="1"/>
  <c r="A1060" i="23" s="1"/>
  <c r="A1061" i="23" s="1"/>
  <c r="A1062" i="23" s="1"/>
  <c r="A1063" i="23" s="1"/>
  <c r="A1064" i="23" s="1"/>
  <c r="A1065" i="23" s="1"/>
  <c r="A1066" i="23" s="1"/>
  <c r="A1067" i="23" s="1"/>
  <c r="A1068" i="23" s="1"/>
  <c r="A1069" i="23" s="1"/>
  <c r="A1070" i="23" s="1"/>
  <c r="A1071" i="23" s="1"/>
  <c r="A1072" i="23" s="1"/>
  <c r="A1073" i="23" s="1"/>
  <c r="A1074" i="23" s="1"/>
  <c r="A1075" i="23" s="1"/>
  <c r="A1076" i="23" s="1"/>
  <c r="A1077" i="23" s="1"/>
  <c r="A1078" i="23" s="1"/>
  <c r="A1079" i="23" s="1"/>
  <c r="A1080" i="23" s="1"/>
  <c r="A1081" i="23" s="1"/>
  <c r="A1082" i="23" s="1"/>
  <c r="A1083" i="23" s="1"/>
  <c r="A1084" i="23" s="1"/>
  <c r="A1085" i="23" s="1"/>
  <c r="A1086" i="23" s="1"/>
  <c r="A1087" i="23" s="1"/>
  <c r="A1088" i="23" s="1"/>
  <c r="A1089" i="23" s="1"/>
  <c r="A1090" i="23" s="1"/>
  <c r="A1091" i="23" s="1"/>
  <c r="A1092" i="23" s="1"/>
  <c r="A1093" i="23" s="1"/>
  <c r="A1094" i="23" s="1"/>
  <c r="A1095" i="23" s="1"/>
  <c r="A1096" i="23" s="1"/>
  <c r="A1097" i="23" s="1"/>
  <c r="A1098" i="23" s="1"/>
  <c r="A1099" i="23" s="1"/>
  <c r="A1100" i="23" s="1"/>
  <c r="A1101" i="23" s="1"/>
  <c r="A1102" i="23" s="1"/>
  <c r="A1103" i="23" s="1"/>
  <c r="A1104" i="23" s="1"/>
  <c r="A1105" i="23" s="1"/>
  <c r="A1106" i="23" s="1"/>
  <c r="A1107" i="23" s="1"/>
  <c r="A1108" i="23" s="1"/>
  <c r="A1109" i="23" s="1"/>
  <c r="A1110" i="23" s="1"/>
  <c r="A1111" i="23" s="1"/>
  <c r="A1112" i="23" s="1"/>
  <c r="A1113" i="23" s="1"/>
  <c r="A1114" i="23" s="1"/>
  <c r="A1115" i="23" s="1"/>
  <c r="A1116" i="23" s="1"/>
  <c r="A1117" i="23" s="1"/>
  <c r="A1118" i="23" s="1"/>
  <c r="A1119" i="23" s="1"/>
  <c r="A1120" i="23" s="1"/>
  <c r="A1121" i="23" s="1"/>
  <c r="A1122" i="23" s="1"/>
  <c r="A1123" i="23" s="1"/>
  <c r="A1124" i="23" s="1"/>
  <c r="A1125" i="23" s="1"/>
  <c r="A1126" i="23" s="1"/>
  <c r="A1127" i="23" s="1"/>
  <c r="A1128" i="23" s="1"/>
  <c r="A1129" i="23" s="1"/>
  <c r="A1130" i="23" s="1"/>
  <c r="A1131" i="23" s="1"/>
  <c r="A1132" i="23" s="1"/>
  <c r="A1133" i="23" s="1"/>
  <c r="A1134" i="23" s="1"/>
  <c r="A1135" i="23" s="1"/>
  <c r="A1136" i="23" s="1"/>
  <c r="A1137" i="23" s="1"/>
  <c r="A1138" i="23" s="1"/>
  <c r="A1139" i="23" s="1"/>
  <c r="A1140" i="23" s="1"/>
  <c r="A1141" i="23" s="1"/>
  <c r="A1142" i="23" s="1"/>
  <c r="A1143" i="23" s="1"/>
  <c r="A1144" i="23" s="1"/>
  <c r="A1145" i="23" s="1"/>
  <c r="A1146" i="23" s="1"/>
  <c r="A1147" i="23" s="1"/>
  <c r="A1148" i="23" s="1"/>
  <c r="A1149" i="23" s="1"/>
  <c r="A1150" i="23" s="1"/>
  <c r="A1151" i="23" s="1"/>
  <c r="A1152" i="23" s="1"/>
  <c r="A1153" i="23" s="1"/>
  <c r="A1154" i="23" s="1"/>
  <c r="A1155" i="23" s="1"/>
  <c r="A1156" i="23" s="1"/>
  <c r="A1157" i="23" s="1"/>
  <c r="A1158" i="23" s="1"/>
  <c r="A1159" i="23" s="1"/>
  <c r="A1160" i="23" s="1"/>
  <c r="A1161" i="23" s="1"/>
  <c r="A1162" i="23" s="1"/>
  <c r="A1163" i="23" s="1"/>
  <c r="A1164" i="23" s="1"/>
  <c r="A1165" i="23" s="1"/>
  <c r="A1166" i="23" s="1"/>
  <c r="A1167" i="23" s="1"/>
  <c r="A1168" i="23" s="1"/>
  <c r="A1169" i="23" s="1"/>
  <c r="A1170" i="23" s="1"/>
  <c r="A1171" i="23" s="1"/>
  <c r="A1172" i="23" s="1"/>
  <c r="A1173" i="23" s="1"/>
  <c r="A1174" i="23" s="1"/>
  <c r="A1175" i="23" s="1"/>
  <c r="A1176" i="23" s="1"/>
  <c r="A1177" i="23" s="1"/>
  <c r="A1178" i="23" s="1"/>
  <c r="A1179" i="23" s="1"/>
  <c r="A1180" i="23" s="1"/>
  <c r="A1181" i="23" s="1"/>
  <c r="A1182" i="23" s="1"/>
  <c r="A1183" i="23" s="1"/>
  <c r="A1184" i="23" s="1"/>
  <c r="A1185" i="23" s="1"/>
  <c r="A1186" i="23" s="1"/>
  <c r="A1187" i="23" s="1"/>
  <c r="A1188" i="23" s="1"/>
  <c r="A1189" i="23" s="1"/>
  <c r="A1190" i="23" s="1"/>
  <c r="A1191" i="23" s="1"/>
  <c r="A1192" i="23" s="1"/>
  <c r="A1193" i="23" s="1"/>
  <c r="A1194" i="23" s="1"/>
  <c r="A1195" i="23" s="1"/>
  <c r="A1196" i="23" s="1"/>
  <c r="A1197" i="23" s="1"/>
  <c r="A1198" i="23" s="1"/>
  <c r="A1199" i="23" s="1"/>
  <c r="A1200" i="23" s="1"/>
  <c r="A1201" i="23" s="1"/>
  <c r="A1202" i="23" s="1"/>
  <c r="A1203" i="23" s="1"/>
  <c r="A1204" i="23" s="1"/>
  <c r="A1205" i="23" s="1"/>
  <c r="A1206" i="23" s="1"/>
  <c r="A1207" i="23" s="1"/>
  <c r="A1208" i="23" s="1"/>
  <c r="A1209" i="23" s="1"/>
  <c r="A1210" i="23" s="1"/>
  <c r="A1211" i="23" s="1"/>
  <c r="A1212" i="23" s="1"/>
  <c r="A1213" i="23" s="1"/>
  <c r="A1214" i="23" s="1"/>
  <c r="A1215" i="23" s="1"/>
  <c r="A1216" i="23" s="1"/>
  <c r="A1217" i="23" s="1"/>
  <c r="A1218" i="23" s="1"/>
  <c r="A1219" i="23" s="1"/>
  <c r="A1220" i="23" s="1"/>
  <c r="A1221" i="23" s="1"/>
  <c r="A1222" i="23" s="1"/>
  <c r="A1223" i="23" s="1"/>
  <c r="A1224" i="23" s="1"/>
  <c r="A1225" i="23" s="1"/>
  <c r="A1226" i="23" s="1"/>
  <c r="A1227" i="23" s="1"/>
  <c r="A1228" i="23" s="1"/>
  <c r="A1229" i="23" s="1"/>
  <c r="A1230" i="23" s="1"/>
  <c r="A1231" i="23" s="1"/>
  <c r="A1232" i="23" s="1"/>
  <c r="A1233" i="23" s="1"/>
  <c r="A1234" i="23" s="1"/>
  <c r="A1235" i="23" s="1"/>
  <c r="A1236" i="23" s="1"/>
  <c r="A1237" i="23" s="1"/>
  <c r="A1238" i="23" s="1"/>
  <c r="A1239" i="23" s="1"/>
  <c r="A1240" i="23" s="1"/>
  <c r="A1241" i="23" s="1"/>
  <c r="A1242" i="23" s="1"/>
  <c r="A1243" i="23" s="1"/>
  <c r="A1244" i="23" s="1"/>
  <c r="A1245" i="23" s="1"/>
  <c r="A1246" i="23" s="1"/>
  <c r="A1247" i="23" s="1"/>
  <c r="A1248" i="23" s="1"/>
  <c r="A1249" i="23" s="1"/>
  <c r="A1250" i="23" s="1"/>
  <c r="A1251" i="23" s="1"/>
  <c r="A1252" i="23" s="1"/>
  <c r="A1253" i="23" s="1"/>
  <c r="A1254" i="23" s="1"/>
  <c r="A1255" i="23" s="1"/>
  <c r="A1256" i="23" s="1"/>
  <c r="A1257" i="23" s="1"/>
  <c r="A1258" i="23" s="1"/>
  <c r="A1259" i="23" s="1"/>
  <c r="A1260" i="23" s="1"/>
  <c r="A1261" i="23" s="1"/>
  <c r="A1262" i="23" s="1"/>
  <c r="A1263" i="23" s="1"/>
  <c r="A1264" i="23" s="1"/>
  <c r="A1265" i="23" s="1"/>
  <c r="A1266" i="23" s="1"/>
  <c r="A1267" i="23" s="1"/>
  <c r="A1268" i="23" s="1"/>
  <c r="A1269" i="23" s="1"/>
  <c r="A1270" i="23" s="1"/>
  <c r="A1271" i="23" s="1"/>
  <c r="A1272" i="23" s="1"/>
  <c r="A1273" i="23" s="1"/>
  <c r="A1274" i="23" s="1"/>
  <c r="A1275" i="23" s="1"/>
  <c r="A1276" i="23" s="1"/>
  <c r="A1277" i="23" s="1"/>
  <c r="A1278" i="23" s="1"/>
  <c r="A1279" i="23" s="1"/>
  <c r="A1280" i="23" s="1"/>
  <c r="A1281" i="23" s="1"/>
  <c r="A1282" i="23" s="1"/>
  <c r="A1283" i="23" s="1"/>
  <c r="A1284" i="23" s="1"/>
  <c r="A1285" i="23" s="1"/>
  <c r="A1286" i="23" s="1"/>
  <c r="A1287" i="23" s="1"/>
  <c r="A1288" i="23" s="1"/>
  <c r="A1289" i="23" s="1"/>
  <c r="A1290" i="23" s="1"/>
  <c r="A1291" i="23" s="1"/>
  <c r="A1292" i="23" s="1"/>
  <c r="A1293" i="23" s="1"/>
  <c r="A1294" i="23" s="1"/>
  <c r="A1295" i="23" s="1"/>
  <c r="A1296" i="23" s="1"/>
  <c r="A1297" i="23" s="1"/>
  <c r="A1298" i="23" s="1"/>
  <c r="A1299" i="23" s="1"/>
  <c r="A1300" i="23" s="1"/>
  <c r="A1301" i="23" s="1"/>
  <c r="A1302" i="23" s="1"/>
  <c r="A1303" i="23" s="1"/>
  <c r="A1304" i="23" s="1"/>
  <c r="A1305" i="23" s="1"/>
  <c r="A1306" i="23" s="1"/>
  <c r="A1307" i="23" s="1"/>
  <c r="A1308" i="23" s="1"/>
  <c r="A1309" i="23" s="1"/>
  <c r="A1310" i="23" s="1"/>
  <c r="A1311" i="23" s="1"/>
  <c r="A1312" i="23" s="1"/>
  <c r="A1313" i="23" s="1"/>
  <c r="A1314" i="23" s="1"/>
  <c r="A1315" i="23" s="1"/>
  <c r="A1316" i="23" s="1"/>
  <c r="A1317" i="23" s="1"/>
  <c r="A1318" i="23" s="1"/>
  <c r="A1319" i="23" s="1"/>
  <c r="A1320" i="23" s="1"/>
  <c r="A1321" i="23" s="1"/>
  <c r="A1322" i="23" s="1"/>
  <c r="A1323" i="23" s="1"/>
  <c r="A1324" i="23" s="1"/>
  <c r="A1325" i="23" s="1"/>
  <c r="A1326" i="23" s="1"/>
  <c r="A1327" i="23" s="1"/>
  <c r="A1328" i="23" s="1"/>
  <c r="A1329" i="23" s="1"/>
  <c r="A1330" i="23" s="1"/>
  <c r="A1331" i="23" s="1"/>
  <c r="A1332" i="23" s="1"/>
  <c r="A1333" i="23" s="1"/>
  <c r="A1334" i="23" s="1"/>
  <c r="A1335" i="23" s="1"/>
  <c r="A1336" i="23" s="1"/>
  <c r="A1337" i="23" s="1"/>
  <c r="A1338" i="23" s="1"/>
  <c r="A1339" i="23" s="1"/>
  <c r="A1340" i="23" s="1"/>
  <c r="A1341" i="23" s="1"/>
  <c r="A1342" i="23" s="1"/>
  <c r="A1343" i="23" s="1"/>
  <c r="A1344" i="23" s="1"/>
  <c r="A1345" i="23" s="1"/>
  <c r="A1346" i="23" s="1"/>
  <c r="A1347" i="23" s="1"/>
  <c r="A1348" i="23" s="1"/>
  <c r="A1349" i="23" s="1"/>
  <c r="A1350" i="23" s="1"/>
  <c r="A1351" i="23" s="1"/>
  <c r="A1352" i="23" s="1"/>
  <c r="A1353" i="23" s="1"/>
  <c r="A1354" i="23" s="1"/>
  <c r="A1355" i="23" s="1"/>
  <c r="A1356" i="23" s="1"/>
  <c r="A1357" i="23" s="1"/>
  <c r="A1358" i="23" s="1"/>
  <c r="A1359" i="23" s="1"/>
  <c r="A1360" i="23" s="1"/>
  <c r="A1361" i="23" s="1"/>
  <c r="A1362" i="23" s="1"/>
  <c r="A1363" i="23" s="1"/>
  <c r="A1364" i="23" s="1"/>
  <c r="A1365" i="23" s="1"/>
  <c r="A1366" i="23" s="1"/>
  <c r="A1367" i="23" s="1"/>
  <c r="A1368" i="23" s="1"/>
  <c r="A1369" i="23" s="1"/>
  <c r="A1370" i="23" s="1"/>
  <c r="A1371" i="23" s="1"/>
  <c r="A1372" i="23" s="1"/>
  <c r="A1373" i="23" s="1"/>
  <c r="A1374" i="23" s="1"/>
  <c r="A1375" i="23" s="1"/>
  <c r="A1376" i="23" s="1"/>
  <c r="A1377" i="23" s="1"/>
  <c r="A1378" i="23" s="1"/>
  <c r="A1379" i="23" s="1"/>
  <c r="A1380" i="23" s="1"/>
  <c r="A1381" i="23" s="1"/>
  <c r="A1382" i="23" s="1"/>
  <c r="A1383" i="23" s="1"/>
  <c r="A1384" i="23" s="1"/>
  <c r="A1385" i="23" s="1"/>
  <c r="A1386" i="23" s="1"/>
  <c r="A1387" i="23" s="1"/>
  <c r="A1388" i="23" s="1"/>
  <c r="A1389" i="23" s="1"/>
  <c r="A1390" i="23" s="1"/>
  <c r="A1391" i="23" s="1"/>
  <c r="A1392" i="23" s="1"/>
  <c r="A1393" i="23" s="1"/>
  <c r="A1394" i="23" s="1"/>
  <c r="A1395" i="23" s="1"/>
  <c r="A1396" i="23" s="1"/>
  <c r="A1397" i="23" s="1"/>
  <c r="A1398" i="23" s="1"/>
  <c r="A1399" i="23" s="1"/>
  <c r="A1400" i="23" s="1"/>
  <c r="A1401" i="23" s="1"/>
  <c r="A1402" i="23" s="1"/>
  <c r="A1403" i="23" s="1"/>
  <c r="A1404" i="23" s="1"/>
  <c r="A1405" i="23" s="1"/>
  <c r="A1406" i="23" s="1"/>
  <c r="A1407" i="23" s="1"/>
  <c r="A1408" i="23" s="1"/>
  <c r="A1409" i="23" s="1"/>
  <c r="A1410" i="23" s="1"/>
  <c r="A1411" i="23" s="1"/>
  <c r="A1412" i="23" s="1"/>
  <c r="A1413" i="23" s="1"/>
  <c r="A1414" i="23" s="1"/>
  <c r="A1415" i="23" s="1"/>
  <c r="A1416" i="23" s="1"/>
  <c r="A1417" i="23" s="1"/>
  <c r="A1418" i="23" s="1"/>
  <c r="A1419" i="23" s="1"/>
  <c r="A1420" i="23" s="1"/>
  <c r="A1421" i="23" s="1"/>
  <c r="A1422" i="23" s="1"/>
  <c r="A1423" i="23" s="1"/>
  <c r="A1424" i="23" s="1"/>
  <c r="A1425" i="23" s="1"/>
  <c r="A1426" i="23" s="1"/>
  <c r="A1427" i="23" s="1"/>
  <c r="A1428" i="23" s="1"/>
  <c r="A1429" i="23" s="1"/>
  <c r="A1430" i="23" s="1"/>
  <c r="A1431" i="23" s="1"/>
  <c r="A1432" i="23" s="1"/>
  <c r="A1433" i="23" s="1"/>
  <c r="A1434" i="23" s="1"/>
  <c r="A1435" i="23" s="1"/>
  <c r="A1436" i="23" s="1"/>
  <c r="A1437" i="23" s="1"/>
  <c r="A1438" i="23" s="1"/>
  <c r="A1439" i="23" s="1"/>
  <c r="A1440" i="23" s="1"/>
  <c r="A1441" i="23" s="1"/>
  <c r="A1442" i="23" s="1"/>
  <c r="A1443" i="23" s="1"/>
  <c r="A1444" i="23" s="1"/>
  <c r="A1445" i="23" s="1"/>
  <c r="A1446" i="23" s="1"/>
  <c r="A1447" i="23" s="1"/>
  <c r="A1448" i="23" s="1"/>
  <c r="A1449" i="23" s="1"/>
  <c r="A1450" i="23" s="1"/>
  <c r="A1451" i="23" s="1"/>
  <c r="A1452" i="23" s="1"/>
  <c r="A1453" i="23" s="1"/>
  <c r="A1454" i="23" s="1"/>
  <c r="A1455" i="23" s="1"/>
  <c r="A1456" i="23" s="1"/>
  <c r="A1457" i="23" s="1"/>
  <c r="A1458" i="23" s="1"/>
  <c r="A1459" i="23" s="1"/>
  <c r="A1460" i="23" s="1"/>
  <c r="A1461" i="23" s="1"/>
  <c r="A1462" i="23" s="1"/>
  <c r="A1463" i="23" s="1"/>
  <c r="A1464" i="23" s="1"/>
  <c r="A1465" i="23" s="1"/>
  <c r="A1466" i="23" s="1"/>
  <c r="A1467" i="23" s="1"/>
  <c r="A1468" i="23" s="1"/>
  <c r="A1469" i="23" s="1"/>
  <c r="A1470" i="23" s="1"/>
  <c r="A1471" i="23" s="1"/>
  <c r="A1472" i="23" s="1"/>
  <c r="A1473" i="23" s="1"/>
  <c r="A1474" i="23" s="1"/>
  <c r="A1475" i="23" s="1"/>
  <c r="A1476" i="23" s="1"/>
  <c r="A1477" i="23" s="1"/>
  <c r="A1478" i="23" s="1"/>
  <c r="A1479" i="23" s="1"/>
  <c r="A1480" i="23" s="1"/>
  <c r="A1481" i="23" s="1"/>
  <c r="A1482" i="23" s="1"/>
  <c r="A1483" i="23" s="1"/>
  <c r="A1484" i="23" s="1"/>
  <c r="A1485" i="23" s="1"/>
  <c r="A1486" i="23" s="1"/>
  <c r="A1487" i="23" s="1"/>
  <c r="A1488" i="23" s="1"/>
  <c r="A1489" i="23" s="1"/>
  <c r="A1490" i="23" s="1"/>
  <c r="A1491" i="23" s="1"/>
  <c r="A1492" i="23" s="1"/>
  <c r="A1493" i="23" s="1"/>
  <c r="A1494" i="23" s="1"/>
  <c r="A1495" i="23" s="1"/>
  <c r="A1496" i="23" s="1"/>
  <c r="A1497" i="23" s="1"/>
  <c r="A1498" i="23" s="1"/>
  <c r="A1499" i="23" s="1"/>
  <c r="A1500" i="23" s="1"/>
  <c r="A1501" i="23" s="1"/>
  <c r="A1502" i="23" s="1"/>
  <c r="A1503" i="23" s="1"/>
  <c r="A1504" i="23" s="1"/>
  <c r="A1505" i="23" s="1"/>
  <c r="A1506" i="23" s="1"/>
  <c r="A1507" i="23" s="1"/>
  <c r="A1508" i="23" s="1"/>
  <c r="A1509" i="23" s="1"/>
  <c r="A1510" i="23" s="1"/>
  <c r="A1511" i="23" s="1"/>
  <c r="A1512" i="23" s="1"/>
  <c r="A1513" i="23" s="1"/>
  <c r="A1514" i="23" s="1"/>
  <c r="A1515" i="23" s="1"/>
  <c r="A1516" i="23" s="1"/>
  <c r="A1517" i="23" s="1"/>
  <c r="A1518" i="23" s="1"/>
  <c r="A1519" i="23" s="1"/>
  <c r="A1520" i="23" s="1"/>
  <c r="A1521" i="23" s="1"/>
  <c r="A1522" i="23" s="1"/>
  <c r="A1523" i="23" s="1"/>
  <c r="A1524" i="23" s="1"/>
  <c r="A1525" i="23" s="1"/>
  <c r="A1526" i="23" s="1"/>
  <c r="A1527" i="23" s="1"/>
  <c r="A1528" i="23" s="1"/>
  <c r="A1529" i="23" s="1"/>
  <c r="A1530" i="23" s="1"/>
  <c r="A1531" i="23" s="1"/>
  <c r="A1532" i="23" s="1"/>
  <c r="A1533" i="23" s="1"/>
  <c r="A1534" i="23" s="1"/>
  <c r="A1535" i="23" s="1"/>
  <c r="A1536" i="23" s="1"/>
  <c r="A1537" i="23" s="1"/>
  <c r="A1538" i="23" s="1"/>
  <c r="A1539" i="23" s="1"/>
  <c r="A1540" i="23" s="1"/>
  <c r="A1541" i="23" s="1"/>
  <c r="A1542" i="23" s="1"/>
  <c r="A1543" i="23" s="1"/>
  <c r="A1544" i="23" s="1"/>
  <c r="A1545" i="23" s="1"/>
  <c r="A1546" i="23" s="1"/>
  <c r="A1547" i="23" s="1"/>
  <c r="A1548" i="23" s="1"/>
  <c r="A1549" i="23" s="1"/>
  <c r="A1550" i="23" s="1"/>
  <c r="A1551" i="23" s="1"/>
  <c r="A1552" i="23" s="1"/>
  <c r="A1553" i="23" s="1"/>
  <c r="A1554" i="23" s="1"/>
  <c r="A1555" i="23" s="1"/>
  <c r="A1556" i="23" s="1"/>
  <c r="A1557" i="23" s="1"/>
  <c r="A1558" i="23" s="1"/>
  <c r="A1559" i="23" s="1"/>
  <c r="A1560" i="23" s="1"/>
  <c r="A1561" i="23" s="1"/>
  <c r="A1562" i="23" s="1"/>
  <c r="A1563" i="23" s="1"/>
  <c r="A1564" i="23" s="1"/>
  <c r="A1565" i="23" s="1"/>
  <c r="A1566" i="23" s="1"/>
  <c r="A1567" i="23" s="1"/>
  <c r="A1568" i="23" s="1"/>
  <c r="A1569" i="23" s="1"/>
  <c r="A1570" i="23" s="1"/>
  <c r="A1571" i="23" s="1"/>
  <c r="A1572" i="23" s="1"/>
  <c r="A1573" i="23" s="1"/>
  <c r="A1574" i="23" s="1"/>
  <c r="A1575" i="23" s="1"/>
  <c r="A1576" i="23" s="1"/>
  <c r="A1577" i="23" s="1"/>
  <c r="A1578" i="23" s="1"/>
  <c r="A1579" i="23" s="1"/>
  <c r="A1580" i="23" s="1"/>
  <c r="A1581" i="23" s="1"/>
  <c r="A1582" i="23" s="1"/>
  <c r="A1583" i="23" s="1"/>
  <c r="A1584" i="23" s="1"/>
  <c r="A1585" i="23" s="1"/>
  <c r="A1586" i="23" s="1"/>
  <c r="A1587" i="23" s="1"/>
  <c r="A1588" i="23" s="1"/>
  <c r="A1589" i="23" s="1"/>
  <c r="A1590" i="23" s="1"/>
  <c r="A1591" i="23" s="1"/>
  <c r="A1592" i="23" s="1"/>
  <c r="A1593" i="23" s="1"/>
  <c r="A1594" i="23" s="1"/>
  <c r="A1595" i="23" s="1"/>
  <c r="A1596" i="23" s="1"/>
  <c r="A1597" i="23" s="1"/>
  <c r="A1598" i="23" s="1"/>
  <c r="A1599" i="23" s="1"/>
  <c r="A1600" i="23" s="1"/>
  <c r="A1601" i="23" s="1"/>
  <c r="A1602" i="23" s="1"/>
  <c r="A1603" i="23" s="1"/>
  <c r="A1604" i="23" s="1"/>
  <c r="A1605" i="23" s="1"/>
  <c r="A1606" i="23" s="1"/>
  <c r="A1607" i="23" s="1"/>
  <c r="A1608" i="23" s="1"/>
  <c r="A1609" i="23" s="1"/>
  <c r="A1610" i="23" s="1"/>
  <c r="A1611" i="23" s="1"/>
  <c r="A1612" i="23" s="1"/>
  <c r="A1613" i="23" s="1"/>
  <c r="A1614" i="23" s="1"/>
  <c r="A1615" i="23" s="1"/>
  <c r="A1616" i="23" s="1"/>
  <c r="A1617" i="23" s="1"/>
  <c r="A1618" i="23" s="1"/>
  <c r="A1619" i="23" s="1"/>
  <c r="A1620" i="23" s="1"/>
  <c r="A1621" i="23" s="1"/>
  <c r="A1622" i="23" s="1"/>
  <c r="A1623" i="23" s="1"/>
  <c r="A1624" i="23" s="1"/>
  <c r="A1625" i="23" s="1"/>
  <c r="A1626" i="23" s="1"/>
  <c r="A1627" i="23" s="1"/>
  <c r="A1628" i="23" s="1"/>
  <c r="A1629" i="23" s="1"/>
  <c r="A1630" i="23" s="1"/>
  <c r="A1631" i="23" s="1"/>
  <c r="A1632" i="23" s="1"/>
  <c r="A1633" i="23" s="1"/>
  <c r="A1634" i="23" s="1"/>
  <c r="A1635" i="23" s="1"/>
  <c r="A1636" i="23" s="1"/>
  <c r="A1637" i="23" s="1"/>
  <c r="A1638" i="23" s="1"/>
  <c r="A1639" i="23" s="1"/>
  <c r="A1640" i="23" s="1"/>
  <c r="A1641" i="23" s="1"/>
  <c r="A1642" i="23" s="1"/>
  <c r="A1643" i="23" s="1"/>
  <c r="A1644" i="23" s="1"/>
  <c r="A1645" i="23" s="1"/>
  <c r="A1646" i="23" s="1"/>
  <c r="A1647" i="23" s="1"/>
  <c r="A1648" i="23" s="1"/>
  <c r="A1649" i="23" s="1"/>
  <c r="A1650" i="23" s="1"/>
  <c r="A1651" i="23" s="1"/>
  <c r="A1652" i="23" s="1"/>
  <c r="A1653" i="23" s="1"/>
  <c r="A1654" i="23" s="1"/>
  <c r="A1655" i="23" s="1"/>
  <c r="A1656" i="23" s="1"/>
  <c r="A1657" i="23" s="1"/>
  <c r="A1658" i="23" s="1"/>
  <c r="A1659" i="23" s="1"/>
  <c r="A1660" i="23" s="1"/>
  <c r="A1661" i="23" s="1"/>
  <c r="A1662" i="23" s="1"/>
  <c r="A1663" i="23" s="1"/>
  <c r="A1664" i="23" s="1"/>
  <c r="A1665" i="23" s="1"/>
  <c r="A1666" i="23" s="1"/>
  <c r="A1667" i="23" s="1"/>
  <c r="A1668" i="23" s="1"/>
  <c r="A1669" i="23" s="1"/>
  <c r="A1670" i="23" s="1"/>
  <c r="A1671" i="23" s="1"/>
  <c r="A1672" i="23" s="1"/>
  <c r="A1673" i="23" s="1"/>
  <c r="A1674" i="23" s="1"/>
  <c r="A1675" i="23" s="1"/>
  <c r="A1676" i="23" s="1"/>
  <c r="A1677" i="23" s="1"/>
  <c r="A1678" i="23" s="1"/>
  <c r="A1679" i="23" s="1"/>
  <c r="A1680" i="23" s="1"/>
  <c r="A1681" i="23" s="1"/>
  <c r="A1682" i="23" s="1"/>
  <c r="A1683" i="23" s="1"/>
  <c r="A1684" i="23" s="1"/>
  <c r="A1685" i="23" s="1"/>
  <c r="A1686" i="23" s="1"/>
  <c r="A1687" i="23" s="1"/>
  <c r="A1688" i="23" s="1"/>
  <c r="A1689" i="23" s="1"/>
  <c r="A1690" i="23" s="1"/>
  <c r="A1691" i="23" s="1"/>
  <c r="A1692" i="23" s="1"/>
  <c r="A1693" i="23" s="1"/>
  <c r="A1694" i="23" s="1"/>
  <c r="A1695" i="23" s="1"/>
  <c r="A1696" i="23" s="1"/>
  <c r="A1697" i="23" s="1"/>
  <c r="A1698" i="23" s="1"/>
  <c r="A1699" i="23" s="1"/>
  <c r="A1700" i="23" s="1"/>
  <c r="A1701" i="23" s="1"/>
  <c r="A1702" i="23" s="1"/>
  <c r="A1703" i="23" s="1"/>
  <c r="A1704" i="23" s="1"/>
  <c r="A1705" i="23" s="1"/>
  <c r="A1706" i="23" s="1"/>
  <c r="A1707" i="23" s="1"/>
  <c r="A1708" i="23" s="1"/>
  <c r="A1709" i="23" s="1"/>
  <c r="A1710" i="23" s="1"/>
  <c r="A1711" i="23" s="1"/>
  <c r="A1712" i="23" s="1"/>
  <c r="A1713" i="23" s="1"/>
  <c r="A1714" i="23" s="1"/>
  <c r="A1715" i="23" s="1"/>
  <c r="A1716" i="23" s="1"/>
  <c r="A1717" i="23" s="1"/>
  <c r="A1718" i="23" s="1"/>
  <c r="A1719" i="23" s="1"/>
  <c r="A1720" i="23" s="1"/>
  <c r="A1721" i="23" s="1"/>
  <c r="A1722" i="23" s="1"/>
  <c r="A1723" i="23" s="1"/>
  <c r="A1724" i="23" s="1"/>
  <c r="A1725" i="23" s="1"/>
  <c r="A1726" i="23" s="1"/>
  <c r="A1727" i="23" s="1"/>
  <c r="A1728" i="23" s="1"/>
  <c r="A1729" i="23" s="1"/>
  <c r="A1730" i="23" s="1"/>
  <c r="A1731" i="23" s="1"/>
  <c r="A1732" i="23" s="1"/>
  <c r="A1733" i="23" s="1"/>
  <c r="A1734" i="23" s="1"/>
  <c r="A1735" i="23" s="1"/>
  <c r="A1736" i="23" s="1"/>
  <c r="A1737" i="23" s="1"/>
  <c r="A1738" i="23" s="1"/>
  <c r="A1739" i="23" s="1"/>
  <c r="A1740" i="23" s="1"/>
  <c r="A1741" i="23" s="1"/>
  <c r="A1742" i="23" s="1"/>
  <c r="A1743" i="23" s="1"/>
  <c r="A1744" i="23" s="1"/>
  <c r="A1745" i="23" s="1"/>
  <c r="A1746" i="23" s="1"/>
  <c r="A1747" i="23" s="1"/>
  <c r="A1748" i="23" s="1"/>
  <c r="A1749" i="23" s="1"/>
  <c r="A1750" i="23" s="1"/>
  <c r="A1751" i="23" s="1"/>
  <c r="A1752" i="23" s="1"/>
  <c r="A1753" i="23" s="1"/>
  <c r="A1754" i="23" s="1"/>
  <c r="A1755" i="23" s="1"/>
  <c r="A1756" i="23" s="1"/>
  <c r="A1757" i="23" s="1"/>
  <c r="A1758" i="23" s="1"/>
  <c r="A1759" i="23" s="1"/>
  <c r="A1760" i="23" s="1"/>
  <c r="A1761" i="23" s="1"/>
  <c r="A1762" i="23" s="1"/>
  <c r="A1763" i="23" s="1"/>
  <c r="A1764" i="23" s="1"/>
  <c r="A1765" i="23" s="1"/>
  <c r="A1766" i="23" s="1"/>
  <c r="A1767" i="23" s="1"/>
  <c r="A1768" i="23" s="1"/>
  <c r="A1769" i="23" s="1"/>
  <c r="A1770" i="23" s="1"/>
  <c r="A1771" i="23" s="1"/>
  <c r="A1772" i="23" s="1"/>
  <c r="A1773" i="23" s="1"/>
  <c r="A1774" i="23" s="1"/>
  <c r="A1775" i="23" s="1"/>
  <c r="A1776" i="23" s="1"/>
  <c r="A1777" i="23" s="1"/>
  <c r="A1778" i="23" s="1"/>
  <c r="A1779" i="23" s="1"/>
  <c r="A1780" i="23" s="1"/>
  <c r="A1781" i="23" s="1"/>
  <c r="A1782" i="23" s="1"/>
  <c r="A1783" i="23" s="1"/>
  <c r="A1784" i="23" s="1"/>
  <c r="A1785" i="23" s="1"/>
  <c r="A1786" i="23" s="1"/>
  <c r="A1787" i="23" s="1"/>
  <c r="A1788" i="23" s="1"/>
  <c r="A1789" i="23" s="1"/>
  <c r="A1790" i="23" s="1"/>
  <c r="A1791" i="23" s="1"/>
  <c r="A1792" i="23" s="1"/>
  <c r="A1793" i="23" s="1"/>
  <c r="A1794" i="23" s="1"/>
  <c r="A1795" i="23" s="1"/>
  <c r="A1796" i="23" s="1"/>
  <c r="A1797" i="23" s="1"/>
  <c r="A1798" i="23" s="1"/>
  <c r="A1799" i="23" s="1"/>
  <c r="A1800" i="23" s="1"/>
  <c r="A1801" i="23" s="1"/>
  <c r="A1802" i="23" s="1"/>
  <c r="A1803" i="23" s="1"/>
  <c r="A1804" i="23" s="1"/>
  <c r="A1805" i="23" s="1"/>
  <c r="A1806" i="23" s="1"/>
  <c r="A1807" i="23" s="1"/>
  <c r="A1808" i="23" s="1"/>
  <c r="A1809" i="23" s="1"/>
  <c r="A1810" i="23" s="1"/>
  <c r="A1811" i="23" s="1"/>
  <c r="A1812" i="23" s="1"/>
  <c r="A1813" i="23" s="1"/>
  <c r="A1814" i="23" s="1"/>
  <c r="A1815" i="23" s="1"/>
  <c r="A1816" i="23" s="1"/>
  <c r="A1817" i="23" s="1"/>
  <c r="A1818" i="23" s="1"/>
  <c r="A1819" i="23" s="1"/>
  <c r="A1820" i="23" s="1"/>
  <c r="A1821" i="23" s="1"/>
  <c r="A1822" i="23" s="1"/>
  <c r="A1823" i="23" s="1"/>
  <c r="A1824" i="23" s="1"/>
  <c r="A1825" i="23" s="1"/>
  <c r="A1826" i="23" s="1"/>
  <c r="A1827" i="23" s="1"/>
  <c r="A1828" i="23" s="1"/>
  <c r="A1829" i="23" s="1"/>
  <c r="A1830" i="23" s="1"/>
  <c r="A1831" i="23" s="1"/>
  <c r="A1832" i="23" s="1"/>
  <c r="A1833" i="23" s="1"/>
  <c r="A1834" i="23" s="1"/>
  <c r="A1835" i="23" s="1"/>
  <c r="A1836" i="23" s="1"/>
  <c r="A1837" i="23" s="1"/>
  <c r="A1838" i="23" s="1"/>
  <c r="A1839" i="23" s="1"/>
  <c r="A1840" i="23" s="1"/>
  <c r="A1841" i="23" s="1"/>
  <c r="A1842" i="23" s="1"/>
  <c r="A1843" i="23" s="1"/>
  <c r="A1844" i="23" s="1"/>
  <c r="A1845" i="23" s="1"/>
  <c r="A1846" i="23" s="1"/>
  <c r="A1847" i="23" s="1"/>
  <c r="A1848" i="23" s="1"/>
  <c r="A1849" i="23" s="1"/>
  <c r="A1850" i="23" s="1"/>
  <c r="A1851" i="23" s="1"/>
  <c r="A1852" i="23" s="1"/>
  <c r="A1853" i="23" s="1"/>
  <c r="A1854" i="23" s="1"/>
  <c r="A1855" i="23" s="1"/>
  <c r="A1856" i="23" s="1"/>
  <c r="A1857" i="23" s="1"/>
  <c r="A1858" i="23" s="1"/>
  <c r="A1859" i="23" s="1"/>
  <c r="A1860" i="23" s="1"/>
  <c r="A1861" i="23" s="1"/>
  <c r="A1862" i="23" s="1"/>
  <c r="A1863" i="23" s="1"/>
  <c r="A1864" i="23" s="1"/>
  <c r="A1865" i="23" s="1"/>
  <c r="A1866" i="23" s="1"/>
  <c r="A1867" i="23" s="1"/>
  <c r="A1868" i="23" s="1"/>
  <c r="A1869" i="23" s="1"/>
  <c r="A1870" i="23" s="1"/>
  <c r="A1871" i="23" s="1"/>
  <c r="A1872" i="23" s="1"/>
  <c r="A1873" i="23" s="1"/>
  <c r="A1874" i="23" s="1"/>
  <c r="A1875" i="23" s="1"/>
  <c r="A1876" i="23" s="1"/>
  <c r="A1877" i="23" s="1"/>
  <c r="A1878" i="23" s="1"/>
  <c r="A1879" i="23" s="1"/>
  <c r="A1880" i="23" s="1"/>
  <c r="A1881" i="23" s="1"/>
  <c r="A1882" i="23" s="1"/>
  <c r="A1883" i="23" s="1"/>
  <c r="A1884" i="23" s="1"/>
  <c r="A1885" i="23" s="1"/>
  <c r="A1886" i="23" s="1"/>
  <c r="A1887" i="23" s="1"/>
  <c r="A1888" i="23" s="1"/>
  <c r="A1889" i="23" s="1"/>
  <c r="A1890" i="23" s="1"/>
  <c r="A1891" i="23" s="1"/>
  <c r="A1892" i="23" s="1"/>
  <c r="A1893" i="23" s="1"/>
  <c r="A1894" i="23" s="1"/>
  <c r="A1895" i="23" s="1"/>
  <c r="A1896" i="23" s="1"/>
  <c r="A1897" i="23" s="1"/>
  <c r="A1898" i="23" s="1"/>
  <c r="A1899" i="23" s="1"/>
  <c r="A1900" i="23" s="1"/>
  <c r="A1901" i="23" s="1"/>
  <c r="A1902" i="23" s="1"/>
  <c r="A1903" i="23" s="1"/>
  <c r="A1904" i="23" s="1"/>
  <c r="A1905" i="23" s="1"/>
  <c r="A1906" i="23" s="1"/>
  <c r="A1907" i="23" s="1"/>
  <c r="A1908" i="23" s="1"/>
  <c r="A1909" i="23" s="1"/>
  <c r="A1910" i="23" s="1"/>
  <c r="A1911" i="23" s="1"/>
  <c r="A1912" i="23" s="1"/>
  <c r="A1913" i="23" s="1"/>
  <c r="A1914" i="23" s="1"/>
  <c r="A1915" i="23" s="1"/>
  <c r="A1916" i="23" s="1"/>
  <c r="A1917" i="23" s="1"/>
  <c r="A1918" i="23" s="1"/>
  <c r="A1919" i="23" s="1"/>
  <c r="A1920" i="23" s="1"/>
  <c r="A1921" i="23" s="1"/>
  <c r="A1922" i="23" s="1"/>
  <c r="A1923" i="23" s="1"/>
  <c r="A1924" i="23" s="1"/>
  <c r="A1925" i="23" s="1"/>
  <c r="A1926" i="23" s="1"/>
  <c r="A1927" i="23" s="1"/>
  <c r="A1928" i="23" s="1"/>
  <c r="A1929" i="23" s="1"/>
  <c r="A1930" i="23" s="1"/>
  <c r="A1931" i="23" s="1"/>
  <c r="A1932" i="23" s="1"/>
  <c r="A1933" i="23" s="1"/>
  <c r="A1934" i="23" s="1"/>
  <c r="A1935" i="23" s="1"/>
  <c r="A1936" i="23" s="1"/>
  <c r="A1937" i="23" s="1"/>
  <c r="A1938" i="23" s="1"/>
  <c r="A1939" i="23" s="1"/>
  <c r="A1940" i="23" s="1"/>
  <c r="A1941" i="23" s="1"/>
  <c r="A1942" i="23" s="1"/>
  <c r="A1943" i="23" s="1"/>
  <c r="A1944" i="23" s="1"/>
  <c r="A1945" i="23" s="1"/>
  <c r="A1946" i="23" s="1"/>
  <c r="A1947" i="23" s="1"/>
  <c r="A1948" i="23" s="1"/>
  <c r="A1949" i="23" s="1"/>
  <c r="A1950" i="23" s="1"/>
  <c r="A1951" i="23" s="1"/>
  <c r="A1952" i="23" s="1"/>
  <c r="A1953" i="23" s="1"/>
  <c r="A1954" i="23" s="1"/>
  <c r="A1955" i="23" s="1"/>
  <c r="A1956" i="23" s="1"/>
  <c r="A1957" i="23" s="1"/>
  <c r="A1958" i="23" s="1"/>
  <c r="A1959" i="23" s="1"/>
  <c r="A1960" i="23" s="1"/>
  <c r="A1961" i="23" s="1"/>
  <c r="A1962" i="23" s="1"/>
  <c r="A1963" i="23" s="1"/>
  <c r="A1964" i="23" s="1"/>
  <c r="A1965" i="23" s="1"/>
  <c r="A1966" i="23" s="1"/>
  <c r="A1967" i="23" s="1"/>
  <c r="A1968" i="23" s="1"/>
  <c r="A1969" i="23" s="1"/>
  <c r="A1970" i="23" s="1"/>
  <c r="A1971" i="23" s="1"/>
  <c r="A1972" i="23" s="1"/>
  <c r="A1973" i="23" s="1"/>
  <c r="A1974" i="23" s="1"/>
  <c r="A1975" i="23" s="1"/>
  <c r="A1976" i="23" s="1"/>
  <c r="A1977" i="23" s="1"/>
  <c r="A1978" i="23" s="1"/>
  <c r="A1979" i="23" s="1"/>
  <c r="A1980" i="23" s="1"/>
  <c r="A1981" i="23" s="1"/>
  <c r="A1982" i="23" s="1"/>
  <c r="A1983" i="23" s="1"/>
  <c r="A1984" i="23" s="1"/>
  <c r="A1985" i="23" s="1"/>
  <c r="A1986" i="23" s="1"/>
  <c r="A1987" i="23" s="1"/>
  <c r="A1988" i="23" s="1"/>
  <c r="A1989" i="23" s="1"/>
  <c r="A1990" i="23" s="1"/>
  <c r="A1991" i="23" s="1"/>
  <c r="A1992" i="23" s="1"/>
  <c r="A1993" i="23" s="1"/>
  <c r="A1994" i="23" s="1"/>
  <c r="A1995" i="23" s="1"/>
  <c r="A1996" i="23" s="1"/>
  <c r="A1997" i="23" s="1"/>
  <c r="A1998" i="23" s="1"/>
  <c r="A1999" i="23" s="1"/>
  <c r="A2000" i="23" s="1"/>
  <c r="A2001" i="23" s="1"/>
  <c r="A2002" i="23" s="1"/>
  <c r="A2003" i="23" s="1"/>
  <c r="A2004" i="23" s="1"/>
  <c r="A2005" i="23" s="1"/>
  <c r="A2006" i="23" s="1"/>
  <c r="A2007" i="23" s="1"/>
  <c r="A2008" i="23" s="1"/>
  <c r="A2009" i="23" s="1"/>
  <c r="A2010" i="23" s="1"/>
  <c r="A2011" i="23" s="1"/>
  <c r="A2012" i="23" s="1"/>
  <c r="A2013" i="23" s="1"/>
  <c r="A2014" i="23" s="1"/>
  <c r="A2015" i="23" s="1"/>
  <c r="A2016" i="23" s="1"/>
  <c r="A2017" i="23" s="1"/>
  <c r="A2018" i="23" s="1"/>
  <c r="A2019" i="23" s="1"/>
  <c r="A2020" i="23" s="1"/>
  <c r="A2021" i="23" s="1"/>
  <c r="A2022" i="23" s="1"/>
  <c r="A2023" i="23" s="1"/>
  <c r="A2024" i="23" s="1"/>
  <c r="A2025" i="23" s="1"/>
  <c r="A2026" i="23" s="1"/>
  <c r="A2027" i="23" s="1"/>
  <c r="A2028" i="23" s="1"/>
  <c r="A2029" i="23" s="1"/>
  <c r="A2030" i="23" s="1"/>
  <c r="A2031" i="23" s="1"/>
  <c r="A2032" i="23" s="1"/>
  <c r="A2033" i="23" s="1"/>
  <c r="A2034" i="23" s="1"/>
  <c r="A2035" i="23" s="1"/>
  <c r="A2036" i="23" s="1"/>
  <c r="A2037" i="23" s="1"/>
  <c r="A2038" i="23" s="1"/>
  <c r="A2039" i="23" s="1"/>
  <c r="A2040" i="23" s="1"/>
  <c r="A2041" i="23" s="1"/>
  <c r="A2042" i="23" s="1"/>
  <c r="A2043" i="23" s="1"/>
  <c r="A2044" i="23" s="1"/>
  <c r="A2045" i="23" s="1"/>
  <c r="A2046" i="23" s="1"/>
  <c r="A2047" i="23" s="1"/>
  <c r="A2048" i="23" s="1"/>
  <c r="A2049" i="23" s="1"/>
  <c r="A2050" i="23" s="1"/>
  <c r="A2051" i="23" s="1"/>
  <c r="A2052" i="23" s="1"/>
  <c r="A2053" i="23" s="1"/>
  <c r="A2054" i="23" s="1"/>
  <c r="A2055" i="23" s="1"/>
  <c r="A2056" i="23" s="1"/>
  <c r="A2057" i="23" s="1"/>
  <c r="A2058" i="23" s="1"/>
  <c r="A2059" i="23" s="1"/>
  <c r="A2060" i="23" s="1"/>
  <c r="A2061" i="23" s="1"/>
  <c r="A2062" i="23" s="1"/>
  <c r="A2063" i="23" s="1"/>
  <c r="A2064" i="23" s="1"/>
  <c r="A2065" i="23" s="1"/>
  <c r="A2066" i="23" s="1"/>
  <c r="A2067" i="23" s="1"/>
  <c r="A2068" i="23" s="1"/>
  <c r="A2069" i="23" s="1"/>
  <c r="A2070" i="23" s="1"/>
  <c r="A2071" i="23" s="1"/>
  <c r="A2072" i="23" s="1"/>
  <c r="A2073" i="23" s="1"/>
  <c r="A2074" i="23" s="1"/>
  <c r="A2075" i="23" s="1"/>
  <c r="A2076" i="23" s="1"/>
  <c r="A2077" i="23" s="1"/>
  <c r="A2078" i="23" s="1"/>
  <c r="A2079" i="23" s="1"/>
  <c r="A2080" i="23" s="1"/>
  <c r="A2081" i="23" s="1"/>
  <c r="A2082" i="23" s="1"/>
  <c r="A2083" i="23" s="1"/>
  <c r="A2084" i="23" s="1"/>
  <c r="A2085" i="23" s="1"/>
  <c r="A2086" i="23" s="1"/>
  <c r="A2087" i="23" s="1"/>
  <c r="A2088" i="23" s="1"/>
  <c r="A2089" i="23" s="1"/>
  <c r="A2090" i="23" s="1"/>
  <c r="A2091" i="23" s="1"/>
  <c r="A2092" i="23" s="1"/>
  <c r="A2093" i="23" s="1"/>
  <c r="A2094" i="23" s="1"/>
  <c r="A2095" i="23" s="1"/>
  <c r="A2096" i="23" s="1"/>
  <c r="A2097" i="23" s="1"/>
  <c r="A2098" i="23" s="1"/>
  <c r="A2099" i="23" s="1"/>
  <c r="A2100" i="23" s="1"/>
  <c r="A2101" i="23" s="1"/>
  <c r="A2102" i="23" s="1"/>
  <c r="A2103" i="23" s="1"/>
  <c r="A2104" i="23" s="1"/>
  <c r="A2105" i="23" s="1"/>
  <c r="A2106" i="23" s="1"/>
  <c r="A2107" i="23" s="1"/>
  <c r="A2108" i="23" s="1"/>
  <c r="A2109" i="23" s="1"/>
  <c r="A2110" i="23" s="1"/>
  <c r="A2111" i="23" s="1"/>
  <c r="A2112" i="23" s="1"/>
  <c r="A2113" i="23" s="1"/>
  <c r="A2114" i="23" s="1"/>
  <c r="A2115" i="23" s="1"/>
  <c r="A2116" i="23" s="1"/>
  <c r="A2117" i="23" s="1"/>
  <c r="A2118" i="23" s="1"/>
  <c r="A2119" i="23" s="1"/>
  <c r="A2120" i="23" s="1"/>
  <c r="A2121" i="23" s="1"/>
  <c r="A2122" i="23" s="1"/>
  <c r="A2123" i="23" s="1"/>
  <c r="A2124" i="23" s="1"/>
  <c r="A2125" i="23" s="1"/>
  <c r="A2126" i="23" s="1"/>
  <c r="A2127" i="23" s="1"/>
  <c r="A2128" i="23" s="1"/>
  <c r="A2129" i="23" s="1"/>
  <c r="A2130" i="23" s="1"/>
  <c r="A2131" i="23" s="1"/>
  <c r="A2132" i="23" s="1"/>
  <c r="A2133" i="23" s="1"/>
  <c r="A2134" i="23" s="1"/>
  <c r="A2135" i="23" s="1"/>
  <c r="A2136" i="23" s="1"/>
  <c r="A2137" i="23" s="1"/>
  <c r="A2138" i="23" s="1"/>
  <c r="A2139" i="23" s="1"/>
  <c r="A2140" i="23" s="1"/>
  <c r="A2141" i="23" s="1"/>
  <c r="A2142" i="23" s="1"/>
  <c r="A2143" i="23" s="1"/>
  <c r="A2144" i="23" s="1"/>
  <c r="A2145" i="23" s="1"/>
  <c r="A2146" i="23" s="1"/>
  <c r="A2147" i="23" s="1"/>
  <c r="A2148" i="23" s="1"/>
  <c r="A2149" i="23" s="1"/>
  <c r="A2150" i="23" s="1"/>
  <c r="A2151" i="23" s="1"/>
  <c r="A2152" i="23" s="1"/>
  <c r="A2153" i="23" s="1"/>
  <c r="A2154" i="23" s="1"/>
  <c r="A2155" i="23" s="1"/>
  <c r="A2156" i="23" s="1"/>
  <c r="A2157" i="23" s="1"/>
  <c r="A2158" i="23" s="1"/>
  <c r="A2159" i="23" s="1"/>
  <c r="A2160" i="23" s="1"/>
  <c r="A2161" i="23" s="1"/>
  <c r="A2162" i="23" s="1"/>
  <c r="A2163" i="23" s="1"/>
  <c r="A2164" i="23" s="1"/>
  <c r="A2165" i="23" s="1"/>
  <c r="A2166" i="23" s="1"/>
  <c r="A2167" i="23" s="1"/>
  <c r="A2168" i="23" s="1"/>
  <c r="A2169" i="23" s="1"/>
  <c r="A2170" i="23" s="1"/>
  <c r="A2171" i="23" s="1"/>
  <c r="A2172" i="23" s="1"/>
  <c r="A2173" i="23" s="1"/>
  <c r="A2174" i="23" s="1"/>
  <c r="A2175" i="23" s="1"/>
  <c r="A2176" i="23" s="1"/>
  <c r="A2177" i="23" s="1"/>
  <c r="A2178" i="23" s="1"/>
  <c r="A2179" i="23" s="1"/>
  <c r="A2180" i="23" s="1"/>
  <c r="A2181" i="23" s="1"/>
  <c r="A2182" i="23" s="1"/>
  <c r="A2183" i="23" s="1"/>
  <c r="A2184" i="23" s="1"/>
  <c r="A2185" i="23" s="1"/>
  <c r="A2186" i="23" s="1"/>
  <c r="A2187" i="23" s="1"/>
  <c r="A2188" i="23" s="1"/>
  <c r="A2189" i="23" s="1"/>
  <c r="A2190" i="23" s="1"/>
  <c r="A2191" i="23" s="1"/>
  <c r="A2192" i="23" s="1"/>
  <c r="A2193" i="23" s="1"/>
  <c r="A2194" i="23" s="1"/>
  <c r="A2195" i="23" s="1"/>
  <c r="A2196" i="23" s="1"/>
  <c r="A2197" i="23" s="1"/>
  <c r="A2198" i="23" s="1"/>
  <c r="A2199" i="23" s="1"/>
  <c r="A2200" i="23" s="1"/>
  <c r="A2201" i="23" s="1"/>
  <c r="A2202" i="23" s="1"/>
  <c r="A2203" i="23" s="1"/>
  <c r="A2204" i="23" s="1"/>
  <c r="A2205" i="23" s="1"/>
  <c r="A2206" i="23" s="1"/>
  <c r="A2207" i="23" s="1"/>
  <c r="A2208" i="23" s="1"/>
  <c r="A2209" i="23" s="1"/>
  <c r="A2210" i="23" s="1"/>
  <c r="A2211" i="23" s="1"/>
  <c r="A2212" i="23" s="1"/>
  <c r="A2213" i="23" s="1"/>
  <c r="A2214" i="23" s="1"/>
  <c r="A2215" i="23" s="1"/>
  <c r="A2216" i="23" s="1"/>
  <c r="A2217" i="23" s="1"/>
  <c r="A2218" i="23" s="1"/>
  <c r="A2219" i="23" s="1"/>
  <c r="A2220" i="23" s="1"/>
  <c r="A2221" i="23" s="1"/>
  <c r="A2222" i="23" s="1"/>
  <c r="A2223" i="23" s="1"/>
  <c r="A2224" i="23" s="1"/>
  <c r="A2225" i="23" s="1"/>
  <c r="A2226" i="23" s="1"/>
  <c r="A2227" i="23" s="1"/>
  <c r="A2228" i="23" s="1"/>
  <c r="A2229" i="23" s="1"/>
  <c r="A2230" i="23" s="1"/>
  <c r="A2231" i="23" s="1"/>
  <c r="A2232" i="23" s="1"/>
  <c r="A2233" i="23" s="1"/>
  <c r="A2234" i="23" s="1"/>
  <c r="A2235" i="23" s="1"/>
  <c r="A2236" i="23" s="1"/>
  <c r="A2237" i="23" s="1"/>
  <c r="A2238" i="23" s="1"/>
  <c r="A2239" i="23" s="1"/>
  <c r="A2240" i="23" s="1"/>
  <c r="A2241" i="23" s="1"/>
  <c r="A2242" i="23" s="1"/>
  <c r="A2243" i="23" s="1"/>
  <c r="A2244" i="23" s="1"/>
  <c r="A2245" i="23" s="1"/>
  <c r="A2246" i="23" s="1"/>
  <c r="A2247" i="23" s="1"/>
  <c r="A2248" i="23" s="1"/>
  <c r="A2249" i="23" s="1"/>
  <c r="A2250" i="23" s="1"/>
  <c r="A2251" i="23" s="1"/>
  <c r="A2252" i="23" s="1"/>
  <c r="A2253" i="23" s="1"/>
  <c r="A2254" i="23" s="1"/>
  <c r="A2255" i="23" s="1"/>
  <c r="A2256" i="23" s="1"/>
  <c r="A2257" i="23" s="1"/>
  <c r="A2258" i="23" s="1"/>
  <c r="A2259" i="23" s="1"/>
  <c r="A2260" i="23" s="1"/>
  <c r="A2261" i="23" s="1"/>
  <c r="A2262" i="23" s="1"/>
  <c r="A2263" i="23" s="1"/>
  <c r="A2264" i="23" s="1"/>
  <c r="A2265" i="23" s="1"/>
  <c r="A2266" i="23" s="1"/>
  <c r="A2267" i="23" s="1"/>
  <c r="A2268" i="23" s="1"/>
  <c r="A2269" i="23" s="1"/>
  <c r="A2270" i="23" s="1"/>
  <c r="A2271" i="23" s="1"/>
  <c r="A2272" i="23" s="1"/>
  <c r="A2273" i="23" s="1"/>
  <c r="A2274" i="23" s="1"/>
  <c r="A2275" i="23" s="1"/>
  <c r="A2276" i="23" s="1"/>
  <c r="A2277" i="23" s="1"/>
  <c r="A2278" i="23" s="1"/>
  <c r="A2279" i="23" s="1"/>
  <c r="A2280" i="23" s="1"/>
  <c r="A2281" i="23" s="1"/>
  <c r="A2282" i="23" s="1"/>
  <c r="A2283" i="23" s="1"/>
  <c r="A2284" i="23" s="1"/>
  <c r="A2285" i="23" s="1"/>
  <c r="A2286" i="23" s="1"/>
  <c r="A2287" i="23" s="1"/>
  <c r="A2288" i="23" s="1"/>
  <c r="A2289" i="23" s="1"/>
  <c r="A2290" i="23" s="1"/>
  <c r="A2291" i="23" s="1"/>
  <c r="A2292" i="23" s="1"/>
  <c r="A2293" i="23" s="1"/>
  <c r="A2294" i="23" s="1"/>
  <c r="A2295" i="23" s="1"/>
  <c r="A2296" i="23" s="1"/>
  <c r="A2297" i="23" s="1"/>
  <c r="A2298" i="23" s="1"/>
  <c r="A2299" i="23" s="1"/>
  <c r="A2300" i="23" s="1"/>
  <c r="A2301" i="23" s="1"/>
  <c r="A2302" i="23" s="1"/>
  <c r="A2303" i="23" s="1"/>
  <c r="A2304" i="23" s="1"/>
  <c r="A2305" i="23" s="1"/>
  <c r="A2306" i="23" s="1"/>
  <c r="A2307" i="23" s="1"/>
  <c r="A2308" i="23" s="1"/>
  <c r="A2309" i="23" s="1"/>
  <c r="A2310" i="23" s="1"/>
  <c r="A2311" i="23" s="1"/>
  <c r="A2312" i="23" s="1"/>
  <c r="A2313" i="23" s="1"/>
  <c r="A2314" i="23" s="1"/>
  <c r="A2315" i="23" s="1"/>
  <c r="A2316" i="23" s="1"/>
  <c r="A2317" i="23" s="1"/>
  <c r="A2318" i="23" s="1"/>
  <c r="A2319" i="23" s="1"/>
  <c r="A2320" i="23" s="1"/>
  <c r="A2321" i="23" s="1"/>
  <c r="A2322" i="23" s="1"/>
  <c r="A2323" i="23" s="1"/>
  <c r="A2324" i="23" s="1"/>
  <c r="A2325" i="23" s="1"/>
  <c r="A2326" i="23" s="1"/>
  <c r="A2327" i="23" s="1"/>
  <c r="A2328" i="23" s="1"/>
  <c r="A2329" i="23" s="1"/>
  <c r="A2330" i="23" s="1"/>
  <c r="A2331" i="23" s="1"/>
  <c r="A2332" i="23" s="1"/>
  <c r="A2333" i="23" s="1"/>
  <c r="A2334" i="23" s="1"/>
  <c r="A2335" i="23" s="1"/>
  <c r="A2336" i="23" s="1"/>
  <c r="A2337" i="23" s="1"/>
  <c r="A2338" i="23" s="1"/>
  <c r="A2339" i="23" s="1"/>
  <c r="A2340" i="23" s="1"/>
  <c r="A2341" i="23" s="1"/>
  <c r="A2342" i="23" s="1"/>
  <c r="A2343" i="23" s="1"/>
  <c r="A2344" i="23" s="1"/>
  <c r="A2345" i="23" s="1"/>
  <c r="A2346" i="23" s="1"/>
  <c r="A2347" i="23" s="1"/>
  <c r="A2348" i="23" s="1"/>
  <c r="A2349" i="23" s="1"/>
  <c r="A2350" i="23" s="1"/>
  <c r="A2351" i="23" s="1"/>
  <c r="A2352" i="23" s="1"/>
  <c r="A2353" i="23" s="1"/>
  <c r="A2354" i="23" s="1"/>
  <c r="A2355" i="23" s="1"/>
  <c r="A2356" i="23" s="1"/>
  <c r="A2357" i="23" s="1"/>
  <c r="A2358" i="23" s="1"/>
  <c r="A2359" i="23" s="1"/>
  <c r="A2360" i="23" s="1"/>
  <c r="A2361" i="23" s="1"/>
  <c r="A2362" i="23" s="1"/>
  <c r="A2363" i="23" s="1"/>
  <c r="A2364" i="23" s="1"/>
  <c r="A2365" i="23" s="1"/>
  <c r="A2366" i="23" s="1"/>
  <c r="A2367" i="23" s="1"/>
  <c r="A2368" i="23" s="1"/>
  <c r="A2369" i="23" s="1"/>
  <c r="A2370" i="23" s="1"/>
  <c r="A2371" i="23" s="1"/>
  <c r="A2372" i="23" s="1"/>
  <c r="A2373" i="23" s="1"/>
  <c r="A2374" i="23" s="1"/>
  <c r="A2375" i="23" s="1"/>
  <c r="A2376" i="23" s="1"/>
  <c r="A2377" i="23" s="1"/>
  <c r="A2378" i="23" s="1"/>
  <c r="A2379" i="23" s="1"/>
  <c r="A2380" i="23" s="1"/>
  <c r="A2381" i="23" s="1"/>
  <c r="A2382" i="23" s="1"/>
  <c r="A2383" i="23" s="1"/>
  <c r="A2384" i="23" s="1"/>
  <c r="A2385" i="23" s="1"/>
  <c r="A2386" i="23" s="1"/>
  <c r="A2387" i="23" s="1"/>
  <c r="A2388" i="23" s="1"/>
  <c r="A2389" i="23" s="1"/>
  <c r="A2390" i="23" s="1"/>
  <c r="A2391" i="23" s="1"/>
  <c r="A2392" i="23" s="1"/>
  <c r="A2393" i="23" s="1"/>
  <c r="A2394" i="23" s="1"/>
  <c r="A2395" i="23" s="1"/>
  <c r="A2396" i="23" s="1"/>
  <c r="A2397" i="23" s="1"/>
  <c r="A2398" i="23" s="1"/>
  <c r="A2399" i="23" s="1"/>
  <c r="A2400" i="23" s="1"/>
  <c r="A2401" i="23" s="1"/>
  <c r="A2402" i="23" s="1"/>
  <c r="A2403" i="23" s="1"/>
  <c r="A2404" i="23" s="1"/>
  <c r="A2405" i="23" s="1"/>
  <c r="A2406" i="23" s="1"/>
  <c r="A2407" i="23" s="1"/>
  <c r="A2408" i="23" s="1"/>
  <c r="A2409" i="23" s="1"/>
  <c r="A2410" i="23" s="1"/>
  <c r="A2411" i="23" s="1"/>
  <c r="A2412" i="23" s="1"/>
  <c r="A2413" i="23" s="1"/>
  <c r="A2414" i="23" s="1"/>
  <c r="A2415" i="23" s="1"/>
  <c r="A2416" i="23" s="1"/>
  <c r="A2417" i="23" s="1"/>
  <c r="A2418" i="23" s="1"/>
  <c r="A2419" i="23" s="1"/>
  <c r="A2420" i="23" s="1"/>
  <c r="A2421" i="23" s="1"/>
  <c r="A2422" i="23" s="1"/>
  <c r="A2423" i="23" s="1"/>
  <c r="A2424" i="23" s="1"/>
  <c r="A2425" i="23" s="1"/>
  <c r="A2426" i="23" s="1"/>
  <c r="A2427" i="23" s="1"/>
  <c r="A2428" i="23" s="1"/>
  <c r="A2429" i="23" s="1"/>
  <c r="A2430" i="23" s="1"/>
  <c r="A2431" i="23" s="1"/>
  <c r="A2432" i="23" s="1"/>
  <c r="A2433" i="23" s="1"/>
  <c r="A2434" i="23" s="1"/>
  <c r="A2435" i="23" s="1"/>
  <c r="A2436" i="23" s="1"/>
  <c r="A2437" i="23" s="1"/>
  <c r="A2438" i="23" s="1"/>
  <c r="A2439" i="23" s="1"/>
  <c r="A2440" i="23" s="1"/>
  <c r="A2441" i="23" s="1"/>
  <c r="A2442" i="23" s="1"/>
  <c r="A2443" i="23" s="1"/>
  <c r="A2444" i="23" s="1"/>
  <c r="A2445" i="23" s="1"/>
  <c r="A2446" i="23" s="1"/>
  <c r="A2447" i="23" s="1"/>
  <c r="A2448" i="23" s="1"/>
  <c r="A2449" i="23" s="1"/>
  <c r="A2450" i="23" s="1"/>
  <c r="A2451" i="23" s="1"/>
  <c r="A2452" i="23" s="1"/>
  <c r="A2453" i="23" s="1"/>
  <c r="A2454" i="23" s="1"/>
  <c r="A2455" i="23" s="1"/>
  <c r="A2456" i="23" s="1"/>
  <c r="A2457" i="23" s="1"/>
  <c r="A2458" i="23" s="1"/>
  <c r="A2459" i="23" s="1"/>
  <c r="A2460" i="23" s="1"/>
  <c r="A2461" i="23" s="1"/>
  <c r="A2462" i="23" s="1"/>
  <c r="A2463" i="23" s="1"/>
  <c r="A2464" i="23" s="1"/>
  <c r="A2465" i="23" s="1"/>
  <c r="A2466" i="23" s="1"/>
  <c r="A2467" i="23" s="1"/>
  <c r="A2468" i="23" s="1"/>
  <c r="A2469" i="23" s="1"/>
  <c r="A2470" i="23" s="1"/>
  <c r="A2471" i="23" s="1"/>
  <c r="A2472" i="23" s="1"/>
  <c r="A2473" i="23" s="1"/>
  <c r="A2474" i="23" s="1"/>
  <c r="A2475" i="23" s="1"/>
  <c r="A2476" i="23" s="1"/>
  <c r="A2477" i="23" s="1"/>
  <c r="A2478" i="23" s="1"/>
  <c r="A2479" i="23" s="1"/>
  <c r="A2480" i="23" s="1"/>
  <c r="A2481" i="23" s="1"/>
  <c r="A2482" i="23" s="1"/>
  <c r="A2483" i="23" s="1"/>
  <c r="A2484" i="23" s="1"/>
  <c r="A2485" i="23" s="1"/>
  <c r="A2486" i="23" s="1"/>
  <c r="A2487" i="23" s="1"/>
  <c r="A2488" i="23" s="1"/>
  <c r="A2489" i="23" s="1"/>
  <c r="A2490" i="23" s="1"/>
  <c r="A2491" i="23" s="1"/>
  <c r="A2492" i="23" s="1"/>
  <c r="A2493" i="23" s="1"/>
  <c r="A2494" i="23" s="1"/>
  <c r="A2495" i="23" s="1"/>
  <c r="A2496" i="23" s="1"/>
  <c r="A2497" i="23" s="1"/>
  <c r="A2498" i="23" s="1"/>
  <c r="A2499" i="23" s="1"/>
  <c r="A2500" i="23" s="1"/>
  <c r="A2501" i="23" s="1"/>
  <c r="A2502" i="23" s="1"/>
  <c r="A2503" i="23" s="1"/>
  <c r="A2504" i="23" s="1"/>
  <c r="A2505" i="23" s="1"/>
  <c r="A2506" i="23" s="1"/>
  <c r="A2507" i="23" s="1"/>
  <c r="A2508" i="23" s="1"/>
  <c r="A2509" i="23" s="1"/>
  <c r="A2510" i="23" s="1"/>
  <c r="A2511" i="23" s="1"/>
  <c r="A2512" i="23" s="1"/>
  <c r="A2513" i="23" s="1"/>
  <c r="A2514" i="23" s="1"/>
  <c r="A2515" i="23" s="1"/>
  <c r="A2516" i="23" s="1"/>
  <c r="A2517" i="23" s="1"/>
  <c r="A2518" i="23" s="1"/>
  <c r="A2519" i="23" s="1"/>
  <c r="A2520" i="23" s="1"/>
  <c r="A2521" i="23" s="1"/>
  <c r="A2522" i="23" s="1"/>
  <c r="A2523" i="23" s="1"/>
  <c r="A2524" i="23" s="1"/>
  <c r="A2525" i="23" s="1"/>
  <c r="A2526" i="23" s="1"/>
  <c r="A2527" i="23" s="1"/>
  <c r="A2528" i="23" s="1"/>
  <c r="A2529" i="23" s="1"/>
  <c r="A2530" i="23" s="1"/>
  <c r="A2531" i="23" s="1"/>
  <c r="A2532" i="23" s="1"/>
  <c r="A2533" i="23" s="1"/>
  <c r="A2534" i="23" s="1"/>
  <c r="A2535" i="23" s="1"/>
  <c r="A2536" i="23" s="1"/>
  <c r="A2537" i="23" s="1"/>
  <c r="A2538" i="23" s="1"/>
  <c r="A2539" i="23" s="1"/>
  <c r="A2540" i="23" s="1"/>
  <c r="A2541" i="23" s="1"/>
  <c r="A2542" i="23" s="1"/>
  <c r="A2543" i="23" s="1"/>
  <c r="A2544" i="23" s="1"/>
  <c r="A2545" i="23" s="1"/>
  <c r="A2546" i="23" s="1"/>
  <c r="A2547" i="23" s="1"/>
  <c r="A2548" i="23" s="1"/>
  <c r="A2549" i="23" s="1"/>
  <c r="A2550" i="23" s="1"/>
  <c r="A2551" i="23" s="1"/>
  <c r="A2552" i="23" s="1"/>
  <c r="A2553" i="23" s="1"/>
  <c r="A2554" i="23" s="1"/>
  <c r="A2555" i="23" s="1"/>
  <c r="A2556" i="23" s="1"/>
  <c r="A2557" i="23" s="1"/>
  <c r="A2558" i="23" s="1"/>
  <c r="A2559" i="23" s="1"/>
  <c r="A2560" i="23" s="1"/>
  <c r="A2561" i="23" s="1"/>
  <c r="A2562" i="23" s="1"/>
  <c r="A2563" i="23" s="1"/>
  <c r="A2564" i="23" s="1"/>
  <c r="A2565" i="23" s="1"/>
  <c r="A2566" i="23" s="1"/>
  <c r="A2567" i="23" s="1"/>
  <c r="A2568" i="23" s="1"/>
  <c r="A2569" i="23" s="1"/>
  <c r="A2570" i="23" s="1"/>
  <c r="A2571" i="23" s="1"/>
  <c r="A2572" i="23" s="1"/>
  <c r="A2573" i="23" s="1"/>
  <c r="A2574" i="23" s="1"/>
  <c r="A2575" i="23" s="1"/>
  <c r="A2576" i="23" s="1"/>
  <c r="A2577" i="23" s="1"/>
  <c r="A2578" i="23" s="1"/>
  <c r="A2579" i="23" s="1"/>
  <c r="A2580" i="23" s="1"/>
  <c r="A2581" i="23" s="1"/>
  <c r="A2582" i="23" s="1"/>
  <c r="A2583" i="23" s="1"/>
  <c r="A2584" i="23" s="1"/>
  <c r="A2585" i="23" s="1"/>
  <c r="A2586" i="23" s="1"/>
  <c r="A2587" i="23" s="1"/>
  <c r="A2588" i="23" s="1"/>
  <c r="A2589" i="23" s="1"/>
  <c r="A2590" i="23" s="1"/>
  <c r="A2591" i="23" s="1"/>
  <c r="A2592" i="23" s="1"/>
  <c r="A2593" i="23" s="1"/>
  <c r="A2594" i="23" s="1"/>
  <c r="A2595" i="23" s="1"/>
  <c r="A2596" i="23" s="1"/>
  <c r="A2597" i="23" s="1"/>
  <c r="A2598" i="23" s="1"/>
  <c r="A2599" i="23" s="1"/>
  <c r="A2600" i="23" s="1"/>
  <c r="A2601" i="23" s="1"/>
  <c r="A2602" i="23" s="1"/>
  <c r="A2603" i="23" s="1"/>
  <c r="A2604" i="23" s="1"/>
  <c r="A2605" i="23" s="1"/>
  <c r="A2606" i="23" s="1"/>
  <c r="A2607" i="23" s="1"/>
  <c r="A2608" i="23" s="1"/>
  <c r="A2609" i="23" s="1"/>
  <c r="A2610" i="23" s="1"/>
  <c r="A2611" i="23" s="1"/>
  <c r="A2612" i="23" s="1"/>
  <c r="A2613" i="23" s="1"/>
  <c r="A2614" i="23" s="1"/>
  <c r="A2615" i="23" s="1"/>
  <c r="A2616" i="23" s="1"/>
  <c r="A2617" i="23" s="1"/>
  <c r="A2618" i="23" s="1"/>
  <c r="A2619" i="23" s="1"/>
  <c r="A2620" i="23" s="1"/>
  <c r="A2621" i="23" s="1"/>
  <c r="A2622" i="23" s="1"/>
  <c r="A2623" i="23" s="1"/>
  <c r="A2624" i="23" s="1"/>
  <c r="A2625" i="23" s="1"/>
  <c r="A2626" i="23" s="1"/>
  <c r="A2627" i="23" s="1"/>
  <c r="A2628" i="23" s="1"/>
  <c r="A2629" i="23" s="1"/>
  <c r="A2630" i="23" s="1"/>
  <c r="A2631" i="23" s="1"/>
  <c r="A2632" i="23" s="1"/>
  <c r="A2633" i="23" s="1"/>
  <c r="A2634" i="23" s="1"/>
  <c r="A2635" i="23" s="1"/>
  <c r="A2636" i="23" s="1"/>
  <c r="A2637" i="23" s="1"/>
  <c r="A2638" i="23" s="1"/>
  <c r="A2639" i="23" s="1"/>
  <c r="A2640" i="23" s="1"/>
  <c r="A2641" i="23" s="1"/>
  <c r="A2642" i="23" s="1"/>
  <c r="A2643" i="23" s="1"/>
  <c r="A2644" i="23" s="1"/>
  <c r="A2645" i="23" s="1"/>
  <c r="A2646" i="23" s="1"/>
  <c r="A2647" i="23" s="1"/>
  <c r="A2648" i="23" s="1"/>
  <c r="A2649" i="23" s="1"/>
  <c r="A2650" i="23" s="1"/>
  <c r="A2651" i="23" s="1"/>
  <c r="A2652" i="23" s="1"/>
  <c r="A2653" i="23" s="1"/>
  <c r="A2654" i="23" s="1"/>
  <c r="A2655" i="23" s="1"/>
  <c r="A2656" i="23" s="1"/>
  <c r="A2657" i="23" s="1"/>
  <c r="A2658" i="23" s="1"/>
  <c r="A2659" i="23" s="1"/>
  <c r="A2660" i="23" s="1"/>
  <c r="A2661" i="23" s="1"/>
  <c r="A2662" i="23" s="1"/>
  <c r="A2663" i="23" s="1"/>
  <c r="A2664" i="23" s="1"/>
  <c r="A2665" i="23" s="1"/>
  <c r="A2666" i="23" s="1"/>
  <c r="A2667" i="23" s="1"/>
  <c r="A2668" i="23" s="1"/>
  <c r="A2669" i="23" s="1"/>
  <c r="A2670" i="23" s="1"/>
  <c r="A2671" i="23" s="1"/>
  <c r="A2672" i="23" s="1"/>
  <c r="A2673" i="23" s="1"/>
  <c r="A2674" i="23" s="1"/>
  <c r="A2675" i="23" s="1"/>
  <c r="A2676" i="23" s="1"/>
  <c r="A2677" i="23" s="1"/>
  <c r="A2678" i="23" s="1"/>
  <c r="A2679" i="23" s="1"/>
  <c r="A2680" i="23" s="1"/>
  <c r="A2681" i="23" s="1"/>
  <c r="A2682" i="23" s="1"/>
  <c r="A2683" i="23" s="1"/>
  <c r="A2684" i="23" s="1"/>
  <c r="A2685" i="23" s="1"/>
  <c r="A2686" i="23" s="1"/>
  <c r="A2687" i="23" s="1"/>
  <c r="A2688" i="23" s="1"/>
  <c r="A2689" i="23" s="1"/>
  <c r="A2690" i="23" s="1"/>
  <c r="A2691" i="23" s="1"/>
  <c r="A2692" i="23" s="1"/>
  <c r="A2693" i="23" s="1"/>
  <c r="A2694" i="23" s="1"/>
  <c r="A2695" i="23" s="1"/>
  <c r="A2696" i="23" s="1"/>
  <c r="A2697" i="23" s="1"/>
  <c r="A2698" i="23" s="1"/>
  <c r="A2699" i="23" s="1"/>
  <c r="A2700" i="23" s="1"/>
  <c r="A2701" i="23" s="1"/>
  <c r="A2702" i="23" s="1"/>
  <c r="A2703" i="23" s="1"/>
  <c r="A2704" i="23" s="1"/>
  <c r="A2705" i="23" s="1"/>
  <c r="A2706" i="23" s="1"/>
  <c r="A2707" i="23" s="1"/>
  <c r="A2708" i="23" s="1"/>
  <c r="A2709" i="23" s="1"/>
  <c r="A2710" i="23" s="1"/>
  <c r="A2711" i="23" s="1"/>
  <c r="A2712" i="23" s="1"/>
  <c r="A2713" i="23" s="1"/>
  <c r="A2714" i="23" s="1"/>
  <c r="A2715" i="23" s="1"/>
  <c r="A2716" i="23" s="1"/>
  <c r="A2717" i="23" s="1"/>
  <c r="A2718" i="23" s="1"/>
  <c r="A2719" i="23" s="1"/>
  <c r="A2720" i="23" s="1"/>
  <c r="A2721" i="23" s="1"/>
  <c r="A2722" i="23" s="1"/>
  <c r="A2723" i="23" s="1"/>
  <c r="A2724" i="23" s="1"/>
  <c r="A2725" i="23" s="1"/>
  <c r="A2726" i="23" s="1"/>
  <c r="A2727" i="23" s="1"/>
  <c r="A2728" i="23" s="1"/>
  <c r="A2729" i="23" s="1"/>
  <c r="A2730" i="23" s="1"/>
  <c r="A2731" i="23" s="1"/>
  <c r="A2732" i="23" s="1"/>
  <c r="A2733" i="23" s="1"/>
  <c r="A2734" i="23" s="1"/>
  <c r="A2735" i="23" s="1"/>
  <c r="A2736" i="23" s="1"/>
  <c r="A2737" i="23" s="1"/>
  <c r="A2738" i="23" s="1"/>
  <c r="A2739" i="23" s="1"/>
  <c r="A2740" i="23" s="1"/>
  <c r="A2741" i="23" s="1"/>
  <c r="A2742" i="23" s="1"/>
  <c r="A2743" i="23" s="1"/>
  <c r="A2744" i="23" s="1"/>
  <c r="A2745" i="23" s="1"/>
  <c r="A2746" i="23" s="1"/>
  <c r="A2747" i="23" s="1"/>
  <c r="A2748" i="23" s="1"/>
  <c r="A2749" i="23" s="1"/>
  <c r="A2750" i="23" s="1"/>
  <c r="A2751" i="23" s="1"/>
  <c r="A2752" i="23" s="1"/>
  <c r="A2753" i="23" s="1"/>
  <c r="A2754" i="23" s="1"/>
  <c r="A2755" i="23" s="1"/>
  <c r="A2756" i="23" s="1"/>
  <c r="A2757" i="23" s="1"/>
  <c r="A2758" i="23" s="1"/>
  <c r="A2759" i="23" s="1"/>
  <c r="A2760" i="23" s="1"/>
  <c r="A2761" i="23" s="1"/>
  <c r="A2762" i="23" s="1"/>
  <c r="A2763" i="23" s="1"/>
  <c r="A2764" i="23" s="1"/>
  <c r="A2765" i="23" s="1"/>
  <c r="A2766" i="23" s="1"/>
  <c r="A2767" i="23" s="1"/>
  <c r="A2768" i="23" s="1"/>
  <c r="A2769" i="23" s="1"/>
  <c r="A2770" i="23" s="1"/>
  <c r="A2771" i="23" s="1"/>
  <c r="A2772" i="23" s="1"/>
  <c r="A2773" i="23" s="1"/>
  <c r="A2774" i="23" s="1"/>
  <c r="A2775" i="23" s="1"/>
  <c r="A2776" i="23" s="1"/>
  <c r="A2777" i="23" s="1"/>
  <c r="A2778" i="23" s="1"/>
  <c r="A2779" i="23" s="1"/>
  <c r="A2780" i="23" s="1"/>
  <c r="A2781" i="23" s="1"/>
  <c r="A2782" i="23" s="1"/>
  <c r="A2783" i="23" s="1"/>
  <c r="A2784" i="23" s="1"/>
  <c r="A2785" i="23" s="1"/>
  <c r="A2786" i="23" s="1"/>
  <c r="A2787" i="23" s="1"/>
  <c r="A2788" i="23" s="1"/>
  <c r="A2789" i="23" s="1"/>
  <c r="A2790" i="23" s="1"/>
  <c r="A2791" i="23" s="1"/>
  <c r="A2792" i="23" s="1"/>
  <c r="A2793" i="23" s="1"/>
  <c r="A2794" i="23" s="1"/>
  <c r="A2795" i="23" s="1"/>
  <c r="A2796" i="23" s="1"/>
  <c r="A2797" i="23" s="1"/>
  <c r="A2798" i="23" s="1"/>
  <c r="A2799" i="23" s="1"/>
  <c r="A2800" i="23" s="1"/>
  <c r="A2801" i="23" s="1"/>
  <c r="A2802" i="23" s="1"/>
  <c r="A2803" i="23" s="1"/>
  <c r="A2804" i="23" s="1"/>
  <c r="A2805" i="23" s="1"/>
  <c r="A2806" i="23" s="1"/>
  <c r="A2807" i="23" s="1"/>
  <c r="A2808" i="23" s="1"/>
  <c r="A2809" i="23" s="1"/>
  <c r="A2810" i="23" s="1"/>
  <c r="A2811" i="23" s="1"/>
  <c r="A2812" i="23" s="1"/>
  <c r="A2813" i="23" s="1"/>
  <c r="A2814" i="23" s="1"/>
  <c r="A2815" i="23" s="1"/>
  <c r="A2816" i="23" s="1"/>
  <c r="A2817" i="23" s="1"/>
  <c r="A2818" i="23" s="1"/>
  <c r="A2819" i="23" s="1"/>
  <c r="A2820" i="23" s="1"/>
  <c r="A2821" i="23" s="1"/>
  <c r="A2822" i="23" s="1"/>
  <c r="A2823" i="23" s="1"/>
  <c r="A2824" i="23" s="1"/>
  <c r="A2825" i="23" s="1"/>
  <c r="A2826" i="23" s="1"/>
  <c r="A2827" i="23" s="1"/>
  <c r="A2828" i="23" s="1"/>
  <c r="A2829" i="23" s="1"/>
  <c r="A2830" i="23" s="1"/>
  <c r="A2831" i="23" s="1"/>
  <c r="A2832" i="23" s="1"/>
  <c r="A2833" i="23" s="1"/>
  <c r="A2834" i="23" s="1"/>
  <c r="A2835" i="23" s="1"/>
  <c r="A2836" i="23" s="1"/>
  <c r="A2837" i="23" s="1"/>
  <c r="A2838" i="23" s="1"/>
  <c r="A2839" i="23" s="1"/>
  <c r="A2840" i="23" s="1"/>
  <c r="A2841" i="23" s="1"/>
  <c r="A2842" i="23" s="1"/>
  <c r="A2843" i="23" s="1"/>
  <c r="A2844" i="23" s="1"/>
  <c r="A2845" i="23" s="1"/>
  <c r="A2846" i="23" s="1"/>
  <c r="A2847" i="23" s="1"/>
  <c r="A2848" i="23" s="1"/>
  <c r="A2849" i="23" s="1"/>
  <c r="A2850" i="23" s="1"/>
  <c r="A2851" i="23" s="1"/>
  <c r="A2852" i="23" s="1"/>
  <c r="A2853" i="23" s="1"/>
  <c r="A2854" i="23" s="1"/>
  <c r="A2855" i="23" s="1"/>
  <c r="A2856" i="23" s="1"/>
  <c r="A2857" i="23" s="1"/>
  <c r="A2858" i="23" s="1"/>
  <c r="A2859" i="23" s="1"/>
  <c r="A2860" i="23" s="1"/>
  <c r="A2861" i="23" s="1"/>
  <c r="A2862" i="23" s="1"/>
  <c r="A2863" i="23" s="1"/>
  <c r="A2864" i="23" s="1"/>
  <c r="A2865" i="23" s="1"/>
  <c r="A2866" i="23" s="1"/>
  <c r="A2867" i="23" s="1"/>
  <c r="A2868" i="23" s="1"/>
  <c r="A2869" i="23" s="1"/>
  <c r="A2870" i="23" s="1"/>
  <c r="A2871" i="23" s="1"/>
  <c r="A2872" i="23" s="1"/>
  <c r="A2873" i="23" s="1"/>
  <c r="A2874" i="23" s="1"/>
  <c r="A2875" i="23" s="1"/>
  <c r="A2876" i="23" s="1"/>
  <c r="A2877" i="23" s="1"/>
  <c r="A2878" i="23" s="1"/>
  <c r="A2879" i="23" s="1"/>
  <c r="A2880" i="23" s="1"/>
  <c r="A2881" i="23" s="1"/>
  <c r="A2882" i="23" s="1"/>
  <c r="A2883" i="23" s="1"/>
  <c r="A2884" i="23" s="1"/>
  <c r="A2885" i="23" s="1"/>
  <c r="A2886" i="23" s="1"/>
  <c r="A2887" i="23" s="1"/>
  <c r="A2888" i="23" s="1"/>
  <c r="A2889" i="23" s="1"/>
  <c r="A2890" i="23" s="1"/>
  <c r="A2891" i="23" s="1"/>
  <c r="A2892" i="23" s="1"/>
  <c r="A2893" i="23" s="1"/>
  <c r="A2894" i="23" s="1"/>
  <c r="A2895" i="23" s="1"/>
  <c r="A2896" i="23" s="1"/>
  <c r="A2897" i="23" s="1"/>
  <c r="A2898" i="23" s="1"/>
  <c r="A2899" i="23" s="1"/>
  <c r="A2900" i="23" s="1"/>
  <c r="A2901" i="23" s="1"/>
  <c r="A2902" i="23" s="1"/>
  <c r="A2903" i="23" s="1"/>
  <c r="A2904" i="23" s="1"/>
  <c r="A2905" i="23" s="1"/>
  <c r="A2906" i="23" s="1"/>
  <c r="A2907" i="23" s="1"/>
  <c r="A2908" i="23" s="1"/>
  <c r="A2909" i="23" s="1"/>
  <c r="A2910" i="23" s="1"/>
  <c r="A2911" i="23" s="1"/>
  <c r="A2912" i="23" s="1"/>
  <c r="A2913" i="23" s="1"/>
  <c r="A2914" i="23" s="1"/>
  <c r="A2915" i="23" s="1"/>
  <c r="A2916" i="23" s="1"/>
  <c r="A2917" i="23" s="1"/>
  <c r="A2918" i="23" s="1"/>
  <c r="A2919" i="23" s="1"/>
  <c r="A2920" i="23" s="1"/>
  <c r="A2921" i="23" s="1"/>
  <c r="A2922" i="23" s="1"/>
  <c r="A2923" i="23" s="1"/>
  <c r="A2924" i="23" s="1"/>
  <c r="A2925" i="23" s="1"/>
  <c r="A2926" i="23" s="1"/>
  <c r="A2927" i="23" s="1"/>
  <c r="A2928" i="23" s="1"/>
  <c r="A2929" i="23" s="1"/>
  <c r="A2930" i="23" s="1"/>
  <c r="A2931" i="23" s="1"/>
  <c r="A2932" i="23" s="1"/>
  <c r="A2933" i="23" s="1"/>
  <c r="A2934" i="23" s="1"/>
  <c r="A2935" i="23" s="1"/>
  <c r="A2936" i="23" s="1"/>
  <c r="A2937" i="23" s="1"/>
  <c r="A2938" i="23" s="1"/>
  <c r="A2939" i="23" s="1"/>
  <c r="A2940" i="23" s="1"/>
  <c r="A2941" i="23" s="1"/>
  <c r="A2942" i="23" s="1"/>
  <c r="A2943" i="23" s="1"/>
  <c r="A2944" i="23" s="1"/>
  <c r="A2945" i="23" s="1"/>
  <c r="A2946" i="23" s="1"/>
  <c r="A2947" i="23" s="1"/>
  <c r="A2948" i="23" s="1"/>
  <c r="A2949" i="23" s="1"/>
  <c r="A2950" i="23" s="1"/>
  <c r="A2951" i="23" s="1"/>
  <c r="A2952" i="23" s="1"/>
  <c r="A2953" i="23" s="1"/>
  <c r="A2954" i="23" s="1"/>
  <c r="A2955" i="23" s="1"/>
  <c r="A2956" i="23" s="1"/>
  <c r="A2957" i="23" s="1"/>
  <c r="A2958" i="23" s="1"/>
  <c r="A2959" i="23" s="1"/>
  <c r="A2960" i="23" s="1"/>
  <c r="A2961" i="23" s="1"/>
  <c r="A2962" i="23" s="1"/>
  <c r="A2963" i="23" s="1"/>
  <c r="A2964" i="23" s="1"/>
  <c r="A2965" i="23" s="1"/>
  <c r="A2966" i="23" s="1"/>
  <c r="A2967" i="23" s="1"/>
  <c r="A2968" i="23" s="1"/>
  <c r="A2969" i="23" s="1"/>
  <c r="A2970" i="23" s="1"/>
  <c r="A2971" i="23" s="1"/>
  <c r="A2972" i="23" s="1"/>
  <c r="A2973" i="23" s="1"/>
  <c r="A2974" i="23" s="1"/>
  <c r="A2975" i="23" s="1"/>
  <c r="A2976" i="23" s="1"/>
  <c r="A2977" i="23" s="1"/>
  <c r="A2978" i="23" s="1"/>
  <c r="A2979" i="23" s="1"/>
  <c r="A2980" i="23" s="1"/>
  <c r="A2981" i="23" s="1"/>
  <c r="A2982" i="23" s="1"/>
  <c r="A2983" i="23" s="1"/>
  <c r="A2984" i="23" s="1"/>
  <c r="A2985" i="23" s="1"/>
  <c r="A2986" i="23" s="1"/>
  <c r="A2987" i="23" s="1"/>
  <c r="A2988" i="23" s="1"/>
  <c r="A2989" i="23" s="1"/>
  <c r="A2990" i="23" s="1"/>
  <c r="A2991" i="23" s="1"/>
  <c r="A2992" i="23" s="1"/>
  <c r="A2993" i="23" s="1"/>
  <c r="A2994" i="23" s="1"/>
  <c r="A2995" i="23" s="1"/>
  <c r="A2996" i="23" s="1"/>
  <c r="A2997" i="23" s="1"/>
  <c r="A2998" i="23" s="1"/>
  <c r="A2999" i="23" s="1"/>
  <c r="A3000" i="23" s="1"/>
  <c r="A3001" i="23" s="1"/>
  <c r="A3002" i="23" s="1"/>
  <c r="A3003" i="23" s="1"/>
  <c r="A3004" i="23" s="1"/>
  <c r="A3005" i="23" s="1"/>
  <c r="A3006" i="23" s="1"/>
  <c r="A3007" i="23" s="1"/>
  <c r="A3008" i="23" s="1"/>
  <c r="A3009" i="23" s="1"/>
  <c r="A3010" i="23" s="1"/>
  <c r="A3011" i="23" s="1"/>
  <c r="A3012" i="23" s="1"/>
  <c r="A3013" i="23" s="1"/>
  <c r="A3014" i="23" s="1"/>
  <c r="A3015" i="23" s="1"/>
  <c r="A3016" i="23" s="1"/>
  <c r="A3017" i="23" s="1"/>
  <c r="A3018" i="23" s="1"/>
  <c r="A3019" i="23" s="1"/>
  <c r="A3020" i="23" s="1"/>
  <c r="A3021" i="23" s="1"/>
  <c r="A3022" i="23" s="1"/>
  <c r="A3023" i="23" s="1"/>
  <c r="A3024" i="23" s="1"/>
  <c r="A3025" i="23" s="1"/>
  <c r="A3026" i="23" s="1"/>
  <c r="A3027" i="23" s="1"/>
  <c r="A3028" i="23" s="1"/>
  <c r="A3029" i="23" s="1"/>
  <c r="A3030" i="23" s="1"/>
  <c r="A3031" i="23" s="1"/>
  <c r="A3032" i="23" s="1"/>
  <c r="A3033" i="23" s="1"/>
  <c r="A3034" i="23" s="1"/>
  <c r="A3035" i="23" s="1"/>
  <c r="A3036" i="23" s="1"/>
  <c r="A3037" i="23" s="1"/>
  <c r="A3038" i="23" s="1"/>
  <c r="A3039" i="23" s="1"/>
  <c r="A3040" i="23" s="1"/>
  <c r="A3041" i="23" s="1"/>
  <c r="A3042" i="23" s="1"/>
  <c r="A3043" i="23" s="1"/>
  <c r="A3044" i="23" s="1"/>
  <c r="A3045" i="23" s="1"/>
  <c r="A3046" i="23" s="1"/>
  <c r="A3047" i="23" s="1"/>
  <c r="A3048" i="23" s="1"/>
  <c r="A3049" i="23" s="1"/>
  <c r="A3050" i="23" s="1"/>
  <c r="A3051" i="23" s="1"/>
  <c r="A3052" i="23" s="1"/>
  <c r="A3053" i="23" s="1"/>
  <c r="A3054" i="23" s="1"/>
  <c r="A3055" i="23" s="1"/>
  <c r="A3056" i="23" s="1"/>
  <c r="A3057" i="23" s="1"/>
  <c r="A3058" i="23" s="1"/>
  <c r="A3059" i="23" s="1"/>
  <c r="A3060" i="23" s="1"/>
  <c r="A3061" i="23" s="1"/>
  <c r="A3062" i="23" s="1"/>
  <c r="A3063" i="23" s="1"/>
  <c r="A3064" i="23" s="1"/>
  <c r="A3065" i="23" s="1"/>
  <c r="A3066" i="23" s="1"/>
  <c r="A3067" i="23" s="1"/>
  <c r="A3068" i="23" s="1"/>
  <c r="A3069" i="23" s="1"/>
  <c r="A3070" i="23" s="1"/>
  <c r="A3071" i="23" s="1"/>
  <c r="A3072" i="23" s="1"/>
  <c r="A3073" i="23" s="1"/>
  <c r="A3074" i="23" s="1"/>
  <c r="A3075" i="23" s="1"/>
  <c r="A3076" i="23" s="1"/>
  <c r="A3077" i="23" s="1"/>
  <c r="A3078" i="23" s="1"/>
  <c r="A3079" i="23" s="1"/>
  <c r="A3080" i="23" s="1"/>
  <c r="A3081" i="23" s="1"/>
  <c r="A3082" i="23" s="1"/>
  <c r="A3083" i="23" s="1"/>
  <c r="A3084" i="23" s="1"/>
  <c r="A3085" i="23" s="1"/>
  <c r="A3086" i="23" s="1"/>
  <c r="A3087" i="23" s="1"/>
  <c r="A3088" i="23" s="1"/>
  <c r="A3089" i="23" s="1"/>
  <c r="A3090" i="23" s="1"/>
  <c r="A3091" i="23" s="1"/>
  <c r="A3092" i="23" s="1"/>
  <c r="A3093" i="23" s="1"/>
  <c r="A3094" i="23" s="1"/>
  <c r="A3095" i="23" s="1"/>
  <c r="A3096" i="23" s="1"/>
  <c r="A3097" i="23" s="1"/>
  <c r="A3098" i="23" s="1"/>
  <c r="A3099" i="23" s="1"/>
  <c r="A3100" i="23" s="1"/>
  <c r="A3101" i="23" s="1"/>
  <c r="A3102" i="23" s="1"/>
  <c r="A3103" i="23" s="1"/>
  <c r="A3104" i="23" s="1"/>
  <c r="A3105" i="23" s="1"/>
  <c r="A3106" i="23" s="1"/>
  <c r="A3107" i="23" s="1"/>
  <c r="A3108" i="23" s="1"/>
  <c r="A3109" i="23" s="1"/>
  <c r="A3110" i="23" s="1"/>
  <c r="A3111" i="23" s="1"/>
  <c r="A3112" i="23" s="1"/>
  <c r="A3113" i="23" s="1"/>
  <c r="A3114" i="23" s="1"/>
  <c r="A3115" i="23" s="1"/>
  <c r="A3116" i="23" s="1"/>
  <c r="A3117" i="23" s="1"/>
  <c r="A3118" i="23" s="1"/>
  <c r="A3119" i="23" s="1"/>
  <c r="A3120" i="23" s="1"/>
  <c r="A3121" i="23" s="1"/>
  <c r="A3122" i="23" s="1"/>
  <c r="A3123" i="23" s="1"/>
  <c r="A3124" i="23" s="1"/>
  <c r="A3125" i="23" s="1"/>
  <c r="A3126" i="23" s="1"/>
  <c r="A3127" i="23" s="1"/>
  <c r="A3128" i="23" s="1"/>
  <c r="A3129" i="23" s="1"/>
  <c r="A3130" i="23" s="1"/>
  <c r="A3131" i="23" s="1"/>
  <c r="A3132" i="23" s="1"/>
  <c r="A3133" i="23" s="1"/>
  <c r="A3134" i="23" s="1"/>
  <c r="A3135" i="23" s="1"/>
  <c r="A3136" i="23" s="1"/>
  <c r="A3137" i="23" s="1"/>
  <c r="A3138" i="23" s="1"/>
  <c r="A3139" i="23" s="1"/>
  <c r="A3140" i="23" s="1"/>
  <c r="A3141" i="23" s="1"/>
  <c r="A3142" i="23" s="1"/>
  <c r="A3143" i="23" s="1"/>
  <c r="A3144" i="23" s="1"/>
  <c r="A3145" i="23" s="1"/>
  <c r="A3146" i="23" s="1"/>
  <c r="A3147" i="23" s="1"/>
  <c r="A3148" i="23" s="1"/>
  <c r="A3149" i="23" s="1"/>
  <c r="A3150" i="23" s="1"/>
  <c r="A3151" i="23" s="1"/>
  <c r="A3152" i="23" s="1"/>
  <c r="A3153" i="23" s="1"/>
  <c r="A3154" i="23" s="1"/>
  <c r="A3155" i="23" s="1"/>
  <c r="A3156" i="23" s="1"/>
  <c r="A3157" i="23" s="1"/>
  <c r="A3158" i="23" s="1"/>
  <c r="A3159" i="23" s="1"/>
  <c r="A3160" i="23" s="1"/>
  <c r="A3161" i="23" s="1"/>
  <c r="A3162" i="23" s="1"/>
  <c r="A3163" i="23" s="1"/>
  <c r="A3164" i="23" s="1"/>
  <c r="A3165" i="23" s="1"/>
  <c r="A3166" i="23" s="1"/>
  <c r="A3167" i="23" s="1"/>
  <c r="A3168" i="23" s="1"/>
  <c r="A3169" i="23" s="1"/>
  <c r="A3170" i="23" s="1"/>
  <c r="A3171" i="23" s="1"/>
  <c r="A3172" i="23" s="1"/>
  <c r="A3173" i="23" s="1"/>
  <c r="A3174" i="23" s="1"/>
  <c r="A3175" i="23" s="1"/>
  <c r="A3176" i="23" s="1"/>
  <c r="A3177" i="23" s="1"/>
  <c r="A3178" i="23" s="1"/>
  <c r="A3179" i="23" s="1"/>
  <c r="A3180" i="23" s="1"/>
  <c r="A3181" i="23" s="1"/>
  <c r="A3182" i="23" s="1"/>
  <c r="A3183" i="23" s="1"/>
  <c r="A3184" i="23" s="1"/>
  <c r="A3185" i="23" s="1"/>
  <c r="A3186" i="23" s="1"/>
  <c r="A3187" i="23" s="1"/>
  <c r="A3188" i="23" s="1"/>
  <c r="A3189" i="23" s="1"/>
  <c r="A3190" i="23" s="1"/>
  <c r="A3191" i="23" s="1"/>
  <c r="A3192" i="23" s="1"/>
  <c r="A3193" i="23" s="1"/>
  <c r="A3194" i="23" s="1"/>
  <c r="A3195" i="23" s="1"/>
  <c r="A3196" i="23" s="1"/>
  <c r="A3197" i="23" s="1"/>
  <c r="A3198" i="23" s="1"/>
  <c r="A3199" i="23" s="1"/>
  <c r="A3200" i="23" s="1"/>
  <c r="A3201" i="23" s="1"/>
  <c r="A3202" i="23" s="1"/>
  <c r="A3203" i="23" s="1"/>
  <c r="A3204" i="23" s="1"/>
  <c r="A3205" i="23" s="1"/>
  <c r="A3206" i="23" s="1"/>
  <c r="A3207" i="23" s="1"/>
  <c r="A3208" i="23" s="1"/>
  <c r="A3209" i="23" s="1"/>
  <c r="A3210" i="23" s="1"/>
  <c r="A3211" i="23" s="1"/>
  <c r="A3212" i="23" s="1"/>
  <c r="A3213" i="23" s="1"/>
  <c r="A3214" i="23" s="1"/>
  <c r="A3215" i="23" s="1"/>
  <c r="A3216" i="23" s="1"/>
  <c r="A3217" i="23" s="1"/>
  <c r="A3218" i="23" s="1"/>
  <c r="A3219" i="23" s="1"/>
  <c r="A3220" i="23" s="1"/>
  <c r="A3221" i="23" s="1"/>
  <c r="A3222" i="23" s="1"/>
  <c r="A3223" i="23" s="1"/>
  <c r="A3224" i="23" s="1"/>
  <c r="A3225" i="23" s="1"/>
  <c r="A3226" i="23" s="1"/>
  <c r="A3227" i="23" s="1"/>
  <c r="A3228" i="23" s="1"/>
  <c r="A3229" i="23" s="1"/>
  <c r="A3230" i="23" s="1"/>
  <c r="A3231" i="23" s="1"/>
  <c r="A3232" i="23" s="1"/>
  <c r="A3233" i="23" s="1"/>
  <c r="A3234" i="23" s="1"/>
  <c r="A3235" i="23" s="1"/>
  <c r="A3236" i="23" s="1"/>
  <c r="A3237" i="23" s="1"/>
  <c r="A3238" i="23" s="1"/>
  <c r="A3239" i="23" s="1"/>
  <c r="A3240" i="23" s="1"/>
  <c r="A3241" i="23" s="1"/>
  <c r="A3242" i="23" s="1"/>
  <c r="A3243" i="23" s="1"/>
  <c r="A3244" i="23" s="1"/>
  <c r="A3245" i="23" s="1"/>
  <c r="A3246" i="23" s="1"/>
  <c r="A3247" i="23" s="1"/>
  <c r="A3248" i="23" s="1"/>
  <c r="A3249" i="23" s="1"/>
  <c r="A3250" i="23" s="1"/>
  <c r="A3251" i="23" s="1"/>
  <c r="A3252" i="23" s="1"/>
  <c r="A3253" i="23" s="1"/>
  <c r="A3254" i="23" s="1"/>
  <c r="A3255" i="23" s="1"/>
  <c r="A3256" i="23" s="1"/>
  <c r="A3257" i="23" s="1"/>
  <c r="A3258" i="23" s="1"/>
  <c r="A3259" i="23" s="1"/>
  <c r="A3260" i="23" s="1"/>
  <c r="A3261" i="23" s="1"/>
  <c r="A3262" i="23" s="1"/>
  <c r="A3263" i="23" s="1"/>
  <c r="A3264" i="23" s="1"/>
  <c r="A3265" i="23" s="1"/>
  <c r="A3266" i="23" s="1"/>
  <c r="A3267" i="23" s="1"/>
  <c r="A3268" i="23" s="1"/>
  <c r="A3269" i="23" s="1"/>
  <c r="A3270" i="23" s="1"/>
  <c r="A3271" i="23" s="1"/>
  <c r="A3272" i="23" s="1"/>
  <c r="A3273" i="23" s="1"/>
  <c r="A3274" i="23" s="1"/>
  <c r="A3275" i="23" s="1"/>
  <c r="A3276" i="23" s="1"/>
  <c r="A3277" i="23" s="1"/>
  <c r="A3278" i="23" s="1"/>
  <c r="A3279" i="23" s="1"/>
  <c r="A3280" i="23" s="1"/>
  <c r="A3281" i="23" s="1"/>
  <c r="A3282" i="23" s="1"/>
  <c r="A3283" i="23" s="1"/>
  <c r="A3284" i="23" s="1"/>
  <c r="A3285" i="23" s="1"/>
  <c r="A3286" i="23" s="1"/>
  <c r="A3287" i="23" s="1"/>
  <c r="A3288" i="23" s="1"/>
  <c r="A3289" i="23" s="1"/>
  <c r="A3290" i="23" s="1"/>
  <c r="A3291" i="23" s="1"/>
  <c r="A3292" i="23" s="1"/>
  <c r="A3293" i="23" s="1"/>
  <c r="A3294" i="23" s="1"/>
  <c r="A3295" i="23" s="1"/>
  <c r="A3296" i="23" s="1"/>
  <c r="A3297" i="23" s="1"/>
  <c r="A3298" i="23" s="1"/>
  <c r="A3299" i="23" s="1"/>
  <c r="A3300" i="23" s="1"/>
  <c r="A3301" i="23" s="1"/>
  <c r="A3302" i="23" s="1"/>
  <c r="A3303" i="23" s="1"/>
  <c r="A3304" i="23" s="1"/>
  <c r="A3305" i="23" s="1"/>
  <c r="A3306" i="23" s="1"/>
  <c r="A3307" i="23" s="1"/>
  <c r="A3308" i="23" s="1"/>
  <c r="A3309" i="23" s="1"/>
  <c r="A3310" i="23" s="1"/>
  <c r="A3311" i="23" s="1"/>
  <c r="A3312" i="23" s="1"/>
  <c r="A3313" i="23" s="1"/>
  <c r="A3314" i="23" s="1"/>
  <c r="A3315" i="23" s="1"/>
  <c r="A3316" i="23" s="1"/>
  <c r="A3317" i="23" s="1"/>
  <c r="A3318" i="23" s="1"/>
  <c r="A3319" i="23" s="1"/>
  <c r="A3320" i="23" s="1"/>
  <c r="A3321" i="23" s="1"/>
  <c r="A3322" i="23" s="1"/>
  <c r="A3323" i="23" s="1"/>
  <c r="A3324" i="23" s="1"/>
  <c r="A3325" i="23" s="1"/>
  <c r="A3326" i="23" s="1"/>
  <c r="A3327" i="23" s="1"/>
  <c r="A3328" i="23" s="1"/>
  <c r="A3329" i="23" s="1"/>
  <c r="A3330" i="23" s="1"/>
  <c r="A3331" i="23" s="1"/>
  <c r="A3332" i="23" s="1"/>
  <c r="A3333" i="23" s="1"/>
  <c r="A3334" i="23" s="1"/>
  <c r="A3335" i="23" s="1"/>
  <c r="A3336" i="23" s="1"/>
  <c r="A3337" i="23" s="1"/>
  <c r="A3338" i="23" s="1"/>
  <c r="A3339" i="23" s="1"/>
  <c r="A3340" i="23" s="1"/>
  <c r="A3341" i="23" s="1"/>
  <c r="A3342" i="23" s="1"/>
  <c r="A3343" i="23" s="1"/>
  <c r="A3344" i="23" s="1"/>
  <c r="A3345" i="23" s="1"/>
  <c r="A3346" i="23" s="1"/>
  <c r="A3347" i="23" s="1"/>
  <c r="A3348" i="23" s="1"/>
  <c r="A3349" i="23" s="1"/>
  <c r="A3350" i="23" s="1"/>
  <c r="A3351" i="23" s="1"/>
  <c r="A3352" i="23" s="1"/>
  <c r="A3353" i="23" s="1"/>
  <c r="A3354" i="23" s="1"/>
  <c r="A3355" i="23" s="1"/>
  <c r="A3356" i="23" s="1"/>
  <c r="A3357" i="23" s="1"/>
  <c r="A3358" i="23" s="1"/>
  <c r="A3359" i="23" s="1"/>
  <c r="A3360" i="23" s="1"/>
  <c r="A3361" i="23" s="1"/>
  <c r="A3362" i="23" s="1"/>
  <c r="A3363" i="23" s="1"/>
  <c r="A3364" i="23" s="1"/>
  <c r="A3365" i="23" s="1"/>
  <c r="A3366" i="23" s="1"/>
  <c r="A3367" i="23" s="1"/>
  <c r="A3368" i="23" s="1"/>
  <c r="A3369" i="23" s="1"/>
  <c r="A3370" i="23" s="1"/>
  <c r="A3371" i="23" s="1"/>
  <c r="A3372" i="23" s="1"/>
  <c r="A3373" i="23" s="1"/>
  <c r="A3374" i="23" s="1"/>
  <c r="A3375" i="23" s="1"/>
  <c r="A3376" i="23" s="1"/>
  <c r="A3377" i="23" s="1"/>
  <c r="A3378" i="23" s="1"/>
  <c r="A3379" i="23" s="1"/>
  <c r="A3380" i="23" s="1"/>
  <c r="A3381" i="23" s="1"/>
  <c r="A3382" i="23" s="1"/>
  <c r="A3383" i="23" s="1"/>
  <c r="A3384" i="23" s="1"/>
  <c r="A3385" i="23" s="1"/>
  <c r="A3386" i="23" s="1"/>
  <c r="A3387" i="23" s="1"/>
  <c r="A3388" i="23" s="1"/>
  <c r="A3389" i="23" s="1"/>
  <c r="A3390" i="23" s="1"/>
  <c r="A3391" i="23" s="1"/>
  <c r="A3392" i="23" s="1"/>
  <c r="A3393" i="23" s="1"/>
  <c r="A3394" i="23" s="1"/>
  <c r="A3395" i="23" s="1"/>
  <c r="A3396" i="23" s="1"/>
  <c r="A3397" i="23" s="1"/>
  <c r="A3398" i="23" s="1"/>
  <c r="A3399" i="23" s="1"/>
  <c r="A3400" i="23" s="1"/>
  <c r="A3401" i="23" s="1"/>
  <c r="A3402" i="23" s="1"/>
  <c r="A3403" i="23" s="1"/>
  <c r="A3404" i="23" s="1"/>
  <c r="A3405" i="23" s="1"/>
  <c r="A3406" i="23" s="1"/>
  <c r="A3407" i="23" s="1"/>
  <c r="A3408" i="23" s="1"/>
  <c r="A3409" i="23" s="1"/>
  <c r="A3410" i="23" s="1"/>
  <c r="A3411" i="23" s="1"/>
  <c r="A3412" i="23" s="1"/>
  <c r="A3413" i="23" s="1"/>
  <c r="A3414" i="23" s="1"/>
  <c r="A3415" i="23" s="1"/>
  <c r="A3416" i="23" s="1"/>
  <c r="A3417" i="23" s="1"/>
  <c r="A3418" i="23" s="1"/>
  <c r="A3419" i="23" s="1"/>
  <c r="A3420" i="23" s="1"/>
  <c r="A3421" i="23" s="1"/>
  <c r="A3422" i="23" s="1"/>
  <c r="A3423" i="23" s="1"/>
  <c r="A3424" i="23" s="1"/>
  <c r="A3425" i="23" s="1"/>
  <c r="A3426" i="23" s="1"/>
  <c r="A3427" i="23" s="1"/>
  <c r="A3428" i="23" s="1"/>
  <c r="A3429" i="23" s="1"/>
  <c r="A3430" i="23" s="1"/>
  <c r="A3431" i="23" s="1"/>
  <c r="A3432" i="23" s="1"/>
  <c r="A3433" i="23" s="1"/>
  <c r="A3434" i="23" s="1"/>
  <c r="A3435" i="23" s="1"/>
  <c r="A3436" i="23" s="1"/>
  <c r="A3437" i="23" s="1"/>
  <c r="A3438" i="23" s="1"/>
  <c r="A3439" i="23" s="1"/>
  <c r="A3440" i="23" s="1"/>
  <c r="A3441" i="23" s="1"/>
  <c r="A3442" i="23" s="1"/>
  <c r="A3443" i="23" s="1"/>
  <c r="A3444" i="23" s="1"/>
  <c r="A3445" i="23" s="1"/>
  <c r="A3446" i="23" s="1"/>
  <c r="A3447" i="23" s="1"/>
  <c r="A3448" i="23" s="1"/>
  <c r="A3449" i="23" s="1"/>
  <c r="A3450" i="23" s="1"/>
  <c r="A3451" i="23" s="1"/>
  <c r="A3452" i="23" s="1"/>
  <c r="A3453" i="23" s="1"/>
  <c r="A3454" i="23" s="1"/>
  <c r="A3455" i="23" s="1"/>
  <c r="A3456" i="23" s="1"/>
  <c r="A3457" i="23" s="1"/>
  <c r="A3458" i="23" s="1"/>
  <c r="A3459" i="23" s="1"/>
  <c r="A3460" i="23" s="1"/>
  <c r="A3461" i="23" s="1"/>
  <c r="A3462" i="23" s="1"/>
  <c r="A3463" i="23" s="1"/>
  <c r="A3464" i="23" s="1"/>
  <c r="A3465" i="23" s="1"/>
  <c r="A3466" i="23" s="1"/>
  <c r="A3467" i="23" s="1"/>
  <c r="A3468" i="23" s="1"/>
  <c r="A3469" i="23" s="1"/>
  <c r="A3470" i="23" s="1"/>
  <c r="A3471" i="23" s="1"/>
  <c r="A3472" i="23" s="1"/>
  <c r="A3473" i="23" s="1"/>
  <c r="A3474" i="23" s="1"/>
  <c r="A3475" i="23" s="1"/>
  <c r="A3476" i="23" s="1"/>
  <c r="A3477" i="23" s="1"/>
  <c r="A3478" i="23" s="1"/>
  <c r="A3479" i="23" s="1"/>
  <c r="A3480" i="23" s="1"/>
  <c r="A3481" i="23" s="1"/>
  <c r="A3482" i="23" s="1"/>
  <c r="A3483" i="23" s="1"/>
  <c r="A3484" i="23" s="1"/>
  <c r="A3485" i="23" s="1"/>
  <c r="A3486" i="23" s="1"/>
  <c r="A3487" i="23" s="1"/>
  <c r="A3488" i="23" s="1"/>
  <c r="A3489" i="23" s="1"/>
  <c r="A3490" i="23" s="1"/>
  <c r="A3491" i="23" s="1"/>
  <c r="A3492" i="23" s="1"/>
  <c r="A3493" i="23" s="1"/>
  <c r="A3494" i="23" s="1"/>
  <c r="A3495" i="23" s="1"/>
  <c r="A3496" i="23" s="1"/>
  <c r="A3497" i="23" s="1"/>
  <c r="A3498" i="23" s="1"/>
  <c r="A3499" i="23" s="1"/>
  <c r="A3500" i="23" s="1"/>
  <c r="A3501" i="23" s="1"/>
  <c r="A3502" i="23" s="1"/>
  <c r="A3503" i="23" s="1"/>
  <c r="A3504" i="23" s="1"/>
  <c r="A3505" i="23" s="1"/>
  <c r="A3506" i="23" s="1"/>
  <c r="A3507" i="23" s="1"/>
  <c r="A3508" i="23" s="1"/>
  <c r="A3509" i="23" s="1"/>
  <c r="A3510" i="23" s="1"/>
  <c r="A3511" i="23" s="1"/>
  <c r="A3512" i="23" s="1"/>
  <c r="A3513" i="23" s="1"/>
  <c r="A3514" i="23" s="1"/>
  <c r="A3515" i="23" s="1"/>
  <c r="A3516" i="23" s="1"/>
  <c r="A3517" i="23" s="1"/>
  <c r="A3518" i="23" s="1"/>
  <c r="A3519" i="23" s="1"/>
  <c r="A3520" i="23" s="1"/>
  <c r="A3521" i="23" s="1"/>
  <c r="A3522" i="23" s="1"/>
  <c r="A3523" i="23" s="1"/>
  <c r="A3524" i="23" s="1"/>
  <c r="A3525" i="23" s="1"/>
  <c r="A3526" i="23" s="1"/>
  <c r="A3527" i="23" s="1"/>
  <c r="A3528" i="23" s="1"/>
  <c r="A3529" i="23" s="1"/>
  <c r="A3530" i="23" s="1"/>
  <c r="A3531" i="23" s="1"/>
  <c r="A3532" i="23" s="1"/>
  <c r="A3533" i="23" s="1"/>
  <c r="A3534" i="23" s="1"/>
  <c r="A3535" i="23" s="1"/>
  <c r="A3536" i="23" s="1"/>
  <c r="A3537" i="23" s="1"/>
  <c r="A3538" i="23" s="1"/>
  <c r="A3539" i="23" s="1"/>
  <c r="A3540" i="23" s="1"/>
  <c r="A3541" i="23" s="1"/>
  <c r="A3542" i="23" s="1"/>
  <c r="A3543" i="23" s="1"/>
  <c r="A3544" i="23" s="1"/>
  <c r="A3545" i="23" s="1"/>
  <c r="A3546" i="23" s="1"/>
  <c r="A3547" i="23" s="1"/>
  <c r="A3548" i="23" s="1"/>
  <c r="A3549" i="23" s="1"/>
  <c r="A3550" i="23" s="1"/>
  <c r="A3551" i="23" s="1"/>
  <c r="A3552" i="23" s="1"/>
  <c r="A3553" i="23" s="1"/>
  <c r="A3554" i="23" s="1"/>
  <c r="A3555" i="23" s="1"/>
  <c r="A3556" i="23" s="1"/>
  <c r="A3557" i="23" s="1"/>
  <c r="A3558" i="23" s="1"/>
  <c r="A3559" i="23" s="1"/>
  <c r="A3560" i="23" s="1"/>
  <c r="A3561" i="23" s="1"/>
  <c r="A3562" i="23" s="1"/>
  <c r="A3563" i="23" s="1"/>
  <c r="A3564" i="23" s="1"/>
  <c r="A3565" i="23" s="1"/>
  <c r="A3566" i="23" s="1"/>
  <c r="A3567" i="23" s="1"/>
  <c r="A3568" i="23" s="1"/>
  <c r="A3569" i="23" s="1"/>
  <c r="A3570" i="23" s="1"/>
  <c r="A3571" i="23" s="1"/>
  <c r="A3572" i="23" s="1"/>
  <c r="A3573" i="23" s="1"/>
  <c r="A3574" i="23" s="1"/>
  <c r="A3575" i="23" s="1"/>
  <c r="A3576" i="23" s="1"/>
  <c r="A3577" i="23" s="1"/>
  <c r="A3578" i="23" s="1"/>
  <c r="A3579" i="23" s="1"/>
  <c r="A3580" i="23" s="1"/>
  <c r="A3581" i="23" s="1"/>
  <c r="A3582" i="23" s="1"/>
  <c r="A3583" i="23" s="1"/>
  <c r="A3584" i="23" s="1"/>
  <c r="A3585" i="23" s="1"/>
  <c r="A3586" i="23" s="1"/>
  <c r="A3587" i="23" s="1"/>
  <c r="A3588" i="23" s="1"/>
  <c r="A3589" i="23" s="1"/>
  <c r="A3590" i="23" s="1"/>
  <c r="A3591" i="23" s="1"/>
  <c r="A3592" i="23" s="1"/>
  <c r="A3593" i="23" s="1"/>
  <c r="A3594" i="23" s="1"/>
  <c r="A3595" i="23" s="1"/>
  <c r="A3596" i="23" s="1"/>
  <c r="A3597" i="23" s="1"/>
  <c r="A3598" i="23" s="1"/>
  <c r="A3599" i="23" s="1"/>
  <c r="A3600" i="23" s="1"/>
  <c r="A3601" i="23" s="1"/>
  <c r="A3602" i="23" s="1"/>
  <c r="A3603" i="23" s="1"/>
  <c r="A3604" i="23" s="1"/>
  <c r="A3605" i="23" s="1"/>
  <c r="A3606" i="23" s="1"/>
  <c r="A3607" i="23" s="1"/>
  <c r="A3608" i="23" s="1"/>
  <c r="A3609" i="23" s="1"/>
  <c r="A3610" i="23" s="1"/>
  <c r="A3611" i="23" s="1"/>
  <c r="A3612" i="23" s="1"/>
  <c r="A3613" i="23" s="1"/>
  <c r="A3614" i="23" s="1"/>
  <c r="A3615" i="23" s="1"/>
  <c r="A3616" i="23" s="1"/>
  <c r="A3617" i="23" s="1"/>
  <c r="A3618" i="23" s="1"/>
  <c r="A3619" i="23" s="1"/>
  <c r="A3620" i="23" s="1"/>
  <c r="A3621" i="23" s="1"/>
  <c r="A3622" i="23" s="1"/>
  <c r="A3623" i="23" s="1"/>
  <c r="A3624" i="23" s="1"/>
  <c r="A3625" i="23" s="1"/>
  <c r="A3626" i="23" s="1"/>
  <c r="A3627" i="23" s="1"/>
  <c r="A3628" i="23" s="1"/>
  <c r="A3629" i="23" s="1"/>
  <c r="A3630" i="23" s="1"/>
  <c r="A3631" i="23" s="1"/>
  <c r="A3632" i="23" s="1"/>
  <c r="A3633" i="23" s="1"/>
  <c r="A3634" i="23" s="1"/>
  <c r="A3635" i="23" s="1"/>
  <c r="A3636" i="23" s="1"/>
  <c r="A3637" i="23" s="1"/>
  <c r="A3638" i="23" s="1"/>
  <c r="A3639" i="23" s="1"/>
  <c r="A3640" i="23" s="1"/>
  <c r="A3641" i="23" s="1"/>
  <c r="A3642" i="23" s="1"/>
  <c r="A3643" i="23" s="1"/>
  <c r="A3644" i="23" s="1"/>
  <c r="A3645" i="23" s="1"/>
  <c r="A3646" i="23" s="1"/>
  <c r="A3647" i="23" s="1"/>
  <c r="A3648" i="23" s="1"/>
  <c r="A3649" i="23" s="1"/>
  <c r="A3650" i="23" s="1"/>
  <c r="A3651" i="23" s="1"/>
  <c r="A3652" i="23" s="1"/>
  <c r="A3653" i="23" s="1"/>
  <c r="A3654" i="23" s="1"/>
  <c r="A3655" i="23" s="1"/>
  <c r="A3656" i="23" s="1"/>
  <c r="A3657" i="23" s="1"/>
  <c r="A3658" i="23" s="1"/>
  <c r="A3659" i="23" s="1"/>
  <c r="A3660" i="23" s="1"/>
  <c r="A3661" i="23" s="1"/>
  <c r="A3662" i="23" s="1"/>
  <c r="A3663" i="23" s="1"/>
  <c r="A3664" i="23" s="1"/>
  <c r="A3665" i="23" s="1"/>
  <c r="A3666" i="23" s="1"/>
  <c r="A3667" i="23" s="1"/>
  <c r="A3668" i="23" s="1"/>
  <c r="A3669" i="23" s="1"/>
  <c r="A3670" i="23" s="1"/>
  <c r="A3671" i="23" s="1"/>
  <c r="A3672" i="23" s="1"/>
  <c r="A3673" i="23" s="1"/>
  <c r="A3674" i="23" s="1"/>
  <c r="A3675" i="23" s="1"/>
  <c r="A3676" i="23" s="1"/>
  <c r="A3677" i="23" s="1"/>
  <c r="A3678" i="23" s="1"/>
  <c r="A3679" i="23" s="1"/>
  <c r="A3680" i="23" s="1"/>
  <c r="A3681" i="23" s="1"/>
  <c r="A3682" i="23" s="1"/>
  <c r="A3683" i="23" s="1"/>
  <c r="A3684" i="23" s="1"/>
  <c r="A3685" i="23" s="1"/>
  <c r="A3686" i="23" s="1"/>
  <c r="A3687" i="23" s="1"/>
  <c r="A3688" i="23" s="1"/>
  <c r="A3689" i="23" s="1"/>
  <c r="A3690" i="23" s="1"/>
  <c r="A3691" i="23" s="1"/>
  <c r="A3692" i="23" s="1"/>
  <c r="A3693" i="23" s="1"/>
  <c r="A3694" i="23" s="1"/>
  <c r="A3695" i="23" s="1"/>
  <c r="A3696" i="23" s="1"/>
  <c r="A3697" i="23" s="1"/>
  <c r="A3698" i="23" s="1"/>
  <c r="A3699" i="23" s="1"/>
  <c r="A3700" i="23" s="1"/>
  <c r="A3701" i="23" s="1"/>
  <c r="A3702" i="23" s="1"/>
  <c r="A3703" i="23" s="1"/>
  <c r="A3704" i="23" s="1"/>
  <c r="A3705" i="23" s="1"/>
  <c r="A3706" i="23" s="1"/>
  <c r="A3707" i="23" s="1"/>
  <c r="A3708" i="23" s="1"/>
  <c r="A3709" i="23" s="1"/>
  <c r="A3710" i="23" s="1"/>
  <c r="A3711" i="23" s="1"/>
  <c r="A3712" i="23" s="1"/>
  <c r="A3713" i="23" s="1"/>
  <c r="A3714" i="23" s="1"/>
  <c r="A3715" i="23" s="1"/>
  <c r="A3716" i="23" s="1"/>
  <c r="A3717" i="23" s="1"/>
  <c r="A3718" i="23" s="1"/>
  <c r="A3719" i="23" s="1"/>
  <c r="A3720" i="23" s="1"/>
  <c r="A3721" i="23" s="1"/>
  <c r="A3722" i="23" s="1"/>
  <c r="A3723" i="23" s="1"/>
  <c r="A3724" i="23" s="1"/>
  <c r="A3725" i="23" s="1"/>
  <c r="A3726" i="23" s="1"/>
  <c r="A3727" i="23" s="1"/>
  <c r="A3728" i="23" s="1"/>
  <c r="A3729" i="23" s="1"/>
  <c r="A3730" i="23" s="1"/>
  <c r="A3731" i="23" s="1"/>
  <c r="A3732" i="23" s="1"/>
  <c r="A3733" i="23" s="1"/>
  <c r="A3734" i="23" s="1"/>
  <c r="A3735" i="23" s="1"/>
  <c r="A3736" i="23" s="1"/>
  <c r="A3737" i="23" s="1"/>
  <c r="A3738" i="23" s="1"/>
  <c r="A3739" i="23" s="1"/>
  <c r="A3740" i="23" s="1"/>
  <c r="A3741" i="23" s="1"/>
  <c r="A3742" i="23" s="1"/>
  <c r="A3743" i="23" s="1"/>
  <c r="A3744" i="23" s="1"/>
  <c r="A3745" i="23" s="1"/>
  <c r="A3746" i="23" s="1"/>
  <c r="A3747" i="23" s="1"/>
  <c r="A3748" i="23" s="1"/>
  <c r="A3749" i="23" s="1"/>
  <c r="A3750" i="23" s="1"/>
  <c r="A3751" i="23" s="1"/>
  <c r="A3752" i="23" s="1"/>
  <c r="A3753" i="23" s="1"/>
  <c r="A3754" i="23" s="1"/>
  <c r="A3755" i="23" s="1"/>
  <c r="A3756" i="23" s="1"/>
  <c r="A3757" i="23" s="1"/>
  <c r="A3758" i="23" s="1"/>
  <c r="A3759" i="23" s="1"/>
  <c r="A3760" i="23" s="1"/>
  <c r="A3761" i="23" s="1"/>
  <c r="A3762" i="23" s="1"/>
  <c r="A3763" i="23" s="1"/>
  <c r="A3764" i="23" s="1"/>
  <c r="A3765" i="23" s="1"/>
  <c r="A3766" i="23" s="1"/>
  <c r="A3767" i="23" s="1"/>
  <c r="A3768" i="23" s="1"/>
  <c r="A3769" i="23" s="1"/>
  <c r="A3770" i="23" s="1"/>
  <c r="A3771" i="23" s="1"/>
  <c r="A3772" i="23" s="1"/>
  <c r="A3773" i="23" s="1"/>
  <c r="A3774" i="23" s="1"/>
  <c r="A3775" i="23" s="1"/>
  <c r="A3776" i="23" s="1"/>
  <c r="A3777" i="23" s="1"/>
  <c r="A3778" i="23" s="1"/>
  <c r="A3779" i="23" s="1"/>
  <c r="A3780" i="23" s="1"/>
  <c r="A3781" i="23" s="1"/>
  <c r="A3782" i="23" s="1"/>
  <c r="A3783" i="23" s="1"/>
  <c r="A3784" i="23" s="1"/>
  <c r="A3785" i="23" s="1"/>
  <c r="A3786" i="23" s="1"/>
  <c r="A3787" i="23" s="1"/>
  <c r="A3788" i="23" s="1"/>
  <c r="A3789" i="23" s="1"/>
  <c r="A3790" i="23" s="1"/>
  <c r="A3791" i="23" s="1"/>
  <c r="A3792" i="23" s="1"/>
  <c r="A3793" i="23" s="1"/>
  <c r="A3794" i="23" s="1"/>
  <c r="A3795" i="23" s="1"/>
  <c r="A3796" i="23" s="1"/>
  <c r="A3797" i="23" s="1"/>
  <c r="A3798" i="23" s="1"/>
  <c r="A3799" i="23" s="1"/>
  <c r="A3800" i="23" s="1"/>
  <c r="A3801" i="23" s="1"/>
  <c r="A3802" i="23" s="1"/>
  <c r="A3803" i="23" s="1"/>
  <c r="A3804" i="23" s="1"/>
  <c r="A3805" i="23" s="1"/>
  <c r="A3806" i="23" s="1"/>
  <c r="A3807" i="23" s="1"/>
  <c r="A3808" i="23" s="1"/>
  <c r="A3809" i="23" s="1"/>
  <c r="A3810" i="23" s="1"/>
  <c r="A3811" i="23" s="1"/>
  <c r="A3812" i="23" s="1"/>
  <c r="A3813" i="23" s="1"/>
  <c r="A3814" i="23" s="1"/>
  <c r="A3815" i="23" s="1"/>
  <c r="A3816" i="23" s="1"/>
  <c r="A3817" i="23" s="1"/>
  <c r="A3818" i="23" s="1"/>
  <c r="A3819" i="23" s="1"/>
  <c r="A3820" i="23" s="1"/>
  <c r="A3821" i="23" s="1"/>
  <c r="A3822" i="23" s="1"/>
  <c r="A3823" i="23" s="1"/>
  <c r="A3824" i="23" s="1"/>
  <c r="A3825" i="23" s="1"/>
  <c r="A3826" i="23" s="1"/>
  <c r="A3827" i="23" s="1"/>
  <c r="A3828" i="23" s="1"/>
  <c r="A3829" i="23" s="1"/>
  <c r="A3830" i="23" s="1"/>
  <c r="A3831" i="23" s="1"/>
  <c r="A3832" i="23" s="1"/>
  <c r="A3833" i="23" s="1"/>
  <c r="A3834" i="23" s="1"/>
  <c r="A3835" i="23" s="1"/>
  <c r="A3836" i="23" s="1"/>
  <c r="A3837" i="23" s="1"/>
  <c r="A3838" i="23" s="1"/>
  <c r="A3839" i="23" s="1"/>
  <c r="A3840" i="23" s="1"/>
  <c r="A3841" i="23" s="1"/>
  <c r="A3842" i="23" s="1"/>
  <c r="A3843" i="23" s="1"/>
  <c r="A3844" i="23" s="1"/>
  <c r="A3845" i="23" s="1"/>
  <c r="A3846" i="23" s="1"/>
  <c r="A3847" i="23" s="1"/>
  <c r="A3848" i="23" s="1"/>
  <c r="A3849" i="23" s="1"/>
  <c r="A3850" i="23" s="1"/>
  <c r="A3851" i="23" s="1"/>
  <c r="A3852" i="23" s="1"/>
  <c r="A3853" i="23" s="1"/>
  <c r="A3854" i="23" s="1"/>
  <c r="A3855" i="23" s="1"/>
  <c r="A3856" i="23" s="1"/>
  <c r="A3857" i="23" s="1"/>
  <c r="A3858" i="23" s="1"/>
  <c r="A3859" i="23" s="1"/>
  <c r="A3860" i="23" s="1"/>
  <c r="A3861" i="23" s="1"/>
  <c r="A3862" i="23" s="1"/>
  <c r="A3863" i="23" s="1"/>
  <c r="A3864" i="23" s="1"/>
  <c r="A3865" i="23" s="1"/>
  <c r="A3866" i="23" s="1"/>
  <c r="A3867" i="23" s="1"/>
  <c r="A3868" i="23" s="1"/>
  <c r="A3869" i="23" s="1"/>
  <c r="A3870" i="23" s="1"/>
  <c r="A3871" i="23" s="1"/>
  <c r="A3872" i="23" s="1"/>
  <c r="A3873" i="23" s="1"/>
  <c r="A3874" i="23" s="1"/>
  <c r="A3875" i="23" s="1"/>
  <c r="A3876" i="23" s="1"/>
  <c r="A3877" i="23" s="1"/>
  <c r="A3878" i="23" s="1"/>
  <c r="A3879" i="23" s="1"/>
  <c r="A3880" i="23" s="1"/>
  <c r="A3881" i="23" s="1"/>
  <c r="A3882" i="23" s="1"/>
  <c r="A3883" i="23" s="1"/>
  <c r="A3884" i="23" s="1"/>
  <c r="A3885" i="23" s="1"/>
  <c r="A3886" i="23" s="1"/>
  <c r="A3887" i="23" s="1"/>
  <c r="A3888" i="23" s="1"/>
  <c r="A3889" i="23" s="1"/>
  <c r="A3890" i="23" s="1"/>
  <c r="A3891" i="23" s="1"/>
  <c r="A3892" i="23" s="1"/>
  <c r="A3893" i="23" s="1"/>
  <c r="A3894" i="23" s="1"/>
  <c r="A3895" i="23" s="1"/>
  <c r="A3896" i="23" s="1"/>
  <c r="A3897" i="23" s="1"/>
  <c r="A3898" i="23" s="1"/>
  <c r="A3899" i="23" s="1"/>
  <c r="A3900" i="23" s="1"/>
  <c r="A3901" i="23" s="1"/>
  <c r="A3902" i="23" s="1"/>
  <c r="A3903" i="23" s="1"/>
  <c r="A3904" i="23" s="1"/>
  <c r="A3905" i="23" s="1"/>
  <c r="A3906" i="23" s="1"/>
  <c r="A3907" i="23" s="1"/>
  <c r="A3908" i="23" s="1"/>
  <c r="A3909" i="23" s="1"/>
  <c r="A3910" i="23" s="1"/>
  <c r="A3911" i="23" s="1"/>
  <c r="A3912" i="23" s="1"/>
  <c r="A3913" i="23" s="1"/>
  <c r="A3914" i="23" s="1"/>
  <c r="A3915" i="23" s="1"/>
  <c r="A3916" i="23" s="1"/>
  <c r="A3917" i="23" s="1"/>
  <c r="A3918" i="23" s="1"/>
  <c r="A3919" i="23" s="1"/>
  <c r="A3920" i="23" s="1"/>
  <c r="A3921" i="23" s="1"/>
  <c r="A3922" i="23" s="1"/>
  <c r="A3923" i="23" s="1"/>
  <c r="A3924" i="23" s="1"/>
  <c r="A3925" i="23" s="1"/>
  <c r="A3926" i="23" s="1"/>
  <c r="A3927" i="23" s="1"/>
  <c r="A3928" i="23" s="1"/>
  <c r="A3929" i="23" s="1"/>
  <c r="A3930" i="23" s="1"/>
  <c r="A3931" i="23" s="1"/>
  <c r="A3932" i="23" s="1"/>
  <c r="A3933" i="23" s="1"/>
  <c r="A3934" i="23" s="1"/>
  <c r="A3935" i="23" s="1"/>
  <c r="A3936" i="23" s="1"/>
  <c r="A3937" i="23" s="1"/>
  <c r="A3938" i="23" s="1"/>
  <c r="A3939" i="23" s="1"/>
  <c r="A3940" i="23" s="1"/>
  <c r="A3941" i="23" s="1"/>
  <c r="A3942" i="23" s="1"/>
  <c r="A3943" i="23" s="1"/>
  <c r="A3944" i="23" s="1"/>
  <c r="A3945" i="23" s="1"/>
  <c r="A3946" i="23" s="1"/>
  <c r="A3947" i="23" s="1"/>
  <c r="A3948" i="23" s="1"/>
  <c r="A3949" i="23" s="1"/>
  <c r="A3950" i="23" s="1"/>
  <c r="A3951" i="23" s="1"/>
  <c r="A3952" i="23" s="1"/>
  <c r="A3953" i="23" s="1"/>
  <c r="A3954" i="23" s="1"/>
  <c r="A3955" i="23" s="1"/>
  <c r="A3956" i="23" s="1"/>
  <c r="A3957" i="23" s="1"/>
  <c r="A3958" i="23" s="1"/>
  <c r="A3959" i="23" s="1"/>
  <c r="A3960" i="23" s="1"/>
  <c r="A3961" i="23" s="1"/>
  <c r="A3962" i="23" s="1"/>
  <c r="A3963" i="23" s="1"/>
  <c r="A3964" i="23" s="1"/>
  <c r="A3965" i="23" s="1"/>
  <c r="A3966" i="23" s="1"/>
  <c r="A3967" i="23" s="1"/>
  <c r="A3968" i="23" s="1"/>
  <c r="A3969" i="23" s="1"/>
  <c r="A3970" i="23" s="1"/>
  <c r="A3971" i="23" s="1"/>
  <c r="A3972" i="23" s="1"/>
  <c r="A3973" i="23" s="1"/>
  <c r="A3974" i="23" s="1"/>
  <c r="A3975" i="23" s="1"/>
  <c r="A3976" i="23" s="1"/>
  <c r="A3977" i="23" s="1"/>
  <c r="A3978" i="23" s="1"/>
  <c r="A3979" i="23" s="1"/>
  <c r="A3980" i="23" s="1"/>
  <c r="A3981" i="23" s="1"/>
  <c r="A3982" i="23" s="1"/>
  <c r="A3983" i="23" s="1"/>
  <c r="A3984" i="23" s="1"/>
  <c r="A3985" i="23" s="1"/>
  <c r="A3986" i="23" s="1"/>
  <c r="A3987" i="23" s="1"/>
  <c r="A3988" i="23" s="1"/>
  <c r="A3989" i="23" s="1"/>
  <c r="A3990" i="23" s="1"/>
  <c r="A3991" i="23" s="1"/>
  <c r="A3992" i="23" s="1"/>
  <c r="A3993" i="23" s="1"/>
  <c r="A3994" i="23" s="1"/>
  <c r="A3995" i="23" s="1"/>
  <c r="A3996" i="23" s="1"/>
  <c r="A3997" i="23" s="1"/>
  <c r="A3998" i="23" s="1"/>
  <c r="A3999" i="23" s="1"/>
  <c r="A4000" i="23" s="1"/>
  <c r="A4001" i="23" s="1"/>
  <c r="A4002" i="23" s="1"/>
  <c r="A4003" i="23" s="1"/>
  <c r="A4004" i="23" s="1"/>
  <c r="A4005" i="23" s="1"/>
  <c r="A4006" i="23" s="1"/>
  <c r="A4007" i="23" s="1"/>
  <c r="A4008" i="23" s="1"/>
  <c r="A4009" i="23" s="1"/>
  <c r="A4010" i="23" s="1"/>
  <c r="A4011" i="23" s="1"/>
  <c r="A4012" i="23" s="1"/>
  <c r="A4013" i="23" s="1"/>
  <c r="A4014" i="23" s="1"/>
  <c r="A4015" i="23" s="1"/>
  <c r="A4016" i="23" s="1"/>
  <c r="A4017" i="23" s="1"/>
  <c r="A4018" i="23" s="1"/>
  <c r="A4019" i="23" s="1"/>
  <c r="A4020" i="23" s="1"/>
  <c r="A4021" i="23" s="1"/>
  <c r="A4022" i="23" s="1"/>
  <c r="A4023" i="23" s="1"/>
  <c r="A4024" i="23" s="1"/>
  <c r="A4025" i="23" s="1"/>
  <c r="A4026" i="23" s="1"/>
  <c r="A4027" i="23" s="1"/>
  <c r="A4028" i="23" s="1"/>
  <c r="A4029" i="23" s="1"/>
  <c r="A4030" i="23" s="1"/>
  <c r="A4031" i="23" s="1"/>
  <c r="A4032" i="23" s="1"/>
  <c r="A4033" i="23" s="1"/>
  <c r="A4034" i="23" s="1"/>
  <c r="A4035" i="23" s="1"/>
  <c r="A4036" i="23" s="1"/>
  <c r="A4037" i="23" s="1"/>
  <c r="A4038" i="23" s="1"/>
  <c r="A4039" i="23" s="1"/>
  <c r="A4040" i="23" s="1"/>
  <c r="A4041" i="23" s="1"/>
  <c r="A4042" i="23" s="1"/>
  <c r="A4043" i="23" s="1"/>
  <c r="A4044" i="23" s="1"/>
  <c r="A4045" i="23" s="1"/>
  <c r="A4046" i="23" s="1"/>
  <c r="A4047" i="23" s="1"/>
  <c r="A4048" i="23" s="1"/>
  <c r="A4049" i="23" s="1"/>
  <c r="A4050" i="23" s="1"/>
  <c r="A4051" i="23" s="1"/>
  <c r="A4052" i="23" s="1"/>
  <c r="A4053" i="23" s="1"/>
  <c r="A4054" i="23" s="1"/>
  <c r="A4055" i="23" s="1"/>
  <c r="A4056" i="23" s="1"/>
  <c r="A4057" i="23" s="1"/>
  <c r="A4058" i="23" s="1"/>
  <c r="A4059" i="23" s="1"/>
  <c r="A4060" i="23" s="1"/>
  <c r="A4061" i="23" s="1"/>
  <c r="A4062" i="23" s="1"/>
  <c r="A4063" i="23" s="1"/>
  <c r="A4064" i="23" s="1"/>
  <c r="A4065" i="23" s="1"/>
  <c r="A4066" i="23" s="1"/>
  <c r="A4067" i="23" s="1"/>
  <c r="A4068" i="23" s="1"/>
  <c r="A4069" i="23" s="1"/>
  <c r="A4070" i="23" s="1"/>
  <c r="A4071" i="23" s="1"/>
  <c r="A4072" i="23" s="1"/>
  <c r="A4073" i="23" s="1"/>
  <c r="A4074" i="23" s="1"/>
  <c r="A4075" i="23" s="1"/>
  <c r="A4076" i="23" s="1"/>
  <c r="A4077" i="23" s="1"/>
  <c r="A4078" i="23" s="1"/>
  <c r="A4079" i="23" s="1"/>
  <c r="A4080" i="23" s="1"/>
  <c r="A4081" i="23" s="1"/>
  <c r="A4082" i="23" s="1"/>
  <c r="A4083" i="23" s="1"/>
  <c r="A4084" i="23" s="1"/>
  <c r="A4085" i="23" s="1"/>
  <c r="A4086" i="23" s="1"/>
  <c r="A4087" i="23" s="1"/>
  <c r="A4088" i="23" s="1"/>
  <c r="A4089" i="23" s="1"/>
  <c r="A4090" i="23" s="1"/>
  <c r="A4091" i="23" s="1"/>
  <c r="A4092" i="23" s="1"/>
  <c r="A4093" i="23" s="1"/>
  <c r="A4094" i="23" s="1"/>
  <c r="A4095" i="23" s="1"/>
  <c r="A4096" i="23" s="1"/>
  <c r="A4097" i="23" s="1"/>
  <c r="A4098" i="23" s="1"/>
  <c r="A4099" i="23" s="1"/>
  <c r="A4100" i="23" s="1"/>
  <c r="A4101" i="23" s="1"/>
  <c r="A4102" i="23" s="1"/>
  <c r="A4103" i="23" s="1"/>
  <c r="A4104" i="23" s="1"/>
  <c r="A4105" i="23" s="1"/>
  <c r="A4106" i="23" s="1"/>
  <c r="A4107" i="23" s="1"/>
  <c r="A4108" i="23" s="1"/>
  <c r="A4109" i="23" s="1"/>
  <c r="A4110" i="23" s="1"/>
  <c r="A4111" i="23" s="1"/>
  <c r="A4112" i="23" s="1"/>
  <c r="A4113" i="23" s="1"/>
  <c r="A4114" i="23" s="1"/>
  <c r="A4115" i="23" s="1"/>
  <c r="A4116" i="23" s="1"/>
  <c r="A4117" i="23" s="1"/>
  <c r="A4118" i="23" s="1"/>
  <c r="A4119" i="23" s="1"/>
  <c r="A4120" i="23" s="1"/>
  <c r="A4121" i="23" s="1"/>
  <c r="A4122" i="23" s="1"/>
  <c r="A4123" i="23" s="1"/>
  <c r="A4124" i="23" s="1"/>
  <c r="A4125" i="23" s="1"/>
  <c r="A4126" i="23" s="1"/>
  <c r="A4127" i="23" s="1"/>
  <c r="A4128" i="23" s="1"/>
  <c r="A4129" i="23" s="1"/>
  <c r="A4130" i="23" s="1"/>
  <c r="A4131" i="23" s="1"/>
  <c r="A4132" i="23" s="1"/>
  <c r="A4133" i="23" s="1"/>
  <c r="A4134" i="23" s="1"/>
  <c r="A4135" i="23" s="1"/>
  <c r="A4136" i="23" s="1"/>
  <c r="A4137" i="23" s="1"/>
  <c r="A4138" i="23" s="1"/>
  <c r="A4139" i="23" s="1"/>
  <c r="A4140" i="23" s="1"/>
  <c r="A4141" i="23" s="1"/>
  <c r="A4142" i="23" s="1"/>
  <c r="A4143" i="23" s="1"/>
  <c r="A4144" i="23" s="1"/>
  <c r="A4145" i="23" s="1"/>
  <c r="A4146" i="23" s="1"/>
  <c r="A4147" i="23" s="1"/>
  <c r="A4148" i="23" s="1"/>
  <c r="A4149" i="23" s="1"/>
  <c r="A4150" i="23" s="1"/>
  <c r="A4151" i="23" s="1"/>
  <c r="A4152" i="23" s="1"/>
  <c r="A4153" i="23" s="1"/>
  <c r="A4154" i="23" s="1"/>
  <c r="A4155" i="23" s="1"/>
  <c r="A4156" i="23" s="1"/>
  <c r="A4157" i="23" s="1"/>
  <c r="A4158" i="23" s="1"/>
  <c r="A4159" i="23" s="1"/>
  <c r="A4160" i="23" s="1"/>
  <c r="A4161" i="23" s="1"/>
  <c r="A4162" i="23" s="1"/>
  <c r="A4163" i="23" s="1"/>
  <c r="A4164" i="23" s="1"/>
  <c r="A4165" i="23" s="1"/>
  <c r="A4166" i="23" s="1"/>
  <c r="A4167" i="23" s="1"/>
  <c r="A4168" i="23" s="1"/>
  <c r="A4169" i="23" s="1"/>
  <c r="A4170" i="23" s="1"/>
  <c r="A4171" i="23" s="1"/>
  <c r="A4172" i="23" s="1"/>
  <c r="A4173" i="23" s="1"/>
  <c r="A4174" i="23" s="1"/>
  <c r="A4175" i="23" s="1"/>
  <c r="A4176" i="23" s="1"/>
  <c r="A4177" i="23" s="1"/>
  <c r="A4178" i="23" s="1"/>
  <c r="A4179" i="23" s="1"/>
  <c r="A4180" i="23" s="1"/>
  <c r="A4181" i="23" s="1"/>
  <c r="A4182" i="23" s="1"/>
  <c r="A4183" i="23" s="1"/>
  <c r="A4184" i="23" s="1"/>
  <c r="A4185" i="23" s="1"/>
  <c r="A4186" i="23" s="1"/>
  <c r="A4187" i="23" s="1"/>
  <c r="A4188" i="23" s="1"/>
  <c r="A4189" i="23" s="1"/>
  <c r="A4190" i="23" s="1"/>
  <c r="A4191" i="23" s="1"/>
  <c r="A4192" i="23" s="1"/>
  <c r="A4193" i="23" s="1"/>
  <c r="A4194" i="23" s="1"/>
  <c r="A4195" i="23" s="1"/>
  <c r="A4196" i="23" s="1"/>
  <c r="A4197" i="23" s="1"/>
  <c r="A4198" i="23" s="1"/>
  <c r="A4199" i="23" s="1"/>
  <c r="A4200" i="23" s="1"/>
  <c r="A4201" i="23" s="1"/>
  <c r="A4202" i="23" s="1"/>
  <c r="A4203" i="23" s="1"/>
  <c r="A4204" i="23" s="1"/>
  <c r="A4205" i="23" s="1"/>
  <c r="A4206" i="23" s="1"/>
  <c r="A4207" i="23" s="1"/>
  <c r="A4208" i="23" s="1"/>
  <c r="A4209" i="23" s="1"/>
  <c r="A4210" i="23" s="1"/>
  <c r="A4211" i="23" s="1"/>
  <c r="A4212" i="23" s="1"/>
  <c r="A4213" i="23" s="1"/>
  <c r="A4214" i="23" s="1"/>
  <c r="A4215" i="23" s="1"/>
  <c r="A4216" i="23" s="1"/>
  <c r="A4217" i="23" s="1"/>
  <c r="A4218" i="23" s="1"/>
  <c r="A4219" i="23" s="1"/>
  <c r="A4220" i="23" s="1"/>
  <c r="A4221" i="23" s="1"/>
  <c r="A4222" i="23" s="1"/>
  <c r="A4223" i="23" s="1"/>
  <c r="A4224" i="23" s="1"/>
  <c r="A4225" i="23" s="1"/>
  <c r="A4226" i="23" s="1"/>
  <c r="A4227" i="23" s="1"/>
  <c r="A4228" i="23" s="1"/>
  <c r="A4229" i="23" s="1"/>
  <c r="A4230" i="23" s="1"/>
  <c r="A4231" i="23" s="1"/>
  <c r="A4232" i="23" s="1"/>
  <c r="A4233" i="23" s="1"/>
  <c r="A4234" i="23" s="1"/>
  <c r="A4235" i="23" s="1"/>
  <c r="A4236" i="23" s="1"/>
  <c r="A4237" i="23" s="1"/>
  <c r="A4238" i="23" s="1"/>
  <c r="A4239" i="23" s="1"/>
  <c r="A4240" i="23" s="1"/>
  <c r="A4241" i="23" s="1"/>
  <c r="A4242" i="23" s="1"/>
  <c r="A4243" i="23" s="1"/>
  <c r="A4244" i="23" s="1"/>
  <c r="A4245" i="23" s="1"/>
  <c r="A4246" i="23" s="1"/>
  <c r="A4247" i="23" s="1"/>
  <c r="A4248" i="23" s="1"/>
  <c r="A4249" i="23" s="1"/>
  <c r="A4250" i="23" s="1"/>
  <c r="A4251" i="23" s="1"/>
  <c r="A4252" i="23" s="1"/>
  <c r="A4253" i="23" s="1"/>
  <c r="A4254" i="23" s="1"/>
  <c r="A4255" i="23" s="1"/>
  <c r="A4256" i="23" s="1"/>
  <c r="A4257" i="23" s="1"/>
  <c r="A4258" i="23" s="1"/>
  <c r="A4259" i="23" s="1"/>
  <c r="A4260" i="23" s="1"/>
  <c r="A4261" i="23" s="1"/>
  <c r="A4262" i="23" s="1"/>
  <c r="A4263" i="23" s="1"/>
  <c r="A4264" i="23" s="1"/>
  <c r="A4265" i="23" s="1"/>
  <c r="A4266" i="23" s="1"/>
  <c r="A4267" i="23" s="1"/>
  <c r="A4268" i="23" s="1"/>
  <c r="A4269" i="23" s="1"/>
  <c r="A4270" i="23" s="1"/>
  <c r="A4271" i="23" s="1"/>
  <c r="A4272" i="23" s="1"/>
  <c r="A4273" i="23" s="1"/>
  <c r="A4274" i="23" s="1"/>
  <c r="A4275" i="23" s="1"/>
  <c r="A4276" i="23" s="1"/>
  <c r="A4277" i="23" s="1"/>
  <c r="A4278" i="23" s="1"/>
  <c r="A4279" i="23" s="1"/>
  <c r="A4280" i="23" s="1"/>
  <c r="A4281" i="23" s="1"/>
  <c r="A4282" i="23" s="1"/>
  <c r="A4283" i="23" s="1"/>
  <c r="A4284" i="23" s="1"/>
  <c r="A4285" i="23" s="1"/>
  <c r="A4286" i="23" s="1"/>
  <c r="A4287" i="23" s="1"/>
  <c r="A4288" i="23" s="1"/>
  <c r="A4289" i="23" s="1"/>
  <c r="A4290" i="23" s="1"/>
  <c r="A4291" i="23" s="1"/>
  <c r="A4292" i="23" s="1"/>
  <c r="A4293" i="23" s="1"/>
  <c r="A4294" i="23" s="1"/>
  <c r="A4295" i="23" s="1"/>
  <c r="A4296" i="23" s="1"/>
  <c r="A4297" i="23" s="1"/>
  <c r="A4298" i="23" s="1"/>
  <c r="A4299" i="23" s="1"/>
  <c r="A4300" i="23" s="1"/>
  <c r="A4301" i="23" s="1"/>
  <c r="A4302" i="23" s="1"/>
  <c r="A4303" i="23" s="1"/>
  <c r="A4304" i="23" s="1"/>
  <c r="A4305" i="23" s="1"/>
  <c r="A4306" i="23" s="1"/>
  <c r="A4307" i="23" s="1"/>
  <c r="A4308" i="23" s="1"/>
  <c r="A4309" i="23" s="1"/>
  <c r="A4310" i="23" s="1"/>
  <c r="A4311" i="23" s="1"/>
  <c r="A4312" i="23" s="1"/>
  <c r="A4313" i="23" s="1"/>
  <c r="A4314" i="23" s="1"/>
  <c r="A4315" i="23" s="1"/>
  <c r="A4316" i="23" s="1"/>
  <c r="A4317" i="23" s="1"/>
  <c r="A4318" i="23" s="1"/>
  <c r="A4319" i="23" s="1"/>
  <c r="A4320" i="23" s="1"/>
  <c r="A4321" i="23" s="1"/>
  <c r="A4322" i="23" s="1"/>
  <c r="A4323" i="23" s="1"/>
  <c r="A4324" i="23" s="1"/>
  <c r="A4325" i="23" s="1"/>
  <c r="A4326" i="23" s="1"/>
  <c r="A4327" i="23" s="1"/>
  <c r="A4328" i="23" s="1"/>
  <c r="A4329" i="23" s="1"/>
  <c r="A4330" i="23" s="1"/>
  <c r="A4331" i="23" s="1"/>
  <c r="A4332" i="23" s="1"/>
  <c r="A4333" i="23" s="1"/>
  <c r="A4334" i="23" s="1"/>
  <c r="A4335" i="23" s="1"/>
  <c r="A4336" i="23" s="1"/>
  <c r="A4337" i="23" s="1"/>
  <c r="A4338" i="23" s="1"/>
  <c r="A4339" i="23" s="1"/>
  <c r="A4340" i="23" s="1"/>
  <c r="A4341" i="23" s="1"/>
  <c r="A4342" i="23" s="1"/>
  <c r="A4343" i="23" s="1"/>
  <c r="A4344" i="23" s="1"/>
  <c r="A4345" i="23" s="1"/>
  <c r="A4346" i="23" s="1"/>
  <c r="A4347" i="23" s="1"/>
  <c r="A4348" i="23" s="1"/>
  <c r="A4349" i="23" s="1"/>
  <c r="A4350" i="23" s="1"/>
  <c r="A4351" i="23" s="1"/>
  <c r="A4352" i="23" s="1"/>
  <c r="A4353" i="23" s="1"/>
  <c r="A4354" i="23" s="1"/>
  <c r="A4355" i="23" s="1"/>
  <c r="A4356" i="23" s="1"/>
  <c r="A4357" i="23" s="1"/>
  <c r="A4358" i="23" s="1"/>
  <c r="A4359" i="23" s="1"/>
  <c r="A4360" i="23" s="1"/>
  <c r="A4361" i="23" s="1"/>
  <c r="A4362" i="23" s="1"/>
  <c r="A4363" i="23" s="1"/>
  <c r="A4364" i="23" s="1"/>
  <c r="A4365" i="23" s="1"/>
  <c r="A4366" i="23" s="1"/>
  <c r="A4367" i="23" s="1"/>
  <c r="A4368" i="23" s="1"/>
  <c r="A4369" i="23" s="1"/>
  <c r="A4370" i="23" s="1"/>
  <c r="A4371" i="23" s="1"/>
  <c r="A4372" i="23" s="1"/>
  <c r="A4373" i="23" s="1"/>
  <c r="A4374" i="23" s="1"/>
  <c r="A4375" i="23" s="1"/>
  <c r="A4376" i="23" s="1"/>
  <c r="A4377" i="23" s="1"/>
  <c r="A4378" i="23" s="1"/>
  <c r="A4379" i="23" s="1"/>
  <c r="A4380" i="23" s="1"/>
  <c r="A4381" i="23" s="1"/>
  <c r="A4382" i="23" s="1"/>
  <c r="A4383" i="23" s="1"/>
  <c r="A4384" i="23" s="1"/>
  <c r="A4385" i="23" s="1"/>
  <c r="A4386" i="23" s="1"/>
  <c r="A4387" i="23" s="1"/>
  <c r="A4388" i="23" s="1"/>
  <c r="A4389" i="23" s="1"/>
  <c r="A4390" i="23" s="1"/>
  <c r="A4391" i="23" s="1"/>
  <c r="A4392" i="23" s="1"/>
  <c r="A4393" i="23" s="1"/>
  <c r="A4394" i="23" s="1"/>
  <c r="A4395" i="23" s="1"/>
  <c r="A4396" i="23" s="1"/>
  <c r="A4397" i="23" s="1"/>
  <c r="A4398" i="23" s="1"/>
  <c r="A4399" i="23" s="1"/>
  <c r="A4400" i="23" s="1"/>
  <c r="A4401" i="23" s="1"/>
  <c r="A4402" i="23" s="1"/>
  <c r="A4403" i="23" s="1"/>
  <c r="A4404" i="23" s="1"/>
  <c r="A4405" i="23" s="1"/>
  <c r="A4406" i="23" s="1"/>
  <c r="A4407" i="23" s="1"/>
  <c r="A4408" i="23" s="1"/>
  <c r="A4409" i="23" s="1"/>
  <c r="A4410" i="23" s="1"/>
  <c r="A4411" i="23" s="1"/>
  <c r="A4412" i="23" s="1"/>
  <c r="A4413" i="23" s="1"/>
  <c r="A4414" i="23" s="1"/>
  <c r="A4415" i="23" s="1"/>
  <c r="A4416" i="23" s="1"/>
  <c r="A4417" i="23" s="1"/>
  <c r="A4418" i="23" s="1"/>
  <c r="A4419" i="23" s="1"/>
  <c r="A4420" i="23" s="1"/>
  <c r="A4421" i="23" s="1"/>
  <c r="A4422" i="23" s="1"/>
  <c r="A4423" i="23" s="1"/>
  <c r="A4424" i="23" s="1"/>
  <c r="A4425" i="23" s="1"/>
  <c r="A4426" i="23" s="1"/>
  <c r="A4427" i="23" s="1"/>
  <c r="A4428" i="23" s="1"/>
  <c r="A4429" i="23" s="1"/>
  <c r="A4430" i="23" s="1"/>
  <c r="A4431" i="23" s="1"/>
  <c r="A4432" i="23" s="1"/>
  <c r="A4433" i="23" s="1"/>
  <c r="A4434" i="23" s="1"/>
  <c r="A4435" i="23" s="1"/>
  <c r="A4436" i="23" s="1"/>
  <c r="A4437" i="23" s="1"/>
  <c r="A4438" i="23" s="1"/>
  <c r="A4439" i="23" s="1"/>
  <c r="A4440" i="23" s="1"/>
  <c r="A4441" i="23" s="1"/>
  <c r="A4442" i="23" s="1"/>
  <c r="A4443" i="23" s="1"/>
  <c r="A4444" i="23" s="1"/>
  <c r="A4445" i="23" s="1"/>
  <c r="A4446" i="23" s="1"/>
  <c r="A4447" i="23" s="1"/>
  <c r="A4448" i="23" s="1"/>
  <c r="A4449" i="23" s="1"/>
  <c r="A4450" i="23" s="1"/>
  <c r="A4451" i="23" s="1"/>
  <c r="A4452" i="23" s="1"/>
  <c r="A4453" i="23" s="1"/>
  <c r="A4454" i="23" s="1"/>
  <c r="A4455" i="23" s="1"/>
  <c r="A4456" i="23" s="1"/>
  <c r="A4457" i="23" s="1"/>
  <c r="A4458" i="23" s="1"/>
  <c r="A4459" i="23" s="1"/>
  <c r="A4460" i="23" s="1"/>
  <c r="A4461" i="23" s="1"/>
  <c r="A4462" i="23" s="1"/>
  <c r="A4463" i="23" s="1"/>
  <c r="A4464" i="23" s="1"/>
  <c r="A4465" i="23" s="1"/>
  <c r="A4466" i="23" s="1"/>
  <c r="A4467" i="23" s="1"/>
  <c r="A4468" i="23" s="1"/>
  <c r="A4469" i="23" s="1"/>
  <c r="A4470" i="23" s="1"/>
  <c r="A4471" i="23" s="1"/>
  <c r="A4472" i="23" s="1"/>
  <c r="A4473" i="23" s="1"/>
  <c r="A4474" i="23" s="1"/>
  <c r="A4475" i="23" s="1"/>
  <c r="A4476" i="23" s="1"/>
  <c r="A4477" i="23" s="1"/>
  <c r="A4478" i="23" s="1"/>
  <c r="A4479" i="23" s="1"/>
  <c r="A4480" i="23" s="1"/>
  <c r="A4481" i="23" s="1"/>
  <c r="A4482" i="23" s="1"/>
  <c r="A4483" i="23" s="1"/>
  <c r="A4484" i="23" s="1"/>
  <c r="A4485" i="23" s="1"/>
  <c r="A4486" i="23" s="1"/>
  <c r="A4487" i="23" s="1"/>
  <c r="A4488" i="23" s="1"/>
  <c r="A4489" i="23" s="1"/>
  <c r="A4490" i="23" s="1"/>
  <c r="A4491" i="23" s="1"/>
  <c r="A4492" i="23" s="1"/>
  <c r="A4493" i="23" s="1"/>
  <c r="A4494" i="23" s="1"/>
  <c r="A4495" i="23" s="1"/>
  <c r="A4496" i="23" s="1"/>
  <c r="A4497" i="23" s="1"/>
  <c r="A4498" i="23" s="1"/>
  <c r="A4499" i="23" s="1"/>
  <c r="A4500" i="23" s="1"/>
  <c r="A4501" i="23" s="1"/>
  <c r="A4502" i="23" s="1"/>
  <c r="A4503" i="23" s="1"/>
  <c r="A4504" i="23" s="1"/>
  <c r="A4505" i="23" s="1"/>
  <c r="A4506" i="23" s="1"/>
  <c r="A4507" i="23" s="1"/>
  <c r="A4508" i="23" s="1"/>
  <c r="A4509" i="23" s="1"/>
  <c r="A4510" i="23" s="1"/>
  <c r="A4511" i="23" s="1"/>
  <c r="A4512" i="23" s="1"/>
  <c r="A4513" i="23" s="1"/>
  <c r="A4514" i="23" s="1"/>
  <c r="A4515" i="23" s="1"/>
  <c r="A4516" i="23" s="1"/>
  <c r="A4517" i="23" s="1"/>
  <c r="A4518" i="23" s="1"/>
  <c r="A4519" i="23" s="1"/>
  <c r="A4520" i="23" s="1"/>
  <c r="A4521" i="23" s="1"/>
  <c r="A4522" i="23" s="1"/>
  <c r="A4523" i="23" s="1"/>
  <c r="A4524" i="23" s="1"/>
  <c r="A4525" i="23" s="1"/>
  <c r="A4526" i="23" s="1"/>
  <c r="A4527" i="23" s="1"/>
  <c r="A4528" i="23" s="1"/>
  <c r="A4529" i="23" s="1"/>
  <c r="A4530" i="23" s="1"/>
  <c r="A4531" i="23" s="1"/>
  <c r="A4532" i="23" s="1"/>
  <c r="A4533" i="23" s="1"/>
  <c r="A4534" i="23" s="1"/>
  <c r="A4535" i="23" s="1"/>
  <c r="A4536" i="23" s="1"/>
  <c r="A4537" i="23" s="1"/>
  <c r="A4538" i="23" s="1"/>
  <c r="A4539" i="23" s="1"/>
  <c r="A4540" i="23" s="1"/>
  <c r="A4541" i="23" s="1"/>
  <c r="A4542" i="23" s="1"/>
  <c r="A4543" i="23" s="1"/>
  <c r="A4544" i="23" s="1"/>
  <c r="A4545" i="23" s="1"/>
  <c r="A4546" i="23" s="1"/>
  <c r="A4547" i="23" s="1"/>
  <c r="A4548" i="23" s="1"/>
  <c r="A4549" i="23" s="1"/>
  <c r="A4550" i="23" s="1"/>
  <c r="A4551" i="23" s="1"/>
  <c r="A4552" i="23" s="1"/>
  <c r="A4553" i="23" s="1"/>
  <c r="A4554" i="23" s="1"/>
  <c r="A4555" i="23" s="1"/>
  <c r="A4556" i="23" s="1"/>
  <c r="A4557" i="23" s="1"/>
  <c r="A4558" i="23" s="1"/>
  <c r="A4559" i="23" s="1"/>
  <c r="A4560" i="23" s="1"/>
  <c r="A4561" i="23" s="1"/>
  <c r="A4562" i="23" s="1"/>
  <c r="A4563" i="23" s="1"/>
  <c r="A4564" i="23" s="1"/>
  <c r="A4565" i="23" s="1"/>
  <c r="A4566" i="23" s="1"/>
  <c r="A4567" i="23" s="1"/>
  <c r="A4568" i="23" s="1"/>
  <c r="A4569" i="23" s="1"/>
  <c r="A4570" i="23" s="1"/>
  <c r="A4571" i="23" s="1"/>
  <c r="A4572" i="23" s="1"/>
  <c r="A4573" i="23" s="1"/>
  <c r="A4574" i="23" s="1"/>
  <c r="A4575" i="23" s="1"/>
  <c r="A4576" i="23" s="1"/>
  <c r="A4577" i="23" s="1"/>
  <c r="A4578" i="23" s="1"/>
  <c r="A4579" i="23" s="1"/>
  <c r="A4580" i="23" s="1"/>
  <c r="A4581" i="23" s="1"/>
  <c r="A4582" i="23" s="1"/>
  <c r="A4583" i="23" s="1"/>
  <c r="A4584" i="23" s="1"/>
  <c r="A4585" i="23" s="1"/>
  <c r="A4586" i="23" s="1"/>
  <c r="A4587" i="23" s="1"/>
  <c r="A4588" i="23" s="1"/>
  <c r="A4589" i="23" s="1"/>
  <c r="A4590" i="23" s="1"/>
  <c r="A4591" i="23" s="1"/>
  <c r="A4592" i="23" s="1"/>
  <c r="A4593" i="23" s="1"/>
  <c r="A4594" i="23" s="1"/>
  <c r="A4595" i="23" s="1"/>
  <c r="A4596" i="23" s="1"/>
  <c r="A4597" i="23" s="1"/>
  <c r="A4598" i="23" s="1"/>
  <c r="A4599" i="23" s="1"/>
  <c r="A4600" i="23" s="1"/>
  <c r="A4601" i="23" s="1"/>
  <c r="A4602" i="23" s="1"/>
  <c r="A4603" i="23" s="1"/>
  <c r="A4604" i="23" s="1"/>
  <c r="A4605" i="23" s="1"/>
  <c r="A4606" i="23" s="1"/>
  <c r="A4607" i="23" s="1"/>
  <c r="A4608" i="23" s="1"/>
  <c r="A4609" i="23" s="1"/>
  <c r="A4610" i="23" s="1"/>
  <c r="A4611" i="23" s="1"/>
  <c r="A4612" i="23" s="1"/>
  <c r="A4613" i="23" s="1"/>
  <c r="A4614" i="23" s="1"/>
  <c r="A4615" i="23" s="1"/>
  <c r="A4616" i="23" s="1"/>
  <c r="A4617" i="23" s="1"/>
  <c r="A4618" i="23" s="1"/>
  <c r="A4619" i="23" s="1"/>
  <c r="A4620" i="23" s="1"/>
  <c r="A4621" i="23" s="1"/>
  <c r="A4622" i="23" s="1"/>
  <c r="A4623" i="23" s="1"/>
  <c r="A4624" i="23" s="1"/>
  <c r="A4625" i="23" s="1"/>
  <c r="A4626" i="23" s="1"/>
  <c r="A4627" i="23" s="1"/>
  <c r="A4628" i="23" s="1"/>
  <c r="A4629" i="23" s="1"/>
  <c r="A4630" i="23" s="1"/>
  <c r="A4631" i="23" s="1"/>
  <c r="A4632" i="23" s="1"/>
  <c r="A4633" i="23" s="1"/>
  <c r="A4634" i="23" s="1"/>
  <c r="A4635" i="23" s="1"/>
  <c r="A4636" i="23" s="1"/>
  <c r="A4637" i="23" s="1"/>
  <c r="A4638" i="23" s="1"/>
  <c r="A4639" i="23" s="1"/>
  <c r="A4640" i="23" s="1"/>
  <c r="A4641" i="23" s="1"/>
  <c r="A4642" i="23" s="1"/>
  <c r="A4643" i="23" s="1"/>
  <c r="A4644" i="23" s="1"/>
  <c r="A4645" i="23" s="1"/>
  <c r="A4646" i="23" s="1"/>
  <c r="A4647" i="23" s="1"/>
  <c r="A4648" i="23" s="1"/>
  <c r="A4649" i="23" s="1"/>
  <c r="A4650" i="23" s="1"/>
  <c r="A4651" i="23" s="1"/>
  <c r="A4652" i="23" s="1"/>
  <c r="A4653" i="23" s="1"/>
  <c r="A4654" i="23" s="1"/>
  <c r="A4655" i="23" s="1"/>
  <c r="A4656" i="23" s="1"/>
  <c r="A4657" i="23" s="1"/>
  <c r="A4658" i="23" s="1"/>
  <c r="A4659" i="23" s="1"/>
  <c r="A4660" i="23" s="1"/>
  <c r="A4661" i="23" s="1"/>
  <c r="A4662" i="23" s="1"/>
  <c r="A4663" i="23" s="1"/>
  <c r="A4664" i="23" s="1"/>
  <c r="A4665" i="23" s="1"/>
  <c r="A4666" i="23" s="1"/>
  <c r="A4667" i="23" s="1"/>
  <c r="A4668" i="23" s="1"/>
  <c r="A4669" i="23" s="1"/>
  <c r="A4670" i="23" s="1"/>
  <c r="A4671" i="23" s="1"/>
  <c r="A4672" i="23" s="1"/>
  <c r="A4673" i="23" s="1"/>
  <c r="A4674" i="23" s="1"/>
  <c r="A4675" i="23" s="1"/>
  <c r="A4676" i="23" s="1"/>
  <c r="A4677" i="23" s="1"/>
  <c r="A4678" i="23" s="1"/>
  <c r="A4679" i="23" s="1"/>
  <c r="A4680" i="23" s="1"/>
  <c r="A4681" i="23" s="1"/>
  <c r="A4682" i="23" s="1"/>
  <c r="A4683" i="23" s="1"/>
  <c r="A4684" i="23" s="1"/>
  <c r="A4685" i="23" s="1"/>
  <c r="A4686" i="23" s="1"/>
  <c r="A4687" i="23" s="1"/>
  <c r="A4688" i="23" s="1"/>
  <c r="A4689" i="23" s="1"/>
  <c r="A4690" i="23" s="1"/>
  <c r="A4691" i="23" s="1"/>
  <c r="A4692" i="23" s="1"/>
  <c r="A4693" i="23" s="1"/>
  <c r="A4694" i="23" s="1"/>
  <c r="A4695" i="23" s="1"/>
  <c r="A4696" i="23" s="1"/>
  <c r="A4697" i="23" s="1"/>
  <c r="A4698" i="23" s="1"/>
  <c r="A4699" i="23" s="1"/>
  <c r="A4700" i="23" s="1"/>
  <c r="A4701" i="23" s="1"/>
  <c r="A4702" i="23" s="1"/>
  <c r="A4703" i="23" s="1"/>
  <c r="A4704" i="23" s="1"/>
  <c r="A4705" i="23" s="1"/>
  <c r="A4706" i="23" s="1"/>
  <c r="A4707" i="23" s="1"/>
  <c r="A4708" i="23" s="1"/>
  <c r="A4709" i="23" s="1"/>
  <c r="A4710" i="23" s="1"/>
  <c r="A4711" i="23" s="1"/>
  <c r="A4712" i="23" s="1"/>
  <c r="A4713" i="23" s="1"/>
  <c r="A4714" i="23" s="1"/>
  <c r="A4715" i="23" s="1"/>
  <c r="A4716" i="23" s="1"/>
  <c r="A4717" i="23" s="1"/>
  <c r="A4718" i="23" s="1"/>
  <c r="A4719" i="23" s="1"/>
  <c r="A4720" i="23" s="1"/>
  <c r="A4721" i="23" s="1"/>
  <c r="A4722" i="23" s="1"/>
  <c r="A4723" i="23" s="1"/>
  <c r="A4724" i="23" s="1"/>
  <c r="A4725" i="23" s="1"/>
  <c r="A4726" i="23" s="1"/>
  <c r="A4727" i="23" s="1"/>
  <c r="A4728" i="23" s="1"/>
  <c r="A4729" i="23" s="1"/>
  <c r="A4730" i="23" s="1"/>
  <c r="A4731" i="23" s="1"/>
  <c r="A4732" i="23" s="1"/>
  <c r="A4733" i="23" s="1"/>
  <c r="A4734" i="23" s="1"/>
  <c r="A4735" i="23" s="1"/>
  <c r="A4736" i="23" s="1"/>
  <c r="A4737" i="23" s="1"/>
  <c r="A4738" i="23" s="1"/>
  <c r="A4739" i="23" s="1"/>
  <c r="A4740" i="23" s="1"/>
  <c r="A4741" i="23" s="1"/>
  <c r="A4742" i="23" s="1"/>
  <c r="A4743" i="23" s="1"/>
  <c r="A4744" i="23" s="1"/>
  <c r="A4745" i="23" s="1"/>
  <c r="A4746" i="23" s="1"/>
  <c r="A4747" i="23" s="1"/>
  <c r="A4748" i="23" s="1"/>
  <c r="A4749" i="23" s="1"/>
  <c r="A4750" i="23" s="1"/>
  <c r="A4751" i="23" s="1"/>
  <c r="A4752" i="23" s="1"/>
  <c r="A4753" i="23" s="1"/>
  <c r="A4754" i="23" s="1"/>
  <c r="A4755" i="23" s="1"/>
  <c r="A4756" i="23" s="1"/>
  <c r="A4757" i="23" s="1"/>
  <c r="A4758" i="23" s="1"/>
  <c r="A4759" i="23" s="1"/>
  <c r="A4760" i="23" s="1"/>
  <c r="A4761" i="23" s="1"/>
  <c r="A4762" i="23" s="1"/>
  <c r="A4763" i="23" s="1"/>
  <c r="A4764" i="23" s="1"/>
  <c r="A4765" i="23" s="1"/>
  <c r="A4766" i="23" s="1"/>
  <c r="A4767" i="23" s="1"/>
  <c r="A4768" i="23" s="1"/>
  <c r="A4769" i="23" s="1"/>
  <c r="A4770" i="23" s="1"/>
  <c r="A4771" i="23" s="1"/>
  <c r="A4772" i="23" s="1"/>
  <c r="A4773" i="23" s="1"/>
  <c r="A4774" i="23" s="1"/>
  <c r="A4775" i="23" s="1"/>
  <c r="A4776" i="23" s="1"/>
  <c r="A4777" i="23" s="1"/>
  <c r="A4778" i="23" s="1"/>
  <c r="A4779" i="23" s="1"/>
  <c r="A4780" i="23" s="1"/>
  <c r="A4781" i="23" s="1"/>
  <c r="A4782" i="23" s="1"/>
  <c r="A4783" i="23" s="1"/>
  <c r="A4784" i="23" s="1"/>
  <c r="A4785" i="23" s="1"/>
  <c r="A4786" i="23" s="1"/>
  <c r="A4787" i="23" s="1"/>
  <c r="A4788" i="23" s="1"/>
  <c r="A4789" i="23" s="1"/>
  <c r="A4790" i="23" s="1"/>
  <c r="A4791" i="23" s="1"/>
  <c r="A4792" i="23" s="1"/>
  <c r="A4793" i="23" s="1"/>
  <c r="A4794" i="23" s="1"/>
  <c r="A4795" i="23" s="1"/>
  <c r="A4796" i="23" s="1"/>
  <c r="A4797" i="23" s="1"/>
  <c r="A4798" i="23" s="1"/>
  <c r="A4799" i="23" s="1"/>
  <c r="A4800" i="23" s="1"/>
  <c r="A4801" i="23" s="1"/>
  <c r="A4802" i="23" s="1"/>
  <c r="A4803" i="23" s="1"/>
  <c r="A4804" i="23" s="1"/>
  <c r="A4805" i="23" s="1"/>
  <c r="A4806" i="23" s="1"/>
  <c r="A4807" i="23" s="1"/>
  <c r="A4808" i="23" s="1"/>
  <c r="A4809" i="23" s="1"/>
  <c r="A4810" i="23" s="1"/>
  <c r="A4811" i="23" s="1"/>
  <c r="A4812" i="23" s="1"/>
  <c r="A4813" i="23" s="1"/>
  <c r="A4814" i="23" s="1"/>
  <c r="A4815" i="23" s="1"/>
  <c r="A4816" i="23" s="1"/>
  <c r="A4817" i="23" s="1"/>
  <c r="A4818" i="23" s="1"/>
  <c r="A4819" i="23" s="1"/>
  <c r="A4820" i="23" s="1"/>
  <c r="A4821" i="23" s="1"/>
  <c r="A4822" i="23" s="1"/>
  <c r="A4823" i="23" s="1"/>
  <c r="A4824" i="23" s="1"/>
  <c r="A4825" i="23" s="1"/>
  <c r="A4826" i="23" s="1"/>
  <c r="A4827" i="23" s="1"/>
  <c r="A4828" i="23" s="1"/>
  <c r="A4829" i="23" s="1"/>
  <c r="A4830" i="23" s="1"/>
  <c r="A4831" i="23" s="1"/>
  <c r="A4832" i="23" s="1"/>
  <c r="A4833" i="23" s="1"/>
  <c r="A4834" i="23" s="1"/>
  <c r="A4835" i="23" s="1"/>
  <c r="A4836" i="23" s="1"/>
  <c r="A4837" i="23" s="1"/>
  <c r="A4838" i="23" s="1"/>
  <c r="A4839" i="23" s="1"/>
  <c r="A4840" i="23" s="1"/>
  <c r="A4841" i="23" s="1"/>
  <c r="A4842" i="23" s="1"/>
  <c r="A4843" i="23" s="1"/>
  <c r="A4844" i="23" s="1"/>
  <c r="A4845" i="23" s="1"/>
  <c r="A4846" i="23" s="1"/>
  <c r="A4847" i="23" s="1"/>
  <c r="A4848" i="23" s="1"/>
  <c r="A4849" i="23" s="1"/>
  <c r="A4850" i="23" s="1"/>
  <c r="A4851" i="23" s="1"/>
  <c r="A4852" i="23" s="1"/>
  <c r="A4853" i="23" s="1"/>
  <c r="A4854" i="23" s="1"/>
  <c r="A4855" i="23" s="1"/>
  <c r="A4856" i="23" s="1"/>
  <c r="A4857" i="23" s="1"/>
  <c r="A4858" i="23" s="1"/>
  <c r="A4859" i="23" s="1"/>
  <c r="A4860" i="23" s="1"/>
  <c r="A4861" i="23" s="1"/>
  <c r="A4862" i="23" s="1"/>
  <c r="A4863" i="23" s="1"/>
  <c r="A4864" i="23" s="1"/>
  <c r="A4865" i="23" s="1"/>
  <c r="A4866" i="23" s="1"/>
  <c r="A4867" i="23" s="1"/>
  <c r="A4868" i="23" s="1"/>
  <c r="A4869" i="23" s="1"/>
  <c r="A4870" i="23" s="1"/>
  <c r="A4871" i="23" s="1"/>
  <c r="A4872" i="23" s="1"/>
  <c r="A4873" i="23" s="1"/>
  <c r="A4874" i="23" s="1"/>
  <c r="A4875" i="23" s="1"/>
  <c r="A4876" i="23" s="1"/>
  <c r="A4877" i="23" s="1"/>
  <c r="A4878" i="23" s="1"/>
  <c r="A4879" i="23" s="1"/>
  <c r="A4880" i="23" s="1"/>
  <c r="A4881" i="23" s="1"/>
  <c r="A4882" i="23" s="1"/>
  <c r="A4883" i="23" s="1"/>
  <c r="A4884" i="23" s="1"/>
  <c r="A4885" i="23" s="1"/>
  <c r="A4886" i="23" s="1"/>
  <c r="A4887" i="23" s="1"/>
  <c r="A4888" i="23" s="1"/>
  <c r="A4889" i="23" s="1"/>
  <c r="A4890" i="23" s="1"/>
  <c r="A4891" i="23" s="1"/>
  <c r="A4892" i="23" s="1"/>
  <c r="A4893" i="23" s="1"/>
  <c r="A4894" i="23" s="1"/>
  <c r="A4895" i="23" s="1"/>
  <c r="A4896" i="23" s="1"/>
  <c r="A4897" i="23" s="1"/>
  <c r="A4898" i="23" s="1"/>
  <c r="A4899" i="23" s="1"/>
  <c r="A4900" i="23" s="1"/>
  <c r="A4901" i="23" s="1"/>
  <c r="A4902" i="23" s="1"/>
  <c r="A4903" i="23" s="1"/>
  <c r="A4904" i="23" s="1"/>
  <c r="A4905" i="23" s="1"/>
  <c r="A4906" i="23" s="1"/>
  <c r="A4907" i="23" s="1"/>
  <c r="A4908" i="23" s="1"/>
  <c r="A4909" i="23" s="1"/>
  <c r="A4910" i="23" s="1"/>
  <c r="A4911" i="23" s="1"/>
  <c r="A4912" i="23" s="1"/>
  <c r="A4913" i="23" s="1"/>
  <c r="A4914" i="23" s="1"/>
  <c r="A4915" i="23" s="1"/>
  <c r="A4916" i="23" s="1"/>
  <c r="A4917" i="23" s="1"/>
  <c r="A4918" i="23" s="1"/>
  <c r="A4919" i="23" s="1"/>
  <c r="A4920" i="23" s="1"/>
  <c r="A4921" i="23" s="1"/>
  <c r="A4922" i="23" s="1"/>
  <c r="A4923" i="23" s="1"/>
  <c r="A4924" i="23" s="1"/>
  <c r="A4925" i="23" s="1"/>
  <c r="A4926" i="23" s="1"/>
  <c r="A4927" i="23" s="1"/>
  <c r="A4928" i="23" s="1"/>
  <c r="A4929" i="23" s="1"/>
  <c r="A4930" i="23" s="1"/>
  <c r="A4931" i="23" s="1"/>
  <c r="A4932" i="23" s="1"/>
  <c r="A4933" i="23" s="1"/>
  <c r="A4934" i="23" s="1"/>
  <c r="A4935" i="23" s="1"/>
  <c r="A4936" i="23" s="1"/>
  <c r="A4937" i="23" s="1"/>
  <c r="A4938" i="23" s="1"/>
  <c r="A4939" i="23" s="1"/>
  <c r="A4940" i="23" s="1"/>
  <c r="A4941" i="23" s="1"/>
  <c r="A4942" i="23" s="1"/>
  <c r="A4943" i="23" s="1"/>
  <c r="A4944" i="23" s="1"/>
  <c r="A4945" i="23" s="1"/>
  <c r="A4946" i="23" s="1"/>
  <c r="A4947" i="23" s="1"/>
  <c r="A4948" i="23" s="1"/>
  <c r="A4949" i="23" s="1"/>
  <c r="A4950" i="23" s="1"/>
  <c r="A4951" i="23" s="1"/>
  <c r="A4952" i="23" s="1"/>
  <c r="A4953" i="23" s="1"/>
  <c r="A4954" i="23" s="1"/>
  <c r="A4955" i="23" s="1"/>
  <c r="A4956" i="23" s="1"/>
  <c r="A4957" i="23" s="1"/>
  <c r="A4958" i="23" s="1"/>
  <c r="A4959" i="23" s="1"/>
  <c r="A4960" i="23" s="1"/>
  <c r="A4961" i="23" s="1"/>
  <c r="A4962" i="23" s="1"/>
  <c r="A4963" i="23" s="1"/>
  <c r="A4964" i="23" s="1"/>
  <c r="A4965" i="23" s="1"/>
  <c r="A4966" i="23" s="1"/>
  <c r="A4967" i="23" s="1"/>
  <c r="A4968" i="23" s="1"/>
  <c r="A4969" i="23" s="1"/>
  <c r="A4970" i="23" s="1"/>
  <c r="A4971" i="23" s="1"/>
  <c r="A4972" i="23" s="1"/>
  <c r="A4973" i="23" s="1"/>
  <c r="A4974" i="23" s="1"/>
  <c r="A4975" i="23" s="1"/>
  <c r="A4976" i="23" s="1"/>
  <c r="A4977" i="23" s="1"/>
  <c r="A4978" i="23" s="1"/>
  <c r="A4979" i="23" s="1"/>
  <c r="A4980" i="23" s="1"/>
  <c r="A4981" i="23" s="1"/>
  <c r="A4982" i="23" s="1"/>
  <c r="A4983" i="23" s="1"/>
  <c r="A4984" i="23" s="1"/>
  <c r="A4985" i="23" s="1"/>
  <c r="A4986" i="23" s="1"/>
  <c r="A4987" i="23" s="1"/>
  <c r="A4988" i="23" s="1"/>
  <c r="A4989" i="23" s="1"/>
  <c r="A4990" i="23" s="1"/>
  <c r="A4991" i="23" s="1"/>
  <c r="A4992" i="23" s="1"/>
  <c r="A4993" i="23" s="1"/>
  <c r="A4994" i="23" s="1"/>
  <c r="A4995" i="23" s="1"/>
  <c r="A4996" i="23" s="1"/>
  <c r="A4997" i="23" s="1"/>
  <c r="A4998" i="23" s="1"/>
  <c r="A4999" i="23" s="1"/>
  <c r="A5000" i="23" s="1"/>
  <c r="A5001" i="23" s="1"/>
  <c r="A5002" i="23" s="1"/>
  <c r="A5003" i="23" s="1"/>
  <c r="A5004" i="23" s="1"/>
  <c r="A5005" i="23" s="1"/>
  <c r="A5006" i="23" s="1"/>
  <c r="A5007" i="23" s="1"/>
  <c r="A5008" i="23" s="1"/>
  <c r="A5009" i="23" s="1"/>
  <c r="A5010" i="23" s="1"/>
  <c r="A5011" i="23" s="1"/>
  <c r="A5012" i="23" s="1"/>
  <c r="A5013" i="23" s="1"/>
  <c r="A5014" i="23" s="1"/>
  <c r="A5015" i="23" s="1"/>
  <c r="A5016" i="23" s="1"/>
  <c r="A5017" i="23" s="1"/>
  <c r="A5018" i="23" s="1"/>
  <c r="A5019" i="23" s="1"/>
  <c r="A5020" i="23" s="1"/>
  <c r="A5021" i="23" s="1"/>
  <c r="A5022" i="23" s="1"/>
  <c r="A5023" i="23" s="1"/>
  <c r="A5024" i="23" s="1"/>
  <c r="A5025" i="23" s="1"/>
  <c r="A5026" i="23" s="1"/>
  <c r="A5027" i="23" s="1"/>
  <c r="A5028" i="23" s="1"/>
  <c r="A5029" i="23" s="1"/>
  <c r="A5030" i="23" s="1"/>
  <c r="A5031" i="23" s="1"/>
  <c r="A5032" i="23" s="1"/>
  <c r="A5033" i="23" s="1"/>
  <c r="A5034" i="23" s="1"/>
  <c r="A5035" i="23" s="1"/>
  <c r="A5036" i="23" s="1"/>
  <c r="A5037" i="23" s="1"/>
  <c r="A5038" i="23" s="1"/>
  <c r="A5039" i="23" s="1"/>
  <c r="A5040" i="23" s="1"/>
  <c r="A5041" i="23" s="1"/>
  <c r="A5042" i="23" s="1"/>
  <c r="A5043" i="23" s="1"/>
  <c r="A5044" i="23" s="1"/>
  <c r="A5045" i="23" s="1"/>
  <c r="A5046" i="23" s="1"/>
  <c r="A5047" i="23" s="1"/>
  <c r="A5048" i="23" s="1"/>
  <c r="A5049" i="23" s="1"/>
  <c r="A5050" i="23" s="1"/>
  <c r="A5051" i="23" s="1"/>
  <c r="A5052" i="23" s="1"/>
  <c r="A5053" i="23" s="1"/>
  <c r="A5054" i="23" s="1"/>
  <c r="A5055" i="23" s="1"/>
  <c r="A5056" i="23" s="1"/>
  <c r="A5057" i="23" s="1"/>
  <c r="A5058" i="23" s="1"/>
  <c r="A5059" i="23" s="1"/>
  <c r="A5060" i="23" s="1"/>
  <c r="A5061" i="23" s="1"/>
  <c r="A5062" i="23" s="1"/>
  <c r="A5063" i="23" s="1"/>
  <c r="A5064" i="23" s="1"/>
  <c r="A5065" i="23" s="1"/>
  <c r="A5066" i="23" s="1"/>
  <c r="A5067" i="23" s="1"/>
  <c r="A5068" i="23" s="1"/>
  <c r="A5069" i="23" s="1"/>
  <c r="A5070" i="23" s="1"/>
  <c r="A5071" i="23" s="1"/>
  <c r="A5072" i="23" s="1"/>
  <c r="A5073" i="23" s="1"/>
  <c r="A5074" i="23" s="1"/>
  <c r="A5075" i="23" s="1"/>
  <c r="A5076" i="23" s="1"/>
  <c r="A5077" i="23" s="1"/>
  <c r="A5078" i="23" s="1"/>
  <c r="A5079" i="23" s="1"/>
  <c r="A5080" i="23" s="1"/>
  <c r="A5081" i="23" s="1"/>
  <c r="A5082" i="23" s="1"/>
  <c r="A5083" i="23" s="1"/>
  <c r="A5084" i="23" s="1"/>
  <c r="A5085" i="23" s="1"/>
  <c r="A5086" i="23" s="1"/>
  <c r="A5087" i="23" s="1"/>
  <c r="A5088" i="23" s="1"/>
  <c r="A5089" i="23" s="1"/>
  <c r="A5090" i="23" s="1"/>
  <c r="A5091" i="23" s="1"/>
  <c r="A5092" i="23" s="1"/>
  <c r="A5093" i="23" s="1"/>
  <c r="A5094" i="23" s="1"/>
  <c r="A5095" i="23" s="1"/>
  <c r="A5096" i="23" s="1"/>
  <c r="A5097" i="23" s="1"/>
  <c r="A5098" i="23" s="1"/>
  <c r="A5099" i="23" s="1"/>
  <c r="A5100" i="23" s="1"/>
  <c r="A5101" i="23" s="1"/>
  <c r="A5102" i="23" s="1"/>
  <c r="A5103" i="23" s="1"/>
  <c r="A5104" i="23" s="1"/>
  <c r="A5105" i="23" s="1"/>
  <c r="A5106" i="23" s="1"/>
  <c r="A5107" i="23" s="1"/>
  <c r="A5108" i="23" s="1"/>
  <c r="A5109" i="23" s="1"/>
  <c r="A5110" i="23" s="1"/>
  <c r="A5111" i="23" s="1"/>
  <c r="A5112" i="23" s="1"/>
  <c r="A5113" i="23" s="1"/>
  <c r="A5114" i="23" s="1"/>
  <c r="A5115" i="23" s="1"/>
  <c r="A5116" i="23" s="1"/>
  <c r="A5117" i="23" s="1"/>
  <c r="A5118" i="23" s="1"/>
  <c r="A5119" i="23" s="1"/>
  <c r="A5120" i="23" s="1"/>
  <c r="A5121" i="23" s="1"/>
  <c r="A5122" i="23" s="1"/>
  <c r="A5123" i="23" s="1"/>
  <c r="A5124" i="23" s="1"/>
  <c r="A5125" i="23" s="1"/>
  <c r="A5126" i="23" s="1"/>
  <c r="A5127" i="23" s="1"/>
  <c r="A5128" i="23" s="1"/>
  <c r="A5129" i="23" s="1"/>
  <c r="A5130" i="23" s="1"/>
  <c r="A5131" i="23" s="1"/>
  <c r="A5132" i="23" s="1"/>
  <c r="A5133" i="23" s="1"/>
  <c r="A5134" i="23" s="1"/>
  <c r="A5135" i="23" s="1"/>
  <c r="A5136" i="23" s="1"/>
  <c r="A5137" i="23" s="1"/>
  <c r="A5138" i="23" s="1"/>
  <c r="A5139" i="23" s="1"/>
  <c r="A5140" i="23" s="1"/>
  <c r="A5141" i="23" s="1"/>
  <c r="A5142" i="23" s="1"/>
  <c r="A5143" i="23" s="1"/>
  <c r="A5144" i="23" s="1"/>
  <c r="A5145" i="23" s="1"/>
  <c r="A5146" i="23" s="1"/>
  <c r="A5147" i="23" s="1"/>
  <c r="A5148" i="23" s="1"/>
  <c r="A5149" i="23" s="1"/>
  <c r="A5150" i="23" s="1"/>
  <c r="A5151" i="23" s="1"/>
  <c r="A5152" i="23" s="1"/>
  <c r="K19" i="4" l="1"/>
  <c r="L20" i="4"/>
  <c r="M20" i="4"/>
  <c r="L21" i="4"/>
  <c r="M21" i="4"/>
  <c r="L22" i="4"/>
  <c r="M22" i="4"/>
  <c r="L23" i="4"/>
  <c r="M23" i="4"/>
  <c r="L24" i="4"/>
  <c r="M24" i="4"/>
  <c r="L25" i="4"/>
  <c r="M25" i="4"/>
  <c r="L26" i="4"/>
  <c r="M26" i="4"/>
  <c r="L27" i="4"/>
  <c r="M27" i="4"/>
  <c r="L28" i="4"/>
  <c r="M28" i="4"/>
  <c r="M19" i="4"/>
  <c r="L19" i="4"/>
  <c r="Z1" i="22"/>
  <c r="Y1" i="22" s="1"/>
  <c r="Y6" i="22" l="1"/>
  <c r="Z6" i="22" s="1"/>
  <c r="Y14" i="22"/>
  <c r="AA14" i="22" s="1"/>
  <c r="Y22" i="22"/>
  <c r="AA22" i="22" s="1"/>
  <c r="Y30" i="22"/>
  <c r="AA30" i="22" s="1"/>
  <c r="Y7" i="22"/>
  <c r="Z7" i="22" s="1"/>
  <c r="Y15" i="22"/>
  <c r="AA15" i="22" s="1"/>
  <c r="Y23" i="22"/>
  <c r="AA23" i="22" s="1"/>
  <c r="Y31" i="22"/>
  <c r="AA31" i="22" s="1"/>
  <c r="AB31" i="22" s="1"/>
  <c r="Y8" i="22"/>
  <c r="Z8" i="22" s="1"/>
  <c r="Y16" i="22"/>
  <c r="AA16" i="22" s="1"/>
  <c r="Y24" i="22"/>
  <c r="AA24" i="22" s="1"/>
  <c r="Y2" i="22"/>
  <c r="Y17" i="22"/>
  <c r="AA17" i="22" s="1"/>
  <c r="Y10" i="22"/>
  <c r="Z10" i="22" s="1"/>
  <c r="Y26" i="22"/>
  <c r="AA26" i="22" s="1"/>
  <c r="Y11" i="22"/>
  <c r="Y4" i="22"/>
  <c r="Z4" i="22" s="1"/>
  <c r="Y20" i="22"/>
  <c r="AA20" i="22" s="1"/>
  <c r="Y13" i="22"/>
  <c r="AA13" i="22" s="1"/>
  <c r="Y9" i="22"/>
  <c r="Y25" i="22"/>
  <c r="AA25" i="22" s="1"/>
  <c r="Y18" i="22"/>
  <c r="AA18" i="22" s="1"/>
  <c r="Y3" i="22"/>
  <c r="Y19" i="22"/>
  <c r="AA19" i="22" s="1"/>
  <c r="Y27" i="22"/>
  <c r="AA27" i="22" s="1"/>
  <c r="Y12" i="22"/>
  <c r="Y28" i="22"/>
  <c r="AA28" i="22" s="1"/>
  <c r="Y5" i="22"/>
  <c r="Z5" i="22" s="1"/>
  <c r="Y21" i="22"/>
  <c r="AA21" i="22" s="1"/>
  <c r="Y29" i="22"/>
  <c r="AA29" i="22" s="1"/>
  <c r="Z17" i="22" l="1"/>
  <c r="Z15" i="22"/>
  <c r="AB30" i="22"/>
  <c r="AB29" i="22" s="1"/>
  <c r="AB28" i="22" s="1"/>
  <c r="AB27" i="22" s="1"/>
  <c r="AB26" i="22" s="1"/>
  <c r="AB25" i="22" s="1"/>
  <c r="AB24" i="22" s="1"/>
  <c r="AB23" i="22" s="1"/>
  <c r="AB22" i="22" s="1"/>
  <c r="AB21" i="22" s="1"/>
  <c r="AB20" i="22" s="1"/>
  <c r="AB19" i="22" s="1"/>
  <c r="AB18" i="22" s="1"/>
  <c r="AB17" i="22" s="1"/>
  <c r="AB16" i="22" s="1"/>
  <c r="AB15" i="22" s="1"/>
  <c r="AB14" i="22" s="1"/>
  <c r="AB13" i="22" s="1"/>
  <c r="Z19" i="22"/>
  <c r="Z13" i="22"/>
  <c r="Z12" i="22"/>
  <c r="AA12" i="22" s="1"/>
  <c r="Z21" i="22"/>
  <c r="AA10" i="22"/>
  <c r="Z18" i="22"/>
  <c r="Z20" i="22"/>
  <c r="Z16" i="22"/>
  <c r="AA7" i="22"/>
  <c r="Z3" i="22"/>
  <c r="AA3" i="22" s="1"/>
  <c r="Z14" i="22"/>
  <c r="AA4" i="22"/>
  <c r="AA8" i="22"/>
  <c r="AA6" i="22"/>
  <c r="AA5" i="22"/>
  <c r="Z11" i="22"/>
  <c r="AA11" i="22" s="1"/>
  <c r="Z2" i="22"/>
  <c r="Z9" i="22"/>
  <c r="O4" i="8"/>
  <c r="Y4" i="8"/>
  <c r="X1" i="14"/>
  <c r="AD1" i="8"/>
  <c r="AB12" i="22" l="1"/>
  <c r="AB11" i="22" s="1"/>
  <c r="AB10" i="22" s="1"/>
  <c r="W13" i="22"/>
  <c r="C11" i="22"/>
  <c r="W10" i="22"/>
  <c r="W9" i="22"/>
  <c r="W19" i="22"/>
  <c r="W5" i="22"/>
  <c r="W17" i="22"/>
  <c r="AA2" i="22"/>
  <c r="W16" i="22"/>
  <c r="W6" i="22"/>
  <c r="W7" i="22"/>
  <c r="AA9" i="22"/>
  <c r="W11" i="22"/>
  <c r="W18" i="22"/>
  <c r="W12" i="22"/>
  <c r="W15" i="22"/>
  <c r="W20" i="22"/>
  <c r="W14" i="22"/>
  <c r="W8" i="22"/>
  <c r="W4" i="22"/>
  <c r="W21" i="22"/>
  <c r="P2" i="14"/>
  <c r="AN74" i="17"/>
  <c r="T74" i="17"/>
  <c r="AR17" i="17"/>
  <c r="AR18" i="17"/>
  <c r="H27" i="3"/>
  <c r="W3" i="22" l="1"/>
  <c r="AB9" i="22"/>
  <c r="AB8" i="22" s="1"/>
  <c r="AB7" i="22" s="1"/>
  <c r="AB6" i="22" s="1"/>
  <c r="AB5" i="22" s="1"/>
  <c r="AB4" i="22" s="1"/>
  <c r="AB3" i="22" s="1"/>
  <c r="AB2" i="22" s="1"/>
  <c r="P3" i="14"/>
  <c r="P4" i="14" s="1"/>
  <c r="P5" i="14" s="1"/>
  <c r="P6" i="14" s="1"/>
  <c r="P7" i="14" s="1"/>
  <c r="P8" i="14" s="1"/>
  <c r="P9" i="14" s="1"/>
  <c r="P10" i="14" s="1"/>
  <c r="P11" i="14" s="1"/>
  <c r="P12" i="14" s="1"/>
  <c r="P13" i="14" s="1"/>
  <c r="P14" i="14" s="1"/>
  <c r="P15" i="14" s="1"/>
  <c r="P16" i="14" s="1"/>
  <c r="P17" i="14" s="1"/>
  <c r="P18" i="14" s="1"/>
  <c r="P19" i="14" s="1"/>
  <c r="P20" i="14" s="1"/>
  <c r="P21" i="14" s="1"/>
  <c r="P22" i="14" s="1"/>
  <c r="P23" i="14" s="1"/>
  <c r="P24" i="14" s="1"/>
  <c r="P25" i="14" s="1"/>
  <c r="P26" i="14" s="1"/>
  <c r="P27" i="14" s="1"/>
  <c r="P28" i="14" s="1"/>
  <c r="P29" i="14" s="1"/>
  <c r="P30" i="14" s="1"/>
  <c r="P31" i="14" s="1"/>
  <c r="P32" i="14" s="1"/>
  <c r="P33" i="14" s="1"/>
  <c r="P34" i="14" s="1"/>
  <c r="P35" i="14" s="1"/>
  <c r="P36" i="14" s="1"/>
  <c r="P37" i="14" s="1"/>
  <c r="P38" i="14" s="1"/>
  <c r="P39" i="14" s="1"/>
  <c r="P40" i="14" s="1"/>
  <c r="P41" i="14" s="1"/>
  <c r="P42" i="14" s="1"/>
  <c r="P43" i="14" s="1"/>
  <c r="P44" i="14" s="1"/>
  <c r="P45" i="14" s="1"/>
  <c r="P46" i="14" s="1"/>
  <c r="P47" i="14" s="1"/>
  <c r="P48" i="14" s="1"/>
  <c r="P49" i="14" s="1"/>
  <c r="P50" i="14" s="1"/>
  <c r="P51" i="14" s="1"/>
  <c r="P52" i="14" s="1"/>
  <c r="P53" i="14" s="1"/>
  <c r="P54" i="14" s="1"/>
  <c r="P55" i="14" s="1"/>
  <c r="P56" i="14" s="1"/>
  <c r="P57" i="14" s="1"/>
  <c r="P58" i="14" s="1"/>
  <c r="P59" i="14" s="1"/>
  <c r="P60" i="14" s="1"/>
  <c r="P61" i="14" s="1"/>
  <c r="P62" i="14" s="1"/>
  <c r="P63" i="14" s="1"/>
  <c r="P64" i="14" s="1"/>
  <c r="P65" i="14" s="1"/>
  <c r="P66" i="14" s="1"/>
  <c r="P67" i="14" s="1"/>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P311" i="14" s="1"/>
  <c r="P312" i="14" s="1"/>
  <c r="P313" i="14" s="1"/>
  <c r="P314" i="14" s="1"/>
  <c r="P315" i="14" s="1"/>
  <c r="P316" i="14" s="1"/>
  <c r="P317" i="14" s="1"/>
  <c r="P318" i="14" s="1"/>
  <c r="P319" i="14" s="1"/>
  <c r="P320" i="14" s="1"/>
  <c r="P321" i="14" s="1"/>
  <c r="P322" i="14" s="1"/>
  <c r="P323" i="14" s="1"/>
  <c r="P324" i="14" s="1"/>
  <c r="P325" i="14" s="1"/>
  <c r="P326" i="14" s="1"/>
  <c r="P327" i="14" s="1"/>
  <c r="P328" i="14" s="1"/>
  <c r="P329" i="14" s="1"/>
  <c r="P330" i="14" s="1"/>
  <c r="P331" i="14" s="1"/>
  <c r="P332" i="14" s="1"/>
  <c r="P333" i="14" s="1"/>
  <c r="P334" i="14" s="1"/>
  <c r="P335" i="14" s="1"/>
  <c r="P336" i="14" s="1"/>
  <c r="P337" i="14" s="1"/>
  <c r="P338" i="14" s="1"/>
  <c r="P339" i="14" s="1"/>
  <c r="P340" i="14" s="1"/>
  <c r="P341" i="14" s="1"/>
  <c r="P342" i="14" s="1"/>
  <c r="P343" i="14" s="1"/>
  <c r="P344" i="14" s="1"/>
  <c r="P345" i="14" s="1"/>
  <c r="P346" i="14" s="1"/>
  <c r="P347" i="14" s="1"/>
  <c r="P348" i="14" s="1"/>
  <c r="P349" i="14" s="1"/>
  <c r="P350" i="14" s="1"/>
  <c r="P351" i="14" s="1"/>
  <c r="P352" i="14" s="1"/>
  <c r="P353" i="14" s="1"/>
  <c r="P354" i="14" s="1"/>
  <c r="P355" i="14" s="1"/>
  <c r="P356" i="14" s="1"/>
  <c r="P357" i="14" s="1"/>
  <c r="P358" i="14" s="1"/>
  <c r="P359" i="14" s="1"/>
  <c r="P360" i="14" s="1"/>
  <c r="P361" i="14" s="1"/>
  <c r="P362" i="14" s="1"/>
  <c r="P363" i="14" s="1"/>
  <c r="P364" i="14" s="1"/>
  <c r="P365" i="14" s="1"/>
  <c r="P366" i="14" s="1"/>
  <c r="P367" i="14" s="1"/>
  <c r="P368" i="14" s="1"/>
  <c r="P369" i="14" s="1"/>
  <c r="P370" i="14" s="1"/>
  <c r="P371" i="14" s="1"/>
  <c r="P372" i="14" s="1"/>
  <c r="P373" i="14" s="1"/>
  <c r="P374" i="14" s="1"/>
  <c r="P375" i="14" s="1"/>
  <c r="P376" i="14" s="1"/>
  <c r="P377" i="14" s="1"/>
  <c r="P378" i="14" s="1"/>
  <c r="P379" i="14" s="1"/>
  <c r="P380" i="14" s="1"/>
  <c r="P381" i="14" s="1"/>
  <c r="P382" i="14" s="1"/>
  <c r="P383" i="14" s="1"/>
  <c r="P384" i="14" s="1"/>
  <c r="P385" i="14" s="1"/>
  <c r="P386" i="14" s="1"/>
  <c r="P387" i="14" s="1"/>
  <c r="P388" i="14" s="1"/>
  <c r="P389" i="14" s="1"/>
  <c r="P390" i="14" s="1"/>
  <c r="P391" i="14" s="1"/>
  <c r="P392" i="14" s="1"/>
  <c r="P393" i="14" s="1"/>
  <c r="P394" i="14" s="1"/>
  <c r="P395" i="14" s="1"/>
  <c r="P396" i="14" s="1"/>
  <c r="P397" i="14" s="1"/>
  <c r="P398" i="14" s="1"/>
  <c r="P399" i="14" s="1"/>
  <c r="P400" i="14" s="1"/>
  <c r="P401" i="14" s="1"/>
  <c r="P402" i="14" s="1"/>
  <c r="P403" i="14" s="1"/>
  <c r="P404" i="14" s="1"/>
  <c r="P405" i="14" s="1"/>
  <c r="P406" i="14" s="1"/>
  <c r="P407" i="14" s="1"/>
  <c r="P408" i="14" s="1"/>
  <c r="P409" i="14" s="1"/>
  <c r="P410" i="14" s="1"/>
  <c r="P411" i="14" s="1"/>
  <c r="P412" i="14" s="1"/>
  <c r="P413" i="14" s="1"/>
  <c r="P414" i="14" s="1"/>
  <c r="P415" i="14" s="1"/>
  <c r="P416" i="14" s="1"/>
  <c r="P417" i="14" s="1"/>
  <c r="P418" i="14" s="1"/>
  <c r="P419" i="14" s="1"/>
  <c r="P420" i="14" s="1"/>
  <c r="P421" i="14" s="1"/>
  <c r="P422" i="14" s="1"/>
  <c r="P423" i="14" s="1"/>
  <c r="P424" i="14" s="1"/>
  <c r="P425" i="14" s="1"/>
  <c r="P426" i="14" s="1"/>
  <c r="P427" i="14" s="1"/>
  <c r="P428" i="14" s="1"/>
  <c r="P429" i="14" s="1"/>
  <c r="P430" i="14" s="1"/>
  <c r="P431" i="14" s="1"/>
  <c r="P432" i="14" s="1"/>
  <c r="P433" i="14" s="1"/>
  <c r="P434" i="14" s="1"/>
  <c r="P435" i="14" s="1"/>
  <c r="P436" i="14" s="1"/>
  <c r="P437" i="14" s="1"/>
  <c r="P438" i="14" s="1"/>
  <c r="P439" i="14" s="1"/>
  <c r="P440" i="14" s="1"/>
  <c r="P441" i="14" s="1"/>
  <c r="P442" i="14" s="1"/>
  <c r="P443" i="14" s="1"/>
  <c r="P444" i="14" s="1"/>
  <c r="P445" i="14" s="1"/>
  <c r="P446" i="14" s="1"/>
  <c r="P447" i="14" s="1"/>
  <c r="P448" i="14" s="1"/>
  <c r="P449" i="14" s="1"/>
  <c r="P450" i="14" s="1"/>
  <c r="P451" i="14" s="1"/>
  <c r="P452" i="14" s="1"/>
  <c r="P453" i="14" s="1"/>
  <c r="P454" i="14" s="1"/>
  <c r="P455" i="14" s="1"/>
  <c r="P456" i="14" s="1"/>
  <c r="P457" i="14" s="1"/>
  <c r="P458" i="14" s="1"/>
  <c r="P459" i="14" s="1"/>
  <c r="P460" i="14" s="1"/>
  <c r="P461" i="14" s="1"/>
  <c r="P462" i="14" s="1"/>
  <c r="P463" i="14" s="1"/>
  <c r="P464" i="14" s="1"/>
  <c r="P465" i="14" s="1"/>
  <c r="P466" i="14" s="1"/>
  <c r="P467" i="14" s="1"/>
  <c r="P468" i="14" s="1"/>
  <c r="P469" i="14" s="1"/>
  <c r="P470" i="14" s="1"/>
  <c r="P471" i="14" s="1"/>
  <c r="P472" i="14" s="1"/>
  <c r="P473" i="14" s="1"/>
  <c r="P474" i="14" s="1"/>
  <c r="P475" i="14" s="1"/>
  <c r="P476" i="14" s="1"/>
  <c r="P477" i="14" s="1"/>
  <c r="P478" i="14" s="1"/>
  <c r="P479" i="14" s="1"/>
  <c r="P480" i="14" s="1"/>
  <c r="P481" i="14" s="1"/>
  <c r="P482" i="14" s="1"/>
  <c r="P483" i="14" s="1"/>
  <c r="P484" i="14" s="1"/>
  <c r="P485" i="14" s="1"/>
  <c r="P486" i="14" s="1"/>
  <c r="P487" i="14" s="1"/>
  <c r="P488" i="14" s="1"/>
  <c r="P489" i="14" s="1"/>
  <c r="P490" i="14" s="1"/>
  <c r="P491" i="14" s="1"/>
  <c r="P492" i="14" s="1"/>
  <c r="P493" i="14" s="1"/>
  <c r="P494" i="14" s="1"/>
  <c r="P495" i="14" s="1"/>
  <c r="P496" i="14" s="1"/>
  <c r="P497" i="14" s="1"/>
  <c r="P498" i="14" s="1"/>
  <c r="P499" i="14" s="1"/>
  <c r="P500" i="14" s="1"/>
  <c r="P501" i="14" s="1"/>
  <c r="P502" i="14" s="1"/>
  <c r="P503" i="14" s="1"/>
  <c r="P504" i="14" s="1"/>
  <c r="P505" i="14" s="1"/>
  <c r="P506" i="14" s="1"/>
  <c r="P507" i="14" s="1"/>
  <c r="P508" i="14" s="1"/>
  <c r="P509" i="14" s="1"/>
  <c r="P510" i="14" s="1"/>
  <c r="P511" i="14" s="1"/>
  <c r="P512" i="14" s="1"/>
  <c r="P513" i="14" s="1"/>
  <c r="P514" i="14" s="1"/>
  <c r="P515" i="14" s="1"/>
  <c r="P516" i="14" s="1"/>
  <c r="P517" i="14" s="1"/>
  <c r="P518" i="14" s="1"/>
  <c r="P519" i="14" s="1"/>
  <c r="P520" i="14" s="1"/>
  <c r="P521" i="14" s="1"/>
  <c r="P522" i="14" s="1"/>
  <c r="P523" i="14" s="1"/>
  <c r="P524" i="14" s="1"/>
  <c r="P525" i="14" s="1"/>
  <c r="P526" i="14" s="1"/>
  <c r="P527" i="14" s="1"/>
  <c r="P528" i="14" s="1"/>
  <c r="P529" i="14" s="1"/>
  <c r="P530" i="14" s="1"/>
  <c r="P531" i="14" s="1"/>
  <c r="P532" i="14" s="1"/>
  <c r="P533" i="14" s="1"/>
  <c r="P534" i="14" s="1"/>
  <c r="P535" i="14" s="1"/>
  <c r="P536" i="14" s="1"/>
  <c r="P537" i="14" s="1"/>
  <c r="P538" i="14" s="1"/>
  <c r="P539" i="14" s="1"/>
  <c r="P540" i="14" s="1"/>
  <c r="P541" i="14" s="1"/>
  <c r="P542" i="14" s="1"/>
  <c r="P543" i="14" s="1"/>
  <c r="P544" i="14" s="1"/>
  <c r="P545" i="14" s="1"/>
  <c r="P546" i="14" s="1"/>
  <c r="P547" i="14" s="1"/>
  <c r="P548" i="14" s="1"/>
  <c r="P549" i="14" s="1"/>
  <c r="P550" i="14" s="1"/>
  <c r="P551" i="14" s="1"/>
  <c r="P552" i="14" s="1"/>
  <c r="P553" i="14" s="1"/>
  <c r="P554" i="14" s="1"/>
  <c r="P555" i="14" s="1"/>
  <c r="P556" i="14" s="1"/>
  <c r="P557" i="14" s="1"/>
  <c r="P558" i="14" s="1"/>
  <c r="P559" i="14" s="1"/>
  <c r="P560" i="14" s="1"/>
  <c r="P561" i="14" s="1"/>
  <c r="P562" i="14" s="1"/>
  <c r="P563" i="14" s="1"/>
  <c r="P564" i="14" s="1"/>
  <c r="P565" i="14" s="1"/>
  <c r="P566" i="14" s="1"/>
  <c r="P567" i="14" s="1"/>
  <c r="P568" i="14" s="1"/>
  <c r="P569" i="14" s="1"/>
  <c r="P570" i="14" s="1"/>
  <c r="P571" i="14" s="1"/>
  <c r="P572" i="14" s="1"/>
  <c r="P573" i="14" s="1"/>
  <c r="P574" i="14" s="1"/>
  <c r="P575" i="14" s="1"/>
  <c r="P576" i="14" s="1"/>
  <c r="P577" i="14" s="1"/>
  <c r="P578" i="14" s="1"/>
  <c r="P579" i="14" s="1"/>
  <c r="P580" i="14" s="1"/>
  <c r="P581" i="14" s="1"/>
  <c r="P582" i="14" s="1"/>
  <c r="P583" i="14" s="1"/>
  <c r="P584" i="14" s="1"/>
  <c r="P585" i="14" s="1"/>
  <c r="P586" i="14" s="1"/>
  <c r="P587" i="14" s="1"/>
  <c r="P588" i="14" s="1"/>
  <c r="P589" i="14" s="1"/>
  <c r="P590" i="14" s="1"/>
  <c r="P591" i="14" s="1"/>
  <c r="P592" i="14" s="1"/>
  <c r="P593" i="14" s="1"/>
  <c r="P594" i="14" s="1"/>
  <c r="P595" i="14" s="1"/>
  <c r="P596" i="14" s="1"/>
  <c r="P597" i="14" s="1"/>
  <c r="P598" i="14" s="1"/>
  <c r="P599" i="14" s="1"/>
  <c r="P600" i="14" s="1"/>
  <c r="P601" i="14" s="1"/>
  <c r="P602" i="14" s="1"/>
  <c r="P603" i="14" s="1"/>
  <c r="P604" i="14" s="1"/>
  <c r="P605" i="14" s="1"/>
  <c r="P606" i="14" s="1"/>
  <c r="P607" i="14" s="1"/>
  <c r="P608" i="14" s="1"/>
  <c r="P609" i="14" s="1"/>
  <c r="P610" i="14" s="1"/>
  <c r="P611" i="14" s="1"/>
  <c r="P612" i="14" s="1"/>
  <c r="P613" i="14" s="1"/>
  <c r="P614" i="14" s="1"/>
  <c r="P615" i="14" s="1"/>
  <c r="P616" i="14" s="1"/>
  <c r="P617" i="14" s="1"/>
  <c r="P618" i="14" s="1"/>
  <c r="P619" i="14" s="1"/>
  <c r="P620" i="14" s="1"/>
  <c r="P621" i="14" s="1"/>
  <c r="P622" i="14" s="1"/>
  <c r="P623" i="14" s="1"/>
  <c r="P624" i="14" s="1"/>
  <c r="P625" i="14" s="1"/>
  <c r="P626" i="14" s="1"/>
  <c r="P627" i="14" s="1"/>
  <c r="P628" i="14" s="1"/>
  <c r="P629" i="14" s="1"/>
  <c r="P630" i="14" s="1"/>
  <c r="P631" i="14" s="1"/>
  <c r="P632" i="14" s="1"/>
  <c r="P633" i="14" s="1"/>
  <c r="P634" i="14" s="1"/>
  <c r="P635" i="14" s="1"/>
  <c r="P636" i="14" s="1"/>
  <c r="P637" i="14" s="1"/>
  <c r="P638" i="14" s="1"/>
  <c r="P639" i="14" s="1"/>
  <c r="P640" i="14" s="1"/>
  <c r="P641" i="14" s="1"/>
  <c r="P642" i="14" s="1"/>
  <c r="P643" i="14" s="1"/>
  <c r="P644" i="14" s="1"/>
  <c r="P645" i="14" s="1"/>
  <c r="P646" i="14" s="1"/>
  <c r="P647" i="14" s="1"/>
  <c r="P648" i="14" s="1"/>
  <c r="P649" i="14" s="1"/>
  <c r="P650" i="14" s="1"/>
  <c r="P651" i="14" s="1"/>
  <c r="P652" i="14" s="1"/>
  <c r="P653" i="14" s="1"/>
  <c r="P654" i="14" s="1"/>
  <c r="P655" i="14" s="1"/>
  <c r="P656" i="14" s="1"/>
  <c r="P657" i="14" s="1"/>
  <c r="P658" i="14" s="1"/>
  <c r="P659" i="14" s="1"/>
  <c r="P660" i="14" s="1"/>
  <c r="P661" i="14" s="1"/>
  <c r="P662" i="14" s="1"/>
  <c r="P663" i="14" s="1"/>
  <c r="P664" i="14" s="1"/>
  <c r="P665" i="14" s="1"/>
  <c r="P666" i="14" s="1"/>
  <c r="P667" i="14" s="1"/>
  <c r="P668" i="14" s="1"/>
  <c r="P669" i="14" s="1"/>
  <c r="P670" i="14" s="1"/>
  <c r="P671" i="14" s="1"/>
  <c r="P672" i="14" s="1"/>
  <c r="P673" i="14" s="1"/>
  <c r="P674" i="14" s="1"/>
  <c r="P675" i="14" s="1"/>
  <c r="P676" i="14" s="1"/>
  <c r="P677" i="14" s="1"/>
  <c r="P678" i="14" s="1"/>
  <c r="P679" i="14" s="1"/>
  <c r="P680" i="14" s="1"/>
  <c r="P681" i="14" s="1"/>
  <c r="P682" i="14" s="1"/>
  <c r="P683" i="14" s="1"/>
  <c r="P684" i="14" s="1"/>
  <c r="P685" i="14" s="1"/>
  <c r="P686" i="14" s="1"/>
  <c r="P687" i="14" s="1"/>
  <c r="P688" i="14" s="1"/>
  <c r="P689" i="14" s="1"/>
  <c r="P690" i="14" s="1"/>
  <c r="P691" i="14" s="1"/>
  <c r="P692" i="14" s="1"/>
  <c r="P693" i="14" s="1"/>
  <c r="P694" i="14" s="1"/>
  <c r="P695" i="14" s="1"/>
  <c r="P696" i="14" s="1"/>
  <c r="P697" i="14" s="1"/>
  <c r="P698" i="14" s="1"/>
  <c r="P699" i="14" s="1"/>
  <c r="P700" i="14" s="1"/>
  <c r="P701" i="14" s="1"/>
  <c r="P702" i="14" s="1"/>
  <c r="P703" i="14" s="1"/>
  <c r="P704" i="14" s="1"/>
  <c r="P705" i="14" s="1"/>
  <c r="P706" i="14" s="1"/>
  <c r="P707" i="14" s="1"/>
  <c r="P708" i="14" s="1"/>
  <c r="P709" i="14" s="1"/>
  <c r="P710" i="14" s="1"/>
  <c r="P711" i="14" s="1"/>
  <c r="P712" i="14" s="1"/>
  <c r="P713" i="14" s="1"/>
  <c r="P714" i="14" s="1"/>
  <c r="P715" i="14" s="1"/>
  <c r="P716" i="14" s="1"/>
  <c r="P717" i="14" s="1"/>
  <c r="P718" i="14" s="1"/>
  <c r="P719" i="14" s="1"/>
  <c r="P720" i="14" s="1"/>
  <c r="P721" i="14" s="1"/>
  <c r="P722" i="14" s="1"/>
  <c r="P723" i="14" s="1"/>
  <c r="P724" i="14" s="1"/>
  <c r="P725" i="14" s="1"/>
  <c r="P726" i="14" s="1"/>
  <c r="P727" i="14" s="1"/>
  <c r="P728" i="14" s="1"/>
  <c r="P729" i="14" s="1"/>
  <c r="P730" i="14" s="1"/>
  <c r="P731" i="14" s="1"/>
  <c r="P732" i="14" s="1"/>
  <c r="P733" i="14" s="1"/>
  <c r="P734" i="14" s="1"/>
  <c r="P735" i="14" s="1"/>
  <c r="P736" i="14" s="1"/>
  <c r="P737" i="14" s="1"/>
  <c r="P738" i="14" s="1"/>
  <c r="P739" i="14" s="1"/>
  <c r="P740" i="14" s="1"/>
  <c r="P741" i="14" s="1"/>
  <c r="P742" i="14" s="1"/>
  <c r="P743" i="14" s="1"/>
  <c r="P744" i="14" s="1"/>
  <c r="P745" i="14" s="1"/>
  <c r="P746" i="14" s="1"/>
  <c r="P747" i="14" s="1"/>
  <c r="P748" i="14" s="1"/>
  <c r="P749" i="14" s="1"/>
  <c r="P750" i="14" s="1"/>
  <c r="P751" i="14" s="1"/>
  <c r="P752" i="14" s="1"/>
  <c r="P753" i="14" s="1"/>
  <c r="P754" i="14" s="1"/>
  <c r="P755" i="14" s="1"/>
  <c r="P756" i="14" s="1"/>
  <c r="P757" i="14" s="1"/>
  <c r="P758" i="14" s="1"/>
  <c r="P759" i="14" s="1"/>
  <c r="P760" i="14" s="1"/>
  <c r="P761" i="14" s="1"/>
  <c r="P762" i="14" s="1"/>
  <c r="P763" i="14" s="1"/>
  <c r="P764" i="14" s="1"/>
  <c r="P765" i="14" s="1"/>
  <c r="P766" i="14" s="1"/>
  <c r="P767" i="14" s="1"/>
  <c r="P768" i="14" s="1"/>
  <c r="P769" i="14" s="1"/>
  <c r="P770" i="14" s="1"/>
  <c r="P771" i="14" s="1"/>
  <c r="P772" i="14" s="1"/>
  <c r="P773" i="14" s="1"/>
  <c r="P774" i="14" s="1"/>
  <c r="P775" i="14" s="1"/>
  <c r="P776" i="14" s="1"/>
  <c r="P777" i="14" s="1"/>
  <c r="P778" i="14" s="1"/>
  <c r="P779" i="14" s="1"/>
  <c r="P780" i="14" s="1"/>
  <c r="P781" i="14" s="1"/>
  <c r="P782" i="14" s="1"/>
  <c r="P783" i="14" s="1"/>
  <c r="P784" i="14" s="1"/>
  <c r="P785" i="14" s="1"/>
  <c r="P786" i="14" s="1"/>
  <c r="P787" i="14" s="1"/>
  <c r="P788" i="14" s="1"/>
  <c r="P789" i="14" s="1"/>
  <c r="P790" i="14" s="1"/>
  <c r="P791" i="14" s="1"/>
  <c r="P792" i="14" s="1"/>
  <c r="P793" i="14" s="1"/>
  <c r="P794" i="14" s="1"/>
  <c r="P795" i="14" s="1"/>
  <c r="P796" i="14" s="1"/>
  <c r="P797" i="14" s="1"/>
  <c r="P798" i="14" s="1"/>
  <c r="P799" i="14" s="1"/>
  <c r="P800" i="14" s="1"/>
  <c r="P801" i="14" s="1"/>
  <c r="P802" i="14" s="1"/>
  <c r="P803" i="14" s="1"/>
  <c r="P804" i="14" s="1"/>
  <c r="P805" i="14" s="1"/>
  <c r="P806" i="14" s="1"/>
  <c r="P807" i="14" s="1"/>
  <c r="P808" i="14" s="1"/>
  <c r="P809" i="14" s="1"/>
  <c r="P810" i="14" s="1"/>
  <c r="P811" i="14" s="1"/>
  <c r="P812" i="14" s="1"/>
  <c r="P813" i="14" s="1"/>
  <c r="P814" i="14" s="1"/>
  <c r="P815" i="14" s="1"/>
  <c r="P816" i="14" s="1"/>
  <c r="P817" i="14" s="1"/>
  <c r="P818" i="14" s="1"/>
  <c r="P819" i="14" s="1"/>
  <c r="P820" i="14" s="1"/>
  <c r="P821" i="14" s="1"/>
  <c r="P822" i="14" s="1"/>
  <c r="P823" i="14" s="1"/>
  <c r="P824" i="14" s="1"/>
  <c r="P825" i="14" s="1"/>
  <c r="P826" i="14" s="1"/>
  <c r="P827" i="14" s="1"/>
  <c r="P828" i="14" s="1"/>
  <c r="P829" i="14" s="1"/>
  <c r="P830" i="14" s="1"/>
  <c r="P831" i="14" s="1"/>
  <c r="P832" i="14" s="1"/>
  <c r="P833" i="14" s="1"/>
  <c r="P834" i="14" s="1"/>
  <c r="P835" i="14" s="1"/>
  <c r="P836" i="14" s="1"/>
  <c r="P837" i="14" s="1"/>
  <c r="P838" i="14" s="1"/>
  <c r="P839" i="14" s="1"/>
  <c r="P840" i="14" s="1"/>
  <c r="P841" i="14" s="1"/>
  <c r="P842" i="14" s="1"/>
  <c r="P843" i="14" s="1"/>
  <c r="P844" i="14" s="1"/>
  <c r="P845" i="14" s="1"/>
  <c r="P846" i="14" s="1"/>
  <c r="P847" i="14" s="1"/>
  <c r="P848" i="14" s="1"/>
  <c r="P849" i="14" s="1"/>
  <c r="P850" i="14" s="1"/>
  <c r="P851" i="14" s="1"/>
  <c r="P852" i="14" s="1"/>
  <c r="P853" i="14" s="1"/>
  <c r="P854" i="14" s="1"/>
  <c r="P855" i="14" s="1"/>
  <c r="P856" i="14" s="1"/>
  <c r="P857" i="14" s="1"/>
  <c r="P858" i="14" s="1"/>
  <c r="P859" i="14" s="1"/>
  <c r="P860" i="14" s="1"/>
  <c r="P861" i="14" s="1"/>
  <c r="P862" i="14" s="1"/>
  <c r="P863" i="14" s="1"/>
  <c r="P864" i="14" s="1"/>
  <c r="P865" i="14" s="1"/>
  <c r="P866" i="14" s="1"/>
  <c r="P867" i="14" s="1"/>
  <c r="P868" i="14" s="1"/>
  <c r="P869" i="14" s="1"/>
  <c r="P870" i="14" s="1"/>
  <c r="P871" i="14" s="1"/>
  <c r="P872" i="14" s="1"/>
  <c r="P873" i="14" s="1"/>
  <c r="P874" i="14" s="1"/>
  <c r="P875" i="14" s="1"/>
  <c r="P876" i="14" s="1"/>
  <c r="P877" i="14" s="1"/>
  <c r="P878" i="14" s="1"/>
  <c r="P879" i="14" s="1"/>
  <c r="P880" i="14" s="1"/>
  <c r="P881" i="14" s="1"/>
  <c r="P882" i="14" s="1"/>
  <c r="P883" i="14" s="1"/>
  <c r="P884" i="14" s="1"/>
  <c r="P885" i="14" s="1"/>
  <c r="P886" i="14" s="1"/>
  <c r="P887" i="14" s="1"/>
  <c r="P888" i="14" s="1"/>
  <c r="P889" i="14" s="1"/>
  <c r="P890" i="14" s="1"/>
  <c r="P891" i="14" s="1"/>
  <c r="P892" i="14" s="1"/>
  <c r="P893" i="14" s="1"/>
  <c r="P894" i="14" s="1"/>
  <c r="P895" i="14" s="1"/>
  <c r="P896" i="14" s="1"/>
  <c r="P897" i="14" s="1"/>
  <c r="P898" i="14" s="1"/>
  <c r="P899" i="14" s="1"/>
  <c r="P900" i="14" s="1"/>
  <c r="P901" i="14" s="1"/>
  <c r="P902" i="14" s="1"/>
  <c r="P903" i="14" s="1"/>
  <c r="P904" i="14" s="1"/>
  <c r="P905" i="14" s="1"/>
  <c r="P906" i="14" s="1"/>
  <c r="P907" i="14" s="1"/>
  <c r="P908" i="14" s="1"/>
  <c r="P909" i="14" s="1"/>
  <c r="P910" i="14" s="1"/>
  <c r="P911" i="14" s="1"/>
  <c r="P912" i="14" s="1"/>
  <c r="P913" i="14" s="1"/>
  <c r="P914" i="14" s="1"/>
  <c r="P915" i="14" s="1"/>
  <c r="P916" i="14" s="1"/>
  <c r="P917" i="14" s="1"/>
  <c r="P918" i="14" s="1"/>
  <c r="P919" i="14" s="1"/>
  <c r="P920" i="14" s="1"/>
  <c r="P921" i="14" s="1"/>
  <c r="P922" i="14" s="1"/>
  <c r="P923" i="14" s="1"/>
  <c r="P924" i="14" s="1"/>
  <c r="P925" i="14" s="1"/>
  <c r="P926" i="14" s="1"/>
  <c r="P927" i="14" s="1"/>
  <c r="P928" i="14" s="1"/>
  <c r="P929" i="14" s="1"/>
  <c r="P930" i="14" s="1"/>
  <c r="P931" i="14" s="1"/>
  <c r="P932" i="14" s="1"/>
  <c r="P933" i="14" s="1"/>
  <c r="P934" i="14" s="1"/>
  <c r="P935" i="14" s="1"/>
  <c r="P936" i="14" s="1"/>
  <c r="P937" i="14" s="1"/>
  <c r="P938" i="14" s="1"/>
  <c r="P939" i="14" s="1"/>
  <c r="P940" i="14" s="1"/>
  <c r="P941" i="14" s="1"/>
  <c r="P942" i="14" s="1"/>
  <c r="P943" i="14" s="1"/>
  <c r="P944" i="14" s="1"/>
  <c r="P945" i="14" s="1"/>
  <c r="P946" i="14" s="1"/>
  <c r="P947" i="14" s="1"/>
  <c r="P948" i="14" s="1"/>
  <c r="P949" i="14" s="1"/>
  <c r="P950" i="14" s="1"/>
  <c r="P951" i="14" s="1"/>
  <c r="P952" i="14" s="1"/>
  <c r="P953" i="14" s="1"/>
  <c r="P954" i="14" s="1"/>
  <c r="P955" i="14" s="1"/>
  <c r="P956" i="14" s="1"/>
  <c r="P957" i="14" s="1"/>
  <c r="P958" i="14" s="1"/>
  <c r="P959" i="14" s="1"/>
  <c r="P960" i="14" s="1"/>
  <c r="P961" i="14" s="1"/>
  <c r="P962" i="14" s="1"/>
  <c r="P963" i="14" s="1"/>
  <c r="P964" i="14" s="1"/>
  <c r="P965" i="14" s="1"/>
  <c r="P966" i="14" s="1"/>
  <c r="P967" i="14" s="1"/>
  <c r="P968" i="14" s="1"/>
  <c r="P969" i="14" s="1"/>
  <c r="P970" i="14" s="1"/>
  <c r="P971" i="14" s="1"/>
  <c r="P972" i="14" s="1"/>
  <c r="P973" i="14" s="1"/>
  <c r="P974" i="14" s="1"/>
  <c r="P975" i="14" s="1"/>
  <c r="P976" i="14" s="1"/>
  <c r="P977" i="14" s="1"/>
  <c r="P978" i="14" s="1"/>
  <c r="P979" i="14" s="1"/>
  <c r="P980" i="14" s="1"/>
  <c r="P981" i="14" s="1"/>
  <c r="P982" i="14" s="1"/>
  <c r="P983" i="14" s="1"/>
  <c r="P984" i="14" s="1"/>
  <c r="P985" i="14" s="1"/>
  <c r="P986" i="14" s="1"/>
  <c r="P987" i="14" s="1"/>
  <c r="P988" i="14" s="1"/>
  <c r="P989" i="14" s="1"/>
  <c r="P990" i="14" s="1"/>
  <c r="P991" i="14" s="1"/>
  <c r="P992" i="14" s="1"/>
  <c r="P993" i="14" s="1"/>
  <c r="P994" i="14" s="1"/>
  <c r="P995" i="14" s="1"/>
  <c r="P996" i="14" s="1"/>
  <c r="P997" i="14" s="1"/>
  <c r="P998" i="14" s="1"/>
  <c r="P999" i="14" s="1"/>
  <c r="P1000" i="14" s="1"/>
  <c r="P1001" i="14" s="1"/>
  <c r="P1002" i="14" s="1"/>
  <c r="P1003" i="14" s="1"/>
  <c r="P1004" i="14" s="1"/>
  <c r="P1005" i="14" s="1"/>
  <c r="P1006" i="14" s="1"/>
  <c r="P1007" i="14" s="1"/>
  <c r="P1008" i="14" s="1"/>
  <c r="P1009" i="14" s="1"/>
  <c r="P1010" i="14" s="1"/>
  <c r="P1011" i="14" s="1"/>
  <c r="P1012" i="14" s="1"/>
  <c r="P1013" i="14" s="1"/>
  <c r="P1014" i="14" s="1"/>
  <c r="P1015" i="14" s="1"/>
  <c r="P1016" i="14" s="1"/>
  <c r="P1017" i="14" s="1"/>
  <c r="P1019" i="14" s="1"/>
  <c r="P1020" i="14" s="1"/>
  <c r="P1021" i="14" s="1"/>
  <c r="P1022" i="14" s="1"/>
  <c r="P1023" i="14" s="1"/>
  <c r="P1024" i="14" s="1"/>
  <c r="P1025" i="14" s="1"/>
  <c r="P1026" i="14" s="1"/>
  <c r="P1027" i="14" s="1"/>
  <c r="P1028" i="14" s="1"/>
  <c r="P1029" i="14" s="1"/>
  <c r="P1030" i="14" s="1"/>
  <c r="P1031" i="14" s="1"/>
  <c r="P1032" i="14" s="1"/>
  <c r="P1033" i="14" s="1"/>
  <c r="P1034" i="14" s="1"/>
  <c r="P1035" i="14" s="1"/>
  <c r="P1036" i="14" s="1"/>
  <c r="P1037" i="14" s="1"/>
  <c r="P1038" i="14" s="1"/>
  <c r="P1039" i="14" s="1"/>
  <c r="P1040" i="14" s="1"/>
  <c r="P1041" i="14" s="1"/>
  <c r="P1042" i="14" s="1"/>
  <c r="P1043" i="14" s="1"/>
  <c r="P1044" i="14" s="1"/>
  <c r="P1045" i="14" s="1"/>
  <c r="P1046" i="14" s="1"/>
  <c r="P1047" i="14" s="1"/>
  <c r="P1048" i="14" s="1"/>
  <c r="P1049" i="14" s="1"/>
  <c r="P1050" i="14" s="1"/>
  <c r="P1051" i="14" s="1"/>
  <c r="P1052" i="14" s="1"/>
  <c r="P1053" i="14" s="1"/>
  <c r="P1054" i="14" s="1"/>
  <c r="P1055" i="14" s="1"/>
  <c r="P1056" i="14" s="1"/>
  <c r="P1057" i="14" s="1"/>
  <c r="P1058" i="14" s="1"/>
  <c r="P1059" i="14" s="1"/>
  <c r="P1060" i="14" s="1"/>
  <c r="P1061" i="14" s="1"/>
  <c r="P1062" i="14" s="1"/>
  <c r="P1063" i="14" s="1"/>
  <c r="P1064" i="14" s="1"/>
  <c r="P1065" i="14" s="1"/>
  <c r="P1066" i="14" s="1"/>
  <c r="P1067" i="14" s="1"/>
  <c r="P1068" i="14" s="1"/>
  <c r="P1069" i="14" s="1"/>
  <c r="P1070" i="14" s="1"/>
  <c r="P1071" i="14" s="1"/>
  <c r="P1072" i="14" s="1"/>
  <c r="P1073" i="14" s="1"/>
  <c r="P1074" i="14" s="1"/>
  <c r="P1075" i="14" s="1"/>
  <c r="P1076" i="14" s="1"/>
  <c r="P1077" i="14" s="1"/>
  <c r="P1078" i="14" s="1"/>
  <c r="P1079" i="14" s="1"/>
  <c r="P1080" i="14" s="1"/>
  <c r="P1081" i="14" s="1"/>
  <c r="P1082" i="14" s="1"/>
  <c r="P1083" i="14" s="1"/>
  <c r="P1084" i="14" s="1"/>
  <c r="P1085" i="14" s="1"/>
  <c r="P1086" i="14" s="1"/>
  <c r="P1087" i="14" s="1"/>
  <c r="P1088" i="14" s="1"/>
  <c r="P1089" i="14" s="1"/>
  <c r="P1090" i="14" s="1"/>
  <c r="P1091" i="14" s="1"/>
  <c r="P1092" i="14" s="1"/>
  <c r="P1093" i="14" s="1"/>
  <c r="P1094" i="14" s="1"/>
  <c r="P1095" i="14" s="1"/>
  <c r="P1096" i="14" s="1"/>
  <c r="P1097" i="14" s="1"/>
  <c r="P1098" i="14" s="1"/>
  <c r="P1099" i="14" s="1"/>
  <c r="P1100" i="14" s="1"/>
  <c r="P1101" i="14" s="1"/>
  <c r="P1102" i="14" s="1"/>
  <c r="P1103" i="14" s="1"/>
  <c r="P1104" i="14" s="1"/>
  <c r="P1105" i="14" s="1"/>
  <c r="P1106" i="14" s="1"/>
  <c r="P1107" i="14" s="1"/>
  <c r="P1108" i="14" s="1"/>
  <c r="P1109" i="14" s="1"/>
  <c r="P1110" i="14" s="1"/>
  <c r="P1111" i="14" s="1"/>
  <c r="P1112" i="14" s="1"/>
  <c r="P1113" i="14" s="1"/>
  <c r="P1114" i="14" s="1"/>
  <c r="P1115" i="14" s="1"/>
  <c r="P1116" i="14" s="1"/>
  <c r="P1117" i="14" s="1"/>
  <c r="P1118" i="14" s="1"/>
  <c r="P1119" i="14" s="1"/>
  <c r="P1120" i="14" s="1"/>
  <c r="P1121" i="14" s="1"/>
  <c r="P1122" i="14" s="1"/>
  <c r="P1123" i="14" s="1"/>
  <c r="P1124" i="14" s="1"/>
  <c r="P1125" i="14" s="1"/>
  <c r="P1126" i="14" s="1"/>
  <c r="P1127" i="14" s="1"/>
  <c r="P1128" i="14" s="1"/>
  <c r="P1129" i="14" s="1"/>
  <c r="P1130" i="14" s="1"/>
  <c r="P1131" i="14" s="1"/>
  <c r="P1132" i="14" s="1"/>
  <c r="P1133" i="14" s="1"/>
  <c r="P1134" i="14" s="1"/>
  <c r="P1135" i="14" s="1"/>
  <c r="P1136" i="14" s="1"/>
  <c r="P1137" i="14" s="1"/>
  <c r="P1138" i="14" s="1"/>
  <c r="P1139" i="14" s="1"/>
  <c r="P1140" i="14" s="1"/>
  <c r="P1141" i="14" s="1"/>
  <c r="P1142" i="14" s="1"/>
  <c r="P1143" i="14" s="1"/>
  <c r="P1144" i="14" s="1"/>
  <c r="P1145" i="14" s="1"/>
  <c r="P1146" i="14" s="1"/>
  <c r="P1147" i="14" s="1"/>
  <c r="P1148" i="14" s="1"/>
  <c r="P1149" i="14" s="1"/>
  <c r="P1150" i="14" s="1"/>
  <c r="P1151" i="14" s="1"/>
  <c r="P1152" i="14" s="1"/>
  <c r="P1153" i="14" s="1"/>
  <c r="P1154" i="14" s="1"/>
  <c r="P1155" i="14" s="1"/>
  <c r="P1156" i="14" s="1"/>
  <c r="P1157" i="14" s="1"/>
  <c r="P1158" i="14" s="1"/>
  <c r="P1159" i="14" s="1"/>
  <c r="P1160" i="14" s="1"/>
  <c r="P1161" i="14" s="1"/>
  <c r="P1162" i="14" s="1"/>
  <c r="P1163" i="14" s="1"/>
  <c r="P1164" i="14" s="1"/>
  <c r="P1165" i="14" s="1"/>
  <c r="P1166" i="14" s="1"/>
  <c r="P1167" i="14" s="1"/>
  <c r="P1168" i="14" s="1"/>
  <c r="P1169" i="14" s="1"/>
  <c r="P1170" i="14" s="1"/>
  <c r="P1171" i="14" s="1"/>
  <c r="P1172" i="14" s="1"/>
  <c r="P1173" i="14" s="1"/>
  <c r="P1174" i="14" s="1"/>
  <c r="P1175" i="14" s="1"/>
  <c r="P1176" i="14" s="1"/>
  <c r="P1177" i="14" s="1"/>
  <c r="P1178" i="14" s="1"/>
  <c r="P1179" i="14" s="1"/>
  <c r="P1180" i="14" s="1"/>
  <c r="P1181" i="14" s="1"/>
  <c r="P1182" i="14" s="1"/>
  <c r="P1183" i="14" s="1"/>
  <c r="P1184" i="14" s="1"/>
  <c r="P1185" i="14" s="1"/>
  <c r="P1186" i="14" s="1"/>
  <c r="P1187" i="14" s="1"/>
  <c r="P1188" i="14" s="1"/>
  <c r="P1189" i="14" s="1"/>
  <c r="P1190" i="14" s="1"/>
  <c r="P1191" i="14" s="1"/>
  <c r="P1192" i="14" s="1"/>
  <c r="P1193" i="14" s="1"/>
  <c r="P1194" i="14" s="1"/>
  <c r="P1195" i="14" s="1"/>
  <c r="P1196" i="14" s="1"/>
  <c r="P1197" i="14" s="1"/>
  <c r="P1198" i="14" s="1"/>
  <c r="P1199" i="14" s="1"/>
  <c r="P1200" i="14" s="1"/>
  <c r="P1201" i="14" s="1"/>
  <c r="P1202" i="14" s="1"/>
  <c r="P1203" i="14" s="1"/>
  <c r="P1204" i="14" s="1"/>
  <c r="P1205" i="14" s="1"/>
  <c r="P1206" i="14" s="1"/>
  <c r="P1207" i="14" s="1"/>
  <c r="P1208" i="14" s="1"/>
  <c r="P1209" i="14" s="1"/>
  <c r="P1210" i="14" s="1"/>
  <c r="P1211" i="14" s="1"/>
  <c r="P1212" i="14" s="1"/>
  <c r="P1213" i="14" s="1"/>
  <c r="P1214" i="14" s="1"/>
  <c r="P1215" i="14" s="1"/>
  <c r="P1216" i="14" s="1"/>
  <c r="P1217" i="14" s="1"/>
  <c r="P1218" i="14" s="1"/>
  <c r="P1219" i="14" s="1"/>
  <c r="P1220" i="14" s="1"/>
  <c r="P1221" i="14" s="1"/>
  <c r="P1222" i="14" s="1"/>
  <c r="P1223" i="14" s="1"/>
  <c r="P1224" i="14" s="1"/>
  <c r="P1225" i="14" s="1"/>
  <c r="P1226" i="14" s="1"/>
  <c r="P1227" i="14" s="1"/>
  <c r="T3" i="20"/>
  <c r="T4" i="20"/>
  <c r="O4" i="20"/>
  <c r="O3" i="20"/>
  <c r="Y66" i="8"/>
  <c r="Y67" i="8"/>
  <c r="Y68" i="8"/>
  <c r="Y69" i="8"/>
  <c r="Y70" i="8"/>
  <c r="Y71" i="8"/>
  <c r="Y72" i="8"/>
  <c r="Y73" i="8"/>
  <c r="Y74" i="8"/>
  <c r="Y75" i="8"/>
  <c r="Y76" i="8"/>
  <c r="Y77" i="8"/>
  <c r="Y78" i="8"/>
  <c r="Y79" i="8"/>
  <c r="Y80" i="8"/>
  <c r="Y81" i="8"/>
  <c r="Y82" i="8"/>
  <c r="Y83" i="8"/>
  <c r="Y84" i="8"/>
  <c r="Y85" i="8"/>
  <c r="Y86" i="8"/>
  <c r="Y87" i="8"/>
  <c r="Y88" i="8"/>
  <c r="Y89" i="8"/>
  <c r="Y90" i="8"/>
  <c r="Y91" i="8"/>
  <c r="Y92" i="8"/>
  <c r="Y93" i="8"/>
  <c r="Y94" i="8"/>
  <c r="Y95" i="8"/>
  <c r="Y96" i="8"/>
  <c r="Y97" i="8"/>
  <c r="Y98" i="8"/>
  <c r="Y99" i="8"/>
  <c r="Y100" i="8"/>
  <c r="Y101" i="8"/>
  <c r="Y102" i="8"/>
  <c r="Y103" i="8"/>
  <c r="Y104" i="8"/>
  <c r="Y105" i="8"/>
  <c r="Y106" i="8"/>
  <c r="Y107" i="8"/>
  <c r="Y108" i="8"/>
  <c r="Y109" i="8"/>
  <c r="Y110" i="8"/>
  <c r="Y111" i="8"/>
  <c r="Y112" i="8"/>
  <c r="Y113" i="8"/>
  <c r="Y114" i="8"/>
  <c r="Y115" i="8"/>
  <c r="Y116" i="8"/>
  <c r="Y117" i="8"/>
  <c r="Y118" i="8"/>
  <c r="Y119" i="8"/>
  <c r="Y120" i="8"/>
  <c r="Y121" i="8"/>
  <c r="Y122" i="8"/>
  <c r="Y123" i="8"/>
  <c r="Y124" i="8"/>
  <c r="Y125" i="8"/>
  <c r="Y126" i="8"/>
  <c r="Y127" i="8"/>
  <c r="Y128" i="8"/>
  <c r="Y129" i="8"/>
  <c r="Y130" i="8"/>
  <c r="Y131" i="8"/>
  <c r="Y132" i="8"/>
  <c r="Y133" i="8"/>
  <c r="Y134" i="8"/>
  <c r="Y135" i="8"/>
  <c r="Y136" i="8"/>
  <c r="Y137" i="8"/>
  <c r="Y138" i="8"/>
  <c r="Y139" i="8"/>
  <c r="Y140" i="8"/>
  <c r="Y141" i="8"/>
  <c r="Y142" i="8"/>
  <c r="Y143" i="8"/>
  <c r="Y144" i="8"/>
  <c r="Y145" i="8"/>
  <c r="Y146" i="8"/>
  <c r="Y147" i="8"/>
  <c r="Y148" i="8"/>
  <c r="Y149" i="8"/>
  <c r="Y150" i="8"/>
  <c r="Y151" i="8"/>
  <c r="Y152" i="8"/>
  <c r="Y153" i="8"/>
  <c r="Y154" i="8"/>
  <c r="Y155" i="8"/>
  <c r="Y156" i="8"/>
  <c r="Y157" i="8"/>
  <c r="Y158" i="8"/>
  <c r="Y159" i="8"/>
  <c r="Y160" i="8"/>
  <c r="Y161" i="8"/>
  <c r="Y162" i="8"/>
  <c r="Y163" i="8"/>
  <c r="Y164" i="8"/>
  <c r="Y165" i="8"/>
  <c r="Y166" i="8"/>
  <c r="Y167" i="8"/>
  <c r="Y168" i="8"/>
  <c r="Y169" i="8"/>
  <c r="Y170" i="8"/>
  <c r="Y171" i="8"/>
  <c r="Y172" i="8"/>
  <c r="Y173" i="8"/>
  <c r="Y174" i="8"/>
  <c r="Y175" i="8"/>
  <c r="Y176" i="8"/>
  <c r="Y177" i="8"/>
  <c r="Y178" i="8"/>
  <c r="Y179" i="8"/>
  <c r="Y180" i="8"/>
  <c r="Y181" i="8"/>
  <c r="Y182" i="8"/>
  <c r="Y183" i="8"/>
  <c r="Y184" i="8"/>
  <c r="Y185" i="8"/>
  <c r="Y186" i="8"/>
  <c r="Y187" i="8"/>
  <c r="Y188" i="8"/>
  <c r="Y189" i="8"/>
  <c r="Y190" i="8"/>
  <c r="Y191" i="8"/>
  <c r="Y192" i="8"/>
  <c r="Y193" i="8"/>
  <c r="Y194" i="8"/>
  <c r="Y195" i="8"/>
  <c r="Y196" i="8"/>
  <c r="Y197" i="8"/>
  <c r="Y198" i="8"/>
  <c r="Y199" i="8"/>
  <c r="Y200" i="8"/>
  <c r="Z4" i="8"/>
  <c r="AT6" i="8" l="1"/>
  <c r="AQ22" i="8"/>
  <c r="AR25" i="8"/>
  <c r="AR17" i="8"/>
  <c r="AQ26" i="8"/>
  <c r="AS11" i="8"/>
  <c r="AS10" i="8"/>
  <c r="AQ9" i="8"/>
  <c r="AR8" i="8"/>
  <c r="AR20" i="8"/>
  <c r="AQ10" i="8"/>
  <c r="AR12" i="8"/>
  <c r="AR19" i="8"/>
  <c r="AQ13" i="8"/>
  <c r="AR11" i="8"/>
  <c r="AR13" i="8"/>
  <c r="AR27" i="8"/>
  <c r="AR24" i="8"/>
  <c r="AS22" i="8"/>
  <c r="AR23" i="8"/>
  <c r="AS14" i="8"/>
  <c r="AR14" i="8"/>
  <c r="AS21" i="8"/>
  <c r="AS24" i="8"/>
  <c r="AS19" i="8"/>
  <c r="AS18" i="8"/>
  <c r="AS9" i="8"/>
  <c r="AS12" i="8"/>
  <c r="AR9" i="8"/>
  <c r="AQ27" i="8"/>
  <c r="AQ18" i="8"/>
  <c r="AQ25" i="8"/>
  <c r="AS15" i="8"/>
  <c r="AQ21" i="8"/>
  <c r="AQ24" i="8"/>
  <c r="AR21" i="8"/>
  <c r="AQ16" i="8"/>
  <c r="AQ15" i="8"/>
  <c r="AQ23" i="8"/>
  <c r="AR16" i="8"/>
  <c r="AR26" i="8"/>
  <c r="AR15" i="8"/>
  <c r="AR18" i="8"/>
  <c r="AS25" i="8"/>
  <c r="AQ14" i="8"/>
  <c r="AS16" i="8"/>
  <c r="AS8" i="8"/>
  <c r="AQ19" i="8"/>
  <c r="AQ17" i="8"/>
  <c r="AQ20" i="8"/>
  <c r="AQ11" i="8"/>
  <c r="AS23" i="8"/>
  <c r="AQ12" i="8"/>
  <c r="AR22" i="8"/>
  <c r="AR10" i="8"/>
  <c r="AS27" i="8"/>
  <c r="AS13" i="8"/>
  <c r="AS26" i="8"/>
  <c r="AQ8" i="8"/>
  <c r="AS17" i="8"/>
  <c r="AS20" i="8"/>
  <c r="AD4" i="8"/>
  <c r="N4" i="8" s="1"/>
  <c r="AZ21" i="17" l="1"/>
  <c r="AW21" i="17"/>
  <c r="AT21" i="17"/>
  <c r="AR21" i="17"/>
  <c r="BA19" i="17"/>
  <c r="N64" i="17"/>
  <c r="AT72" i="17"/>
  <c r="T73" i="17"/>
  <c r="AY70" i="17"/>
  <c r="AV70" i="17"/>
  <c r="AS70" i="17"/>
  <c r="AS68" i="17" l="1"/>
  <c r="W2" i="22" l="1"/>
  <c r="C22" i="22" s="1"/>
  <c r="AB1" i="22"/>
  <c r="P1" i="22" s="1"/>
  <c r="O75" i="17" s="1"/>
  <c r="X66" i="8"/>
  <c r="X67" i="8"/>
  <c r="X68" i="8"/>
  <c r="X69" i="8"/>
  <c r="X70" i="8"/>
  <c r="X71" i="8"/>
  <c r="X72" i="8"/>
  <c r="X73" i="8"/>
  <c r="X74" i="8"/>
  <c r="X75" i="8"/>
  <c r="X76" i="8"/>
  <c r="X77" i="8"/>
  <c r="X78" i="8"/>
  <c r="X79" i="8"/>
  <c r="X80" i="8"/>
  <c r="X81" i="8"/>
  <c r="X82" i="8"/>
  <c r="X83" i="8"/>
  <c r="X84" i="8"/>
  <c r="X85" i="8"/>
  <c r="X86" i="8"/>
  <c r="X87" i="8"/>
  <c r="X88" i="8"/>
  <c r="X89" i="8"/>
  <c r="X90" i="8"/>
  <c r="X91" i="8"/>
  <c r="X92" i="8"/>
  <c r="X93" i="8"/>
  <c r="X94" i="8"/>
  <c r="X95" i="8"/>
  <c r="X96" i="8"/>
  <c r="X97" i="8"/>
  <c r="X98" i="8"/>
  <c r="X99" i="8"/>
  <c r="X100" i="8"/>
  <c r="X101" i="8"/>
  <c r="X102" i="8"/>
  <c r="X103" i="8"/>
  <c r="X104" i="8"/>
  <c r="X105" i="8"/>
  <c r="X106" i="8"/>
  <c r="X107" i="8"/>
  <c r="X108" i="8"/>
  <c r="X109" i="8"/>
  <c r="X110" i="8"/>
  <c r="X111" i="8"/>
  <c r="X112" i="8"/>
  <c r="X113" i="8"/>
  <c r="X114" i="8"/>
  <c r="X115" i="8"/>
  <c r="X116" i="8"/>
  <c r="X117" i="8"/>
  <c r="X118" i="8"/>
  <c r="X119" i="8"/>
  <c r="X120" i="8"/>
  <c r="X121" i="8"/>
  <c r="X122" i="8"/>
  <c r="X123" i="8"/>
  <c r="X124" i="8"/>
  <c r="X125" i="8"/>
  <c r="X126" i="8"/>
  <c r="X127" i="8"/>
  <c r="X128" i="8"/>
  <c r="X129" i="8"/>
  <c r="X130" i="8"/>
  <c r="X131" i="8"/>
  <c r="X132" i="8"/>
  <c r="X133" i="8"/>
  <c r="X134" i="8"/>
  <c r="X135" i="8"/>
  <c r="X136" i="8"/>
  <c r="X137" i="8"/>
  <c r="X138" i="8"/>
  <c r="X139" i="8"/>
  <c r="X140" i="8"/>
  <c r="X141" i="8"/>
  <c r="X142" i="8"/>
  <c r="X143" i="8"/>
  <c r="X144" i="8"/>
  <c r="X145" i="8"/>
  <c r="X146" i="8"/>
  <c r="X147" i="8"/>
  <c r="X148" i="8"/>
  <c r="X149" i="8"/>
  <c r="X150" i="8"/>
  <c r="X151" i="8"/>
  <c r="X152" i="8"/>
  <c r="X153" i="8"/>
  <c r="X154" i="8"/>
  <c r="X155" i="8"/>
  <c r="X156" i="8"/>
  <c r="X157" i="8"/>
  <c r="X158" i="8"/>
  <c r="X159" i="8"/>
  <c r="X160" i="8"/>
  <c r="X161" i="8"/>
  <c r="X162" i="8"/>
  <c r="X163" i="8"/>
  <c r="X164" i="8"/>
  <c r="X165" i="8"/>
  <c r="X166" i="8"/>
  <c r="X167" i="8"/>
  <c r="X168" i="8"/>
  <c r="X169" i="8"/>
  <c r="X170" i="8"/>
  <c r="X171" i="8"/>
  <c r="X172" i="8"/>
  <c r="X173" i="8"/>
  <c r="X174" i="8"/>
  <c r="X175" i="8"/>
  <c r="X176" i="8"/>
  <c r="X177" i="8"/>
  <c r="X178" i="8"/>
  <c r="X179" i="8"/>
  <c r="X180" i="8"/>
  <c r="X181" i="8"/>
  <c r="X182" i="8"/>
  <c r="X183" i="8"/>
  <c r="X184" i="8"/>
  <c r="X185" i="8"/>
  <c r="X186" i="8"/>
  <c r="X187" i="8"/>
  <c r="X188" i="8"/>
  <c r="X189" i="8"/>
  <c r="X190" i="8"/>
  <c r="X191" i="8"/>
  <c r="X192" i="8"/>
  <c r="X193" i="8"/>
  <c r="X194" i="8"/>
  <c r="X195" i="8"/>
  <c r="X196" i="8"/>
  <c r="X197" i="8"/>
  <c r="X198" i="8"/>
  <c r="X199" i="8"/>
  <c r="X200" i="8"/>
  <c r="P4" i="8"/>
  <c r="R4" i="8"/>
  <c r="W4" i="8" s="1"/>
  <c r="Q4" i="8"/>
  <c r="V4" i="8" s="1"/>
  <c r="M4" i="8"/>
  <c r="P2" i="22" l="1"/>
  <c r="T71" i="17"/>
  <c r="U72" i="17"/>
  <c r="AD14" i="8" l="1"/>
  <c r="N14" i="8" s="1"/>
  <c r="AD15" i="8"/>
  <c r="N15" i="8" s="1"/>
  <c r="AD16" i="8"/>
  <c r="N16" i="8" s="1"/>
  <c r="AD17" i="8"/>
  <c r="N17" i="8" s="1"/>
  <c r="AD18" i="8"/>
  <c r="N18" i="8" s="1"/>
  <c r="AD10" i="8"/>
  <c r="N10" i="8" s="1"/>
  <c r="AD11" i="8"/>
  <c r="N11" i="8" s="1"/>
  <c r="AD12" i="8"/>
  <c r="N12" i="8" s="1"/>
  <c r="AD13" i="8"/>
  <c r="N13" i="8" s="1"/>
  <c r="AD19" i="8"/>
  <c r="N19" i="8" s="1"/>
  <c r="AD6" i="8"/>
  <c r="N6" i="8" s="1"/>
  <c r="AD7" i="8"/>
  <c r="N7" i="8" s="1"/>
  <c r="AD8" i="8"/>
  <c r="N8" i="8" s="1"/>
  <c r="AD9" i="8"/>
  <c r="N9" i="8" s="1"/>
  <c r="AD5" i="8"/>
  <c r="N5" i="8" s="1"/>
  <c r="AD50" i="8"/>
  <c r="AD51" i="8"/>
  <c r="AD3" i="8"/>
  <c r="F5" i="8"/>
  <c r="F4" i="8"/>
  <c r="F3" i="8"/>
  <c r="F2" i="8"/>
  <c r="F1" i="8"/>
  <c r="K2" i="8" l="1"/>
  <c r="K1" i="8" s="1"/>
  <c r="N51" i="8"/>
  <c r="N50" i="8"/>
  <c r="K9" i="8" l="1"/>
  <c r="K17" i="8"/>
  <c r="K25" i="8"/>
  <c r="K33" i="8"/>
  <c r="K41" i="8"/>
  <c r="K19" i="8"/>
  <c r="K35" i="8"/>
  <c r="K12" i="8"/>
  <c r="K28" i="8"/>
  <c r="K10" i="8"/>
  <c r="K18" i="8"/>
  <c r="K26" i="8"/>
  <c r="K34" i="8"/>
  <c r="K11" i="8"/>
  <c r="K27" i="8"/>
  <c r="K20" i="8"/>
  <c r="K36" i="8"/>
  <c r="K5" i="8"/>
  <c r="K13" i="8"/>
  <c r="K21" i="8"/>
  <c r="K29" i="8"/>
  <c r="K37" i="8"/>
  <c r="K16" i="8"/>
  <c r="K32" i="8"/>
  <c r="K6" i="8"/>
  <c r="K14" i="8"/>
  <c r="K22" i="8"/>
  <c r="K30" i="8"/>
  <c r="K38" i="8"/>
  <c r="K24" i="8"/>
  <c r="K7" i="8"/>
  <c r="K15" i="8"/>
  <c r="K23" i="8"/>
  <c r="K31" i="8"/>
  <c r="K39" i="8"/>
  <c r="K8" i="8"/>
  <c r="K40" i="8"/>
  <c r="K4" i="8"/>
  <c r="K3" i="8"/>
  <c r="D4" i="20"/>
  <c r="N3" i="20" s="1"/>
  <c r="AV20" i="17" l="1"/>
  <c r="AT20" i="17"/>
  <c r="O4" i="17"/>
  <c r="O17" i="17" l="1"/>
  <c r="O29"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20" i="17"/>
  <c r="B18" i="17"/>
  <c r="O20" i="17"/>
  <c r="O18" i="17"/>
  <c r="O21" i="17"/>
  <c r="O19" i="17"/>
  <c r="O64" i="17"/>
  <c r="O24" i="17"/>
  <c r="O26" i="17"/>
  <c r="O28" i="17"/>
  <c r="O31" i="17"/>
  <c r="O35" i="17"/>
  <c r="O39" i="17"/>
  <c r="O43" i="17"/>
  <c r="O22" i="17"/>
  <c r="O23" i="17"/>
  <c r="O25" i="17"/>
  <c r="O27" i="17"/>
  <c r="O33" i="17"/>
  <c r="O37" i="17"/>
  <c r="O41" i="17"/>
  <c r="AO52" i="17" l="1"/>
  <c r="AX68" i="17"/>
  <c r="B19" i="17"/>
  <c r="AO28" i="17"/>
  <c r="AO24" i="17"/>
  <c r="AO26" i="17"/>
  <c r="AO30" i="17"/>
  <c r="O66" i="8"/>
  <c r="O67" i="8"/>
  <c r="O68" i="8"/>
  <c r="O69" i="8"/>
  <c r="O70" i="8"/>
  <c r="O71" i="8"/>
  <c r="O72" i="8"/>
  <c r="O73" i="8"/>
  <c r="O74" i="8"/>
  <c r="O75" i="8"/>
  <c r="O76" i="8"/>
  <c r="O77" i="8"/>
  <c r="O78" i="8"/>
  <c r="O79" i="8"/>
  <c r="O80" i="8"/>
  <c r="O81" i="8"/>
  <c r="O82" i="8"/>
  <c r="O83" i="8"/>
  <c r="O84" i="8"/>
  <c r="O85" i="8"/>
  <c r="O86" i="8"/>
  <c r="O87" i="8"/>
  <c r="O88" i="8"/>
  <c r="O89" i="8"/>
  <c r="O90" i="8"/>
  <c r="O91" i="8"/>
  <c r="O92" i="8"/>
  <c r="O93" i="8"/>
  <c r="O94" i="8"/>
  <c r="O95" i="8"/>
  <c r="O96" i="8"/>
  <c r="O97" i="8"/>
  <c r="O98" i="8"/>
  <c r="O99" i="8"/>
  <c r="O100" i="8"/>
  <c r="O101" i="8"/>
  <c r="O102" i="8"/>
  <c r="O103" i="8"/>
  <c r="O104" i="8"/>
  <c r="O105" i="8"/>
  <c r="O106" i="8"/>
  <c r="O107" i="8"/>
  <c r="O108" i="8"/>
  <c r="O109" i="8"/>
  <c r="O110" i="8"/>
  <c r="O111" i="8"/>
  <c r="O112" i="8"/>
  <c r="O113" i="8"/>
  <c r="O114" i="8"/>
  <c r="O115" i="8"/>
  <c r="O116" i="8"/>
  <c r="O117" i="8"/>
  <c r="O118" i="8"/>
  <c r="O119" i="8"/>
  <c r="O120" i="8"/>
  <c r="O121" i="8"/>
  <c r="O122" i="8"/>
  <c r="O123" i="8"/>
  <c r="O124" i="8"/>
  <c r="O125" i="8"/>
  <c r="O126" i="8"/>
  <c r="O127" i="8"/>
  <c r="O128" i="8"/>
  <c r="O129" i="8"/>
  <c r="O130" i="8"/>
  <c r="O131" i="8"/>
  <c r="O132" i="8"/>
  <c r="O133" i="8"/>
  <c r="O134" i="8"/>
  <c r="O135" i="8"/>
  <c r="O136" i="8"/>
  <c r="O137" i="8"/>
  <c r="O138" i="8"/>
  <c r="O139" i="8"/>
  <c r="O140" i="8"/>
  <c r="O141" i="8"/>
  <c r="O142" i="8"/>
  <c r="O143" i="8"/>
  <c r="O144" i="8"/>
  <c r="O145" i="8"/>
  <c r="O146" i="8"/>
  <c r="O147" i="8"/>
  <c r="O148" i="8"/>
  <c r="O149" i="8"/>
  <c r="O150" i="8"/>
  <c r="O151" i="8"/>
  <c r="O152" i="8"/>
  <c r="O153" i="8"/>
  <c r="O154" i="8"/>
  <c r="O155" i="8"/>
  <c r="O156" i="8"/>
  <c r="O157" i="8"/>
  <c r="O158" i="8"/>
  <c r="O159" i="8"/>
  <c r="O160" i="8"/>
  <c r="O161" i="8"/>
  <c r="O162" i="8"/>
  <c r="O163" i="8"/>
  <c r="O164" i="8"/>
  <c r="O165" i="8"/>
  <c r="O166" i="8"/>
  <c r="O167" i="8"/>
  <c r="O168" i="8"/>
  <c r="O169" i="8"/>
  <c r="O170" i="8"/>
  <c r="O171" i="8"/>
  <c r="O172" i="8"/>
  <c r="O173" i="8"/>
  <c r="O174" i="8"/>
  <c r="O175" i="8"/>
  <c r="O176" i="8"/>
  <c r="O177" i="8"/>
  <c r="O178" i="8"/>
  <c r="O179" i="8"/>
  <c r="O180" i="8"/>
  <c r="O181" i="8"/>
  <c r="O182" i="8"/>
  <c r="O183" i="8"/>
  <c r="O184" i="8"/>
  <c r="O185" i="8"/>
  <c r="O186" i="8"/>
  <c r="O187" i="8"/>
  <c r="O188" i="8"/>
  <c r="O189" i="8"/>
  <c r="O190" i="8"/>
  <c r="O191" i="8"/>
  <c r="O192" i="8"/>
  <c r="O193" i="8"/>
  <c r="O194" i="8"/>
  <c r="O195" i="8"/>
  <c r="O196" i="8"/>
  <c r="O197" i="8"/>
  <c r="O198" i="8"/>
  <c r="O199" i="8"/>
  <c r="O200" i="8"/>
  <c r="N66" i="8"/>
  <c r="N67" i="8"/>
  <c r="N68" i="8"/>
  <c r="N69" i="8"/>
  <c r="N70" i="8"/>
  <c r="N71" i="8"/>
  <c r="N72" i="8"/>
  <c r="N73" i="8"/>
  <c r="N74" i="8"/>
  <c r="N75" i="8"/>
  <c r="N76" i="8"/>
  <c r="N77" i="8"/>
  <c r="N78" i="8"/>
  <c r="N79" i="8"/>
  <c r="N80" i="8"/>
  <c r="N81" i="8"/>
  <c r="N82" i="8"/>
  <c r="N83" i="8"/>
  <c r="N84" i="8"/>
  <c r="N85" i="8"/>
  <c r="N86" i="8"/>
  <c r="N87" i="8"/>
  <c r="N88" i="8"/>
  <c r="N89" i="8"/>
  <c r="N90" i="8"/>
  <c r="N91" i="8"/>
  <c r="N92" i="8"/>
  <c r="N93" i="8"/>
  <c r="N94" i="8"/>
  <c r="N95" i="8"/>
  <c r="N96" i="8"/>
  <c r="N97" i="8"/>
  <c r="N98" i="8"/>
  <c r="N99" i="8"/>
  <c r="N100" i="8"/>
  <c r="N101" i="8"/>
  <c r="N102" i="8"/>
  <c r="N103" i="8"/>
  <c r="N104" i="8"/>
  <c r="N105" i="8"/>
  <c r="N106" i="8"/>
  <c r="N107" i="8"/>
  <c r="N108" i="8"/>
  <c r="N109" i="8"/>
  <c r="N110" i="8"/>
  <c r="N111" i="8"/>
  <c r="N112" i="8"/>
  <c r="N113" i="8"/>
  <c r="N114" i="8"/>
  <c r="N115" i="8"/>
  <c r="N116" i="8"/>
  <c r="N117" i="8"/>
  <c r="N118" i="8"/>
  <c r="N119" i="8"/>
  <c r="N120" i="8"/>
  <c r="N121" i="8"/>
  <c r="N122" i="8"/>
  <c r="N123" i="8"/>
  <c r="N124" i="8"/>
  <c r="N125" i="8"/>
  <c r="N126" i="8"/>
  <c r="N127" i="8"/>
  <c r="N128" i="8"/>
  <c r="N129" i="8"/>
  <c r="N130" i="8"/>
  <c r="N131" i="8"/>
  <c r="N132" i="8"/>
  <c r="N133" i="8"/>
  <c r="N134" i="8"/>
  <c r="N135" i="8"/>
  <c r="N136" i="8"/>
  <c r="N137" i="8"/>
  <c r="N138" i="8"/>
  <c r="N139" i="8"/>
  <c r="N140" i="8"/>
  <c r="N141" i="8"/>
  <c r="N142" i="8"/>
  <c r="N143" i="8"/>
  <c r="N144" i="8"/>
  <c r="N145" i="8"/>
  <c r="N146" i="8"/>
  <c r="N147" i="8"/>
  <c r="N148" i="8"/>
  <c r="N149" i="8"/>
  <c r="N150" i="8"/>
  <c r="N151" i="8"/>
  <c r="N152" i="8"/>
  <c r="N153" i="8"/>
  <c r="N154" i="8"/>
  <c r="N155" i="8"/>
  <c r="N156" i="8"/>
  <c r="N157" i="8"/>
  <c r="N158" i="8"/>
  <c r="N159" i="8"/>
  <c r="N160" i="8"/>
  <c r="N161" i="8"/>
  <c r="N162" i="8"/>
  <c r="N163" i="8"/>
  <c r="N164" i="8"/>
  <c r="N165" i="8"/>
  <c r="N166" i="8"/>
  <c r="N167" i="8"/>
  <c r="N168" i="8"/>
  <c r="N169" i="8"/>
  <c r="N170" i="8"/>
  <c r="N171" i="8"/>
  <c r="N172" i="8"/>
  <c r="N173" i="8"/>
  <c r="N174" i="8"/>
  <c r="N175" i="8"/>
  <c r="N176" i="8"/>
  <c r="N177" i="8"/>
  <c r="N178" i="8"/>
  <c r="N179" i="8"/>
  <c r="N180" i="8"/>
  <c r="N181" i="8"/>
  <c r="N182" i="8"/>
  <c r="N183" i="8"/>
  <c r="N184" i="8"/>
  <c r="N185" i="8"/>
  <c r="N186" i="8"/>
  <c r="N187" i="8"/>
  <c r="N188" i="8"/>
  <c r="N189" i="8"/>
  <c r="N190" i="8"/>
  <c r="N191" i="8"/>
  <c r="N192" i="8"/>
  <c r="N193" i="8"/>
  <c r="N194" i="8"/>
  <c r="N195" i="8"/>
  <c r="N196" i="8"/>
  <c r="N197" i="8"/>
  <c r="N198" i="8"/>
  <c r="N199" i="8"/>
  <c r="N200" i="8"/>
  <c r="M66" i="8"/>
  <c r="M67" i="8"/>
  <c r="M68" i="8"/>
  <c r="M69" i="8"/>
  <c r="M70" i="8"/>
  <c r="M71" i="8"/>
  <c r="M72" i="8"/>
  <c r="M73" i="8"/>
  <c r="M74" i="8"/>
  <c r="M75" i="8"/>
  <c r="M76" i="8"/>
  <c r="M77" i="8"/>
  <c r="M78" i="8"/>
  <c r="M79" i="8"/>
  <c r="M80" i="8"/>
  <c r="M81" i="8"/>
  <c r="M82" i="8"/>
  <c r="M83" i="8"/>
  <c r="M84" i="8"/>
  <c r="M85" i="8"/>
  <c r="M86" i="8"/>
  <c r="M87" i="8"/>
  <c r="M88" i="8"/>
  <c r="M89" i="8"/>
  <c r="M90" i="8"/>
  <c r="M91" i="8"/>
  <c r="M92" i="8"/>
  <c r="M93" i="8"/>
  <c r="M94" i="8"/>
  <c r="M95" i="8"/>
  <c r="M96" i="8"/>
  <c r="M97" i="8"/>
  <c r="M98" i="8"/>
  <c r="M99" i="8"/>
  <c r="M100" i="8"/>
  <c r="M101" i="8"/>
  <c r="M102" i="8"/>
  <c r="M103" i="8"/>
  <c r="M104" i="8"/>
  <c r="M105" i="8"/>
  <c r="M106" i="8"/>
  <c r="M107" i="8"/>
  <c r="M108" i="8"/>
  <c r="M109" i="8"/>
  <c r="M110" i="8"/>
  <c r="M111" i="8"/>
  <c r="M112" i="8"/>
  <c r="M113" i="8"/>
  <c r="M114" i="8"/>
  <c r="M115" i="8"/>
  <c r="M116" i="8"/>
  <c r="M117" i="8"/>
  <c r="M118" i="8"/>
  <c r="M119" i="8"/>
  <c r="M120" i="8"/>
  <c r="M121" i="8"/>
  <c r="M122" i="8"/>
  <c r="M123" i="8"/>
  <c r="M124" i="8"/>
  <c r="M125" i="8"/>
  <c r="M126" i="8"/>
  <c r="M127" i="8"/>
  <c r="M128" i="8"/>
  <c r="M129" i="8"/>
  <c r="M130" i="8"/>
  <c r="M131" i="8"/>
  <c r="M132" i="8"/>
  <c r="M133" i="8"/>
  <c r="M134" i="8"/>
  <c r="M135" i="8"/>
  <c r="M136" i="8"/>
  <c r="M137" i="8"/>
  <c r="M138" i="8"/>
  <c r="M139" i="8"/>
  <c r="M140" i="8"/>
  <c r="M141" i="8"/>
  <c r="M142" i="8"/>
  <c r="M143" i="8"/>
  <c r="M144" i="8"/>
  <c r="M145" i="8"/>
  <c r="M146" i="8"/>
  <c r="M147" i="8"/>
  <c r="M148" i="8"/>
  <c r="M149" i="8"/>
  <c r="M150" i="8"/>
  <c r="M151" i="8"/>
  <c r="M152" i="8"/>
  <c r="M153" i="8"/>
  <c r="M154" i="8"/>
  <c r="M155" i="8"/>
  <c r="M156" i="8"/>
  <c r="M157" i="8"/>
  <c r="M158" i="8"/>
  <c r="M159" i="8"/>
  <c r="M160" i="8"/>
  <c r="M161" i="8"/>
  <c r="M162" i="8"/>
  <c r="M163" i="8"/>
  <c r="M164" i="8"/>
  <c r="M165" i="8"/>
  <c r="M166" i="8"/>
  <c r="M167" i="8"/>
  <c r="M168" i="8"/>
  <c r="M169" i="8"/>
  <c r="M170" i="8"/>
  <c r="M171" i="8"/>
  <c r="M172" i="8"/>
  <c r="M173" i="8"/>
  <c r="M174" i="8"/>
  <c r="M175" i="8"/>
  <c r="M176" i="8"/>
  <c r="M177" i="8"/>
  <c r="M178" i="8"/>
  <c r="M179" i="8"/>
  <c r="M180" i="8"/>
  <c r="M181" i="8"/>
  <c r="M182" i="8"/>
  <c r="M183" i="8"/>
  <c r="M184" i="8"/>
  <c r="M185" i="8"/>
  <c r="M186" i="8"/>
  <c r="M187" i="8"/>
  <c r="M188" i="8"/>
  <c r="M189" i="8"/>
  <c r="M190" i="8"/>
  <c r="M191" i="8"/>
  <c r="M192" i="8"/>
  <c r="M193" i="8"/>
  <c r="M194" i="8"/>
  <c r="M195" i="8"/>
  <c r="M196" i="8"/>
  <c r="M197" i="8"/>
  <c r="M198" i="8"/>
  <c r="M199" i="8"/>
  <c r="M200" i="8"/>
  <c r="N1" i="14"/>
  <c r="O3" i="8" l="1"/>
  <c r="M3" i="8"/>
  <c r="M1227" i="14"/>
  <c r="L1227" i="14"/>
  <c r="M1226" i="14"/>
  <c r="L1226" i="14"/>
  <c r="M1225" i="14"/>
  <c r="L1225" i="14"/>
  <c r="M1224" i="14"/>
  <c r="L1224" i="14"/>
  <c r="M1223" i="14"/>
  <c r="L1223" i="14"/>
  <c r="M1222" i="14"/>
  <c r="L1222" i="14"/>
  <c r="M1221" i="14"/>
  <c r="L1221" i="14"/>
  <c r="M1220" i="14"/>
  <c r="L1220" i="14"/>
  <c r="C1220" i="14"/>
  <c r="C1221" i="14" s="1"/>
  <c r="C1222" i="14" s="1"/>
  <c r="C1223" i="14" s="1"/>
  <c r="C1224" i="14" s="1"/>
  <c r="C1225" i="14" s="1"/>
  <c r="C1226" i="14" s="1"/>
  <c r="C1227" i="14" s="1"/>
  <c r="M1219" i="14"/>
  <c r="L1219" i="14"/>
  <c r="M1218" i="14"/>
  <c r="L1218" i="14"/>
  <c r="M1217" i="14"/>
  <c r="L1217" i="14"/>
  <c r="M1216" i="14"/>
  <c r="L1216" i="14"/>
  <c r="M1215" i="14"/>
  <c r="L1215" i="14"/>
  <c r="M1214" i="14"/>
  <c r="L1214" i="14"/>
  <c r="M1213" i="14"/>
  <c r="L1213" i="14"/>
  <c r="M1212" i="14"/>
  <c r="L1212" i="14"/>
  <c r="M1211" i="14"/>
  <c r="L1211" i="14"/>
  <c r="M1210" i="14"/>
  <c r="L1210" i="14"/>
  <c r="M1209" i="14"/>
  <c r="L1209" i="14"/>
  <c r="M1208" i="14"/>
  <c r="L1208" i="14"/>
  <c r="M1207" i="14"/>
  <c r="L1207" i="14"/>
  <c r="M1206" i="14"/>
  <c r="L1206" i="14"/>
  <c r="C1206" i="14"/>
  <c r="C1207" i="14" s="1"/>
  <c r="C1208" i="14" s="1"/>
  <c r="C1209" i="14" s="1"/>
  <c r="C1210" i="14" s="1"/>
  <c r="C1211" i="14" s="1"/>
  <c r="C1212" i="14" s="1"/>
  <c r="C1213" i="14" s="1"/>
  <c r="C1214" i="14" s="1"/>
  <c r="C1215" i="14" s="1"/>
  <c r="C1216" i="14" s="1"/>
  <c r="C1217" i="14" s="1"/>
  <c r="C1218" i="14" s="1"/>
  <c r="C1219" i="14" s="1"/>
  <c r="M1205" i="14"/>
  <c r="L1205" i="14"/>
  <c r="M1204" i="14"/>
  <c r="L1204" i="14"/>
  <c r="M1203" i="14"/>
  <c r="L1203" i="14"/>
  <c r="M1202" i="14"/>
  <c r="L1202" i="14"/>
  <c r="M1201" i="14"/>
  <c r="L1201" i="14"/>
  <c r="M1200" i="14"/>
  <c r="L1200" i="14"/>
  <c r="M1199" i="14"/>
  <c r="L1199" i="14"/>
  <c r="M1198" i="14"/>
  <c r="L1198" i="14"/>
  <c r="M1197" i="14"/>
  <c r="L1197" i="14"/>
  <c r="C1197" i="14"/>
  <c r="C1198" i="14" s="1"/>
  <c r="C1199" i="14" s="1"/>
  <c r="C1200" i="14" s="1"/>
  <c r="C1201" i="14" s="1"/>
  <c r="C1202" i="14" s="1"/>
  <c r="C1203" i="14" s="1"/>
  <c r="C1204" i="14" s="1"/>
  <c r="C1205" i="14" s="1"/>
  <c r="M1196" i="14"/>
  <c r="L1196" i="14"/>
  <c r="M1195" i="14"/>
  <c r="L1195" i="14"/>
  <c r="M1194" i="14"/>
  <c r="L1194" i="14"/>
  <c r="M1193" i="14"/>
  <c r="L1193" i="14"/>
  <c r="M1192" i="14"/>
  <c r="L1192" i="14"/>
  <c r="M1191" i="14"/>
  <c r="L1191" i="14"/>
  <c r="M1190" i="14"/>
  <c r="L1190" i="14"/>
  <c r="M1189" i="14"/>
  <c r="L1189" i="14"/>
  <c r="M1188" i="14"/>
  <c r="L1188" i="14"/>
  <c r="C1188" i="14"/>
  <c r="C1189" i="14" s="1"/>
  <c r="C1190" i="14" s="1"/>
  <c r="C1191" i="14" s="1"/>
  <c r="C1192" i="14" s="1"/>
  <c r="C1193" i="14" s="1"/>
  <c r="C1194" i="14" s="1"/>
  <c r="C1195" i="14" s="1"/>
  <c r="C1196" i="14" s="1"/>
  <c r="M1187" i="14"/>
  <c r="L1187" i="14"/>
  <c r="M1186" i="14"/>
  <c r="L1186" i="14"/>
  <c r="M1185" i="14"/>
  <c r="L1185" i="14"/>
  <c r="M1184" i="14"/>
  <c r="L1184" i="14"/>
  <c r="M1183" i="14"/>
  <c r="L1183" i="14"/>
  <c r="M1182" i="14"/>
  <c r="L1182" i="14"/>
  <c r="M1181" i="14"/>
  <c r="L1181" i="14"/>
  <c r="M1180" i="14"/>
  <c r="L1180" i="14"/>
  <c r="C1180" i="14"/>
  <c r="C1181" i="14" s="1"/>
  <c r="C1182" i="14" s="1"/>
  <c r="C1183" i="14" s="1"/>
  <c r="C1184" i="14" s="1"/>
  <c r="C1185" i="14" s="1"/>
  <c r="C1186" i="14" s="1"/>
  <c r="C1187" i="14" s="1"/>
  <c r="M1179" i="14"/>
  <c r="L1179" i="14"/>
  <c r="M1178" i="14"/>
  <c r="L1178" i="14"/>
  <c r="M1177" i="14"/>
  <c r="L1177" i="14"/>
  <c r="M1176" i="14"/>
  <c r="L1176" i="14"/>
  <c r="M1175" i="14"/>
  <c r="L1175" i="14"/>
  <c r="M1174" i="14"/>
  <c r="L1174" i="14"/>
  <c r="M1173" i="14"/>
  <c r="L1173" i="14"/>
  <c r="M1172" i="14"/>
  <c r="L1172" i="14"/>
  <c r="M1171" i="14"/>
  <c r="L1171" i="14"/>
  <c r="M1170" i="14"/>
  <c r="L1170" i="14"/>
  <c r="C1170" i="14"/>
  <c r="C1171" i="14" s="1"/>
  <c r="C1172" i="14" s="1"/>
  <c r="C1173" i="14" s="1"/>
  <c r="C1174" i="14" s="1"/>
  <c r="C1175" i="14" s="1"/>
  <c r="C1176" i="14" s="1"/>
  <c r="C1177" i="14" s="1"/>
  <c r="C1178" i="14" s="1"/>
  <c r="C1179" i="14" s="1"/>
  <c r="M1169" i="14"/>
  <c r="L1169" i="14"/>
  <c r="M1168" i="14"/>
  <c r="L1168" i="14"/>
  <c r="M1167" i="14"/>
  <c r="L1167" i="14"/>
  <c r="M1166" i="14"/>
  <c r="L1166" i="14"/>
  <c r="M1165" i="14"/>
  <c r="L1165" i="14"/>
  <c r="M1164" i="14"/>
  <c r="L1164" i="14"/>
  <c r="M1163" i="14"/>
  <c r="L1163" i="14"/>
  <c r="M1162" i="14"/>
  <c r="L1162" i="14"/>
  <c r="M1161" i="14"/>
  <c r="L1161" i="14"/>
  <c r="M1160" i="14"/>
  <c r="L1160" i="14"/>
  <c r="M1159" i="14"/>
  <c r="L1159" i="14"/>
  <c r="M1158" i="14"/>
  <c r="L1158" i="14"/>
  <c r="M1157" i="14"/>
  <c r="L1157" i="14"/>
  <c r="C1157" i="14"/>
  <c r="C1158" i="14" s="1"/>
  <c r="C1159" i="14" s="1"/>
  <c r="C1160" i="14" s="1"/>
  <c r="C1161" i="14" s="1"/>
  <c r="C1162" i="14" s="1"/>
  <c r="C1163" i="14" s="1"/>
  <c r="C1164" i="14" s="1"/>
  <c r="C1165" i="14" s="1"/>
  <c r="C1166" i="14" s="1"/>
  <c r="C1167" i="14" s="1"/>
  <c r="C1168" i="14" s="1"/>
  <c r="C1169" i="14" s="1"/>
  <c r="M1156" i="14"/>
  <c r="L1156" i="14"/>
  <c r="M1155" i="14"/>
  <c r="L1155" i="14"/>
  <c r="M1154" i="14"/>
  <c r="L1154" i="14"/>
  <c r="M1153" i="14"/>
  <c r="L1153" i="14"/>
  <c r="M1152" i="14"/>
  <c r="L1152" i="14"/>
  <c r="M1151" i="14"/>
  <c r="L1151" i="14"/>
  <c r="M1150" i="14"/>
  <c r="L1150" i="14"/>
  <c r="M1149" i="14"/>
  <c r="L1149" i="14"/>
  <c r="M1148" i="14"/>
  <c r="L1148" i="14"/>
  <c r="M1147" i="14"/>
  <c r="L1147" i="14"/>
  <c r="M1146" i="14"/>
  <c r="L1146" i="14"/>
  <c r="M1145" i="14"/>
  <c r="L1145" i="14"/>
  <c r="M1144" i="14"/>
  <c r="L1144" i="14"/>
  <c r="M1143" i="14"/>
  <c r="L1143" i="14"/>
  <c r="C1143" i="14"/>
  <c r="C1144" i="14" s="1"/>
  <c r="C1145" i="14" s="1"/>
  <c r="C1146" i="14" s="1"/>
  <c r="C1147" i="14" s="1"/>
  <c r="C1148" i="14" s="1"/>
  <c r="C1149" i="14" s="1"/>
  <c r="C1150" i="14" s="1"/>
  <c r="C1151" i="14" s="1"/>
  <c r="C1152" i="14" s="1"/>
  <c r="C1153" i="14" s="1"/>
  <c r="C1154" i="14" s="1"/>
  <c r="C1155" i="14" s="1"/>
  <c r="C1156" i="14" s="1"/>
  <c r="M1142" i="14"/>
  <c r="L1142" i="14"/>
  <c r="M1141" i="14"/>
  <c r="L1141" i="14"/>
  <c r="M1140" i="14"/>
  <c r="L1140" i="14"/>
  <c r="M1139" i="14"/>
  <c r="L1139" i="14"/>
  <c r="M1138" i="14"/>
  <c r="L1138" i="14"/>
  <c r="M1137" i="14"/>
  <c r="L1137" i="14"/>
  <c r="M1136" i="14"/>
  <c r="L1136" i="14"/>
  <c r="M1135" i="14"/>
  <c r="L1135" i="14"/>
  <c r="M1134" i="14"/>
  <c r="L1134" i="14"/>
  <c r="M1133" i="14"/>
  <c r="L1133" i="14"/>
  <c r="M1132" i="14"/>
  <c r="L1132" i="14"/>
  <c r="M1131" i="14"/>
  <c r="L1131" i="14"/>
  <c r="M1130" i="14"/>
  <c r="L1130" i="14"/>
  <c r="M1129" i="14"/>
  <c r="L1129" i="14"/>
  <c r="M1128" i="14"/>
  <c r="L1128" i="14"/>
  <c r="M1127" i="14"/>
  <c r="L1127" i="14"/>
  <c r="M1126" i="14"/>
  <c r="L1126" i="14"/>
  <c r="M1125" i="14"/>
  <c r="L1125" i="14"/>
  <c r="M1124" i="14"/>
  <c r="L1124" i="14"/>
  <c r="M1123" i="14"/>
  <c r="L1123" i="14"/>
  <c r="M1122" i="14"/>
  <c r="L1122" i="14"/>
  <c r="M1121" i="14"/>
  <c r="L1121" i="14"/>
  <c r="C1121" i="14"/>
  <c r="C1122" i="14" s="1"/>
  <c r="C1123" i="14" s="1"/>
  <c r="C1124" i="14" s="1"/>
  <c r="C1125" i="14" s="1"/>
  <c r="C1126" i="14" s="1"/>
  <c r="C1127" i="14" s="1"/>
  <c r="C1128" i="14" s="1"/>
  <c r="C1129" i="14" s="1"/>
  <c r="C1130" i="14" s="1"/>
  <c r="C1131" i="14" s="1"/>
  <c r="C1132" i="14" s="1"/>
  <c r="C1133" i="14" s="1"/>
  <c r="C1134" i="14" s="1"/>
  <c r="C1135" i="14" s="1"/>
  <c r="C1136" i="14" s="1"/>
  <c r="C1137" i="14" s="1"/>
  <c r="C1138" i="14" s="1"/>
  <c r="C1139" i="14" s="1"/>
  <c r="C1140" i="14" s="1"/>
  <c r="C1141" i="14" s="1"/>
  <c r="C1142" i="14" s="1"/>
  <c r="M1120" i="14"/>
  <c r="L1120" i="14"/>
  <c r="M1119" i="14"/>
  <c r="L1119" i="14"/>
  <c r="M1118" i="14"/>
  <c r="L1118" i="14"/>
  <c r="M1117" i="14"/>
  <c r="L1117" i="14"/>
  <c r="M1116" i="14"/>
  <c r="L1116" i="14"/>
  <c r="M1115" i="14"/>
  <c r="L1115" i="14"/>
  <c r="M1114" i="14"/>
  <c r="L1114" i="14"/>
  <c r="M1113" i="14"/>
  <c r="L1113" i="14"/>
  <c r="M1112" i="14"/>
  <c r="L1112" i="14"/>
  <c r="M1111" i="14"/>
  <c r="L1111" i="14"/>
  <c r="M1110" i="14"/>
  <c r="L1110" i="14"/>
  <c r="M1109" i="14"/>
  <c r="L1109" i="14"/>
  <c r="M1108" i="14"/>
  <c r="L1108" i="14"/>
  <c r="M1107" i="14"/>
  <c r="L1107" i="14"/>
  <c r="M1106" i="14"/>
  <c r="L1106" i="14"/>
  <c r="M1105" i="14"/>
  <c r="L1105" i="14"/>
  <c r="M1104" i="14"/>
  <c r="L1104" i="14"/>
  <c r="M1103" i="14"/>
  <c r="L1103" i="14"/>
  <c r="M1102" i="14"/>
  <c r="L1102" i="14"/>
  <c r="M1101" i="14"/>
  <c r="L1101" i="14"/>
  <c r="M1100" i="14"/>
  <c r="L1100" i="14"/>
  <c r="M1099" i="14"/>
  <c r="L1099" i="14"/>
  <c r="M1098" i="14"/>
  <c r="L1098" i="14"/>
  <c r="C1098" i="14"/>
  <c r="C1099" i="14" s="1"/>
  <c r="C1100" i="14" s="1"/>
  <c r="C1101" i="14" s="1"/>
  <c r="C1102" i="14" s="1"/>
  <c r="C1103" i="14" s="1"/>
  <c r="C1104" i="14" s="1"/>
  <c r="C1105" i="14" s="1"/>
  <c r="C1106" i="14" s="1"/>
  <c r="C1107" i="14" s="1"/>
  <c r="C1108" i="14" s="1"/>
  <c r="C1109" i="14" s="1"/>
  <c r="C1110" i="14" s="1"/>
  <c r="C1111" i="14" s="1"/>
  <c r="C1112" i="14" s="1"/>
  <c r="C1113" i="14" s="1"/>
  <c r="C1114" i="14" s="1"/>
  <c r="C1115" i="14" s="1"/>
  <c r="C1116" i="14" s="1"/>
  <c r="C1117" i="14" s="1"/>
  <c r="C1118" i="14" s="1"/>
  <c r="C1119" i="14" s="1"/>
  <c r="C1120" i="14" s="1"/>
  <c r="M1097" i="14"/>
  <c r="L1097" i="14"/>
  <c r="M1096" i="14"/>
  <c r="L1096" i="14"/>
  <c r="M1095" i="14"/>
  <c r="L1095" i="14"/>
  <c r="M1094" i="14"/>
  <c r="L1094" i="14"/>
  <c r="M1093" i="14"/>
  <c r="L1093" i="14"/>
  <c r="M1092" i="14"/>
  <c r="L1092" i="14"/>
  <c r="M1091" i="14"/>
  <c r="L1091" i="14"/>
  <c r="M1090" i="14"/>
  <c r="L1090" i="14"/>
  <c r="M1089" i="14"/>
  <c r="L1089" i="14"/>
  <c r="M1088" i="14"/>
  <c r="L1088" i="14"/>
  <c r="M1087" i="14"/>
  <c r="L1087" i="14"/>
  <c r="M1086" i="14"/>
  <c r="L1086" i="14"/>
  <c r="M1085" i="14"/>
  <c r="L1085" i="14"/>
  <c r="M1084" i="14"/>
  <c r="L1084" i="14"/>
  <c r="M1083" i="14"/>
  <c r="L1083" i="14"/>
  <c r="M1082" i="14"/>
  <c r="L1082" i="14"/>
  <c r="M1081" i="14"/>
  <c r="L1081" i="14"/>
  <c r="M1080" i="14"/>
  <c r="L1080" i="14"/>
  <c r="M1079" i="14"/>
  <c r="L1079" i="14"/>
  <c r="M1078" i="14"/>
  <c r="L1078" i="14"/>
  <c r="M1077" i="14"/>
  <c r="L1077" i="14"/>
  <c r="M1076" i="14"/>
  <c r="L1076" i="14"/>
  <c r="C1076" i="14"/>
  <c r="C1077" i="14" s="1"/>
  <c r="C1078" i="14" s="1"/>
  <c r="C1079" i="14" s="1"/>
  <c r="C1080" i="14" s="1"/>
  <c r="C1081" i="14" s="1"/>
  <c r="C1082" i="14" s="1"/>
  <c r="C1083" i="14" s="1"/>
  <c r="C1084" i="14" s="1"/>
  <c r="C1085" i="14" s="1"/>
  <c r="C1086" i="14" s="1"/>
  <c r="C1087" i="14" s="1"/>
  <c r="C1088" i="14" s="1"/>
  <c r="C1089" i="14" s="1"/>
  <c r="C1090" i="14" s="1"/>
  <c r="C1091" i="14" s="1"/>
  <c r="C1092" i="14" s="1"/>
  <c r="C1093" i="14" s="1"/>
  <c r="C1094" i="14" s="1"/>
  <c r="C1095" i="14" s="1"/>
  <c r="C1096" i="14" s="1"/>
  <c r="C1097" i="14" s="1"/>
  <c r="M1075" i="14"/>
  <c r="L1075" i="14"/>
  <c r="M1074" i="14"/>
  <c r="L1074" i="14"/>
  <c r="M1073" i="14"/>
  <c r="L1073" i="14"/>
  <c r="M1072" i="14"/>
  <c r="L1072" i="14"/>
  <c r="M1071" i="14"/>
  <c r="L1071" i="14"/>
  <c r="M1070" i="14"/>
  <c r="L1070" i="14"/>
  <c r="M1069" i="14"/>
  <c r="L1069" i="14"/>
  <c r="M1068" i="14"/>
  <c r="L1068" i="14"/>
  <c r="M1067" i="14"/>
  <c r="L1067" i="14"/>
  <c r="M1066" i="14"/>
  <c r="L1066" i="14"/>
  <c r="M1065" i="14"/>
  <c r="L1065" i="14"/>
  <c r="M1064" i="14"/>
  <c r="L1064" i="14"/>
  <c r="M1063" i="14"/>
  <c r="L1063" i="14"/>
  <c r="M1062" i="14"/>
  <c r="L1062" i="14"/>
  <c r="M1061" i="14"/>
  <c r="L1061" i="14"/>
  <c r="M1060" i="14"/>
  <c r="L1060" i="14"/>
  <c r="M1059" i="14"/>
  <c r="L1059" i="14"/>
  <c r="M1058" i="14"/>
  <c r="L1058" i="14"/>
  <c r="M1057" i="14"/>
  <c r="L1057" i="14"/>
  <c r="M1056" i="14"/>
  <c r="L1056" i="14"/>
  <c r="M1055" i="14"/>
  <c r="L1055" i="14"/>
  <c r="M1054" i="14"/>
  <c r="L1054" i="14"/>
  <c r="M1053" i="14"/>
  <c r="L1053" i="14"/>
  <c r="M1052" i="14"/>
  <c r="L1052" i="14"/>
  <c r="M1051" i="14"/>
  <c r="L1051" i="14"/>
  <c r="M1050" i="14"/>
  <c r="L1050" i="14"/>
  <c r="M1049" i="14"/>
  <c r="L1049" i="14"/>
  <c r="M1048" i="14"/>
  <c r="L1048" i="14"/>
  <c r="M1047" i="14"/>
  <c r="L1047" i="14"/>
  <c r="M1046" i="14"/>
  <c r="L1046" i="14"/>
  <c r="M1045" i="14"/>
  <c r="L1045" i="14"/>
  <c r="M1044" i="14"/>
  <c r="L1044" i="14"/>
  <c r="M1043" i="14"/>
  <c r="L1043" i="14"/>
  <c r="M1042" i="14"/>
  <c r="L1042" i="14"/>
  <c r="M1041" i="14"/>
  <c r="L1041" i="14"/>
  <c r="M1040" i="14"/>
  <c r="L1040" i="14"/>
  <c r="M1039" i="14"/>
  <c r="L1039" i="14"/>
  <c r="M1038" i="14"/>
  <c r="L1038" i="14"/>
  <c r="M1037" i="14"/>
  <c r="L1037" i="14"/>
  <c r="M1036" i="14"/>
  <c r="L1036" i="14"/>
  <c r="M1035" i="14"/>
  <c r="L1035" i="14"/>
  <c r="M1034" i="14"/>
  <c r="L1034" i="14"/>
  <c r="M1033" i="14"/>
  <c r="L1033" i="14"/>
  <c r="M1032" i="14"/>
  <c r="L1032" i="14"/>
  <c r="M1031" i="14"/>
  <c r="L1031" i="14"/>
  <c r="M1030" i="14"/>
  <c r="L1030" i="14"/>
  <c r="M1029" i="14"/>
  <c r="L1029" i="14"/>
  <c r="M1028" i="14"/>
  <c r="L1028" i="14"/>
  <c r="M1027" i="14"/>
  <c r="L1027" i="14"/>
  <c r="M1026" i="14"/>
  <c r="L1026" i="14"/>
  <c r="M1025" i="14"/>
  <c r="L1025" i="14"/>
  <c r="M1024" i="14"/>
  <c r="L1024" i="14"/>
  <c r="M1023" i="14"/>
  <c r="L1023" i="14"/>
  <c r="M1022" i="14"/>
  <c r="L1022" i="14"/>
  <c r="M1021" i="14"/>
  <c r="L1021" i="14"/>
  <c r="M1020" i="14"/>
  <c r="L1020" i="14"/>
  <c r="M1019" i="14"/>
  <c r="L1019" i="14"/>
  <c r="M1017" i="14"/>
  <c r="L1017" i="14"/>
  <c r="M1016" i="14"/>
  <c r="L1016" i="14"/>
  <c r="C1016" i="14"/>
  <c r="C1017" i="14" s="1"/>
  <c r="C1019" i="14" s="1"/>
  <c r="C1020" i="14" s="1"/>
  <c r="C1021" i="14" s="1"/>
  <c r="C1022" i="14" s="1"/>
  <c r="C1023" i="14" s="1"/>
  <c r="C1024" i="14" s="1"/>
  <c r="C1025" i="14" s="1"/>
  <c r="C1026" i="14" s="1"/>
  <c r="C1027" i="14" s="1"/>
  <c r="C1028" i="14" s="1"/>
  <c r="C1029" i="14" s="1"/>
  <c r="C1030" i="14" s="1"/>
  <c r="C1031" i="14" s="1"/>
  <c r="C1032" i="14" s="1"/>
  <c r="C1033" i="14" s="1"/>
  <c r="C1034" i="14" s="1"/>
  <c r="C1035" i="14" s="1"/>
  <c r="C1036" i="14" s="1"/>
  <c r="C1037" i="14" s="1"/>
  <c r="C1038" i="14" s="1"/>
  <c r="C1039" i="14" s="1"/>
  <c r="C1040" i="14" s="1"/>
  <c r="C1041" i="14" s="1"/>
  <c r="C1042" i="14" s="1"/>
  <c r="C1043" i="14" s="1"/>
  <c r="C1044" i="14" s="1"/>
  <c r="C1045" i="14" s="1"/>
  <c r="C1046" i="14" s="1"/>
  <c r="C1047" i="14" s="1"/>
  <c r="C1048" i="14" s="1"/>
  <c r="C1049" i="14" s="1"/>
  <c r="C1050" i="14" s="1"/>
  <c r="C1051" i="14" s="1"/>
  <c r="C1052" i="14" s="1"/>
  <c r="C1053" i="14" s="1"/>
  <c r="C1054" i="14" s="1"/>
  <c r="C1055" i="14" s="1"/>
  <c r="C1056" i="14" s="1"/>
  <c r="C1057" i="14" s="1"/>
  <c r="C1058" i="14" s="1"/>
  <c r="C1059" i="14" s="1"/>
  <c r="C1060" i="14" s="1"/>
  <c r="C1061" i="14" s="1"/>
  <c r="C1062" i="14" s="1"/>
  <c r="C1063" i="14" s="1"/>
  <c r="C1064" i="14" s="1"/>
  <c r="C1065" i="14" s="1"/>
  <c r="C1066" i="14" s="1"/>
  <c r="C1067" i="14" s="1"/>
  <c r="C1068" i="14" s="1"/>
  <c r="C1069" i="14" s="1"/>
  <c r="C1070" i="14" s="1"/>
  <c r="C1071" i="14" s="1"/>
  <c r="C1072" i="14" s="1"/>
  <c r="C1073" i="14" s="1"/>
  <c r="C1074" i="14" s="1"/>
  <c r="C1075" i="14" s="1"/>
  <c r="M1015" i="14"/>
  <c r="L1015" i="14"/>
  <c r="M1014" i="14"/>
  <c r="L1014" i="14"/>
  <c r="M1013" i="14"/>
  <c r="L1013" i="14"/>
  <c r="M1012" i="14"/>
  <c r="L1012" i="14"/>
  <c r="M1011" i="14"/>
  <c r="L1011" i="14"/>
  <c r="M1010" i="14"/>
  <c r="L1010" i="14"/>
  <c r="M1009" i="14"/>
  <c r="L1009" i="14"/>
  <c r="M1008" i="14"/>
  <c r="L1008" i="14"/>
  <c r="M1007" i="14"/>
  <c r="L1007" i="14"/>
  <c r="M1006" i="14"/>
  <c r="L1006" i="14"/>
  <c r="M1005" i="14"/>
  <c r="L1005" i="14"/>
  <c r="M1004" i="14"/>
  <c r="L1004" i="14"/>
  <c r="M1003" i="14"/>
  <c r="L1003" i="14"/>
  <c r="M1002" i="14"/>
  <c r="L1002" i="14"/>
  <c r="M1001" i="14"/>
  <c r="L1001" i="14"/>
  <c r="M1000" i="14"/>
  <c r="L1000" i="14"/>
  <c r="M999" i="14"/>
  <c r="L999" i="14"/>
  <c r="M998" i="14"/>
  <c r="L998" i="14"/>
  <c r="M997" i="14"/>
  <c r="L997" i="14"/>
  <c r="M996" i="14"/>
  <c r="L996" i="14"/>
  <c r="M995" i="14"/>
  <c r="L995" i="14"/>
  <c r="M994" i="14"/>
  <c r="L994" i="14"/>
  <c r="M993" i="14"/>
  <c r="L993" i="14"/>
  <c r="M992" i="14"/>
  <c r="L992" i="14"/>
  <c r="M991" i="14"/>
  <c r="L991" i="14"/>
  <c r="M990" i="14"/>
  <c r="L990" i="14"/>
  <c r="M989" i="14"/>
  <c r="L989" i="14"/>
  <c r="M988" i="14"/>
  <c r="L988" i="14"/>
  <c r="M987" i="14"/>
  <c r="L987" i="14"/>
  <c r="M986" i="14"/>
  <c r="L986" i="14"/>
  <c r="M985" i="14"/>
  <c r="L985" i="14"/>
  <c r="C985" i="14"/>
  <c r="C986" i="14" s="1"/>
  <c r="C987" i="14" s="1"/>
  <c r="C988" i="14" s="1"/>
  <c r="C989" i="14" s="1"/>
  <c r="C990" i="14" s="1"/>
  <c r="C991" i="14" s="1"/>
  <c r="C992" i="14" s="1"/>
  <c r="C993" i="14" s="1"/>
  <c r="C994" i="14" s="1"/>
  <c r="C995" i="14" s="1"/>
  <c r="C996" i="14" s="1"/>
  <c r="C997" i="14" s="1"/>
  <c r="C998" i="14" s="1"/>
  <c r="C999" i="14" s="1"/>
  <c r="C1000" i="14" s="1"/>
  <c r="C1001" i="14" s="1"/>
  <c r="C1002" i="14" s="1"/>
  <c r="C1003" i="14" s="1"/>
  <c r="C1004" i="14" s="1"/>
  <c r="C1005" i="14" s="1"/>
  <c r="C1006" i="14" s="1"/>
  <c r="C1007" i="14" s="1"/>
  <c r="C1008" i="14" s="1"/>
  <c r="C1009" i="14" s="1"/>
  <c r="C1010" i="14" s="1"/>
  <c r="C1011" i="14" s="1"/>
  <c r="C1012" i="14" s="1"/>
  <c r="C1013" i="14" s="1"/>
  <c r="C1014" i="14" s="1"/>
  <c r="C1015" i="14" s="1"/>
  <c r="M984" i="14"/>
  <c r="L984" i="14"/>
  <c r="C984" i="14"/>
  <c r="M983" i="14"/>
  <c r="L983" i="14"/>
  <c r="M982" i="14"/>
  <c r="L982" i="14"/>
  <c r="M981" i="14"/>
  <c r="L981" i="14"/>
  <c r="M980" i="14"/>
  <c r="L980" i="14"/>
  <c r="C980" i="14"/>
  <c r="C981" i="14" s="1"/>
  <c r="C982" i="14" s="1"/>
  <c r="C983" i="14" s="1"/>
  <c r="M979" i="14"/>
  <c r="L979" i="14"/>
  <c r="M978" i="14"/>
  <c r="L978" i="14"/>
  <c r="M977" i="14"/>
  <c r="L977" i="14"/>
  <c r="C977" i="14"/>
  <c r="C978" i="14" s="1"/>
  <c r="C979" i="14" s="1"/>
  <c r="M976" i="14"/>
  <c r="L976" i="14"/>
  <c r="M975" i="14"/>
  <c r="L975" i="14"/>
  <c r="M974" i="14"/>
  <c r="L974" i="14"/>
  <c r="C974" i="14"/>
  <c r="C975" i="14" s="1"/>
  <c r="C976" i="14" s="1"/>
  <c r="M973" i="14"/>
  <c r="L973" i="14"/>
  <c r="M972" i="14"/>
  <c r="L972" i="14"/>
  <c r="M971" i="14"/>
  <c r="L971" i="14"/>
  <c r="C971" i="14"/>
  <c r="C972" i="14" s="1"/>
  <c r="C973" i="14" s="1"/>
  <c r="M970" i="14"/>
  <c r="L970" i="14"/>
  <c r="M969" i="14"/>
  <c r="L969" i="14"/>
  <c r="M968" i="14"/>
  <c r="L968" i="14"/>
  <c r="M967" i="14"/>
  <c r="L967" i="14"/>
  <c r="M966" i="14"/>
  <c r="L966" i="14"/>
  <c r="M965" i="14"/>
  <c r="L965" i="14"/>
  <c r="M964" i="14"/>
  <c r="L964" i="14"/>
  <c r="C964" i="14"/>
  <c r="C965" i="14" s="1"/>
  <c r="C966" i="14" s="1"/>
  <c r="C967" i="14" s="1"/>
  <c r="C968" i="14" s="1"/>
  <c r="C969" i="14" s="1"/>
  <c r="C970" i="14" s="1"/>
  <c r="M963" i="14"/>
  <c r="L963" i="14"/>
  <c r="M962" i="14"/>
  <c r="L962" i="14"/>
  <c r="M961" i="14"/>
  <c r="L961" i="14"/>
  <c r="M960" i="14"/>
  <c r="L960" i="14"/>
  <c r="M959" i="14"/>
  <c r="L959" i="14"/>
  <c r="M958" i="14"/>
  <c r="L958" i="14"/>
  <c r="M957" i="14"/>
  <c r="L957" i="14"/>
  <c r="M956" i="14"/>
  <c r="L956" i="14"/>
  <c r="M955" i="14"/>
  <c r="L955" i="14"/>
  <c r="M954" i="14"/>
  <c r="L954" i="14"/>
  <c r="M953" i="14"/>
  <c r="L953" i="14"/>
  <c r="M952" i="14"/>
  <c r="L952" i="14"/>
  <c r="M951" i="14"/>
  <c r="L951" i="14"/>
  <c r="C951" i="14"/>
  <c r="C952" i="14" s="1"/>
  <c r="C953" i="14" s="1"/>
  <c r="C954" i="14" s="1"/>
  <c r="C955" i="14" s="1"/>
  <c r="C956" i="14" s="1"/>
  <c r="C957" i="14" s="1"/>
  <c r="C958" i="14" s="1"/>
  <c r="C959" i="14" s="1"/>
  <c r="C960" i="14" s="1"/>
  <c r="C961" i="14" s="1"/>
  <c r="C962" i="14" s="1"/>
  <c r="C963" i="14" s="1"/>
  <c r="M950" i="14"/>
  <c r="L950" i="14"/>
  <c r="M949" i="14"/>
  <c r="L949" i="14"/>
  <c r="M948" i="14"/>
  <c r="L948" i="14"/>
  <c r="C948" i="14"/>
  <c r="C949" i="14" s="1"/>
  <c r="C950" i="14" s="1"/>
  <c r="M947" i="14"/>
  <c r="L947" i="14"/>
  <c r="M946" i="14"/>
  <c r="L946" i="14"/>
  <c r="M945" i="14"/>
  <c r="L945" i="14"/>
  <c r="M944" i="14"/>
  <c r="L944" i="14"/>
  <c r="M943" i="14"/>
  <c r="L943" i="14"/>
  <c r="M942" i="14"/>
  <c r="L942" i="14"/>
  <c r="M941" i="14"/>
  <c r="L941" i="14"/>
  <c r="M940" i="14"/>
  <c r="L940" i="14"/>
  <c r="M939" i="14"/>
  <c r="L939" i="14"/>
  <c r="M938" i="14"/>
  <c r="L938" i="14"/>
  <c r="C938" i="14"/>
  <c r="C939" i="14" s="1"/>
  <c r="C940" i="14" s="1"/>
  <c r="C941" i="14" s="1"/>
  <c r="C942" i="14" s="1"/>
  <c r="C943" i="14" s="1"/>
  <c r="C944" i="14" s="1"/>
  <c r="C945" i="14" s="1"/>
  <c r="C946" i="14" s="1"/>
  <c r="C947" i="14" s="1"/>
  <c r="M937" i="14"/>
  <c r="L937" i="14"/>
  <c r="M936" i="14"/>
  <c r="L936" i="14"/>
  <c r="M935" i="14"/>
  <c r="L935" i="14"/>
  <c r="M934" i="14"/>
  <c r="L934" i="14"/>
  <c r="M933" i="14"/>
  <c r="L933" i="14"/>
  <c r="M932" i="14"/>
  <c r="L932" i="14"/>
  <c r="M931" i="14"/>
  <c r="L931" i="14"/>
  <c r="C931" i="14"/>
  <c r="C932" i="14" s="1"/>
  <c r="C933" i="14" s="1"/>
  <c r="C934" i="14" s="1"/>
  <c r="C935" i="14" s="1"/>
  <c r="C936" i="14" s="1"/>
  <c r="C937" i="14" s="1"/>
  <c r="M930" i="14"/>
  <c r="L930" i="14"/>
  <c r="M929" i="14"/>
  <c r="L929" i="14"/>
  <c r="M928" i="14"/>
  <c r="L928" i="14"/>
  <c r="M927" i="14"/>
  <c r="L927" i="14"/>
  <c r="C927" i="14"/>
  <c r="C928" i="14" s="1"/>
  <c r="C929" i="14" s="1"/>
  <c r="C930" i="14" s="1"/>
  <c r="M926" i="14"/>
  <c r="L926" i="14"/>
  <c r="M925" i="14"/>
  <c r="L925" i="14"/>
  <c r="M924" i="14"/>
  <c r="L924" i="14"/>
  <c r="M923" i="14"/>
  <c r="L923" i="14"/>
  <c r="M922" i="14"/>
  <c r="L922" i="14"/>
  <c r="M921" i="14"/>
  <c r="L921" i="14"/>
  <c r="C921" i="14"/>
  <c r="C922" i="14" s="1"/>
  <c r="C923" i="14" s="1"/>
  <c r="C924" i="14" s="1"/>
  <c r="C925" i="14" s="1"/>
  <c r="C926" i="14" s="1"/>
  <c r="M920" i="14"/>
  <c r="L920" i="14"/>
  <c r="M919" i="14"/>
  <c r="L919" i="14"/>
  <c r="M918" i="14"/>
  <c r="L918" i="14"/>
  <c r="M917" i="14"/>
  <c r="L917" i="14"/>
  <c r="M916" i="14"/>
  <c r="L916" i="14"/>
  <c r="M915" i="14"/>
  <c r="L915" i="14"/>
  <c r="M914" i="14"/>
  <c r="L914" i="14"/>
  <c r="G914" i="14"/>
  <c r="G915" i="14" s="1"/>
  <c r="G916" i="14" s="1"/>
  <c r="G917" i="14" s="1"/>
  <c r="G918" i="14" s="1"/>
  <c r="G919" i="14" s="1"/>
  <c r="G920" i="14" s="1"/>
  <c r="G921" i="14" s="1"/>
  <c r="G922" i="14" s="1"/>
  <c r="G923" i="14" s="1"/>
  <c r="G924" i="14" s="1"/>
  <c r="G925" i="14" s="1"/>
  <c r="G926" i="14" s="1"/>
  <c r="G927" i="14" s="1"/>
  <c r="G928" i="14" s="1"/>
  <c r="G929" i="14" s="1"/>
  <c r="G930" i="14" s="1"/>
  <c r="G931" i="14" s="1"/>
  <c r="G932" i="14" s="1"/>
  <c r="G933" i="14" s="1"/>
  <c r="G934" i="14" s="1"/>
  <c r="G935" i="14" s="1"/>
  <c r="G936" i="14" s="1"/>
  <c r="G937" i="14" s="1"/>
  <c r="G938" i="14" s="1"/>
  <c r="G939" i="14" s="1"/>
  <c r="G940" i="14" s="1"/>
  <c r="G941" i="14" s="1"/>
  <c r="G942" i="14" s="1"/>
  <c r="G943" i="14" s="1"/>
  <c r="G944" i="14" s="1"/>
  <c r="G945" i="14" s="1"/>
  <c r="G946" i="14" s="1"/>
  <c r="G947" i="14" s="1"/>
  <c r="G948" i="14" s="1"/>
  <c r="G949" i="14" s="1"/>
  <c r="G950" i="14" s="1"/>
  <c r="G951" i="14" s="1"/>
  <c r="G952" i="14" s="1"/>
  <c r="G953" i="14" s="1"/>
  <c r="G954" i="14" s="1"/>
  <c r="G955" i="14" s="1"/>
  <c r="G956" i="14" s="1"/>
  <c r="G957" i="14" s="1"/>
  <c r="G958" i="14" s="1"/>
  <c r="G959" i="14" s="1"/>
  <c r="G960" i="14" s="1"/>
  <c r="G961" i="14" s="1"/>
  <c r="G962" i="14" s="1"/>
  <c r="G963" i="14" s="1"/>
  <c r="G964" i="14" s="1"/>
  <c r="G965" i="14" s="1"/>
  <c r="G966" i="14" s="1"/>
  <c r="G967" i="14" s="1"/>
  <c r="G968" i="14" s="1"/>
  <c r="G969" i="14" s="1"/>
  <c r="G970" i="14" s="1"/>
  <c r="G971" i="14" s="1"/>
  <c r="G972" i="14" s="1"/>
  <c r="G973" i="14" s="1"/>
  <c r="G974" i="14" s="1"/>
  <c r="G975" i="14" s="1"/>
  <c r="G976" i="14" s="1"/>
  <c r="G977" i="14" s="1"/>
  <c r="G978" i="14" s="1"/>
  <c r="G979" i="14" s="1"/>
  <c r="G980" i="14" s="1"/>
  <c r="G981" i="14" s="1"/>
  <c r="G982" i="14" s="1"/>
  <c r="G983" i="14" s="1"/>
  <c r="G984" i="14" s="1"/>
  <c r="G985" i="14" s="1"/>
  <c r="G986" i="14" s="1"/>
  <c r="G987" i="14" s="1"/>
  <c r="G988" i="14" s="1"/>
  <c r="G989" i="14" s="1"/>
  <c r="G990" i="14" s="1"/>
  <c r="G991" i="14" s="1"/>
  <c r="G992" i="14" s="1"/>
  <c r="G993" i="14" s="1"/>
  <c r="G994" i="14" s="1"/>
  <c r="G995" i="14" s="1"/>
  <c r="G996" i="14" s="1"/>
  <c r="G997" i="14" s="1"/>
  <c r="G998" i="14" s="1"/>
  <c r="G999" i="14" s="1"/>
  <c r="G1000" i="14" s="1"/>
  <c r="G1001" i="14" s="1"/>
  <c r="G1002" i="14" s="1"/>
  <c r="G1003" i="14" s="1"/>
  <c r="G1004" i="14" s="1"/>
  <c r="G1005" i="14" s="1"/>
  <c r="G1006" i="14" s="1"/>
  <c r="G1007" i="14" s="1"/>
  <c r="G1008" i="14" s="1"/>
  <c r="G1009" i="14" s="1"/>
  <c r="G1010" i="14" s="1"/>
  <c r="G1011" i="14" s="1"/>
  <c r="G1012" i="14" s="1"/>
  <c r="G1013" i="14" s="1"/>
  <c r="G1014" i="14" s="1"/>
  <c r="G1015" i="14" s="1"/>
  <c r="G1016" i="14" s="1"/>
  <c r="G1017" i="14" s="1"/>
  <c r="G1019" i="14" s="1"/>
  <c r="G1020" i="14" s="1"/>
  <c r="G1021" i="14" s="1"/>
  <c r="G1022" i="14" s="1"/>
  <c r="G1023" i="14" s="1"/>
  <c r="G1024" i="14" s="1"/>
  <c r="G1025" i="14" s="1"/>
  <c r="G1026" i="14" s="1"/>
  <c r="G1027" i="14" s="1"/>
  <c r="G1028" i="14" s="1"/>
  <c r="G1029" i="14" s="1"/>
  <c r="G1030" i="14" s="1"/>
  <c r="G1031" i="14" s="1"/>
  <c r="G1032" i="14" s="1"/>
  <c r="G1033" i="14" s="1"/>
  <c r="G1034" i="14" s="1"/>
  <c r="G1035" i="14" s="1"/>
  <c r="G1036" i="14" s="1"/>
  <c r="G1037" i="14" s="1"/>
  <c r="G1038" i="14" s="1"/>
  <c r="G1039" i="14" s="1"/>
  <c r="G1040" i="14" s="1"/>
  <c r="G1041" i="14" s="1"/>
  <c r="G1042" i="14" s="1"/>
  <c r="G1043" i="14" s="1"/>
  <c r="G1044" i="14" s="1"/>
  <c r="G1045" i="14" s="1"/>
  <c r="G1046" i="14" s="1"/>
  <c r="G1047" i="14" s="1"/>
  <c r="G1048" i="14" s="1"/>
  <c r="G1049" i="14" s="1"/>
  <c r="G1050" i="14" s="1"/>
  <c r="G1051" i="14" s="1"/>
  <c r="G1052" i="14" s="1"/>
  <c r="G1053" i="14" s="1"/>
  <c r="G1054" i="14" s="1"/>
  <c r="G1055" i="14" s="1"/>
  <c r="G1056" i="14" s="1"/>
  <c r="G1057" i="14" s="1"/>
  <c r="G1058" i="14" s="1"/>
  <c r="G1059" i="14" s="1"/>
  <c r="G1060" i="14" s="1"/>
  <c r="G1061" i="14" s="1"/>
  <c r="G1062" i="14" s="1"/>
  <c r="G1063" i="14" s="1"/>
  <c r="G1064" i="14" s="1"/>
  <c r="G1065" i="14" s="1"/>
  <c r="G1066" i="14" s="1"/>
  <c r="G1067" i="14" s="1"/>
  <c r="G1068" i="14" s="1"/>
  <c r="G1069" i="14" s="1"/>
  <c r="G1070" i="14" s="1"/>
  <c r="G1071" i="14" s="1"/>
  <c r="G1072" i="14" s="1"/>
  <c r="G1073" i="14" s="1"/>
  <c r="G1074" i="14" s="1"/>
  <c r="G1075" i="14" s="1"/>
  <c r="G1076" i="14" s="1"/>
  <c r="G1077" i="14" s="1"/>
  <c r="G1078" i="14" s="1"/>
  <c r="G1079" i="14" s="1"/>
  <c r="G1080" i="14" s="1"/>
  <c r="G1081" i="14" s="1"/>
  <c r="G1082" i="14" s="1"/>
  <c r="G1083" i="14" s="1"/>
  <c r="G1084" i="14" s="1"/>
  <c r="G1085" i="14" s="1"/>
  <c r="G1086" i="14" s="1"/>
  <c r="G1087" i="14" s="1"/>
  <c r="G1088" i="14" s="1"/>
  <c r="G1089" i="14" s="1"/>
  <c r="G1090" i="14" s="1"/>
  <c r="G1091" i="14" s="1"/>
  <c r="G1092" i="14" s="1"/>
  <c r="G1093" i="14" s="1"/>
  <c r="G1094" i="14" s="1"/>
  <c r="G1095" i="14" s="1"/>
  <c r="G1096" i="14" s="1"/>
  <c r="G1097" i="14" s="1"/>
  <c r="G1098" i="14" s="1"/>
  <c r="G1099" i="14" s="1"/>
  <c r="G1100" i="14" s="1"/>
  <c r="G1101" i="14" s="1"/>
  <c r="G1102" i="14" s="1"/>
  <c r="G1103" i="14" s="1"/>
  <c r="G1104" i="14" s="1"/>
  <c r="G1105" i="14" s="1"/>
  <c r="G1106" i="14" s="1"/>
  <c r="G1107" i="14" s="1"/>
  <c r="G1108" i="14" s="1"/>
  <c r="G1109" i="14" s="1"/>
  <c r="G1110" i="14" s="1"/>
  <c r="G1111" i="14" s="1"/>
  <c r="G1112" i="14" s="1"/>
  <c r="G1113" i="14" s="1"/>
  <c r="G1114" i="14" s="1"/>
  <c r="G1115" i="14" s="1"/>
  <c r="G1116" i="14" s="1"/>
  <c r="G1117" i="14" s="1"/>
  <c r="G1118" i="14" s="1"/>
  <c r="G1119" i="14" s="1"/>
  <c r="G1120" i="14" s="1"/>
  <c r="G1121" i="14" s="1"/>
  <c r="G1122" i="14" s="1"/>
  <c r="G1123" i="14" s="1"/>
  <c r="G1124" i="14" s="1"/>
  <c r="G1125" i="14" s="1"/>
  <c r="G1126" i="14" s="1"/>
  <c r="G1127" i="14" s="1"/>
  <c r="G1128" i="14" s="1"/>
  <c r="G1129" i="14" s="1"/>
  <c r="G1130" i="14" s="1"/>
  <c r="G1131" i="14" s="1"/>
  <c r="G1132" i="14" s="1"/>
  <c r="G1133" i="14" s="1"/>
  <c r="G1134" i="14" s="1"/>
  <c r="G1135" i="14" s="1"/>
  <c r="G1136" i="14" s="1"/>
  <c r="G1137" i="14" s="1"/>
  <c r="G1138" i="14" s="1"/>
  <c r="G1139" i="14" s="1"/>
  <c r="G1140" i="14" s="1"/>
  <c r="G1141" i="14" s="1"/>
  <c r="G1142" i="14" s="1"/>
  <c r="G1143" i="14" s="1"/>
  <c r="G1144" i="14" s="1"/>
  <c r="G1145" i="14" s="1"/>
  <c r="G1146" i="14" s="1"/>
  <c r="G1147" i="14" s="1"/>
  <c r="G1148" i="14" s="1"/>
  <c r="G1149" i="14" s="1"/>
  <c r="G1150" i="14" s="1"/>
  <c r="G1151" i="14" s="1"/>
  <c r="G1152" i="14" s="1"/>
  <c r="G1153" i="14" s="1"/>
  <c r="G1154" i="14" s="1"/>
  <c r="G1155" i="14" s="1"/>
  <c r="G1156" i="14" s="1"/>
  <c r="G1157" i="14" s="1"/>
  <c r="G1158" i="14" s="1"/>
  <c r="G1159" i="14" s="1"/>
  <c r="G1160" i="14" s="1"/>
  <c r="G1161" i="14" s="1"/>
  <c r="G1162" i="14" s="1"/>
  <c r="G1163" i="14" s="1"/>
  <c r="G1164" i="14" s="1"/>
  <c r="G1165" i="14" s="1"/>
  <c r="G1166" i="14" s="1"/>
  <c r="G1167" i="14" s="1"/>
  <c r="G1168" i="14" s="1"/>
  <c r="G1169" i="14" s="1"/>
  <c r="G1170" i="14" s="1"/>
  <c r="G1171" i="14" s="1"/>
  <c r="G1172" i="14" s="1"/>
  <c r="G1173" i="14" s="1"/>
  <c r="G1174" i="14" s="1"/>
  <c r="G1175" i="14" s="1"/>
  <c r="G1176" i="14" s="1"/>
  <c r="G1177" i="14" s="1"/>
  <c r="G1178" i="14" s="1"/>
  <c r="G1179" i="14" s="1"/>
  <c r="G1180" i="14" s="1"/>
  <c r="G1181" i="14" s="1"/>
  <c r="G1182" i="14" s="1"/>
  <c r="G1183" i="14" s="1"/>
  <c r="G1184" i="14" s="1"/>
  <c r="G1185" i="14" s="1"/>
  <c r="G1186" i="14" s="1"/>
  <c r="G1187" i="14" s="1"/>
  <c r="G1188" i="14" s="1"/>
  <c r="G1189" i="14" s="1"/>
  <c r="G1190" i="14" s="1"/>
  <c r="G1191" i="14" s="1"/>
  <c r="G1192" i="14" s="1"/>
  <c r="G1193" i="14" s="1"/>
  <c r="G1194" i="14" s="1"/>
  <c r="G1195" i="14" s="1"/>
  <c r="G1196" i="14" s="1"/>
  <c r="G1197" i="14" s="1"/>
  <c r="G1198" i="14" s="1"/>
  <c r="G1199" i="14" s="1"/>
  <c r="G1200" i="14" s="1"/>
  <c r="G1201" i="14" s="1"/>
  <c r="G1202" i="14" s="1"/>
  <c r="G1203" i="14" s="1"/>
  <c r="G1204" i="14" s="1"/>
  <c r="G1205" i="14" s="1"/>
  <c r="G1206" i="14" s="1"/>
  <c r="G1207" i="14" s="1"/>
  <c r="G1208" i="14" s="1"/>
  <c r="G1209" i="14" s="1"/>
  <c r="G1210" i="14" s="1"/>
  <c r="G1211" i="14" s="1"/>
  <c r="G1212" i="14" s="1"/>
  <c r="G1213" i="14" s="1"/>
  <c r="G1214" i="14" s="1"/>
  <c r="G1215" i="14" s="1"/>
  <c r="G1216" i="14" s="1"/>
  <c r="G1217" i="14" s="1"/>
  <c r="G1218" i="14" s="1"/>
  <c r="G1219" i="14" s="1"/>
  <c r="G1220" i="14" s="1"/>
  <c r="G1221" i="14" s="1"/>
  <c r="G1222" i="14" s="1"/>
  <c r="G1223" i="14" s="1"/>
  <c r="G1224" i="14" s="1"/>
  <c r="G1225" i="14" s="1"/>
  <c r="G1226" i="14" s="1"/>
  <c r="G1227" i="14" s="1"/>
  <c r="C914" i="14"/>
  <c r="C915" i="14" s="1"/>
  <c r="C916" i="14" s="1"/>
  <c r="C917" i="14" s="1"/>
  <c r="C918" i="14" s="1"/>
  <c r="C919" i="14" s="1"/>
  <c r="C920" i="14" s="1"/>
  <c r="B914" i="14"/>
  <c r="B915" i="14" s="1"/>
  <c r="M913" i="14"/>
  <c r="L913" i="14"/>
  <c r="M912" i="14"/>
  <c r="L912" i="14"/>
  <c r="M911" i="14"/>
  <c r="L911" i="14"/>
  <c r="M910" i="14"/>
  <c r="L910" i="14"/>
  <c r="M909" i="14"/>
  <c r="L909" i="14"/>
  <c r="M908" i="14"/>
  <c r="L908" i="14"/>
  <c r="C908" i="14"/>
  <c r="C909" i="14" s="1"/>
  <c r="C910" i="14" s="1"/>
  <c r="C911" i="14" s="1"/>
  <c r="C912" i="14" s="1"/>
  <c r="C913" i="14" s="1"/>
  <c r="M907" i="14"/>
  <c r="L907" i="14"/>
  <c r="M906" i="14"/>
  <c r="L906" i="14"/>
  <c r="M905" i="14"/>
  <c r="L905" i="14"/>
  <c r="M904" i="14"/>
  <c r="L904" i="14"/>
  <c r="M903" i="14"/>
  <c r="L903" i="14"/>
  <c r="M902" i="14"/>
  <c r="L902" i="14"/>
  <c r="M901" i="14"/>
  <c r="L901" i="14"/>
  <c r="M900" i="14"/>
  <c r="L900" i="14"/>
  <c r="M899" i="14"/>
  <c r="L899" i="14"/>
  <c r="M898" i="14"/>
  <c r="L898" i="14"/>
  <c r="M897" i="14"/>
  <c r="L897" i="14"/>
  <c r="M896" i="14"/>
  <c r="L896" i="14"/>
  <c r="M895" i="14"/>
  <c r="L895" i="14"/>
  <c r="M894" i="14"/>
  <c r="L894" i="14"/>
  <c r="C894" i="14"/>
  <c r="C895" i="14" s="1"/>
  <c r="C896" i="14" s="1"/>
  <c r="C897" i="14" s="1"/>
  <c r="C898" i="14" s="1"/>
  <c r="C899" i="14" s="1"/>
  <c r="C900" i="14" s="1"/>
  <c r="C901" i="14" s="1"/>
  <c r="C902" i="14" s="1"/>
  <c r="C903" i="14" s="1"/>
  <c r="C904" i="14" s="1"/>
  <c r="C905" i="14" s="1"/>
  <c r="C906" i="14" s="1"/>
  <c r="C907" i="14" s="1"/>
  <c r="M893" i="14"/>
  <c r="L893" i="14"/>
  <c r="M892" i="14"/>
  <c r="L892" i="14"/>
  <c r="M891" i="14"/>
  <c r="L891" i="14"/>
  <c r="M890" i="14"/>
  <c r="L890" i="14"/>
  <c r="M889" i="14"/>
  <c r="L889" i="14"/>
  <c r="M888" i="14"/>
  <c r="L888" i="14"/>
  <c r="M887" i="14"/>
  <c r="L887" i="14"/>
  <c r="M886" i="14"/>
  <c r="L886" i="14"/>
  <c r="M885" i="14"/>
  <c r="L885" i="14"/>
  <c r="C885" i="14"/>
  <c r="C886" i="14" s="1"/>
  <c r="C887" i="14" s="1"/>
  <c r="C888" i="14" s="1"/>
  <c r="C889" i="14" s="1"/>
  <c r="C890" i="14" s="1"/>
  <c r="C891" i="14" s="1"/>
  <c r="C892" i="14" s="1"/>
  <c r="C893" i="14" s="1"/>
  <c r="M884" i="14"/>
  <c r="L884" i="14"/>
  <c r="M883" i="14"/>
  <c r="L883" i="14"/>
  <c r="M882" i="14"/>
  <c r="L882" i="14"/>
  <c r="M881" i="14"/>
  <c r="L881" i="14"/>
  <c r="M880" i="14"/>
  <c r="L880" i="14"/>
  <c r="M879" i="14"/>
  <c r="L879" i="14"/>
  <c r="M878" i="14"/>
  <c r="L878" i="14"/>
  <c r="M877" i="14"/>
  <c r="L877" i="14"/>
  <c r="M876" i="14"/>
  <c r="L876" i="14"/>
  <c r="C876" i="14"/>
  <c r="C877" i="14" s="1"/>
  <c r="C878" i="14" s="1"/>
  <c r="C879" i="14" s="1"/>
  <c r="C880" i="14" s="1"/>
  <c r="C881" i="14" s="1"/>
  <c r="C882" i="14" s="1"/>
  <c r="C883" i="14" s="1"/>
  <c r="C884" i="14" s="1"/>
  <c r="M875" i="14"/>
  <c r="L875" i="14"/>
  <c r="M874" i="14"/>
  <c r="L874" i="14"/>
  <c r="M873" i="14"/>
  <c r="L873" i="14"/>
  <c r="M872" i="14"/>
  <c r="L872" i="14"/>
  <c r="M871" i="14"/>
  <c r="L871" i="14"/>
  <c r="M870" i="14"/>
  <c r="L870" i="14"/>
  <c r="M869" i="14"/>
  <c r="L869" i="14"/>
  <c r="M868" i="14"/>
  <c r="L868" i="14"/>
  <c r="M867" i="14"/>
  <c r="L867" i="14"/>
  <c r="C867" i="14"/>
  <c r="C868" i="14" s="1"/>
  <c r="C869" i="14" s="1"/>
  <c r="C870" i="14" s="1"/>
  <c r="C871" i="14" s="1"/>
  <c r="C872" i="14" s="1"/>
  <c r="C873" i="14" s="1"/>
  <c r="C874" i="14" s="1"/>
  <c r="C875" i="14" s="1"/>
  <c r="M866" i="14"/>
  <c r="L866" i="14"/>
  <c r="M865" i="14"/>
  <c r="L865" i="14"/>
  <c r="M864" i="14"/>
  <c r="L864" i="14"/>
  <c r="M863" i="14"/>
  <c r="L863" i="14"/>
  <c r="M862" i="14"/>
  <c r="L862" i="14"/>
  <c r="M861" i="14"/>
  <c r="L861" i="14"/>
  <c r="M860" i="14"/>
  <c r="L860" i="14"/>
  <c r="M859" i="14"/>
  <c r="L859" i="14"/>
  <c r="M858" i="14"/>
  <c r="L858" i="14"/>
  <c r="M857" i="14"/>
  <c r="L857" i="14"/>
  <c r="C857" i="14"/>
  <c r="C858" i="14" s="1"/>
  <c r="C859" i="14" s="1"/>
  <c r="C860" i="14" s="1"/>
  <c r="C861" i="14" s="1"/>
  <c r="C862" i="14" s="1"/>
  <c r="C863" i="14" s="1"/>
  <c r="C864" i="14" s="1"/>
  <c r="C865" i="14" s="1"/>
  <c r="C866" i="14" s="1"/>
  <c r="M856" i="14"/>
  <c r="L856" i="14"/>
  <c r="M855" i="14"/>
  <c r="L855" i="14"/>
  <c r="M854" i="14"/>
  <c r="L854" i="14"/>
  <c r="M853" i="14"/>
  <c r="L853" i="14"/>
  <c r="M852" i="14"/>
  <c r="L852" i="14"/>
  <c r="M851" i="14"/>
  <c r="L851" i="14"/>
  <c r="M850" i="14"/>
  <c r="L850" i="14"/>
  <c r="M849" i="14"/>
  <c r="L849" i="14"/>
  <c r="M848" i="14"/>
  <c r="L848" i="14"/>
  <c r="M847" i="14"/>
  <c r="L847" i="14"/>
  <c r="M846" i="14"/>
  <c r="L846" i="14"/>
  <c r="M845" i="14"/>
  <c r="L845" i="14"/>
  <c r="M844" i="14"/>
  <c r="L844" i="14"/>
  <c r="M843" i="14"/>
  <c r="L843" i="14"/>
  <c r="C843" i="14"/>
  <c r="C844" i="14" s="1"/>
  <c r="C845" i="14" s="1"/>
  <c r="C846" i="14" s="1"/>
  <c r="C847" i="14" s="1"/>
  <c r="C848" i="14" s="1"/>
  <c r="C849" i="14" s="1"/>
  <c r="C850" i="14" s="1"/>
  <c r="C851" i="14" s="1"/>
  <c r="C852" i="14" s="1"/>
  <c r="C853" i="14" s="1"/>
  <c r="C854" i="14" s="1"/>
  <c r="C855" i="14" s="1"/>
  <c r="C856" i="14" s="1"/>
  <c r="M842" i="14"/>
  <c r="L842" i="14"/>
  <c r="M841" i="14"/>
  <c r="L841" i="14"/>
  <c r="M840" i="14"/>
  <c r="L840" i="14"/>
  <c r="M839" i="14"/>
  <c r="L839" i="14"/>
  <c r="M838" i="14"/>
  <c r="L838" i="14"/>
  <c r="M837" i="14"/>
  <c r="L837" i="14"/>
  <c r="M836" i="14"/>
  <c r="L836" i="14"/>
  <c r="M835" i="14"/>
  <c r="L835" i="14"/>
  <c r="M834" i="14"/>
  <c r="L834" i="14"/>
  <c r="M833" i="14"/>
  <c r="L833" i="14"/>
  <c r="M832" i="14"/>
  <c r="L832" i="14"/>
  <c r="M831" i="14"/>
  <c r="L831" i="14"/>
  <c r="M830" i="14"/>
  <c r="L830" i="14"/>
  <c r="M829" i="14"/>
  <c r="L829" i="14"/>
  <c r="C829" i="14"/>
  <c r="C830" i="14" s="1"/>
  <c r="C831" i="14" s="1"/>
  <c r="C832" i="14" s="1"/>
  <c r="C833" i="14" s="1"/>
  <c r="C834" i="14" s="1"/>
  <c r="C835" i="14" s="1"/>
  <c r="C836" i="14" s="1"/>
  <c r="C837" i="14" s="1"/>
  <c r="C838" i="14" s="1"/>
  <c r="C839" i="14" s="1"/>
  <c r="C840" i="14" s="1"/>
  <c r="C841" i="14" s="1"/>
  <c r="C842" i="14" s="1"/>
  <c r="M828" i="14"/>
  <c r="L828" i="14"/>
  <c r="M827" i="14"/>
  <c r="L827" i="14"/>
  <c r="M826" i="14"/>
  <c r="L826" i="14"/>
  <c r="M825" i="14"/>
  <c r="L825" i="14"/>
  <c r="M824" i="14"/>
  <c r="L824" i="14"/>
  <c r="M823" i="14"/>
  <c r="L823" i="14"/>
  <c r="M822" i="14"/>
  <c r="L822" i="14"/>
  <c r="M821" i="14"/>
  <c r="L821" i="14"/>
  <c r="M820" i="14"/>
  <c r="L820" i="14"/>
  <c r="M819" i="14"/>
  <c r="L819" i="14"/>
  <c r="M818" i="14"/>
  <c r="L818" i="14"/>
  <c r="M817" i="14"/>
  <c r="L817" i="14"/>
  <c r="M816" i="14"/>
  <c r="L816" i="14"/>
  <c r="M815" i="14"/>
  <c r="L815" i="14"/>
  <c r="M814" i="14"/>
  <c r="L814" i="14"/>
  <c r="M813" i="14"/>
  <c r="L813" i="14"/>
  <c r="M812" i="14"/>
  <c r="L812" i="14"/>
  <c r="M811" i="14"/>
  <c r="L811" i="14"/>
  <c r="M810" i="14"/>
  <c r="L810" i="14"/>
  <c r="M809" i="14"/>
  <c r="L809" i="14"/>
  <c r="M808" i="14"/>
  <c r="L808" i="14"/>
  <c r="C808" i="14"/>
  <c r="C809" i="14" s="1"/>
  <c r="C810" i="14" s="1"/>
  <c r="C811" i="14" s="1"/>
  <c r="C812" i="14" s="1"/>
  <c r="C813" i="14" s="1"/>
  <c r="C814" i="14" s="1"/>
  <c r="C815" i="14" s="1"/>
  <c r="C816" i="14" s="1"/>
  <c r="C817" i="14" s="1"/>
  <c r="C818" i="14" s="1"/>
  <c r="C819" i="14" s="1"/>
  <c r="C820" i="14" s="1"/>
  <c r="C821" i="14" s="1"/>
  <c r="C822" i="14" s="1"/>
  <c r="C823" i="14" s="1"/>
  <c r="C824" i="14" s="1"/>
  <c r="C825" i="14" s="1"/>
  <c r="C826" i="14" s="1"/>
  <c r="C827" i="14" s="1"/>
  <c r="C828" i="14" s="1"/>
  <c r="M807" i="14"/>
  <c r="L807" i="14"/>
  <c r="M806" i="14"/>
  <c r="L806" i="14"/>
  <c r="M805" i="14"/>
  <c r="L805" i="14"/>
  <c r="M804" i="14"/>
  <c r="L804" i="14"/>
  <c r="M803" i="14"/>
  <c r="L803" i="14"/>
  <c r="M802" i="14"/>
  <c r="L802" i="14"/>
  <c r="M801" i="14"/>
  <c r="L801" i="14"/>
  <c r="M800" i="14"/>
  <c r="L800" i="14"/>
  <c r="M799" i="14"/>
  <c r="L799" i="14"/>
  <c r="M798" i="14"/>
  <c r="L798" i="14"/>
  <c r="M797" i="14"/>
  <c r="L797" i="14"/>
  <c r="M796" i="14"/>
  <c r="L796" i="14"/>
  <c r="M795" i="14"/>
  <c r="L795" i="14"/>
  <c r="M794" i="14"/>
  <c r="L794" i="14"/>
  <c r="M793" i="14"/>
  <c r="L793" i="14"/>
  <c r="M792" i="14"/>
  <c r="L792" i="14"/>
  <c r="M791" i="14"/>
  <c r="L791" i="14"/>
  <c r="M790" i="14"/>
  <c r="L790" i="14"/>
  <c r="M789" i="14"/>
  <c r="L789" i="14"/>
  <c r="M788" i="14"/>
  <c r="L788" i="14"/>
  <c r="M787" i="14"/>
  <c r="L787" i="14"/>
  <c r="M786" i="14"/>
  <c r="L786" i="14"/>
  <c r="M785" i="14"/>
  <c r="L785" i="14"/>
  <c r="C785" i="14"/>
  <c r="C786" i="14" s="1"/>
  <c r="C787" i="14" s="1"/>
  <c r="C788" i="14" s="1"/>
  <c r="C789" i="14" s="1"/>
  <c r="C790" i="14" s="1"/>
  <c r="C791" i="14" s="1"/>
  <c r="C792" i="14" s="1"/>
  <c r="C793" i="14" s="1"/>
  <c r="C794" i="14" s="1"/>
  <c r="C795" i="14" s="1"/>
  <c r="C796" i="14" s="1"/>
  <c r="C797" i="14" s="1"/>
  <c r="C798" i="14" s="1"/>
  <c r="C799" i="14" s="1"/>
  <c r="C800" i="14" s="1"/>
  <c r="C801" i="14" s="1"/>
  <c r="C802" i="14" s="1"/>
  <c r="C803" i="14" s="1"/>
  <c r="C804" i="14" s="1"/>
  <c r="C805" i="14" s="1"/>
  <c r="C806" i="14" s="1"/>
  <c r="C807" i="14" s="1"/>
  <c r="M784" i="14"/>
  <c r="L784" i="14"/>
  <c r="M783" i="14"/>
  <c r="L783" i="14"/>
  <c r="M782" i="14"/>
  <c r="L782" i="14"/>
  <c r="M781" i="14"/>
  <c r="L781" i="14"/>
  <c r="M780" i="14"/>
  <c r="L780" i="14"/>
  <c r="M779" i="14"/>
  <c r="L779" i="14"/>
  <c r="M778" i="14"/>
  <c r="L778" i="14"/>
  <c r="M777" i="14"/>
  <c r="L777" i="14"/>
  <c r="M776" i="14"/>
  <c r="L776" i="14"/>
  <c r="M775" i="14"/>
  <c r="L775" i="14"/>
  <c r="M774" i="14"/>
  <c r="L774" i="14"/>
  <c r="M773" i="14"/>
  <c r="L773" i="14"/>
  <c r="M772" i="14"/>
  <c r="L772" i="14"/>
  <c r="M771" i="14"/>
  <c r="L771" i="14"/>
  <c r="M770" i="14"/>
  <c r="L770" i="14"/>
  <c r="M769" i="14"/>
  <c r="L769" i="14"/>
  <c r="M768" i="14"/>
  <c r="L768" i="14"/>
  <c r="M767" i="14"/>
  <c r="L767" i="14"/>
  <c r="M766" i="14"/>
  <c r="L766" i="14"/>
  <c r="M765" i="14"/>
  <c r="L765" i="14"/>
  <c r="M764" i="14"/>
  <c r="L764" i="14"/>
  <c r="C764" i="14"/>
  <c r="C765" i="14" s="1"/>
  <c r="C766" i="14" s="1"/>
  <c r="C767" i="14" s="1"/>
  <c r="C768" i="14" s="1"/>
  <c r="C769" i="14" s="1"/>
  <c r="C770" i="14" s="1"/>
  <c r="C771" i="14" s="1"/>
  <c r="C772" i="14" s="1"/>
  <c r="C773" i="14" s="1"/>
  <c r="C774" i="14" s="1"/>
  <c r="C775" i="14" s="1"/>
  <c r="C776" i="14" s="1"/>
  <c r="C777" i="14" s="1"/>
  <c r="C778" i="14" s="1"/>
  <c r="C779" i="14" s="1"/>
  <c r="C780" i="14" s="1"/>
  <c r="C781" i="14" s="1"/>
  <c r="C782" i="14" s="1"/>
  <c r="C783" i="14" s="1"/>
  <c r="C784" i="14" s="1"/>
  <c r="M763" i="14"/>
  <c r="L763" i="14"/>
  <c r="M762" i="14"/>
  <c r="L762" i="14"/>
  <c r="M761" i="14"/>
  <c r="L761" i="14"/>
  <c r="M760" i="14"/>
  <c r="L760" i="14"/>
  <c r="M759" i="14"/>
  <c r="L759" i="14"/>
  <c r="M758" i="14"/>
  <c r="L758" i="14"/>
  <c r="M757" i="14"/>
  <c r="L757" i="14"/>
  <c r="M756" i="14"/>
  <c r="L756" i="14"/>
  <c r="M755" i="14"/>
  <c r="L755" i="14"/>
  <c r="M754" i="14"/>
  <c r="L754" i="14"/>
  <c r="M753" i="14"/>
  <c r="L753" i="14"/>
  <c r="M752" i="14"/>
  <c r="L752" i="14"/>
  <c r="M751" i="14"/>
  <c r="L751" i="14"/>
  <c r="M750" i="14"/>
  <c r="L750" i="14"/>
  <c r="M749" i="14"/>
  <c r="L749" i="14"/>
  <c r="M748" i="14"/>
  <c r="L748" i="14"/>
  <c r="M747" i="14"/>
  <c r="L747" i="14"/>
  <c r="M746" i="14"/>
  <c r="L746" i="14"/>
  <c r="M745" i="14"/>
  <c r="L745" i="14"/>
  <c r="M744" i="14"/>
  <c r="L744" i="14"/>
  <c r="M743" i="14"/>
  <c r="L743" i="14"/>
  <c r="M742" i="14"/>
  <c r="L742" i="14"/>
  <c r="M741" i="14"/>
  <c r="L741" i="14"/>
  <c r="M740" i="14"/>
  <c r="L740" i="14"/>
  <c r="M739" i="14"/>
  <c r="L739" i="14"/>
  <c r="M738" i="14"/>
  <c r="L738" i="14"/>
  <c r="M737" i="14"/>
  <c r="L737" i="14"/>
  <c r="M736" i="14"/>
  <c r="L736" i="14"/>
  <c r="M735" i="14"/>
  <c r="L735" i="14"/>
  <c r="M734" i="14"/>
  <c r="L734" i="14"/>
  <c r="M733" i="14"/>
  <c r="L733" i="14"/>
  <c r="M732" i="14"/>
  <c r="L732" i="14"/>
  <c r="M731" i="14"/>
  <c r="L731" i="14"/>
  <c r="M730" i="14"/>
  <c r="L730" i="14"/>
  <c r="M729" i="14"/>
  <c r="L729" i="14"/>
  <c r="M728" i="14"/>
  <c r="L728" i="14"/>
  <c r="M727" i="14"/>
  <c r="L727" i="14"/>
  <c r="M726" i="14"/>
  <c r="L726" i="14"/>
  <c r="M725" i="14"/>
  <c r="L725" i="14"/>
  <c r="M724" i="14"/>
  <c r="L724" i="14"/>
  <c r="M723" i="14"/>
  <c r="L723" i="14"/>
  <c r="M722" i="14"/>
  <c r="L722" i="14"/>
  <c r="M721" i="14"/>
  <c r="L721" i="14"/>
  <c r="M720" i="14"/>
  <c r="L720" i="14"/>
  <c r="M719" i="14"/>
  <c r="L719" i="14"/>
  <c r="M718" i="14"/>
  <c r="L718" i="14"/>
  <c r="M717" i="14"/>
  <c r="L717" i="14"/>
  <c r="M716" i="14"/>
  <c r="L716" i="14"/>
  <c r="M715" i="14"/>
  <c r="L715" i="14"/>
  <c r="M714" i="14"/>
  <c r="L714" i="14"/>
  <c r="M713" i="14"/>
  <c r="L713" i="14"/>
  <c r="M712" i="14"/>
  <c r="L712" i="14"/>
  <c r="M711" i="14"/>
  <c r="L711" i="14"/>
  <c r="M710" i="14"/>
  <c r="L710" i="14"/>
  <c r="M709" i="14"/>
  <c r="L709" i="14"/>
  <c r="M708" i="14"/>
  <c r="L708" i="14"/>
  <c r="M707" i="14"/>
  <c r="L707" i="14"/>
  <c r="M706" i="14"/>
  <c r="L706" i="14"/>
  <c r="M705" i="14"/>
  <c r="L705" i="14"/>
  <c r="M704" i="14"/>
  <c r="L704" i="14"/>
  <c r="M703" i="14"/>
  <c r="L703" i="14"/>
  <c r="M702" i="14"/>
  <c r="L702" i="14"/>
  <c r="C702" i="14"/>
  <c r="C703" i="14" s="1"/>
  <c r="C704" i="14" s="1"/>
  <c r="C705" i="14" s="1"/>
  <c r="C706" i="14" s="1"/>
  <c r="C707" i="14" s="1"/>
  <c r="C708" i="14" s="1"/>
  <c r="C709" i="14" s="1"/>
  <c r="C710" i="14" s="1"/>
  <c r="C711" i="14" s="1"/>
  <c r="C712" i="14" s="1"/>
  <c r="C713" i="14" s="1"/>
  <c r="C714" i="14" s="1"/>
  <c r="C715" i="14" s="1"/>
  <c r="C716" i="14" s="1"/>
  <c r="C717" i="14" s="1"/>
  <c r="C718" i="14" s="1"/>
  <c r="C719" i="14" s="1"/>
  <c r="C720" i="14" s="1"/>
  <c r="C721" i="14" s="1"/>
  <c r="C722" i="14" s="1"/>
  <c r="C723" i="14" s="1"/>
  <c r="C724" i="14" s="1"/>
  <c r="C725" i="14" s="1"/>
  <c r="C726" i="14" s="1"/>
  <c r="C727" i="14" s="1"/>
  <c r="C728" i="14" s="1"/>
  <c r="C729" i="14" s="1"/>
  <c r="C730" i="14" s="1"/>
  <c r="C731" i="14" s="1"/>
  <c r="C732" i="14" s="1"/>
  <c r="C733" i="14" s="1"/>
  <c r="C734" i="14" s="1"/>
  <c r="C735" i="14" s="1"/>
  <c r="C736" i="14" s="1"/>
  <c r="C737" i="14" s="1"/>
  <c r="C738" i="14" s="1"/>
  <c r="C739" i="14" s="1"/>
  <c r="C740" i="14" s="1"/>
  <c r="C741" i="14" s="1"/>
  <c r="C742" i="14" s="1"/>
  <c r="C743" i="14" s="1"/>
  <c r="C744" i="14" s="1"/>
  <c r="C745" i="14" s="1"/>
  <c r="C746" i="14" s="1"/>
  <c r="C747" i="14" s="1"/>
  <c r="C748" i="14" s="1"/>
  <c r="C749" i="14" s="1"/>
  <c r="C750" i="14" s="1"/>
  <c r="C751" i="14" s="1"/>
  <c r="C752" i="14" s="1"/>
  <c r="C753" i="14" s="1"/>
  <c r="C754" i="14" s="1"/>
  <c r="C755" i="14" s="1"/>
  <c r="C756" i="14" s="1"/>
  <c r="C757" i="14" s="1"/>
  <c r="C758" i="14" s="1"/>
  <c r="C759" i="14" s="1"/>
  <c r="C760" i="14" s="1"/>
  <c r="C761" i="14" s="1"/>
  <c r="C762" i="14" s="1"/>
  <c r="C763" i="14" s="1"/>
  <c r="M701" i="14"/>
  <c r="L701" i="14"/>
  <c r="M700" i="14"/>
  <c r="L700" i="14"/>
  <c r="M699" i="14"/>
  <c r="L699" i="14"/>
  <c r="M698" i="14"/>
  <c r="L698" i="14"/>
  <c r="M697" i="14"/>
  <c r="L697" i="14"/>
  <c r="M696" i="14"/>
  <c r="L696" i="14"/>
  <c r="M695" i="14"/>
  <c r="L695" i="14"/>
  <c r="M694" i="14"/>
  <c r="L694" i="14"/>
  <c r="M693" i="14"/>
  <c r="L693" i="14"/>
  <c r="M692" i="14"/>
  <c r="L692" i="14"/>
  <c r="M691" i="14"/>
  <c r="L691" i="14"/>
  <c r="M690" i="14"/>
  <c r="L690" i="14"/>
  <c r="M689" i="14"/>
  <c r="L689" i="14"/>
  <c r="M688" i="14"/>
  <c r="L688" i="14"/>
  <c r="M687" i="14"/>
  <c r="L687" i="14"/>
  <c r="M686" i="14"/>
  <c r="L686" i="14"/>
  <c r="M685" i="14"/>
  <c r="L685" i="14"/>
  <c r="M684" i="14"/>
  <c r="L684" i="14"/>
  <c r="M683" i="14"/>
  <c r="L683" i="14"/>
  <c r="M682" i="14"/>
  <c r="L682" i="14"/>
  <c r="M681" i="14"/>
  <c r="L681" i="14"/>
  <c r="M680" i="14"/>
  <c r="L680" i="14"/>
  <c r="M679" i="14"/>
  <c r="L679" i="14"/>
  <c r="M678" i="14"/>
  <c r="L678" i="14"/>
  <c r="M677" i="14"/>
  <c r="L677" i="14"/>
  <c r="M676" i="14"/>
  <c r="L676" i="14"/>
  <c r="M675" i="14"/>
  <c r="L675" i="14"/>
  <c r="M674" i="14"/>
  <c r="L674" i="14"/>
  <c r="M673" i="14"/>
  <c r="L673" i="14"/>
  <c r="M672" i="14"/>
  <c r="L672" i="14"/>
  <c r="M671" i="14"/>
  <c r="L671" i="14"/>
  <c r="C671" i="14"/>
  <c r="C672" i="14" s="1"/>
  <c r="C673" i="14" s="1"/>
  <c r="C674" i="14" s="1"/>
  <c r="C675" i="14" s="1"/>
  <c r="C676" i="14" s="1"/>
  <c r="C677" i="14" s="1"/>
  <c r="C678" i="14" s="1"/>
  <c r="C679" i="14" s="1"/>
  <c r="C680" i="14" s="1"/>
  <c r="C681" i="14" s="1"/>
  <c r="C682" i="14" s="1"/>
  <c r="C683" i="14" s="1"/>
  <c r="C684" i="14" s="1"/>
  <c r="C685" i="14" s="1"/>
  <c r="C686" i="14" s="1"/>
  <c r="C687" i="14" s="1"/>
  <c r="C688" i="14" s="1"/>
  <c r="C689" i="14" s="1"/>
  <c r="C690" i="14" s="1"/>
  <c r="C691" i="14" s="1"/>
  <c r="C692" i="14" s="1"/>
  <c r="C693" i="14" s="1"/>
  <c r="C694" i="14" s="1"/>
  <c r="C695" i="14" s="1"/>
  <c r="C696" i="14" s="1"/>
  <c r="C697" i="14" s="1"/>
  <c r="C698" i="14" s="1"/>
  <c r="C699" i="14" s="1"/>
  <c r="C700" i="14" s="1"/>
  <c r="C701" i="14" s="1"/>
  <c r="M670" i="14"/>
  <c r="L670" i="14"/>
  <c r="C670" i="14"/>
  <c r="M669" i="14"/>
  <c r="L669" i="14"/>
  <c r="M668" i="14"/>
  <c r="L668" i="14"/>
  <c r="M667" i="14"/>
  <c r="L667" i="14"/>
  <c r="C667" i="14"/>
  <c r="C668" i="14" s="1"/>
  <c r="C669" i="14" s="1"/>
  <c r="M666" i="14"/>
  <c r="L666" i="14"/>
  <c r="M665" i="14"/>
  <c r="L665" i="14"/>
  <c r="M664" i="14"/>
  <c r="L664" i="14"/>
  <c r="C664" i="14"/>
  <c r="C665" i="14" s="1"/>
  <c r="C666" i="14" s="1"/>
  <c r="M663" i="14"/>
  <c r="L663" i="14"/>
  <c r="M662" i="14"/>
  <c r="L662" i="14"/>
  <c r="M661" i="14"/>
  <c r="L661" i="14"/>
  <c r="M660" i="14"/>
  <c r="L660" i="14"/>
  <c r="C660" i="14"/>
  <c r="C661" i="14" s="1"/>
  <c r="C662" i="14" s="1"/>
  <c r="C663" i="14" s="1"/>
  <c r="M659" i="14"/>
  <c r="L659" i="14"/>
  <c r="M658" i="14"/>
  <c r="L658" i="14"/>
  <c r="M657" i="14"/>
  <c r="L657" i="14"/>
  <c r="M656" i="14"/>
  <c r="L656" i="14"/>
  <c r="M655" i="14"/>
  <c r="L655" i="14"/>
  <c r="M654" i="14"/>
  <c r="L654" i="14"/>
  <c r="M653" i="14"/>
  <c r="L653" i="14"/>
  <c r="M652" i="14"/>
  <c r="L652" i="14"/>
  <c r="C652" i="14"/>
  <c r="C653" i="14" s="1"/>
  <c r="C654" i="14" s="1"/>
  <c r="C655" i="14" s="1"/>
  <c r="C656" i="14" s="1"/>
  <c r="C657" i="14" s="1"/>
  <c r="C658" i="14" s="1"/>
  <c r="C659" i="14" s="1"/>
  <c r="M651" i="14"/>
  <c r="L651" i="14"/>
  <c r="M650" i="14"/>
  <c r="L650" i="14"/>
  <c r="M649" i="14"/>
  <c r="L649" i="14"/>
  <c r="M648" i="14"/>
  <c r="L648" i="14"/>
  <c r="M647" i="14"/>
  <c r="L647" i="14"/>
  <c r="M646" i="14"/>
  <c r="L646" i="14"/>
  <c r="M645" i="14"/>
  <c r="L645" i="14"/>
  <c r="M644" i="14"/>
  <c r="L644" i="14"/>
  <c r="M643" i="14"/>
  <c r="L643" i="14"/>
  <c r="M642" i="14"/>
  <c r="L642" i="14"/>
  <c r="M641" i="14"/>
  <c r="L641" i="14"/>
  <c r="M640" i="14"/>
  <c r="L640" i="14"/>
  <c r="M639" i="14"/>
  <c r="L639" i="14"/>
  <c r="C639" i="14"/>
  <c r="C640" i="14" s="1"/>
  <c r="C641" i="14" s="1"/>
  <c r="C642" i="14" s="1"/>
  <c r="C643" i="14" s="1"/>
  <c r="C644" i="14" s="1"/>
  <c r="C645" i="14" s="1"/>
  <c r="C646" i="14" s="1"/>
  <c r="C647" i="14" s="1"/>
  <c r="C648" i="14" s="1"/>
  <c r="C649" i="14" s="1"/>
  <c r="C650" i="14" s="1"/>
  <c r="C651" i="14" s="1"/>
  <c r="M638" i="14"/>
  <c r="L638" i="14"/>
  <c r="M637" i="14"/>
  <c r="L637" i="14"/>
  <c r="M636" i="14"/>
  <c r="L636" i="14"/>
  <c r="C636" i="14"/>
  <c r="C637" i="14" s="1"/>
  <c r="C638" i="14" s="1"/>
  <c r="M635" i="14"/>
  <c r="L635" i="14"/>
  <c r="M634" i="14"/>
  <c r="L634" i="14"/>
  <c r="M633" i="14"/>
  <c r="L633" i="14"/>
  <c r="M632" i="14"/>
  <c r="L632" i="14"/>
  <c r="M631" i="14"/>
  <c r="L631" i="14"/>
  <c r="M630" i="14"/>
  <c r="L630" i="14"/>
  <c r="M629" i="14"/>
  <c r="L629" i="14"/>
  <c r="M628" i="14"/>
  <c r="L628" i="14"/>
  <c r="M627" i="14"/>
  <c r="L627" i="14"/>
  <c r="M626" i="14"/>
  <c r="L626" i="14"/>
  <c r="M625" i="14"/>
  <c r="L625" i="14"/>
  <c r="C625" i="14"/>
  <c r="C626" i="14" s="1"/>
  <c r="C627" i="14" s="1"/>
  <c r="C628" i="14" s="1"/>
  <c r="C629" i="14" s="1"/>
  <c r="C630" i="14" s="1"/>
  <c r="C631" i="14" s="1"/>
  <c r="C632" i="14" s="1"/>
  <c r="C633" i="14" s="1"/>
  <c r="C634" i="14" s="1"/>
  <c r="C635" i="14" s="1"/>
  <c r="M624" i="14"/>
  <c r="L624" i="14"/>
  <c r="M623" i="14"/>
  <c r="L623" i="14"/>
  <c r="M622" i="14"/>
  <c r="L622" i="14"/>
  <c r="M621" i="14"/>
  <c r="L621" i="14"/>
  <c r="M620" i="14"/>
  <c r="L620" i="14"/>
  <c r="M619" i="14"/>
  <c r="L619" i="14"/>
  <c r="M618" i="14"/>
  <c r="L618" i="14"/>
  <c r="C618" i="14"/>
  <c r="C619" i="14" s="1"/>
  <c r="C620" i="14" s="1"/>
  <c r="C621" i="14" s="1"/>
  <c r="C622" i="14" s="1"/>
  <c r="C623" i="14" s="1"/>
  <c r="C624" i="14" s="1"/>
  <c r="M617" i="14"/>
  <c r="L617" i="14"/>
  <c r="M616" i="14"/>
  <c r="L616" i="14"/>
  <c r="M615" i="14"/>
  <c r="L615" i="14"/>
  <c r="M614" i="14"/>
  <c r="L614" i="14"/>
  <c r="C614" i="14"/>
  <c r="C615" i="14" s="1"/>
  <c r="C616" i="14" s="1"/>
  <c r="C617" i="14" s="1"/>
  <c r="M613" i="14"/>
  <c r="L613" i="14"/>
  <c r="M612" i="14"/>
  <c r="L612" i="14"/>
  <c r="M611" i="14"/>
  <c r="L611" i="14"/>
  <c r="M610" i="14"/>
  <c r="L610" i="14"/>
  <c r="M609" i="14"/>
  <c r="L609" i="14"/>
  <c r="M608" i="14"/>
  <c r="L608" i="14"/>
  <c r="M607" i="14"/>
  <c r="L607" i="14"/>
  <c r="C607" i="14"/>
  <c r="C608" i="14" s="1"/>
  <c r="C609" i="14" s="1"/>
  <c r="C610" i="14" s="1"/>
  <c r="C611" i="14" s="1"/>
  <c r="C612" i="14" s="1"/>
  <c r="C613" i="14" s="1"/>
  <c r="M606" i="14"/>
  <c r="L606" i="14"/>
  <c r="M605" i="14"/>
  <c r="L605" i="14"/>
  <c r="M604" i="14"/>
  <c r="L604" i="14"/>
  <c r="M603" i="14"/>
  <c r="L603" i="14"/>
  <c r="M602" i="14"/>
  <c r="L602" i="14"/>
  <c r="M601" i="14"/>
  <c r="L601" i="14"/>
  <c r="M600" i="14"/>
  <c r="L600" i="14"/>
  <c r="G600" i="14"/>
  <c r="G601" i="14" s="1"/>
  <c r="G602" i="14" s="1"/>
  <c r="G603" i="14" s="1"/>
  <c r="G604" i="14" s="1"/>
  <c r="G605" i="14" s="1"/>
  <c r="G606" i="14" s="1"/>
  <c r="G607" i="14" s="1"/>
  <c r="G608" i="14" s="1"/>
  <c r="G609" i="14" s="1"/>
  <c r="G610" i="14" s="1"/>
  <c r="G611" i="14" s="1"/>
  <c r="G612" i="14" s="1"/>
  <c r="G613" i="14" s="1"/>
  <c r="G614" i="14" s="1"/>
  <c r="G615" i="14" s="1"/>
  <c r="G616" i="14" s="1"/>
  <c r="G617" i="14" s="1"/>
  <c r="G618" i="14" s="1"/>
  <c r="G619" i="14" s="1"/>
  <c r="G620" i="14" s="1"/>
  <c r="G621" i="14" s="1"/>
  <c r="G622" i="14" s="1"/>
  <c r="G623" i="14" s="1"/>
  <c r="G624" i="14" s="1"/>
  <c r="G625" i="14" s="1"/>
  <c r="G626" i="14" s="1"/>
  <c r="G627" i="14" s="1"/>
  <c r="G628" i="14" s="1"/>
  <c r="G629" i="14" s="1"/>
  <c r="G630" i="14" s="1"/>
  <c r="G631" i="14" s="1"/>
  <c r="G632" i="14" s="1"/>
  <c r="G633" i="14" s="1"/>
  <c r="G634" i="14" s="1"/>
  <c r="G635" i="14" s="1"/>
  <c r="G636" i="14" s="1"/>
  <c r="G637" i="14" s="1"/>
  <c r="G638" i="14" s="1"/>
  <c r="G639" i="14" s="1"/>
  <c r="G640" i="14" s="1"/>
  <c r="G641" i="14" s="1"/>
  <c r="G642" i="14" s="1"/>
  <c r="G643" i="14" s="1"/>
  <c r="G644" i="14" s="1"/>
  <c r="G645" i="14" s="1"/>
  <c r="G646" i="14" s="1"/>
  <c r="G647" i="14" s="1"/>
  <c r="G648" i="14" s="1"/>
  <c r="G649" i="14" s="1"/>
  <c r="G650" i="14" s="1"/>
  <c r="G651" i="14" s="1"/>
  <c r="G652" i="14" s="1"/>
  <c r="G653" i="14" s="1"/>
  <c r="G654" i="14" s="1"/>
  <c r="G655" i="14" s="1"/>
  <c r="G656" i="14" s="1"/>
  <c r="G657" i="14" s="1"/>
  <c r="G658" i="14" s="1"/>
  <c r="G659" i="14" s="1"/>
  <c r="G660" i="14" s="1"/>
  <c r="G661" i="14" s="1"/>
  <c r="G662" i="14" s="1"/>
  <c r="G663" i="14" s="1"/>
  <c r="G664" i="14" s="1"/>
  <c r="G665" i="14" s="1"/>
  <c r="G666" i="14" s="1"/>
  <c r="G667" i="14" s="1"/>
  <c r="G668" i="14" s="1"/>
  <c r="G669" i="14" s="1"/>
  <c r="G670" i="14" s="1"/>
  <c r="G671" i="14" s="1"/>
  <c r="G672" i="14" s="1"/>
  <c r="G673" i="14" s="1"/>
  <c r="G674" i="14" s="1"/>
  <c r="G675" i="14" s="1"/>
  <c r="G676" i="14" s="1"/>
  <c r="G677" i="14" s="1"/>
  <c r="G678" i="14" s="1"/>
  <c r="G679" i="14" s="1"/>
  <c r="G680" i="14" s="1"/>
  <c r="G681" i="14" s="1"/>
  <c r="G682" i="14" s="1"/>
  <c r="G683" i="14" s="1"/>
  <c r="G684" i="14" s="1"/>
  <c r="G685" i="14" s="1"/>
  <c r="G686" i="14" s="1"/>
  <c r="G687" i="14" s="1"/>
  <c r="G688" i="14" s="1"/>
  <c r="G689" i="14" s="1"/>
  <c r="G690" i="14" s="1"/>
  <c r="G691" i="14" s="1"/>
  <c r="G692" i="14" s="1"/>
  <c r="G693" i="14" s="1"/>
  <c r="G694" i="14" s="1"/>
  <c r="G695" i="14" s="1"/>
  <c r="G696" i="14" s="1"/>
  <c r="G697" i="14" s="1"/>
  <c r="G698" i="14" s="1"/>
  <c r="G699" i="14" s="1"/>
  <c r="G700" i="14" s="1"/>
  <c r="G701" i="14" s="1"/>
  <c r="G702" i="14" s="1"/>
  <c r="G703" i="14" s="1"/>
  <c r="G704" i="14" s="1"/>
  <c r="G705" i="14" s="1"/>
  <c r="G706" i="14" s="1"/>
  <c r="G707" i="14" s="1"/>
  <c r="G708" i="14" s="1"/>
  <c r="G709" i="14" s="1"/>
  <c r="G710" i="14" s="1"/>
  <c r="G711" i="14" s="1"/>
  <c r="G712" i="14" s="1"/>
  <c r="G713" i="14" s="1"/>
  <c r="G714" i="14" s="1"/>
  <c r="G715" i="14" s="1"/>
  <c r="G716" i="14" s="1"/>
  <c r="G717" i="14" s="1"/>
  <c r="G718" i="14" s="1"/>
  <c r="G719" i="14" s="1"/>
  <c r="G720" i="14" s="1"/>
  <c r="G721" i="14" s="1"/>
  <c r="G722" i="14" s="1"/>
  <c r="G723" i="14" s="1"/>
  <c r="G724" i="14" s="1"/>
  <c r="G725" i="14" s="1"/>
  <c r="G726" i="14" s="1"/>
  <c r="G727" i="14" s="1"/>
  <c r="G728" i="14" s="1"/>
  <c r="G729" i="14" s="1"/>
  <c r="G730" i="14" s="1"/>
  <c r="G731" i="14" s="1"/>
  <c r="G732" i="14" s="1"/>
  <c r="G733" i="14" s="1"/>
  <c r="G734" i="14" s="1"/>
  <c r="G735" i="14" s="1"/>
  <c r="G736" i="14" s="1"/>
  <c r="G737" i="14" s="1"/>
  <c r="G738" i="14" s="1"/>
  <c r="G739" i="14" s="1"/>
  <c r="G740" i="14" s="1"/>
  <c r="G741" i="14" s="1"/>
  <c r="G742" i="14" s="1"/>
  <c r="G743" i="14" s="1"/>
  <c r="G744" i="14" s="1"/>
  <c r="G745" i="14" s="1"/>
  <c r="G746" i="14" s="1"/>
  <c r="G747" i="14" s="1"/>
  <c r="G748" i="14" s="1"/>
  <c r="G749" i="14" s="1"/>
  <c r="G750" i="14" s="1"/>
  <c r="G751" i="14" s="1"/>
  <c r="G752" i="14" s="1"/>
  <c r="G753" i="14" s="1"/>
  <c r="G754" i="14" s="1"/>
  <c r="G755" i="14" s="1"/>
  <c r="G756" i="14" s="1"/>
  <c r="G757" i="14" s="1"/>
  <c r="G758" i="14" s="1"/>
  <c r="G759" i="14" s="1"/>
  <c r="G760" i="14" s="1"/>
  <c r="G761" i="14" s="1"/>
  <c r="G762" i="14" s="1"/>
  <c r="G763" i="14" s="1"/>
  <c r="G764" i="14" s="1"/>
  <c r="G765" i="14" s="1"/>
  <c r="G766" i="14" s="1"/>
  <c r="G767" i="14" s="1"/>
  <c r="G768" i="14" s="1"/>
  <c r="G769" i="14" s="1"/>
  <c r="G770" i="14" s="1"/>
  <c r="G771" i="14" s="1"/>
  <c r="G772" i="14" s="1"/>
  <c r="G773" i="14" s="1"/>
  <c r="G774" i="14" s="1"/>
  <c r="G775" i="14" s="1"/>
  <c r="G776" i="14" s="1"/>
  <c r="G777" i="14" s="1"/>
  <c r="G778" i="14" s="1"/>
  <c r="G779" i="14" s="1"/>
  <c r="G780" i="14" s="1"/>
  <c r="G781" i="14" s="1"/>
  <c r="G782" i="14" s="1"/>
  <c r="G783" i="14" s="1"/>
  <c r="G784" i="14" s="1"/>
  <c r="G785" i="14" s="1"/>
  <c r="G786" i="14" s="1"/>
  <c r="G787" i="14" s="1"/>
  <c r="G788" i="14" s="1"/>
  <c r="G789" i="14" s="1"/>
  <c r="G790" i="14" s="1"/>
  <c r="G791" i="14" s="1"/>
  <c r="G792" i="14" s="1"/>
  <c r="G793" i="14" s="1"/>
  <c r="G794" i="14" s="1"/>
  <c r="G795" i="14" s="1"/>
  <c r="G796" i="14" s="1"/>
  <c r="G797" i="14" s="1"/>
  <c r="G798" i="14" s="1"/>
  <c r="G799" i="14" s="1"/>
  <c r="G800" i="14" s="1"/>
  <c r="G801" i="14" s="1"/>
  <c r="G802" i="14" s="1"/>
  <c r="G803" i="14" s="1"/>
  <c r="G804" i="14" s="1"/>
  <c r="G805" i="14" s="1"/>
  <c r="G806" i="14" s="1"/>
  <c r="G807" i="14" s="1"/>
  <c r="G808" i="14" s="1"/>
  <c r="G809" i="14" s="1"/>
  <c r="G810" i="14" s="1"/>
  <c r="G811" i="14" s="1"/>
  <c r="G812" i="14" s="1"/>
  <c r="G813" i="14" s="1"/>
  <c r="G814" i="14" s="1"/>
  <c r="G815" i="14" s="1"/>
  <c r="G816" i="14" s="1"/>
  <c r="G817" i="14" s="1"/>
  <c r="G818" i="14" s="1"/>
  <c r="G819" i="14" s="1"/>
  <c r="G820" i="14" s="1"/>
  <c r="G821" i="14" s="1"/>
  <c r="G822" i="14" s="1"/>
  <c r="G823" i="14" s="1"/>
  <c r="G824" i="14" s="1"/>
  <c r="G825" i="14" s="1"/>
  <c r="G826" i="14" s="1"/>
  <c r="G827" i="14" s="1"/>
  <c r="G828" i="14" s="1"/>
  <c r="G829" i="14" s="1"/>
  <c r="G830" i="14" s="1"/>
  <c r="G831" i="14" s="1"/>
  <c r="G832" i="14" s="1"/>
  <c r="G833" i="14" s="1"/>
  <c r="G834" i="14" s="1"/>
  <c r="G835" i="14" s="1"/>
  <c r="G836" i="14" s="1"/>
  <c r="G837" i="14" s="1"/>
  <c r="G838" i="14" s="1"/>
  <c r="G839" i="14" s="1"/>
  <c r="G840" i="14" s="1"/>
  <c r="G841" i="14" s="1"/>
  <c r="G842" i="14" s="1"/>
  <c r="G843" i="14" s="1"/>
  <c r="G844" i="14" s="1"/>
  <c r="G845" i="14" s="1"/>
  <c r="G846" i="14" s="1"/>
  <c r="G847" i="14" s="1"/>
  <c r="G848" i="14" s="1"/>
  <c r="G849" i="14" s="1"/>
  <c r="G850" i="14" s="1"/>
  <c r="G851" i="14" s="1"/>
  <c r="G852" i="14" s="1"/>
  <c r="G853" i="14" s="1"/>
  <c r="G854" i="14" s="1"/>
  <c r="G855" i="14" s="1"/>
  <c r="G856" i="14" s="1"/>
  <c r="G857" i="14" s="1"/>
  <c r="G858" i="14" s="1"/>
  <c r="G859" i="14" s="1"/>
  <c r="G860" i="14" s="1"/>
  <c r="G861" i="14" s="1"/>
  <c r="G862" i="14" s="1"/>
  <c r="G863" i="14" s="1"/>
  <c r="G864" i="14" s="1"/>
  <c r="G865" i="14" s="1"/>
  <c r="G866" i="14" s="1"/>
  <c r="G867" i="14" s="1"/>
  <c r="G868" i="14" s="1"/>
  <c r="G869" i="14" s="1"/>
  <c r="G870" i="14" s="1"/>
  <c r="G871" i="14" s="1"/>
  <c r="G872" i="14" s="1"/>
  <c r="G873" i="14" s="1"/>
  <c r="G874" i="14" s="1"/>
  <c r="G875" i="14" s="1"/>
  <c r="G876" i="14" s="1"/>
  <c r="G877" i="14" s="1"/>
  <c r="G878" i="14" s="1"/>
  <c r="G879" i="14" s="1"/>
  <c r="G880" i="14" s="1"/>
  <c r="G881" i="14" s="1"/>
  <c r="G882" i="14" s="1"/>
  <c r="G883" i="14" s="1"/>
  <c r="G884" i="14" s="1"/>
  <c r="G885" i="14" s="1"/>
  <c r="G886" i="14" s="1"/>
  <c r="G887" i="14" s="1"/>
  <c r="G888" i="14" s="1"/>
  <c r="G889" i="14" s="1"/>
  <c r="G890" i="14" s="1"/>
  <c r="G891" i="14" s="1"/>
  <c r="G892" i="14" s="1"/>
  <c r="G893" i="14" s="1"/>
  <c r="G894" i="14" s="1"/>
  <c r="G895" i="14" s="1"/>
  <c r="G896" i="14" s="1"/>
  <c r="G897" i="14" s="1"/>
  <c r="G898" i="14" s="1"/>
  <c r="G899" i="14" s="1"/>
  <c r="G900" i="14" s="1"/>
  <c r="G901" i="14" s="1"/>
  <c r="G902" i="14" s="1"/>
  <c r="G903" i="14" s="1"/>
  <c r="G904" i="14" s="1"/>
  <c r="G905" i="14" s="1"/>
  <c r="G906" i="14" s="1"/>
  <c r="G907" i="14" s="1"/>
  <c r="G908" i="14" s="1"/>
  <c r="G909" i="14" s="1"/>
  <c r="G910" i="14" s="1"/>
  <c r="G911" i="14" s="1"/>
  <c r="G912" i="14" s="1"/>
  <c r="G913" i="14" s="1"/>
  <c r="C600" i="14"/>
  <c r="C601" i="14" s="1"/>
  <c r="C602" i="14" s="1"/>
  <c r="C603" i="14" s="1"/>
  <c r="C604" i="14" s="1"/>
  <c r="C605" i="14" s="1"/>
  <c r="C606" i="14" s="1"/>
  <c r="B600" i="14"/>
  <c r="B601" i="14" s="1"/>
  <c r="M599" i="14"/>
  <c r="L599" i="14"/>
  <c r="M598" i="14"/>
  <c r="L598" i="14"/>
  <c r="M597" i="14"/>
  <c r="L597" i="14"/>
  <c r="M596" i="14"/>
  <c r="L596" i="14"/>
  <c r="M595" i="14"/>
  <c r="L595" i="14"/>
  <c r="M594" i="14"/>
  <c r="L594" i="14"/>
  <c r="M593" i="14"/>
  <c r="L593" i="14"/>
  <c r="M592" i="14"/>
  <c r="L592" i="14"/>
  <c r="C592" i="14"/>
  <c r="C593" i="14" s="1"/>
  <c r="C594" i="14" s="1"/>
  <c r="C595" i="14" s="1"/>
  <c r="C596" i="14" s="1"/>
  <c r="C597" i="14" s="1"/>
  <c r="C598" i="14" s="1"/>
  <c r="C599" i="14" s="1"/>
  <c r="M591" i="14"/>
  <c r="L591" i="14"/>
  <c r="M590" i="14"/>
  <c r="L590" i="14"/>
  <c r="M589" i="14"/>
  <c r="L589" i="14"/>
  <c r="M588" i="14"/>
  <c r="L588" i="14"/>
  <c r="M587" i="14"/>
  <c r="L587" i="14"/>
  <c r="M586" i="14"/>
  <c r="L586" i="14"/>
  <c r="M585" i="14"/>
  <c r="L585" i="14"/>
  <c r="M584" i="14"/>
  <c r="L584" i="14"/>
  <c r="M583" i="14"/>
  <c r="L583" i="14"/>
  <c r="M582" i="14"/>
  <c r="L582" i="14"/>
  <c r="M581" i="14"/>
  <c r="L581" i="14"/>
  <c r="M580" i="14"/>
  <c r="L580" i="14"/>
  <c r="M579" i="14"/>
  <c r="L579" i="14"/>
  <c r="C579" i="14"/>
  <c r="C580" i="14" s="1"/>
  <c r="C581" i="14" s="1"/>
  <c r="C582" i="14" s="1"/>
  <c r="C583" i="14" s="1"/>
  <c r="C584" i="14" s="1"/>
  <c r="C585" i="14" s="1"/>
  <c r="C586" i="14" s="1"/>
  <c r="C587" i="14" s="1"/>
  <c r="C588" i="14" s="1"/>
  <c r="C589" i="14" s="1"/>
  <c r="C590" i="14" s="1"/>
  <c r="C591" i="14" s="1"/>
  <c r="M578" i="14"/>
  <c r="L578" i="14"/>
  <c r="M577" i="14"/>
  <c r="L577" i="14"/>
  <c r="M576" i="14"/>
  <c r="L576" i="14"/>
  <c r="M575" i="14"/>
  <c r="L575" i="14"/>
  <c r="M574" i="14"/>
  <c r="L574" i="14"/>
  <c r="M573" i="14"/>
  <c r="L573" i="14"/>
  <c r="M572" i="14"/>
  <c r="L572" i="14"/>
  <c r="M571" i="14"/>
  <c r="L571" i="14"/>
  <c r="C571" i="14"/>
  <c r="C572" i="14" s="1"/>
  <c r="C573" i="14" s="1"/>
  <c r="C574" i="14" s="1"/>
  <c r="C575" i="14" s="1"/>
  <c r="C576" i="14" s="1"/>
  <c r="C577" i="14" s="1"/>
  <c r="C578" i="14" s="1"/>
  <c r="M570" i="14"/>
  <c r="L570" i="14"/>
  <c r="M569" i="14"/>
  <c r="L569" i="14"/>
  <c r="M568" i="14"/>
  <c r="L568" i="14"/>
  <c r="M567" i="14"/>
  <c r="L567" i="14"/>
  <c r="M566" i="14"/>
  <c r="L566" i="14"/>
  <c r="M565" i="14"/>
  <c r="L565" i="14"/>
  <c r="M564" i="14"/>
  <c r="L564" i="14"/>
  <c r="M563" i="14"/>
  <c r="L563" i="14"/>
  <c r="C563" i="14"/>
  <c r="C564" i="14" s="1"/>
  <c r="C565" i="14" s="1"/>
  <c r="C566" i="14" s="1"/>
  <c r="C567" i="14" s="1"/>
  <c r="C568" i="14" s="1"/>
  <c r="C569" i="14" s="1"/>
  <c r="C570" i="14" s="1"/>
  <c r="M562" i="14"/>
  <c r="L562" i="14"/>
  <c r="M561" i="14"/>
  <c r="L561" i="14"/>
  <c r="M560" i="14"/>
  <c r="L560" i="14"/>
  <c r="M559" i="14"/>
  <c r="L559" i="14"/>
  <c r="M558" i="14"/>
  <c r="L558" i="14"/>
  <c r="M557" i="14"/>
  <c r="L557" i="14"/>
  <c r="M556" i="14"/>
  <c r="L556" i="14"/>
  <c r="M555" i="14"/>
  <c r="L555" i="14"/>
  <c r="C555" i="14"/>
  <c r="C556" i="14" s="1"/>
  <c r="C557" i="14" s="1"/>
  <c r="C558" i="14" s="1"/>
  <c r="C559" i="14" s="1"/>
  <c r="C560" i="14" s="1"/>
  <c r="C561" i="14" s="1"/>
  <c r="C562" i="14" s="1"/>
  <c r="M554" i="14"/>
  <c r="L554" i="14"/>
  <c r="M553" i="14"/>
  <c r="L553" i="14"/>
  <c r="M552" i="14"/>
  <c r="L552" i="14"/>
  <c r="M551" i="14"/>
  <c r="L551" i="14"/>
  <c r="M550" i="14"/>
  <c r="L550" i="14"/>
  <c r="M549" i="14"/>
  <c r="L549" i="14"/>
  <c r="M548" i="14"/>
  <c r="L548" i="14"/>
  <c r="M547" i="14"/>
  <c r="L547" i="14"/>
  <c r="C547" i="14"/>
  <c r="C548" i="14" s="1"/>
  <c r="C549" i="14" s="1"/>
  <c r="C550" i="14" s="1"/>
  <c r="C551" i="14" s="1"/>
  <c r="C552" i="14" s="1"/>
  <c r="C553" i="14" s="1"/>
  <c r="C554" i="14" s="1"/>
  <c r="M546" i="14"/>
  <c r="L546" i="14"/>
  <c r="M545" i="14"/>
  <c r="L545" i="14"/>
  <c r="M544" i="14"/>
  <c r="L544" i="14"/>
  <c r="M543" i="14"/>
  <c r="L543" i="14"/>
  <c r="M542" i="14"/>
  <c r="L542" i="14"/>
  <c r="M541" i="14"/>
  <c r="L541" i="14"/>
  <c r="M540" i="14"/>
  <c r="L540" i="14"/>
  <c r="M539" i="14"/>
  <c r="L539" i="14"/>
  <c r="M538" i="14"/>
  <c r="L538" i="14"/>
  <c r="M537" i="14"/>
  <c r="L537" i="14"/>
  <c r="M536" i="14"/>
  <c r="L536" i="14"/>
  <c r="M535" i="14"/>
  <c r="L535" i="14"/>
  <c r="C535" i="14"/>
  <c r="C536" i="14" s="1"/>
  <c r="C537" i="14" s="1"/>
  <c r="C538" i="14" s="1"/>
  <c r="C539" i="14" s="1"/>
  <c r="C540" i="14" s="1"/>
  <c r="C541" i="14" s="1"/>
  <c r="C542" i="14" s="1"/>
  <c r="C543" i="14" s="1"/>
  <c r="C544" i="14" s="1"/>
  <c r="C545" i="14" s="1"/>
  <c r="C546" i="14" s="1"/>
  <c r="M534" i="14"/>
  <c r="L534" i="14"/>
  <c r="M533" i="14"/>
  <c r="L533" i="14"/>
  <c r="M532" i="14"/>
  <c r="L532" i="14"/>
  <c r="M531" i="14"/>
  <c r="L531" i="14"/>
  <c r="M530" i="14"/>
  <c r="L530" i="14"/>
  <c r="M529" i="14"/>
  <c r="L529" i="14"/>
  <c r="M528" i="14"/>
  <c r="L528" i="14"/>
  <c r="C528" i="14"/>
  <c r="C529" i="14" s="1"/>
  <c r="C530" i="14" s="1"/>
  <c r="C531" i="14" s="1"/>
  <c r="C532" i="14" s="1"/>
  <c r="C533" i="14" s="1"/>
  <c r="C534" i="14" s="1"/>
  <c r="M527" i="14"/>
  <c r="L527" i="14"/>
  <c r="M526" i="14"/>
  <c r="L526" i="14"/>
  <c r="M525" i="14"/>
  <c r="L525" i="14"/>
  <c r="M524" i="14"/>
  <c r="L524" i="14"/>
  <c r="M523" i="14"/>
  <c r="L523" i="14"/>
  <c r="M522" i="14"/>
  <c r="L522" i="14"/>
  <c r="M521" i="14"/>
  <c r="L521" i="14"/>
  <c r="M520" i="14"/>
  <c r="L520" i="14"/>
  <c r="M519" i="14"/>
  <c r="L519" i="14"/>
  <c r="M518" i="14"/>
  <c r="L518" i="14"/>
  <c r="M517" i="14"/>
  <c r="L517" i="14"/>
  <c r="M516" i="14"/>
  <c r="L516" i="14"/>
  <c r="M515" i="14"/>
  <c r="L515" i="14"/>
  <c r="M514" i="14"/>
  <c r="L514" i="14"/>
  <c r="M513" i="14"/>
  <c r="L513" i="14"/>
  <c r="M512" i="14"/>
  <c r="L512" i="14"/>
  <c r="M511" i="14"/>
  <c r="L511" i="14"/>
  <c r="M510" i="14"/>
  <c r="L510" i="14"/>
  <c r="M509" i="14"/>
  <c r="L509" i="14"/>
  <c r="M508" i="14"/>
  <c r="L508" i="14"/>
  <c r="C508" i="14"/>
  <c r="C509" i="14" s="1"/>
  <c r="C510" i="14" s="1"/>
  <c r="C511" i="14" s="1"/>
  <c r="C512" i="14" s="1"/>
  <c r="C513" i="14" s="1"/>
  <c r="C514" i="14" s="1"/>
  <c r="C515" i="14" s="1"/>
  <c r="C516" i="14" s="1"/>
  <c r="C517" i="14" s="1"/>
  <c r="C518" i="14" s="1"/>
  <c r="C519" i="14" s="1"/>
  <c r="C520" i="14" s="1"/>
  <c r="C521" i="14" s="1"/>
  <c r="C522" i="14" s="1"/>
  <c r="C523" i="14" s="1"/>
  <c r="C524" i="14" s="1"/>
  <c r="C525" i="14" s="1"/>
  <c r="C526" i="14" s="1"/>
  <c r="C527" i="14" s="1"/>
  <c r="M507" i="14"/>
  <c r="L507" i="14"/>
  <c r="M506" i="14"/>
  <c r="L506" i="14"/>
  <c r="M505" i="14"/>
  <c r="L505" i="14"/>
  <c r="M504" i="14"/>
  <c r="L504" i="14"/>
  <c r="M503" i="14"/>
  <c r="L503" i="14"/>
  <c r="W502" i="14"/>
  <c r="M502" i="14"/>
  <c r="L502" i="14"/>
  <c r="M501" i="14"/>
  <c r="L501" i="14"/>
  <c r="M500" i="14"/>
  <c r="L500" i="14"/>
  <c r="M499" i="14"/>
  <c r="L499" i="14"/>
  <c r="M498" i="14"/>
  <c r="L498" i="14"/>
  <c r="M497" i="14"/>
  <c r="L497" i="14"/>
  <c r="M496" i="14"/>
  <c r="L496" i="14"/>
  <c r="M495" i="14"/>
  <c r="L495" i="14"/>
  <c r="M494" i="14"/>
  <c r="L494" i="14"/>
  <c r="M493" i="14"/>
  <c r="L493" i="14"/>
  <c r="M492" i="14"/>
  <c r="L492" i="14"/>
  <c r="M491" i="14"/>
  <c r="L491" i="14"/>
  <c r="M490" i="14"/>
  <c r="L490" i="14"/>
  <c r="M489" i="14"/>
  <c r="L489" i="14"/>
  <c r="M488" i="14"/>
  <c r="L488" i="14"/>
  <c r="M487" i="14"/>
  <c r="L487" i="14"/>
  <c r="C487" i="14"/>
  <c r="C488" i="14" s="1"/>
  <c r="C489" i="14" s="1"/>
  <c r="C490" i="14" s="1"/>
  <c r="C491" i="14" s="1"/>
  <c r="C492" i="14" s="1"/>
  <c r="C493" i="14" s="1"/>
  <c r="C494" i="14" s="1"/>
  <c r="C495" i="14" s="1"/>
  <c r="C496" i="14" s="1"/>
  <c r="C497" i="14" s="1"/>
  <c r="C498" i="14" s="1"/>
  <c r="C499" i="14" s="1"/>
  <c r="C500" i="14" s="1"/>
  <c r="C501" i="14" s="1"/>
  <c r="C502" i="14" s="1"/>
  <c r="C503" i="14" s="1"/>
  <c r="C504" i="14" s="1"/>
  <c r="C505" i="14" s="1"/>
  <c r="C506" i="14" s="1"/>
  <c r="C507" i="14" s="1"/>
  <c r="M486" i="14"/>
  <c r="L486" i="14"/>
  <c r="M485" i="14"/>
  <c r="L485" i="14"/>
  <c r="M484" i="14"/>
  <c r="L484" i="14"/>
  <c r="M483" i="14"/>
  <c r="L483" i="14"/>
  <c r="M482" i="14"/>
  <c r="L482" i="14"/>
  <c r="M481" i="14"/>
  <c r="L481" i="14"/>
  <c r="M480" i="14"/>
  <c r="L480" i="14"/>
  <c r="M479" i="14"/>
  <c r="L479" i="14"/>
  <c r="M478" i="14"/>
  <c r="L478" i="14"/>
  <c r="M477" i="14"/>
  <c r="L477" i="14"/>
  <c r="M476" i="14"/>
  <c r="L476" i="14"/>
  <c r="M475" i="14"/>
  <c r="L475" i="14"/>
  <c r="M474" i="14"/>
  <c r="L474" i="14"/>
  <c r="M473" i="14"/>
  <c r="L473" i="14"/>
  <c r="M472" i="14"/>
  <c r="L472" i="14"/>
  <c r="M471" i="14"/>
  <c r="L471" i="14"/>
  <c r="M470" i="14"/>
  <c r="L470" i="14"/>
  <c r="M469" i="14"/>
  <c r="L469" i="14"/>
  <c r="C469" i="14"/>
  <c r="C470" i="14" s="1"/>
  <c r="C471" i="14" s="1"/>
  <c r="C472" i="14" s="1"/>
  <c r="C473" i="14" s="1"/>
  <c r="C474" i="14" s="1"/>
  <c r="C475" i="14" s="1"/>
  <c r="C476" i="14" s="1"/>
  <c r="C477" i="14" s="1"/>
  <c r="C478" i="14" s="1"/>
  <c r="C479" i="14" s="1"/>
  <c r="C480" i="14" s="1"/>
  <c r="C481" i="14" s="1"/>
  <c r="C482" i="14" s="1"/>
  <c r="C483" i="14" s="1"/>
  <c r="C484" i="14" s="1"/>
  <c r="C485" i="14" s="1"/>
  <c r="C486" i="14" s="1"/>
  <c r="M468" i="14"/>
  <c r="L468" i="14"/>
  <c r="M467" i="14"/>
  <c r="L467" i="14"/>
  <c r="M466" i="14"/>
  <c r="L466" i="14"/>
  <c r="M465" i="14"/>
  <c r="L465" i="14"/>
  <c r="M464" i="14"/>
  <c r="L464" i="14"/>
  <c r="M463" i="14"/>
  <c r="L463" i="14"/>
  <c r="M462" i="14"/>
  <c r="L462" i="14"/>
  <c r="M461" i="14"/>
  <c r="L461" i="14"/>
  <c r="M460" i="14"/>
  <c r="L460" i="14"/>
  <c r="M459" i="14"/>
  <c r="L459" i="14"/>
  <c r="M458" i="14"/>
  <c r="L458" i="14"/>
  <c r="M457" i="14"/>
  <c r="L457" i="14"/>
  <c r="M456" i="14"/>
  <c r="L456" i="14"/>
  <c r="M455" i="14"/>
  <c r="L455" i="14"/>
  <c r="M454" i="14"/>
  <c r="L454" i="14"/>
  <c r="M453" i="14"/>
  <c r="L453" i="14"/>
  <c r="M452" i="14"/>
  <c r="L452" i="14"/>
  <c r="M451" i="14"/>
  <c r="L451" i="14"/>
  <c r="M450" i="14"/>
  <c r="L450" i="14"/>
  <c r="M449" i="14"/>
  <c r="L449" i="14"/>
  <c r="M448" i="14"/>
  <c r="L448" i="14"/>
  <c r="M447" i="14"/>
  <c r="L447" i="14"/>
  <c r="M446" i="14"/>
  <c r="L446" i="14"/>
  <c r="M445" i="14"/>
  <c r="L445" i="14"/>
  <c r="M444" i="14"/>
  <c r="L444" i="14"/>
  <c r="M443" i="14"/>
  <c r="L443" i="14"/>
  <c r="M442" i="14"/>
  <c r="L442" i="14"/>
  <c r="M441" i="14"/>
  <c r="L441" i="14"/>
  <c r="M440" i="14"/>
  <c r="L440" i="14"/>
  <c r="M439" i="14"/>
  <c r="L439" i="14"/>
  <c r="M438" i="14"/>
  <c r="L438" i="14"/>
  <c r="M437" i="14"/>
  <c r="L437" i="14"/>
  <c r="M436" i="14"/>
  <c r="L436" i="14"/>
  <c r="M435" i="14"/>
  <c r="L435" i="14"/>
  <c r="M434" i="14"/>
  <c r="L434" i="14"/>
  <c r="M433" i="14"/>
  <c r="L433" i="14"/>
  <c r="M432" i="14"/>
  <c r="L432" i="14"/>
  <c r="M431" i="14"/>
  <c r="L431" i="14"/>
  <c r="M430" i="14"/>
  <c r="L430" i="14"/>
  <c r="M429" i="14"/>
  <c r="L429" i="14"/>
  <c r="M428" i="14"/>
  <c r="L428" i="14"/>
  <c r="M427" i="14"/>
  <c r="L427" i="14"/>
  <c r="M426" i="14"/>
  <c r="L426" i="14"/>
  <c r="M425" i="14"/>
  <c r="L425" i="14"/>
  <c r="M424" i="14"/>
  <c r="L424" i="14"/>
  <c r="M423" i="14"/>
  <c r="L423" i="14"/>
  <c r="M422" i="14"/>
  <c r="L422" i="14"/>
  <c r="M421" i="14"/>
  <c r="L421" i="14"/>
  <c r="M420" i="14"/>
  <c r="L420" i="14"/>
  <c r="M419" i="14"/>
  <c r="L419" i="14"/>
  <c r="M418" i="14"/>
  <c r="L418" i="14"/>
  <c r="M417" i="14"/>
  <c r="L417" i="14"/>
  <c r="M416" i="14"/>
  <c r="L416" i="14"/>
  <c r="M415" i="14"/>
  <c r="L415" i="14"/>
  <c r="M414" i="14"/>
  <c r="L414" i="14"/>
  <c r="M413" i="14"/>
  <c r="L413" i="14"/>
  <c r="M412" i="14"/>
  <c r="L412" i="14"/>
  <c r="M411" i="14"/>
  <c r="L411" i="14"/>
  <c r="M410" i="14"/>
  <c r="L410" i="14"/>
  <c r="M409" i="14"/>
  <c r="L409" i="14"/>
  <c r="M408" i="14"/>
  <c r="L408" i="14"/>
  <c r="C408" i="14"/>
  <c r="C409" i="14" s="1"/>
  <c r="C410" i="14" s="1"/>
  <c r="C411" i="14" s="1"/>
  <c r="C412" i="14" s="1"/>
  <c r="C413" i="14" s="1"/>
  <c r="C414" i="14" s="1"/>
  <c r="C415" i="14" s="1"/>
  <c r="C416" i="14" s="1"/>
  <c r="C417" i="14" s="1"/>
  <c r="C418" i="14" s="1"/>
  <c r="C419" i="14" s="1"/>
  <c r="C420" i="14" s="1"/>
  <c r="C421" i="14" s="1"/>
  <c r="C422" i="14" s="1"/>
  <c r="C423" i="14" s="1"/>
  <c r="C424" i="14" s="1"/>
  <c r="C425" i="14" s="1"/>
  <c r="C426" i="14" s="1"/>
  <c r="C427" i="14" s="1"/>
  <c r="C428" i="14" s="1"/>
  <c r="C429" i="14" s="1"/>
  <c r="C430" i="14" s="1"/>
  <c r="C431" i="14" s="1"/>
  <c r="C432" i="14" s="1"/>
  <c r="C433" i="14" s="1"/>
  <c r="C434" i="14" s="1"/>
  <c r="C435" i="14" s="1"/>
  <c r="C436" i="14" s="1"/>
  <c r="C437" i="14" s="1"/>
  <c r="C438" i="14" s="1"/>
  <c r="C439" i="14" s="1"/>
  <c r="C440" i="14" s="1"/>
  <c r="C441" i="14" s="1"/>
  <c r="C442" i="14" s="1"/>
  <c r="C443" i="14" s="1"/>
  <c r="C444" i="14" s="1"/>
  <c r="C445" i="14" s="1"/>
  <c r="C446" i="14" s="1"/>
  <c r="C447" i="14" s="1"/>
  <c r="C448" i="14" s="1"/>
  <c r="C449" i="14" s="1"/>
  <c r="C450" i="14" s="1"/>
  <c r="C451" i="14" s="1"/>
  <c r="C452" i="14" s="1"/>
  <c r="C453" i="14" s="1"/>
  <c r="C454" i="14" s="1"/>
  <c r="C455" i="14" s="1"/>
  <c r="C456" i="14" s="1"/>
  <c r="C457" i="14" s="1"/>
  <c r="C458" i="14" s="1"/>
  <c r="C459" i="14" s="1"/>
  <c r="C460" i="14" s="1"/>
  <c r="C461" i="14" s="1"/>
  <c r="C462" i="14" s="1"/>
  <c r="C463" i="14" s="1"/>
  <c r="C464" i="14" s="1"/>
  <c r="C465" i="14" s="1"/>
  <c r="C466" i="14" s="1"/>
  <c r="C467" i="14" s="1"/>
  <c r="C468" i="14" s="1"/>
  <c r="M407" i="14"/>
  <c r="L407" i="14"/>
  <c r="M406" i="14"/>
  <c r="L406" i="14"/>
  <c r="M405" i="14"/>
  <c r="L405" i="14"/>
  <c r="M404" i="14"/>
  <c r="L404" i="14"/>
  <c r="M403" i="14"/>
  <c r="L403" i="14"/>
  <c r="W402" i="14"/>
  <c r="M402" i="14"/>
  <c r="L402" i="14"/>
  <c r="M401" i="14"/>
  <c r="L401" i="14"/>
  <c r="M400" i="14"/>
  <c r="L400" i="14"/>
  <c r="M399" i="14"/>
  <c r="L399" i="14"/>
  <c r="M398" i="14"/>
  <c r="L398" i="14"/>
  <c r="M397" i="14"/>
  <c r="L397" i="14"/>
  <c r="M396" i="14"/>
  <c r="L396" i="14"/>
  <c r="M395" i="14"/>
  <c r="L395" i="14"/>
  <c r="M394" i="14"/>
  <c r="L394" i="14"/>
  <c r="M393" i="14"/>
  <c r="L393" i="14"/>
  <c r="M392" i="14"/>
  <c r="L392" i="14"/>
  <c r="M391" i="14"/>
  <c r="L391" i="14"/>
  <c r="M390" i="14"/>
  <c r="L390" i="14"/>
  <c r="M389" i="14"/>
  <c r="L389" i="14"/>
  <c r="M388" i="14"/>
  <c r="L388" i="14"/>
  <c r="M387" i="14"/>
  <c r="L387" i="14"/>
  <c r="M386" i="14"/>
  <c r="L386" i="14"/>
  <c r="M385" i="14"/>
  <c r="L385" i="14"/>
  <c r="M384" i="14"/>
  <c r="L384" i="14"/>
  <c r="M383" i="14"/>
  <c r="L383" i="14"/>
  <c r="M382" i="14"/>
  <c r="L382" i="14"/>
  <c r="M381" i="14"/>
  <c r="L381" i="14"/>
  <c r="M380" i="14"/>
  <c r="L380" i="14"/>
  <c r="M379" i="14"/>
  <c r="L379" i="14"/>
  <c r="M378" i="14"/>
  <c r="L378" i="14"/>
  <c r="C378" i="14"/>
  <c r="C379" i="14" s="1"/>
  <c r="C380" i="14" s="1"/>
  <c r="C381" i="14" s="1"/>
  <c r="C382" i="14" s="1"/>
  <c r="C383" i="14" s="1"/>
  <c r="C384" i="14" s="1"/>
  <c r="C385" i="14" s="1"/>
  <c r="C386" i="14" s="1"/>
  <c r="C387" i="14" s="1"/>
  <c r="C388" i="14" s="1"/>
  <c r="C389" i="14" s="1"/>
  <c r="C390" i="14" s="1"/>
  <c r="C391" i="14" s="1"/>
  <c r="C392" i="14" s="1"/>
  <c r="C393" i="14" s="1"/>
  <c r="C394" i="14" s="1"/>
  <c r="C395" i="14" s="1"/>
  <c r="C396" i="14" s="1"/>
  <c r="C397" i="14" s="1"/>
  <c r="C398" i="14" s="1"/>
  <c r="C399" i="14" s="1"/>
  <c r="C400" i="14" s="1"/>
  <c r="C401" i="14" s="1"/>
  <c r="C402" i="14" s="1"/>
  <c r="C403" i="14" s="1"/>
  <c r="C404" i="14" s="1"/>
  <c r="C405" i="14" s="1"/>
  <c r="C406" i="14" s="1"/>
  <c r="C407" i="14" s="1"/>
  <c r="M377" i="14"/>
  <c r="L377" i="14"/>
  <c r="C377" i="14"/>
  <c r="M376" i="14"/>
  <c r="L376" i="14"/>
  <c r="M375" i="14"/>
  <c r="L375" i="14"/>
  <c r="C375" i="14"/>
  <c r="C376" i="14" s="1"/>
  <c r="M374" i="14"/>
  <c r="L374" i="14"/>
  <c r="M373" i="14"/>
  <c r="L373" i="14"/>
  <c r="M372" i="14"/>
  <c r="L372" i="14"/>
  <c r="M371" i="14"/>
  <c r="L371" i="14"/>
  <c r="C371" i="14"/>
  <c r="C372" i="14" s="1"/>
  <c r="C373" i="14" s="1"/>
  <c r="C374" i="14" s="1"/>
  <c r="M370" i="14"/>
  <c r="L370" i="14"/>
  <c r="M369" i="14"/>
  <c r="L369" i="14"/>
  <c r="M368" i="14"/>
  <c r="L368" i="14"/>
  <c r="M367" i="14"/>
  <c r="L367" i="14"/>
  <c r="C367" i="14"/>
  <c r="C368" i="14" s="1"/>
  <c r="C369" i="14" s="1"/>
  <c r="C370" i="14" s="1"/>
  <c r="M366" i="14"/>
  <c r="L366" i="14"/>
  <c r="M365" i="14"/>
  <c r="L365" i="14"/>
  <c r="M364" i="14"/>
  <c r="L364" i="14"/>
  <c r="M363" i="14"/>
  <c r="L363" i="14"/>
  <c r="M362" i="14"/>
  <c r="L362" i="14"/>
  <c r="M361" i="14"/>
  <c r="L361" i="14"/>
  <c r="M360" i="14"/>
  <c r="L360" i="14"/>
  <c r="C360" i="14"/>
  <c r="C361" i="14" s="1"/>
  <c r="C362" i="14" s="1"/>
  <c r="C363" i="14" s="1"/>
  <c r="C364" i="14" s="1"/>
  <c r="C365" i="14" s="1"/>
  <c r="C366" i="14" s="1"/>
  <c r="M359" i="14"/>
  <c r="L359" i="14"/>
  <c r="M358" i="14"/>
  <c r="L358" i="14"/>
  <c r="M357" i="14"/>
  <c r="L357" i="14"/>
  <c r="M356" i="14"/>
  <c r="L356" i="14"/>
  <c r="M355" i="14"/>
  <c r="L355" i="14"/>
  <c r="M354" i="14"/>
  <c r="L354" i="14"/>
  <c r="M353" i="14"/>
  <c r="L353" i="14"/>
  <c r="M352" i="14"/>
  <c r="L352" i="14"/>
  <c r="M351" i="14"/>
  <c r="L351" i="14"/>
  <c r="M350" i="14"/>
  <c r="L350" i="14"/>
  <c r="M349" i="14"/>
  <c r="L349" i="14"/>
  <c r="M348" i="14"/>
  <c r="L348" i="14"/>
  <c r="M347" i="14"/>
  <c r="L347" i="14"/>
  <c r="C347" i="14"/>
  <c r="C348" i="14" s="1"/>
  <c r="C349" i="14" s="1"/>
  <c r="C350" i="14" s="1"/>
  <c r="C351" i="14" s="1"/>
  <c r="C352" i="14" s="1"/>
  <c r="C353" i="14" s="1"/>
  <c r="C354" i="14" s="1"/>
  <c r="C355" i="14" s="1"/>
  <c r="C356" i="14" s="1"/>
  <c r="C357" i="14" s="1"/>
  <c r="C358" i="14" s="1"/>
  <c r="C359" i="14" s="1"/>
  <c r="M346" i="14"/>
  <c r="L346" i="14"/>
  <c r="M345" i="14"/>
  <c r="L345" i="14"/>
  <c r="M344" i="14"/>
  <c r="L344" i="14"/>
  <c r="C344" i="14"/>
  <c r="C345" i="14" s="1"/>
  <c r="C346" i="14" s="1"/>
  <c r="M343" i="14"/>
  <c r="L343" i="14"/>
  <c r="M342" i="14"/>
  <c r="L342" i="14"/>
  <c r="M341" i="14"/>
  <c r="L341" i="14"/>
  <c r="M340" i="14"/>
  <c r="L340" i="14"/>
  <c r="M339" i="14"/>
  <c r="L339" i="14"/>
  <c r="M338" i="14"/>
  <c r="L338" i="14"/>
  <c r="M337" i="14"/>
  <c r="L337" i="14"/>
  <c r="M336" i="14"/>
  <c r="L336" i="14"/>
  <c r="M335" i="14"/>
  <c r="L335" i="14"/>
  <c r="M334" i="14"/>
  <c r="L334" i="14"/>
  <c r="M333" i="14"/>
  <c r="L333" i="14"/>
  <c r="M332" i="14"/>
  <c r="L332" i="14"/>
  <c r="C332" i="14"/>
  <c r="C333" i="14" s="1"/>
  <c r="C334" i="14" s="1"/>
  <c r="C335" i="14" s="1"/>
  <c r="C336" i="14" s="1"/>
  <c r="C337" i="14" s="1"/>
  <c r="C338" i="14" s="1"/>
  <c r="C339" i="14" s="1"/>
  <c r="C340" i="14" s="1"/>
  <c r="C341" i="14" s="1"/>
  <c r="C342" i="14" s="1"/>
  <c r="C343" i="14" s="1"/>
  <c r="M331" i="14"/>
  <c r="L331" i="14"/>
  <c r="M330" i="14"/>
  <c r="L330" i="14"/>
  <c r="M329" i="14"/>
  <c r="L329" i="14"/>
  <c r="M328" i="14"/>
  <c r="L328" i="14"/>
  <c r="M327" i="14"/>
  <c r="L327" i="14"/>
  <c r="M326" i="14"/>
  <c r="L326" i="14"/>
  <c r="M325" i="14"/>
  <c r="L325" i="14"/>
  <c r="M324" i="14"/>
  <c r="L324" i="14"/>
  <c r="C324" i="14"/>
  <c r="C325" i="14" s="1"/>
  <c r="C326" i="14" s="1"/>
  <c r="C327" i="14" s="1"/>
  <c r="C328" i="14" s="1"/>
  <c r="C329" i="14" s="1"/>
  <c r="C330" i="14" s="1"/>
  <c r="C331" i="14" s="1"/>
  <c r="M323" i="14"/>
  <c r="L323" i="14"/>
  <c r="M322" i="14"/>
  <c r="L322" i="14"/>
  <c r="M321" i="14"/>
  <c r="L321" i="14"/>
  <c r="M320" i="14"/>
  <c r="L320" i="14"/>
  <c r="C320" i="14"/>
  <c r="C321" i="14" s="1"/>
  <c r="C322" i="14" s="1"/>
  <c r="C323" i="14" s="1"/>
  <c r="M319" i="14"/>
  <c r="L319" i="14"/>
  <c r="M318" i="14"/>
  <c r="L318" i="14"/>
  <c r="M317" i="14"/>
  <c r="L317" i="14"/>
  <c r="M316" i="14"/>
  <c r="L316" i="14"/>
  <c r="M315" i="14"/>
  <c r="L315" i="14"/>
  <c r="M314" i="14"/>
  <c r="L314" i="14"/>
  <c r="M313" i="14"/>
  <c r="L313" i="14"/>
  <c r="C313" i="14"/>
  <c r="C314" i="14" s="1"/>
  <c r="C315" i="14" s="1"/>
  <c r="C316" i="14" s="1"/>
  <c r="C317" i="14" s="1"/>
  <c r="C318" i="14" s="1"/>
  <c r="C319" i="14" s="1"/>
  <c r="M312" i="14"/>
  <c r="L312" i="14"/>
  <c r="M311" i="14"/>
  <c r="L311" i="14"/>
  <c r="M310" i="14"/>
  <c r="L310" i="14"/>
  <c r="M309" i="14"/>
  <c r="L309" i="14"/>
  <c r="M308" i="14"/>
  <c r="L308" i="14"/>
  <c r="M307" i="14"/>
  <c r="L307" i="14"/>
  <c r="M306" i="14"/>
  <c r="L306" i="14"/>
  <c r="G306" i="14"/>
  <c r="G307" i="14" s="1"/>
  <c r="G308" i="14" s="1"/>
  <c r="G309" i="14" s="1"/>
  <c r="G310" i="14" s="1"/>
  <c r="G311" i="14" s="1"/>
  <c r="G312" i="14" s="1"/>
  <c r="G313" i="14" s="1"/>
  <c r="G314" i="14" s="1"/>
  <c r="G315" i="14" s="1"/>
  <c r="G316" i="14" s="1"/>
  <c r="G317" i="14" s="1"/>
  <c r="G318" i="14" s="1"/>
  <c r="G319" i="14" s="1"/>
  <c r="G320" i="14" s="1"/>
  <c r="G321" i="14" s="1"/>
  <c r="G322" i="14" s="1"/>
  <c r="G323" i="14" s="1"/>
  <c r="G324" i="14" s="1"/>
  <c r="G325" i="14" s="1"/>
  <c r="G326" i="14" s="1"/>
  <c r="G327" i="14" s="1"/>
  <c r="G328" i="14" s="1"/>
  <c r="G329" i="14" s="1"/>
  <c r="G330" i="14" s="1"/>
  <c r="G331" i="14" s="1"/>
  <c r="G332" i="14" s="1"/>
  <c r="G333" i="14" s="1"/>
  <c r="G334" i="14" s="1"/>
  <c r="G335" i="14" s="1"/>
  <c r="G336" i="14" s="1"/>
  <c r="G337" i="14" s="1"/>
  <c r="G338" i="14" s="1"/>
  <c r="G339" i="14" s="1"/>
  <c r="G340" i="14" s="1"/>
  <c r="G341" i="14" s="1"/>
  <c r="G342" i="14" s="1"/>
  <c r="G343" i="14" s="1"/>
  <c r="G344" i="14" s="1"/>
  <c r="G345" i="14" s="1"/>
  <c r="G346" i="14" s="1"/>
  <c r="G347" i="14" s="1"/>
  <c r="G348" i="14" s="1"/>
  <c r="G349" i="14" s="1"/>
  <c r="G350" i="14" s="1"/>
  <c r="G351" i="14" s="1"/>
  <c r="G352" i="14" s="1"/>
  <c r="G353" i="14" s="1"/>
  <c r="G354" i="14" s="1"/>
  <c r="G355" i="14" s="1"/>
  <c r="G356" i="14" s="1"/>
  <c r="G357" i="14" s="1"/>
  <c r="G358" i="14" s="1"/>
  <c r="G359" i="14" s="1"/>
  <c r="G360" i="14" s="1"/>
  <c r="G361" i="14" s="1"/>
  <c r="G362" i="14" s="1"/>
  <c r="G363" i="14" s="1"/>
  <c r="G364" i="14" s="1"/>
  <c r="G365" i="14" s="1"/>
  <c r="G366" i="14" s="1"/>
  <c r="G367" i="14" s="1"/>
  <c r="G368" i="14" s="1"/>
  <c r="G369" i="14" s="1"/>
  <c r="G370" i="14" s="1"/>
  <c r="G371" i="14" s="1"/>
  <c r="G372" i="14" s="1"/>
  <c r="G373" i="14" s="1"/>
  <c r="G374" i="14" s="1"/>
  <c r="G375" i="14" s="1"/>
  <c r="G376" i="14" s="1"/>
  <c r="G377" i="14" s="1"/>
  <c r="G378" i="14" s="1"/>
  <c r="G379" i="14" s="1"/>
  <c r="G380" i="14" s="1"/>
  <c r="G381" i="14" s="1"/>
  <c r="G382" i="14" s="1"/>
  <c r="G383" i="14" s="1"/>
  <c r="G384" i="14" s="1"/>
  <c r="G385" i="14" s="1"/>
  <c r="G386" i="14" s="1"/>
  <c r="G387" i="14" s="1"/>
  <c r="G388" i="14" s="1"/>
  <c r="G389" i="14" s="1"/>
  <c r="G390" i="14" s="1"/>
  <c r="G391" i="14" s="1"/>
  <c r="G392" i="14" s="1"/>
  <c r="G393" i="14" s="1"/>
  <c r="G394" i="14" s="1"/>
  <c r="G395" i="14" s="1"/>
  <c r="G396" i="14" s="1"/>
  <c r="G397" i="14" s="1"/>
  <c r="G398" i="14" s="1"/>
  <c r="G399" i="14" s="1"/>
  <c r="G400" i="14" s="1"/>
  <c r="G401" i="14" s="1"/>
  <c r="G402" i="14" s="1"/>
  <c r="G403" i="14" s="1"/>
  <c r="G404" i="14" s="1"/>
  <c r="G405" i="14" s="1"/>
  <c r="G406" i="14" s="1"/>
  <c r="G407" i="14" s="1"/>
  <c r="G408" i="14" s="1"/>
  <c r="G409" i="14" s="1"/>
  <c r="G410" i="14" s="1"/>
  <c r="G411" i="14" s="1"/>
  <c r="G412" i="14" s="1"/>
  <c r="G413" i="14" s="1"/>
  <c r="G414" i="14" s="1"/>
  <c r="G415" i="14" s="1"/>
  <c r="G416" i="14" s="1"/>
  <c r="G417" i="14" s="1"/>
  <c r="G418" i="14" s="1"/>
  <c r="G419" i="14" s="1"/>
  <c r="G420" i="14" s="1"/>
  <c r="G421" i="14" s="1"/>
  <c r="G422" i="14" s="1"/>
  <c r="G423" i="14" s="1"/>
  <c r="G424" i="14" s="1"/>
  <c r="G425" i="14" s="1"/>
  <c r="G426" i="14" s="1"/>
  <c r="G427" i="14" s="1"/>
  <c r="G428" i="14" s="1"/>
  <c r="G429" i="14" s="1"/>
  <c r="G430" i="14" s="1"/>
  <c r="G431" i="14" s="1"/>
  <c r="G432" i="14" s="1"/>
  <c r="G433" i="14" s="1"/>
  <c r="G434" i="14" s="1"/>
  <c r="G435" i="14" s="1"/>
  <c r="G436" i="14" s="1"/>
  <c r="G437" i="14" s="1"/>
  <c r="G438" i="14" s="1"/>
  <c r="G439" i="14" s="1"/>
  <c r="G440" i="14" s="1"/>
  <c r="G441" i="14" s="1"/>
  <c r="G442" i="14" s="1"/>
  <c r="G443" i="14" s="1"/>
  <c r="G444" i="14" s="1"/>
  <c r="G445" i="14" s="1"/>
  <c r="G446" i="14" s="1"/>
  <c r="G447" i="14" s="1"/>
  <c r="G448" i="14" s="1"/>
  <c r="G449" i="14" s="1"/>
  <c r="G450" i="14" s="1"/>
  <c r="G451" i="14" s="1"/>
  <c r="G452" i="14" s="1"/>
  <c r="G453" i="14" s="1"/>
  <c r="G454" i="14" s="1"/>
  <c r="G455" i="14" s="1"/>
  <c r="G456" i="14" s="1"/>
  <c r="G457" i="14" s="1"/>
  <c r="G458" i="14" s="1"/>
  <c r="G459" i="14" s="1"/>
  <c r="G460" i="14" s="1"/>
  <c r="G461" i="14" s="1"/>
  <c r="G462" i="14" s="1"/>
  <c r="G463" i="14" s="1"/>
  <c r="G464" i="14" s="1"/>
  <c r="G465" i="14" s="1"/>
  <c r="G466" i="14" s="1"/>
  <c r="G467" i="14" s="1"/>
  <c r="G468" i="14" s="1"/>
  <c r="G469" i="14" s="1"/>
  <c r="G470" i="14" s="1"/>
  <c r="G471" i="14" s="1"/>
  <c r="G472" i="14" s="1"/>
  <c r="G473" i="14" s="1"/>
  <c r="G474" i="14" s="1"/>
  <c r="G475" i="14" s="1"/>
  <c r="G476" i="14" s="1"/>
  <c r="G477" i="14" s="1"/>
  <c r="G478" i="14" s="1"/>
  <c r="G479" i="14" s="1"/>
  <c r="G480" i="14" s="1"/>
  <c r="G481" i="14" s="1"/>
  <c r="G482" i="14" s="1"/>
  <c r="G483" i="14" s="1"/>
  <c r="G484" i="14" s="1"/>
  <c r="G485" i="14" s="1"/>
  <c r="G486" i="14" s="1"/>
  <c r="G487" i="14" s="1"/>
  <c r="G488" i="14" s="1"/>
  <c r="G489" i="14" s="1"/>
  <c r="G490" i="14" s="1"/>
  <c r="G491" i="14" s="1"/>
  <c r="G492" i="14" s="1"/>
  <c r="G493" i="14" s="1"/>
  <c r="G494" i="14" s="1"/>
  <c r="G495" i="14" s="1"/>
  <c r="G496" i="14" s="1"/>
  <c r="G497" i="14" s="1"/>
  <c r="G498" i="14" s="1"/>
  <c r="G499" i="14" s="1"/>
  <c r="G500" i="14" s="1"/>
  <c r="G501" i="14" s="1"/>
  <c r="G502" i="14" s="1"/>
  <c r="G503" i="14" s="1"/>
  <c r="G504" i="14" s="1"/>
  <c r="G505" i="14" s="1"/>
  <c r="G506" i="14" s="1"/>
  <c r="G507" i="14" s="1"/>
  <c r="G508" i="14" s="1"/>
  <c r="G509" i="14" s="1"/>
  <c r="G510" i="14" s="1"/>
  <c r="G511" i="14" s="1"/>
  <c r="G512" i="14" s="1"/>
  <c r="G513" i="14" s="1"/>
  <c r="G514" i="14" s="1"/>
  <c r="G515" i="14" s="1"/>
  <c r="G516" i="14" s="1"/>
  <c r="G517" i="14" s="1"/>
  <c r="G518" i="14" s="1"/>
  <c r="G519" i="14" s="1"/>
  <c r="G520" i="14" s="1"/>
  <c r="G521" i="14" s="1"/>
  <c r="G522" i="14" s="1"/>
  <c r="G523" i="14" s="1"/>
  <c r="G524" i="14" s="1"/>
  <c r="G525" i="14" s="1"/>
  <c r="G526" i="14" s="1"/>
  <c r="G527" i="14" s="1"/>
  <c r="G528" i="14" s="1"/>
  <c r="G529" i="14" s="1"/>
  <c r="G530" i="14" s="1"/>
  <c r="G531" i="14" s="1"/>
  <c r="G532" i="14" s="1"/>
  <c r="G533" i="14" s="1"/>
  <c r="G534" i="14" s="1"/>
  <c r="G535" i="14" s="1"/>
  <c r="G536" i="14" s="1"/>
  <c r="G537" i="14" s="1"/>
  <c r="G538" i="14" s="1"/>
  <c r="G539" i="14" s="1"/>
  <c r="G540" i="14" s="1"/>
  <c r="G541" i="14" s="1"/>
  <c r="G542" i="14" s="1"/>
  <c r="G543" i="14" s="1"/>
  <c r="G544" i="14" s="1"/>
  <c r="G545" i="14" s="1"/>
  <c r="G546" i="14" s="1"/>
  <c r="G547" i="14" s="1"/>
  <c r="G548" i="14" s="1"/>
  <c r="G549" i="14" s="1"/>
  <c r="G550" i="14" s="1"/>
  <c r="G551" i="14" s="1"/>
  <c r="G552" i="14" s="1"/>
  <c r="G553" i="14" s="1"/>
  <c r="G554" i="14" s="1"/>
  <c r="G555" i="14" s="1"/>
  <c r="G556" i="14" s="1"/>
  <c r="G557" i="14" s="1"/>
  <c r="G558" i="14" s="1"/>
  <c r="G559" i="14" s="1"/>
  <c r="G560" i="14" s="1"/>
  <c r="G561" i="14" s="1"/>
  <c r="G562" i="14" s="1"/>
  <c r="G563" i="14" s="1"/>
  <c r="G564" i="14" s="1"/>
  <c r="G565" i="14" s="1"/>
  <c r="G566" i="14" s="1"/>
  <c r="G567" i="14" s="1"/>
  <c r="G568" i="14" s="1"/>
  <c r="G569" i="14" s="1"/>
  <c r="G570" i="14" s="1"/>
  <c r="G571" i="14" s="1"/>
  <c r="G572" i="14" s="1"/>
  <c r="G573" i="14" s="1"/>
  <c r="G574" i="14" s="1"/>
  <c r="G575" i="14" s="1"/>
  <c r="G576" i="14" s="1"/>
  <c r="G577" i="14" s="1"/>
  <c r="G578" i="14" s="1"/>
  <c r="G579" i="14" s="1"/>
  <c r="G580" i="14" s="1"/>
  <c r="G581" i="14" s="1"/>
  <c r="G582" i="14" s="1"/>
  <c r="G583" i="14" s="1"/>
  <c r="G584" i="14" s="1"/>
  <c r="G585" i="14" s="1"/>
  <c r="G586" i="14" s="1"/>
  <c r="G587" i="14" s="1"/>
  <c r="G588" i="14" s="1"/>
  <c r="G589" i="14" s="1"/>
  <c r="G590" i="14" s="1"/>
  <c r="G591" i="14" s="1"/>
  <c r="G592" i="14" s="1"/>
  <c r="G593" i="14" s="1"/>
  <c r="G594" i="14" s="1"/>
  <c r="G595" i="14" s="1"/>
  <c r="G596" i="14" s="1"/>
  <c r="G597" i="14" s="1"/>
  <c r="G598" i="14" s="1"/>
  <c r="G599" i="14" s="1"/>
  <c r="C306" i="14"/>
  <c r="C307" i="14" s="1"/>
  <c r="C308" i="14" s="1"/>
  <c r="C309" i="14" s="1"/>
  <c r="C310" i="14" s="1"/>
  <c r="C311" i="14" s="1"/>
  <c r="C312" i="14" s="1"/>
  <c r="B306" i="14"/>
  <c r="M305" i="14"/>
  <c r="L305" i="14"/>
  <c r="C305" i="14"/>
  <c r="M304" i="14"/>
  <c r="L304" i="14"/>
  <c r="M303" i="14"/>
  <c r="L303" i="14"/>
  <c r="W302" i="14"/>
  <c r="M302" i="14"/>
  <c r="L302" i="14"/>
  <c r="M301" i="14"/>
  <c r="L301" i="14"/>
  <c r="M300" i="14"/>
  <c r="L300" i="14"/>
  <c r="M299" i="14"/>
  <c r="L299" i="14"/>
  <c r="M298" i="14"/>
  <c r="L298" i="14"/>
  <c r="M297" i="14"/>
  <c r="L297" i="14"/>
  <c r="C297" i="14"/>
  <c r="C298" i="14" s="1"/>
  <c r="C299" i="14" s="1"/>
  <c r="C300" i="14" s="1"/>
  <c r="C301" i="14" s="1"/>
  <c r="C302" i="14" s="1"/>
  <c r="C303" i="14" s="1"/>
  <c r="C304" i="14" s="1"/>
  <c r="M296" i="14"/>
  <c r="L296" i="14"/>
  <c r="M295" i="14"/>
  <c r="L295" i="14"/>
  <c r="M294" i="14"/>
  <c r="L294" i="14"/>
  <c r="M293" i="14"/>
  <c r="L293" i="14"/>
  <c r="M292" i="14"/>
  <c r="L292" i="14"/>
  <c r="M291" i="14"/>
  <c r="L291" i="14"/>
  <c r="M290" i="14"/>
  <c r="L290" i="14"/>
  <c r="M289" i="14"/>
  <c r="L289" i="14"/>
  <c r="M288" i="14"/>
  <c r="L288" i="14"/>
  <c r="M287" i="14"/>
  <c r="L287" i="14"/>
  <c r="M286" i="14"/>
  <c r="L286" i="14"/>
  <c r="M285" i="14"/>
  <c r="L285" i="14"/>
  <c r="M284" i="14"/>
  <c r="L284" i="14"/>
  <c r="M283" i="14"/>
  <c r="L283" i="14"/>
  <c r="C283" i="14"/>
  <c r="C284" i="14" s="1"/>
  <c r="C285" i="14" s="1"/>
  <c r="C286" i="14" s="1"/>
  <c r="C287" i="14" s="1"/>
  <c r="C288" i="14" s="1"/>
  <c r="C289" i="14" s="1"/>
  <c r="C290" i="14" s="1"/>
  <c r="C291" i="14" s="1"/>
  <c r="C292" i="14" s="1"/>
  <c r="C293" i="14" s="1"/>
  <c r="C294" i="14" s="1"/>
  <c r="C295" i="14" s="1"/>
  <c r="C296" i="14" s="1"/>
  <c r="M282" i="14"/>
  <c r="L282" i="14"/>
  <c r="M281" i="14"/>
  <c r="L281" i="14"/>
  <c r="M280" i="14"/>
  <c r="L280" i="14"/>
  <c r="M279" i="14"/>
  <c r="L279" i="14"/>
  <c r="M278" i="14"/>
  <c r="L278" i="14"/>
  <c r="M277" i="14"/>
  <c r="L277" i="14"/>
  <c r="M276" i="14"/>
  <c r="L276" i="14"/>
  <c r="M275" i="14"/>
  <c r="L275" i="14"/>
  <c r="C275" i="14"/>
  <c r="C276" i="14" s="1"/>
  <c r="C277" i="14" s="1"/>
  <c r="C278" i="14" s="1"/>
  <c r="C279" i="14" s="1"/>
  <c r="C280" i="14" s="1"/>
  <c r="C281" i="14" s="1"/>
  <c r="C282" i="14" s="1"/>
  <c r="M274" i="14"/>
  <c r="L274" i="14"/>
  <c r="M273" i="14"/>
  <c r="L273" i="14"/>
  <c r="M272" i="14"/>
  <c r="L272" i="14"/>
  <c r="M271" i="14"/>
  <c r="L271" i="14"/>
  <c r="M270" i="14"/>
  <c r="L270" i="14"/>
  <c r="M269" i="14"/>
  <c r="L269" i="14"/>
  <c r="M268" i="14"/>
  <c r="L268" i="14"/>
  <c r="M267" i="14"/>
  <c r="L267" i="14"/>
  <c r="C267" i="14"/>
  <c r="C268" i="14" s="1"/>
  <c r="C269" i="14" s="1"/>
  <c r="C270" i="14" s="1"/>
  <c r="C271" i="14" s="1"/>
  <c r="C272" i="14" s="1"/>
  <c r="C273" i="14" s="1"/>
  <c r="C274" i="14" s="1"/>
  <c r="M266" i="14"/>
  <c r="L266" i="14"/>
  <c r="M265" i="14"/>
  <c r="L265" i="14"/>
  <c r="M264" i="14"/>
  <c r="L264" i="14"/>
  <c r="M263" i="14"/>
  <c r="L263" i="14"/>
  <c r="M262" i="14"/>
  <c r="L262" i="14"/>
  <c r="M261" i="14"/>
  <c r="L261" i="14"/>
  <c r="M260" i="14"/>
  <c r="L260" i="14"/>
  <c r="C260" i="14"/>
  <c r="C261" i="14" s="1"/>
  <c r="C262" i="14" s="1"/>
  <c r="C263" i="14" s="1"/>
  <c r="C264" i="14" s="1"/>
  <c r="C265" i="14" s="1"/>
  <c r="C266" i="14" s="1"/>
  <c r="M259" i="14"/>
  <c r="L259" i="14"/>
  <c r="M258" i="14"/>
  <c r="L258" i="14"/>
  <c r="M257" i="14"/>
  <c r="L257" i="14"/>
  <c r="M256" i="14"/>
  <c r="L256" i="14"/>
  <c r="M255" i="14"/>
  <c r="L255" i="14"/>
  <c r="M254" i="14"/>
  <c r="L254" i="14"/>
  <c r="M253" i="14"/>
  <c r="L253" i="14"/>
  <c r="C253" i="14"/>
  <c r="C254" i="14" s="1"/>
  <c r="C255" i="14" s="1"/>
  <c r="C256" i="14" s="1"/>
  <c r="C257" i="14" s="1"/>
  <c r="C258" i="14" s="1"/>
  <c r="C259" i="14" s="1"/>
  <c r="M252" i="14"/>
  <c r="L252" i="14"/>
  <c r="M251" i="14"/>
  <c r="L251" i="14"/>
  <c r="M250" i="14"/>
  <c r="L250" i="14"/>
  <c r="M249" i="14"/>
  <c r="L249" i="14"/>
  <c r="M248" i="14"/>
  <c r="L248" i="14"/>
  <c r="M247" i="14"/>
  <c r="L247" i="14"/>
  <c r="M246" i="14"/>
  <c r="L246" i="14"/>
  <c r="M245" i="14"/>
  <c r="L245" i="14"/>
  <c r="M244" i="14"/>
  <c r="L244" i="14"/>
  <c r="M243" i="14"/>
  <c r="L243" i="14"/>
  <c r="M242" i="14"/>
  <c r="L242" i="14"/>
  <c r="M241" i="14"/>
  <c r="L241" i="14"/>
  <c r="M240" i="14"/>
  <c r="L240" i="14"/>
  <c r="M239" i="14"/>
  <c r="L239" i="14"/>
  <c r="M238" i="14"/>
  <c r="L238" i="14"/>
  <c r="M237" i="14"/>
  <c r="L237" i="14"/>
  <c r="M236" i="14"/>
  <c r="L236" i="14"/>
  <c r="M235" i="14"/>
  <c r="L235" i="14"/>
  <c r="M234" i="14"/>
  <c r="L234" i="14"/>
  <c r="M233" i="14"/>
  <c r="L233" i="14"/>
  <c r="M232" i="14"/>
  <c r="L232" i="14"/>
  <c r="M231" i="14"/>
  <c r="L231" i="14"/>
  <c r="M230" i="14"/>
  <c r="L230" i="14"/>
  <c r="M229" i="14"/>
  <c r="L229" i="14"/>
  <c r="M228" i="14"/>
  <c r="L228" i="14"/>
  <c r="C228" i="14"/>
  <c r="C229" i="14" s="1"/>
  <c r="C230" i="14" s="1"/>
  <c r="C231" i="14" s="1"/>
  <c r="C232" i="14" s="1"/>
  <c r="C233" i="14" s="1"/>
  <c r="C234" i="14" s="1"/>
  <c r="C235" i="14" s="1"/>
  <c r="C236" i="14" s="1"/>
  <c r="C237" i="14" s="1"/>
  <c r="C238" i="14" s="1"/>
  <c r="C239" i="14" s="1"/>
  <c r="C240" i="14" s="1"/>
  <c r="C241" i="14" s="1"/>
  <c r="C242" i="14" s="1"/>
  <c r="C243" i="14" s="1"/>
  <c r="C244" i="14" s="1"/>
  <c r="C245" i="14" s="1"/>
  <c r="C246" i="14" s="1"/>
  <c r="C247" i="14" s="1"/>
  <c r="C248" i="14" s="1"/>
  <c r="C249" i="14" s="1"/>
  <c r="C250" i="14" s="1"/>
  <c r="C251" i="14" s="1"/>
  <c r="C252" i="14" s="1"/>
  <c r="M227" i="14"/>
  <c r="L227" i="14"/>
  <c r="M226" i="14"/>
  <c r="L226" i="14"/>
  <c r="M225" i="14"/>
  <c r="L225" i="14"/>
  <c r="M224" i="14"/>
  <c r="L224" i="14"/>
  <c r="M223" i="14"/>
  <c r="L223" i="14"/>
  <c r="M222" i="14"/>
  <c r="L222" i="14"/>
  <c r="M221" i="14"/>
  <c r="L221" i="14"/>
  <c r="M220" i="14"/>
  <c r="L220" i="14"/>
  <c r="M219" i="14"/>
  <c r="L219" i="14"/>
  <c r="M218" i="14"/>
  <c r="L218" i="14"/>
  <c r="M217" i="14"/>
  <c r="L217" i="14"/>
  <c r="M216" i="14"/>
  <c r="L216" i="14"/>
  <c r="M215" i="14"/>
  <c r="L215" i="14"/>
  <c r="M214" i="14"/>
  <c r="L214" i="14"/>
  <c r="M213" i="14"/>
  <c r="L213" i="14"/>
  <c r="M212" i="14"/>
  <c r="L212" i="14"/>
  <c r="M211" i="14"/>
  <c r="L211" i="14"/>
  <c r="M210" i="14"/>
  <c r="L210" i="14"/>
  <c r="M209" i="14"/>
  <c r="L209" i="14"/>
  <c r="M208" i="14"/>
  <c r="L208" i="14"/>
  <c r="M207" i="14"/>
  <c r="L207" i="14"/>
  <c r="M206" i="14"/>
  <c r="L206" i="14"/>
  <c r="C206" i="14"/>
  <c r="C207" i="14" s="1"/>
  <c r="C208" i="14" s="1"/>
  <c r="C209" i="14" s="1"/>
  <c r="C210" i="14" s="1"/>
  <c r="C211" i="14" s="1"/>
  <c r="C212" i="14" s="1"/>
  <c r="C213" i="14" s="1"/>
  <c r="C214" i="14" s="1"/>
  <c r="C215" i="14" s="1"/>
  <c r="C216" i="14" s="1"/>
  <c r="C217" i="14" s="1"/>
  <c r="C218" i="14" s="1"/>
  <c r="C219" i="14" s="1"/>
  <c r="C220" i="14" s="1"/>
  <c r="C221" i="14" s="1"/>
  <c r="C222" i="14" s="1"/>
  <c r="C223" i="14" s="1"/>
  <c r="C224" i="14" s="1"/>
  <c r="C225" i="14" s="1"/>
  <c r="C226" i="14" s="1"/>
  <c r="C227" i="14" s="1"/>
  <c r="M205" i="14"/>
  <c r="L205" i="14"/>
  <c r="M204" i="14"/>
  <c r="L204" i="14"/>
  <c r="M203" i="14"/>
  <c r="L203" i="14"/>
  <c r="W202" i="14"/>
  <c r="M202" i="14"/>
  <c r="L202" i="14"/>
  <c r="M201" i="14"/>
  <c r="L201" i="14"/>
  <c r="M200" i="14"/>
  <c r="L200" i="14"/>
  <c r="M199" i="14"/>
  <c r="L199" i="14"/>
  <c r="M198" i="14"/>
  <c r="L198" i="14"/>
  <c r="M197" i="14"/>
  <c r="L197" i="14"/>
  <c r="M196" i="14"/>
  <c r="L196" i="14"/>
  <c r="M195" i="14"/>
  <c r="L195" i="14"/>
  <c r="M194" i="14"/>
  <c r="L194" i="14"/>
  <c r="M193" i="14"/>
  <c r="L193" i="14"/>
  <c r="M192" i="14"/>
  <c r="L192" i="14"/>
  <c r="M191" i="14"/>
  <c r="L191" i="14"/>
  <c r="M190" i="14"/>
  <c r="L190" i="14"/>
  <c r="M189" i="14"/>
  <c r="L189" i="14"/>
  <c r="M188" i="14"/>
  <c r="L188" i="14"/>
  <c r="M187" i="14"/>
  <c r="L187" i="14"/>
  <c r="M186" i="14"/>
  <c r="L186" i="14"/>
  <c r="M185" i="14"/>
  <c r="L185" i="14"/>
  <c r="M184" i="14"/>
  <c r="L184" i="14"/>
  <c r="M183" i="14"/>
  <c r="L183" i="14"/>
  <c r="M182" i="14"/>
  <c r="L182" i="14"/>
  <c r="M181" i="14"/>
  <c r="L181" i="14"/>
  <c r="M180" i="14"/>
  <c r="L180" i="14"/>
  <c r="M179" i="14"/>
  <c r="L179" i="14"/>
  <c r="M178" i="14"/>
  <c r="L178" i="14"/>
  <c r="M177" i="14"/>
  <c r="L177" i="14"/>
  <c r="M176" i="14"/>
  <c r="L176" i="14"/>
  <c r="M175" i="14"/>
  <c r="L175" i="14"/>
  <c r="M174" i="14"/>
  <c r="L174" i="14"/>
  <c r="M173" i="14"/>
  <c r="L173" i="14"/>
  <c r="M172" i="14"/>
  <c r="L172" i="14"/>
  <c r="M171" i="14"/>
  <c r="L171" i="14"/>
  <c r="M170" i="14"/>
  <c r="L170" i="14"/>
  <c r="M169" i="14"/>
  <c r="L169" i="14"/>
  <c r="M168" i="14"/>
  <c r="L168" i="14"/>
  <c r="M167" i="14"/>
  <c r="L167" i="14"/>
  <c r="M166" i="14"/>
  <c r="L166" i="14"/>
  <c r="M165" i="14"/>
  <c r="L165" i="14"/>
  <c r="M164" i="14"/>
  <c r="L164" i="14"/>
  <c r="M163" i="14"/>
  <c r="L163" i="14"/>
  <c r="M162" i="14"/>
  <c r="L162" i="14"/>
  <c r="M161" i="14"/>
  <c r="L161" i="14"/>
  <c r="M160" i="14"/>
  <c r="L160" i="14"/>
  <c r="M159" i="14"/>
  <c r="L159" i="14"/>
  <c r="M158" i="14"/>
  <c r="L158" i="14"/>
  <c r="M157" i="14"/>
  <c r="L157" i="14"/>
  <c r="M156" i="14"/>
  <c r="L156" i="14"/>
  <c r="M155" i="14"/>
  <c r="L155" i="14"/>
  <c r="M154" i="14"/>
  <c r="L154" i="14"/>
  <c r="M153" i="14"/>
  <c r="L153" i="14"/>
  <c r="M152" i="14"/>
  <c r="L152" i="14"/>
  <c r="M151" i="14"/>
  <c r="L151" i="14"/>
  <c r="M150" i="14"/>
  <c r="L150" i="14"/>
  <c r="M149" i="14"/>
  <c r="L149" i="14"/>
  <c r="M148" i="14"/>
  <c r="L148" i="14"/>
  <c r="M147" i="14"/>
  <c r="L147" i="14"/>
  <c r="M146" i="14"/>
  <c r="L146" i="14"/>
  <c r="M145" i="14"/>
  <c r="L145" i="14"/>
  <c r="M144" i="14"/>
  <c r="L144" i="14"/>
  <c r="M143" i="14"/>
  <c r="L143" i="14"/>
  <c r="M142" i="14"/>
  <c r="L142" i="14"/>
  <c r="M141" i="14"/>
  <c r="L141" i="14"/>
  <c r="M140" i="14"/>
  <c r="L140" i="14"/>
  <c r="M139" i="14"/>
  <c r="L139" i="14"/>
  <c r="M138" i="14"/>
  <c r="L138" i="14"/>
  <c r="M137" i="14"/>
  <c r="L137" i="14"/>
  <c r="M136" i="14"/>
  <c r="L136" i="14"/>
  <c r="M135" i="14"/>
  <c r="L135" i="14"/>
  <c r="M134" i="14"/>
  <c r="L134" i="14"/>
  <c r="M133" i="14"/>
  <c r="L133" i="14"/>
  <c r="C133" i="14"/>
  <c r="C134" i="14" s="1"/>
  <c r="C135" i="14" s="1"/>
  <c r="C136" i="14" s="1"/>
  <c r="C137" i="14" s="1"/>
  <c r="C138" i="14" s="1"/>
  <c r="C139" i="14" s="1"/>
  <c r="C140" i="14" s="1"/>
  <c r="C141" i="14" s="1"/>
  <c r="C142" i="14" s="1"/>
  <c r="C143" i="14" s="1"/>
  <c r="C144" i="14" s="1"/>
  <c r="C145" i="14" s="1"/>
  <c r="C146" i="14" s="1"/>
  <c r="C147" i="14" s="1"/>
  <c r="C148" i="14" s="1"/>
  <c r="C149" i="14" s="1"/>
  <c r="C150" i="14" s="1"/>
  <c r="C151" i="14" s="1"/>
  <c r="C152" i="14" s="1"/>
  <c r="C153" i="14" s="1"/>
  <c r="C154" i="14" s="1"/>
  <c r="C155" i="14" s="1"/>
  <c r="C156" i="14" s="1"/>
  <c r="C157" i="14" s="1"/>
  <c r="C158" i="14" s="1"/>
  <c r="C159" i="14" s="1"/>
  <c r="C160" i="14" s="1"/>
  <c r="C161" i="14" s="1"/>
  <c r="C162" i="14" s="1"/>
  <c r="C163" i="14" s="1"/>
  <c r="C164" i="14" s="1"/>
  <c r="C165" i="14" s="1"/>
  <c r="C166" i="14" s="1"/>
  <c r="C167" i="14" s="1"/>
  <c r="C168" i="14" s="1"/>
  <c r="C169" i="14" s="1"/>
  <c r="C170" i="14" s="1"/>
  <c r="C171" i="14" s="1"/>
  <c r="C172" i="14" s="1"/>
  <c r="C173" i="14" s="1"/>
  <c r="C174" i="14" s="1"/>
  <c r="C175" i="14" s="1"/>
  <c r="C176" i="14" s="1"/>
  <c r="C177" i="14" s="1"/>
  <c r="C178" i="14" s="1"/>
  <c r="C179" i="14" s="1"/>
  <c r="C180" i="14" s="1"/>
  <c r="C181" i="14" s="1"/>
  <c r="C182" i="14" s="1"/>
  <c r="C183" i="14" s="1"/>
  <c r="C184" i="14" s="1"/>
  <c r="C185" i="14" s="1"/>
  <c r="C186" i="14" s="1"/>
  <c r="C187" i="14" s="1"/>
  <c r="C188" i="14" s="1"/>
  <c r="C189" i="14" s="1"/>
  <c r="C190" i="14" s="1"/>
  <c r="C191" i="14" s="1"/>
  <c r="C192" i="14" s="1"/>
  <c r="C193" i="14" s="1"/>
  <c r="C194" i="14" s="1"/>
  <c r="C195" i="14" s="1"/>
  <c r="C196" i="14" s="1"/>
  <c r="C197" i="14" s="1"/>
  <c r="C198" i="14" s="1"/>
  <c r="C199" i="14" s="1"/>
  <c r="C200" i="14" s="1"/>
  <c r="C201" i="14" s="1"/>
  <c r="C202" i="14" s="1"/>
  <c r="C203" i="14" s="1"/>
  <c r="C204" i="14" s="1"/>
  <c r="C205" i="14" s="1"/>
  <c r="M132" i="14"/>
  <c r="L132" i="14"/>
  <c r="M131" i="14"/>
  <c r="L131" i="14"/>
  <c r="M130" i="14"/>
  <c r="L130" i="14"/>
  <c r="M129" i="14"/>
  <c r="L129" i="14"/>
  <c r="M128" i="14"/>
  <c r="L128" i="14"/>
  <c r="M127" i="14"/>
  <c r="L127" i="14"/>
  <c r="M126" i="14"/>
  <c r="L126" i="14"/>
  <c r="M125" i="14"/>
  <c r="L125" i="14"/>
  <c r="M124" i="14"/>
  <c r="L124" i="14"/>
  <c r="M123" i="14"/>
  <c r="L123" i="14"/>
  <c r="M122" i="14"/>
  <c r="L122" i="14"/>
  <c r="M121" i="14"/>
  <c r="L121" i="14"/>
  <c r="M120" i="14"/>
  <c r="L120" i="14"/>
  <c r="M119" i="14"/>
  <c r="L119" i="14"/>
  <c r="M118" i="14"/>
  <c r="L118" i="14"/>
  <c r="M117" i="14"/>
  <c r="L117" i="14"/>
  <c r="M116" i="14"/>
  <c r="L116" i="14"/>
  <c r="M115" i="14"/>
  <c r="L115" i="14"/>
  <c r="M114" i="14"/>
  <c r="L114" i="14"/>
  <c r="M113" i="14"/>
  <c r="L113" i="14"/>
  <c r="M112" i="14"/>
  <c r="L112" i="14"/>
  <c r="M111" i="14"/>
  <c r="L111" i="14"/>
  <c r="M110" i="14"/>
  <c r="L110" i="14"/>
  <c r="M109" i="14"/>
  <c r="L109" i="14"/>
  <c r="M108" i="14"/>
  <c r="L108" i="14"/>
  <c r="M107" i="14"/>
  <c r="L107" i="14"/>
  <c r="M106" i="14"/>
  <c r="L106" i="14"/>
  <c r="M105" i="14"/>
  <c r="L105" i="14"/>
  <c r="M104" i="14"/>
  <c r="L104" i="14"/>
  <c r="M103" i="14"/>
  <c r="L103" i="14"/>
  <c r="W102" i="14"/>
  <c r="M102" i="14"/>
  <c r="L102" i="14"/>
  <c r="M101" i="14"/>
  <c r="L101" i="14"/>
  <c r="M100" i="14"/>
  <c r="L100" i="14"/>
  <c r="M99" i="14"/>
  <c r="L99" i="14"/>
  <c r="M98" i="14"/>
  <c r="L98" i="14"/>
  <c r="M97" i="14"/>
  <c r="L97" i="14"/>
  <c r="M96" i="14"/>
  <c r="L96" i="14"/>
  <c r="C96" i="14"/>
  <c r="C97" i="14" s="1"/>
  <c r="C98" i="14" s="1"/>
  <c r="C99" i="14" s="1"/>
  <c r="C100" i="14" s="1"/>
  <c r="C101" i="14" s="1"/>
  <c r="C102" i="14" s="1"/>
  <c r="C103" i="14" s="1"/>
  <c r="C104" i="14" s="1"/>
  <c r="C105" i="14" s="1"/>
  <c r="C106" i="14" s="1"/>
  <c r="C107" i="14" s="1"/>
  <c r="C108" i="14" s="1"/>
  <c r="C109" i="14" s="1"/>
  <c r="C110" i="14" s="1"/>
  <c r="C111" i="14" s="1"/>
  <c r="C112" i="14" s="1"/>
  <c r="C113" i="14" s="1"/>
  <c r="C114" i="14" s="1"/>
  <c r="C115" i="14" s="1"/>
  <c r="C116" i="14" s="1"/>
  <c r="C117" i="14" s="1"/>
  <c r="C118" i="14" s="1"/>
  <c r="C119" i="14" s="1"/>
  <c r="C120" i="14" s="1"/>
  <c r="C121" i="14" s="1"/>
  <c r="C122" i="14" s="1"/>
  <c r="C123" i="14" s="1"/>
  <c r="C124" i="14" s="1"/>
  <c r="C125" i="14" s="1"/>
  <c r="C126" i="14" s="1"/>
  <c r="C127" i="14" s="1"/>
  <c r="C128" i="14" s="1"/>
  <c r="C129" i="14" s="1"/>
  <c r="C130" i="14" s="1"/>
  <c r="C131" i="14" s="1"/>
  <c r="C132" i="14" s="1"/>
  <c r="M95" i="14"/>
  <c r="L95" i="14"/>
  <c r="M94" i="14"/>
  <c r="L94" i="14"/>
  <c r="M93" i="14"/>
  <c r="L93" i="14"/>
  <c r="M92" i="14"/>
  <c r="L92" i="14"/>
  <c r="M91" i="14"/>
  <c r="L91" i="14"/>
  <c r="M90" i="14"/>
  <c r="L90" i="14"/>
  <c r="M89" i="14"/>
  <c r="L89" i="14"/>
  <c r="M88" i="14"/>
  <c r="L88" i="14"/>
  <c r="M87" i="14"/>
  <c r="L87" i="14"/>
  <c r="M86" i="14"/>
  <c r="L86" i="14"/>
  <c r="M85" i="14"/>
  <c r="L85" i="14"/>
  <c r="M84" i="14"/>
  <c r="L84" i="14"/>
  <c r="M83" i="14"/>
  <c r="L83" i="14"/>
  <c r="M82" i="14"/>
  <c r="L82" i="14"/>
  <c r="M81" i="14"/>
  <c r="L81" i="14"/>
  <c r="M80" i="14"/>
  <c r="L80" i="14"/>
  <c r="M79" i="14"/>
  <c r="L79" i="14"/>
  <c r="M78" i="14"/>
  <c r="L78" i="14"/>
  <c r="M77" i="14"/>
  <c r="L77" i="14"/>
  <c r="M76" i="14"/>
  <c r="L76" i="14"/>
  <c r="M75" i="14"/>
  <c r="L75" i="14"/>
  <c r="M74" i="14"/>
  <c r="L74" i="14"/>
  <c r="M73" i="14"/>
  <c r="L73" i="14"/>
  <c r="M72" i="14"/>
  <c r="L72" i="14"/>
  <c r="M71" i="14"/>
  <c r="L71" i="14"/>
  <c r="M70" i="14"/>
  <c r="L70" i="14"/>
  <c r="M69" i="14"/>
  <c r="L69" i="14"/>
  <c r="C69" i="14"/>
  <c r="C70" i="14" s="1"/>
  <c r="C71" i="14" s="1"/>
  <c r="C72" i="14" s="1"/>
  <c r="C73" i="14" s="1"/>
  <c r="C74" i="14" s="1"/>
  <c r="C75" i="14" s="1"/>
  <c r="C76" i="14" s="1"/>
  <c r="C77" i="14" s="1"/>
  <c r="C78" i="14" s="1"/>
  <c r="C79" i="14" s="1"/>
  <c r="C80" i="14" s="1"/>
  <c r="C81" i="14" s="1"/>
  <c r="C82" i="14" s="1"/>
  <c r="C83" i="14" s="1"/>
  <c r="C84" i="14" s="1"/>
  <c r="C85" i="14" s="1"/>
  <c r="C86" i="14" s="1"/>
  <c r="C87" i="14" s="1"/>
  <c r="C88" i="14" s="1"/>
  <c r="C89" i="14" s="1"/>
  <c r="C90" i="14" s="1"/>
  <c r="C91" i="14" s="1"/>
  <c r="C92" i="14" s="1"/>
  <c r="C93" i="14" s="1"/>
  <c r="C94" i="14" s="1"/>
  <c r="C95" i="14" s="1"/>
  <c r="M68" i="14"/>
  <c r="L68" i="14"/>
  <c r="M67" i="14"/>
  <c r="L67" i="14"/>
  <c r="M66" i="14"/>
  <c r="L66" i="14"/>
  <c r="M65" i="14"/>
  <c r="L65" i="14"/>
  <c r="M64" i="14"/>
  <c r="L64" i="14"/>
  <c r="M63" i="14"/>
  <c r="L63" i="14"/>
  <c r="M62" i="14"/>
  <c r="L62" i="14"/>
  <c r="M61" i="14"/>
  <c r="L61" i="14"/>
  <c r="M60" i="14"/>
  <c r="L60" i="14"/>
  <c r="M59" i="14"/>
  <c r="L59" i="14"/>
  <c r="C59" i="14"/>
  <c r="C60" i="14" s="1"/>
  <c r="C61" i="14" s="1"/>
  <c r="C62" i="14" s="1"/>
  <c r="C63" i="14" s="1"/>
  <c r="C64" i="14" s="1"/>
  <c r="C65" i="14" s="1"/>
  <c r="C66" i="14" s="1"/>
  <c r="C67" i="14" s="1"/>
  <c r="C68" i="14" s="1"/>
  <c r="M58" i="14"/>
  <c r="L58" i="14"/>
  <c r="M57" i="14"/>
  <c r="L57" i="14"/>
  <c r="M56" i="14"/>
  <c r="L56" i="14"/>
  <c r="M55" i="14"/>
  <c r="L55" i="14"/>
  <c r="M54" i="14"/>
  <c r="L54" i="14"/>
  <c r="M53" i="14"/>
  <c r="L53" i="14"/>
  <c r="M52" i="14"/>
  <c r="L52" i="14"/>
  <c r="M51" i="14"/>
  <c r="L51" i="14"/>
  <c r="M50" i="14"/>
  <c r="L50" i="14"/>
  <c r="M49" i="14"/>
  <c r="L49" i="14"/>
  <c r="M48" i="14"/>
  <c r="L48" i="14"/>
  <c r="M47" i="14"/>
  <c r="L47" i="14"/>
  <c r="M46" i="14"/>
  <c r="L46" i="14"/>
  <c r="C46" i="14"/>
  <c r="C47" i="14" s="1"/>
  <c r="C48" i="14" s="1"/>
  <c r="C49" i="14" s="1"/>
  <c r="C50" i="14" s="1"/>
  <c r="C51" i="14" s="1"/>
  <c r="C52" i="14" s="1"/>
  <c r="C53" i="14" s="1"/>
  <c r="C54" i="14" s="1"/>
  <c r="C55" i="14" s="1"/>
  <c r="C56" i="14" s="1"/>
  <c r="C57" i="14" s="1"/>
  <c r="C58" i="14" s="1"/>
  <c r="M45" i="14"/>
  <c r="L45" i="14"/>
  <c r="M44" i="14"/>
  <c r="L44" i="14"/>
  <c r="M43" i="14"/>
  <c r="L43" i="14"/>
  <c r="C43" i="14"/>
  <c r="C44" i="14" s="1"/>
  <c r="C45" i="14" s="1"/>
  <c r="M42" i="14"/>
  <c r="L42" i="14"/>
  <c r="M41" i="14"/>
  <c r="L41" i="14"/>
  <c r="M40" i="14"/>
  <c r="L40" i="14"/>
  <c r="M39" i="14"/>
  <c r="L39" i="14"/>
  <c r="M38" i="14"/>
  <c r="L38" i="14"/>
  <c r="M37" i="14"/>
  <c r="L37" i="14"/>
  <c r="M36" i="14"/>
  <c r="L36" i="14"/>
  <c r="M35" i="14"/>
  <c r="L35" i="14"/>
  <c r="M34" i="14"/>
  <c r="L34" i="14"/>
  <c r="M33" i="14"/>
  <c r="L33" i="14"/>
  <c r="M32" i="14"/>
  <c r="L32" i="14"/>
  <c r="M31" i="14"/>
  <c r="L31" i="14"/>
  <c r="M30" i="14"/>
  <c r="L30" i="14"/>
  <c r="M29" i="14"/>
  <c r="L29" i="14"/>
  <c r="C29" i="14"/>
  <c r="C30" i="14" s="1"/>
  <c r="C31" i="14" s="1"/>
  <c r="C32" i="14" s="1"/>
  <c r="C33" i="14" s="1"/>
  <c r="C34" i="14" s="1"/>
  <c r="C35" i="14" s="1"/>
  <c r="C36" i="14" s="1"/>
  <c r="C37" i="14" s="1"/>
  <c r="C38" i="14" s="1"/>
  <c r="C39" i="14" s="1"/>
  <c r="C40" i="14" s="1"/>
  <c r="C41" i="14" s="1"/>
  <c r="C42" i="14" s="1"/>
  <c r="M28" i="14"/>
  <c r="L28" i="14"/>
  <c r="M27" i="14"/>
  <c r="L27" i="14"/>
  <c r="M26" i="14"/>
  <c r="L26" i="14"/>
  <c r="M25" i="14"/>
  <c r="L25" i="14"/>
  <c r="M24" i="14"/>
  <c r="L24" i="14"/>
  <c r="M23" i="14"/>
  <c r="L23" i="14"/>
  <c r="M22" i="14"/>
  <c r="L22" i="14"/>
  <c r="C22" i="14"/>
  <c r="C23" i="14" s="1"/>
  <c r="C24" i="14" s="1"/>
  <c r="C25" i="14" s="1"/>
  <c r="C26" i="14" s="1"/>
  <c r="C27" i="14" s="1"/>
  <c r="C28" i="14" s="1"/>
  <c r="M21" i="14"/>
  <c r="L21" i="14"/>
  <c r="M20" i="14"/>
  <c r="L20" i="14"/>
  <c r="M19" i="14"/>
  <c r="L19" i="14"/>
  <c r="M18" i="14"/>
  <c r="L18" i="14"/>
  <c r="C18" i="14"/>
  <c r="C19" i="14" s="1"/>
  <c r="C20" i="14" s="1"/>
  <c r="C21" i="14" s="1"/>
  <c r="M17" i="14"/>
  <c r="L17" i="14"/>
  <c r="M16" i="14"/>
  <c r="L16" i="14"/>
  <c r="M15" i="14"/>
  <c r="L15" i="14"/>
  <c r="M14" i="14"/>
  <c r="L14" i="14"/>
  <c r="M13" i="14"/>
  <c r="L13" i="14"/>
  <c r="M12" i="14"/>
  <c r="L12" i="14"/>
  <c r="M11" i="14"/>
  <c r="L11" i="14"/>
  <c r="C11" i="14"/>
  <c r="C12" i="14" s="1"/>
  <c r="C13" i="14" s="1"/>
  <c r="C14" i="14" s="1"/>
  <c r="C15" i="14" s="1"/>
  <c r="C16" i="14" s="1"/>
  <c r="C17" i="14" s="1"/>
  <c r="M10" i="14"/>
  <c r="L10" i="14"/>
  <c r="M9" i="14"/>
  <c r="L9" i="14"/>
  <c r="M8" i="14"/>
  <c r="L8" i="14"/>
  <c r="M7" i="14"/>
  <c r="L7" i="14"/>
  <c r="M6" i="14"/>
  <c r="L6" i="14"/>
  <c r="M5" i="14"/>
  <c r="L5" i="14"/>
  <c r="M4" i="14"/>
  <c r="L4" i="14"/>
  <c r="M3" i="14"/>
  <c r="L3" i="14"/>
  <c r="W2" i="14"/>
  <c r="M2" i="14"/>
  <c r="L2" i="14"/>
  <c r="G2" i="14"/>
  <c r="G3" i="14" s="1"/>
  <c r="G4" i="14" s="1"/>
  <c r="G5" i="14" s="1"/>
  <c r="G6" i="14" s="1"/>
  <c r="G7" i="14" s="1"/>
  <c r="G8" i="14" s="1"/>
  <c r="G9" i="14" s="1"/>
  <c r="G10" i="14" s="1"/>
  <c r="G11" i="14" s="1"/>
  <c r="G12" i="14" s="1"/>
  <c r="G13" i="14" s="1"/>
  <c r="G14" i="14" s="1"/>
  <c r="G15" i="14" s="1"/>
  <c r="G16" i="14" s="1"/>
  <c r="G17" i="14" s="1"/>
  <c r="G18" i="14" s="1"/>
  <c r="G19" i="14" s="1"/>
  <c r="G20" i="14" s="1"/>
  <c r="G21" i="14" s="1"/>
  <c r="G22" i="14" s="1"/>
  <c r="G23" i="14" s="1"/>
  <c r="G24" i="14" s="1"/>
  <c r="G25" i="14" s="1"/>
  <c r="G26" i="14" s="1"/>
  <c r="G27" i="14" s="1"/>
  <c r="G28" i="14" s="1"/>
  <c r="G29" i="14" s="1"/>
  <c r="G30" i="14" s="1"/>
  <c r="G31" i="14" s="1"/>
  <c r="G32" i="14" s="1"/>
  <c r="G33" i="14" s="1"/>
  <c r="G34" i="14" s="1"/>
  <c r="G35" i="14" s="1"/>
  <c r="G36" i="14" s="1"/>
  <c r="G37" i="14" s="1"/>
  <c r="G38" i="14" s="1"/>
  <c r="G39" i="14" s="1"/>
  <c r="G40" i="14" s="1"/>
  <c r="G41" i="14" s="1"/>
  <c r="G42" i="14" s="1"/>
  <c r="G43" i="14" s="1"/>
  <c r="G44" i="14" s="1"/>
  <c r="G45" i="14" s="1"/>
  <c r="G46" i="14" s="1"/>
  <c r="G47" i="14" s="1"/>
  <c r="G48" i="14" s="1"/>
  <c r="G49" i="14" s="1"/>
  <c r="G50" i="14" s="1"/>
  <c r="G51" i="14" s="1"/>
  <c r="G52" i="14" s="1"/>
  <c r="G53" i="14" s="1"/>
  <c r="G54" i="14" s="1"/>
  <c r="G55" i="14" s="1"/>
  <c r="G56" i="14" s="1"/>
  <c r="G57" i="14" s="1"/>
  <c r="G58" i="14" s="1"/>
  <c r="G59" i="14" s="1"/>
  <c r="G60" i="14" s="1"/>
  <c r="G61" i="14" s="1"/>
  <c r="G62" i="14" s="1"/>
  <c r="G63" i="14" s="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G166" i="14" s="1"/>
  <c r="G167" i="14" s="1"/>
  <c r="G168" i="14" s="1"/>
  <c r="G169" i="14" s="1"/>
  <c r="G170" i="14" s="1"/>
  <c r="G171" i="14" s="1"/>
  <c r="G172" i="14" s="1"/>
  <c r="G173" i="14" s="1"/>
  <c r="G174" i="14" s="1"/>
  <c r="G175" i="14" s="1"/>
  <c r="G176" i="14" s="1"/>
  <c r="G177" i="14" s="1"/>
  <c r="G178" i="14" s="1"/>
  <c r="G179" i="14" s="1"/>
  <c r="G180" i="14" s="1"/>
  <c r="G181" i="14" s="1"/>
  <c r="G182" i="14" s="1"/>
  <c r="G183" i="14" s="1"/>
  <c r="G184" i="14" s="1"/>
  <c r="G185" i="14" s="1"/>
  <c r="G186" i="14" s="1"/>
  <c r="G187" i="14" s="1"/>
  <c r="G188" i="14" s="1"/>
  <c r="G189" i="14" s="1"/>
  <c r="G190" i="14" s="1"/>
  <c r="G191" i="14" s="1"/>
  <c r="G192" i="14" s="1"/>
  <c r="G193" i="14" s="1"/>
  <c r="G194" i="14" s="1"/>
  <c r="G195" i="14" s="1"/>
  <c r="G196" i="14" s="1"/>
  <c r="G197" i="14" s="1"/>
  <c r="G198" i="14" s="1"/>
  <c r="G199" i="14" s="1"/>
  <c r="G200" i="14" s="1"/>
  <c r="G201" i="14" s="1"/>
  <c r="G202" i="14" s="1"/>
  <c r="G203" i="14" s="1"/>
  <c r="G204" i="14" s="1"/>
  <c r="G205" i="14" s="1"/>
  <c r="G206" i="14" s="1"/>
  <c r="G207" i="14" s="1"/>
  <c r="G208" i="14" s="1"/>
  <c r="G209" i="14" s="1"/>
  <c r="G210" i="14" s="1"/>
  <c r="G211" i="14" s="1"/>
  <c r="G212" i="14" s="1"/>
  <c r="G213" i="14" s="1"/>
  <c r="G214" i="14" s="1"/>
  <c r="G215" i="14" s="1"/>
  <c r="G216" i="14" s="1"/>
  <c r="G217" i="14" s="1"/>
  <c r="G218" i="14" s="1"/>
  <c r="G219" i="14" s="1"/>
  <c r="G220" i="14" s="1"/>
  <c r="G221" i="14" s="1"/>
  <c r="G222" i="14" s="1"/>
  <c r="G223" i="14" s="1"/>
  <c r="G224" i="14" s="1"/>
  <c r="G225" i="14" s="1"/>
  <c r="G226" i="14" s="1"/>
  <c r="G227" i="14" s="1"/>
  <c r="G228" i="14" s="1"/>
  <c r="G229" i="14" s="1"/>
  <c r="G230" i="14" s="1"/>
  <c r="G231" i="14" s="1"/>
  <c r="G232" i="14" s="1"/>
  <c r="G233" i="14" s="1"/>
  <c r="G234" i="14" s="1"/>
  <c r="G235" i="14" s="1"/>
  <c r="G236" i="14" s="1"/>
  <c r="G237" i="14" s="1"/>
  <c r="G238" i="14" s="1"/>
  <c r="G239" i="14" s="1"/>
  <c r="G240" i="14" s="1"/>
  <c r="G241" i="14" s="1"/>
  <c r="G242" i="14" s="1"/>
  <c r="G243" i="14" s="1"/>
  <c r="G244" i="14" s="1"/>
  <c r="G245" i="14" s="1"/>
  <c r="G246" i="14" s="1"/>
  <c r="G247" i="14" s="1"/>
  <c r="G248" i="14" s="1"/>
  <c r="G249" i="14" s="1"/>
  <c r="G250" i="14" s="1"/>
  <c r="G251" i="14" s="1"/>
  <c r="G252" i="14" s="1"/>
  <c r="G253" i="14" s="1"/>
  <c r="G254" i="14" s="1"/>
  <c r="G255" i="14" s="1"/>
  <c r="G256" i="14" s="1"/>
  <c r="G257" i="14" s="1"/>
  <c r="G258" i="14" s="1"/>
  <c r="G259" i="14" s="1"/>
  <c r="G260" i="14" s="1"/>
  <c r="G261" i="14" s="1"/>
  <c r="G262" i="14" s="1"/>
  <c r="G263" i="14" s="1"/>
  <c r="G264" i="14" s="1"/>
  <c r="G265" i="14" s="1"/>
  <c r="G266" i="14" s="1"/>
  <c r="G267" i="14" s="1"/>
  <c r="G268" i="14" s="1"/>
  <c r="G269" i="14" s="1"/>
  <c r="G270" i="14" s="1"/>
  <c r="G271" i="14" s="1"/>
  <c r="G272" i="14" s="1"/>
  <c r="G273" i="14" s="1"/>
  <c r="G274" i="14" s="1"/>
  <c r="G275" i="14" s="1"/>
  <c r="G276" i="14" s="1"/>
  <c r="G277" i="14" s="1"/>
  <c r="G278" i="14" s="1"/>
  <c r="G279" i="14" s="1"/>
  <c r="G280" i="14" s="1"/>
  <c r="G281" i="14" s="1"/>
  <c r="G282" i="14" s="1"/>
  <c r="G283" i="14" s="1"/>
  <c r="G284" i="14" s="1"/>
  <c r="G285" i="14" s="1"/>
  <c r="G286" i="14" s="1"/>
  <c r="G287" i="14" s="1"/>
  <c r="G288" i="14" s="1"/>
  <c r="G289" i="14" s="1"/>
  <c r="G290" i="14" s="1"/>
  <c r="G291" i="14" s="1"/>
  <c r="G292" i="14" s="1"/>
  <c r="G293" i="14" s="1"/>
  <c r="G294" i="14" s="1"/>
  <c r="G295" i="14" s="1"/>
  <c r="G296" i="14" s="1"/>
  <c r="G297" i="14" s="1"/>
  <c r="G298" i="14" s="1"/>
  <c r="G299" i="14" s="1"/>
  <c r="G300" i="14" s="1"/>
  <c r="G301" i="14" s="1"/>
  <c r="G302" i="14" s="1"/>
  <c r="G303" i="14" s="1"/>
  <c r="G304" i="14" s="1"/>
  <c r="G305" i="14" s="1"/>
  <c r="F2" i="14"/>
  <c r="R2" i="14" s="1"/>
  <c r="C2" i="14"/>
  <c r="B2" i="14"/>
  <c r="U4" i="8" l="1"/>
  <c r="D306" i="14"/>
  <c r="W1" i="14"/>
  <c r="E2" i="14"/>
  <c r="C3" i="14"/>
  <c r="D2" i="14"/>
  <c r="B3" i="14"/>
  <c r="H2" i="14"/>
  <c r="F3" i="14"/>
  <c r="B307" i="14"/>
  <c r="B602" i="14"/>
  <c r="D601" i="14"/>
  <c r="D600" i="14"/>
  <c r="D915" i="14"/>
  <c r="B916" i="14"/>
  <c r="D914" i="14"/>
  <c r="N2" i="14" l="1"/>
  <c r="C4" i="14"/>
  <c r="C5" i="14" s="1"/>
  <c r="C6" i="14" s="1"/>
  <c r="C7" i="14" s="1"/>
  <c r="C8" i="14" s="1"/>
  <c r="C9" i="14" s="1"/>
  <c r="C10" i="14" s="1"/>
  <c r="B308" i="14"/>
  <c r="D307" i="14"/>
  <c r="D602" i="14"/>
  <c r="B603" i="14"/>
  <c r="Z1" i="14"/>
  <c r="Z4" i="14"/>
  <c r="Y4" i="14" s="1"/>
  <c r="D916" i="14"/>
  <c r="B917" i="14"/>
  <c r="E3" i="14"/>
  <c r="F4" i="14"/>
  <c r="H3" i="14"/>
  <c r="N3" i="14" s="1"/>
  <c r="D3" i="14"/>
  <c r="B4" i="14"/>
  <c r="Z2" i="14" l="1"/>
  <c r="O2" i="14"/>
  <c r="D4" i="14"/>
  <c r="B5" i="14"/>
  <c r="D603" i="14"/>
  <c r="B604" i="14"/>
  <c r="E4" i="14"/>
  <c r="F5" i="14"/>
  <c r="H4" i="14"/>
  <c r="N4" i="14" s="1"/>
  <c r="D308" i="14"/>
  <c r="B309" i="14"/>
  <c r="B918" i="14"/>
  <c r="D917" i="14"/>
  <c r="B310" i="14" l="1"/>
  <c r="D309" i="14"/>
  <c r="D5" i="14"/>
  <c r="B6" i="14"/>
  <c r="F6" i="14"/>
  <c r="H5" i="14"/>
  <c r="N5" i="14" s="1"/>
  <c r="E5" i="14"/>
  <c r="D918" i="14"/>
  <c r="B919" i="14"/>
  <c r="B605" i="14"/>
  <c r="D604" i="14"/>
  <c r="N3" i="8"/>
  <c r="F7" i="14" l="1"/>
  <c r="H6" i="14"/>
  <c r="N6" i="14" s="1"/>
  <c r="E6" i="14"/>
  <c r="B311" i="14"/>
  <c r="D310" i="14"/>
  <c r="B606" i="14"/>
  <c r="D605" i="14"/>
  <c r="B920" i="14"/>
  <c r="D919" i="14"/>
  <c r="B7" i="14"/>
  <c r="D6" i="14"/>
  <c r="B8" i="14" l="1"/>
  <c r="D7" i="14"/>
  <c r="B921" i="14"/>
  <c r="D920" i="14"/>
  <c r="B312" i="14"/>
  <c r="D311" i="14"/>
  <c r="E7" i="14"/>
  <c r="H7" i="14"/>
  <c r="N7" i="14" s="1"/>
  <c r="F8" i="14"/>
  <c r="B607" i="14"/>
  <c r="D606" i="14"/>
  <c r="D312" i="14" l="1"/>
  <c r="B313" i="14"/>
  <c r="B922" i="14"/>
  <c r="D921" i="14"/>
  <c r="D8" i="14"/>
  <c r="B9" i="14"/>
  <c r="E8" i="14"/>
  <c r="F9" i="14"/>
  <c r="H8" i="14"/>
  <c r="N8" i="14" s="1"/>
  <c r="D607" i="14"/>
  <c r="B608" i="14"/>
  <c r="F10" i="14" l="1"/>
  <c r="H9" i="14"/>
  <c r="N9" i="14" s="1"/>
  <c r="E9" i="14"/>
  <c r="B923" i="14"/>
  <c r="D922" i="14"/>
  <c r="B314" i="14"/>
  <c r="D313" i="14"/>
  <c r="B10" i="14"/>
  <c r="D9" i="14"/>
  <c r="D608" i="14"/>
  <c r="B609" i="14"/>
  <c r="D923" i="14" l="1"/>
  <c r="B924" i="14"/>
  <c r="B610" i="14"/>
  <c r="D609" i="14"/>
  <c r="B11" i="14"/>
  <c r="D10" i="14"/>
  <c r="F11" i="14"/>
  <c r="H10" i="14"/>
  <c r="N10" i="14" s="1"/>
  <c r="E10" i="14"/>
  <c r="D314" i="14"/>
  <c r="B315" i="14"/>
  <c r="D11" i="14" l="1"/>
  <c r="B12" i="14"/>
  <c r="B316" i="14"/>
  <c r="D315" i="14"/>
  <c r="D610" i="14"/>
  <c r="B611" i="14"/>
  <c r="E11" i="14"/>
  <c r="F12" i="14"/>
  <c r="H11" i="14"/>
  <c r="N11" i="14" s="1"/>
  <c r="D924" i="14"/>
  <c r="B925" i="14"/>
  <c r="D611" i="14" l="1"/>
  <c r="B612" i="14"/>
  <c r="B926" i="14"/>
  <c r="D925" i="14"/>
  <c r="D316" i="14"/>
  <c r="B317" i="14"/>
  <c r="B13" i="14"/>
  <c r="D12" i="14"/>
  <c r="H12" i="14"/>
  <c r="N12" i="14" s="1"/>
  <c r="E12" i="14"/>
  <c r="F13" i="14"/>
  <c r="H13" i="14" l="1"/>
  <c r="N13" i="14" s="1"/>
  <c r="F14" i="14"/>
  <c r="E13" i="14"/>
  <c r="B318" i="14"/>
  <c r="D317" i="14"/>
  <c r="B613" i="14"/>
  <c r="D612" i="14"/>
  <c r="B14" i="14"/>
  <c r="D13" i="14"/>
  <c r="D926" i="14"/>
  <c r="B927" i="14"/>
  <c r="B614" i="14" l="1"/>
  <c r="D613" i="14"/>
  <c r="B928" i="14"/>
  <c r="D927" i="14"/>
  <c r="D14" i="14"/>
  <c r="B15" i="14"/>
  <c r="B319" i="14"/>
  <c r="D318" i="14"/>
  <c r="E14" i="14"/>
  <c r="F15" i="14"/>
  <c r="H14" i="14"/>
  <c r="N14" i="14" s="1"/>
  <c r="D319" i="14" l="1"/>
  <c r="B320" i="14"/>
  <c r="D15" i="14"/>
  <c r="B16" i="14"/>
  <c r="B929" i="14"/>
  <c r="D928" i="14"/>
  <c r="E15" i="14"/>
  <c r="F16" i="14"/>
  <c r="H15" i="14"/>
  <c r="N15" i="14" s="1"/>
  <c r="D614" i="14"/>
  <c r="B615" i="14"/>
  <c r="H16" i="14" l="1"/>
  <c r="N16" i="14" s="1"/>
  <c r="E16" i="14"/>
  <c r="F17" i="14"/>
  <c r="B930" i="14"/>
  <c r="D929" i="14"/>
  <c r="B17" i="14"/>
  <c r="D16" i="14"/>
  <c r="B321" i="14"/>
  <c r="D320" i="14"/>
  <c r="B616" i="14"/>
  <c r="D615" i="14"/>
  <c r="B18" i="14" l="1"/>
  <c r="D17" i="14"/>
  <c r="D930" i="14"/>
  <c r="B931" i="14"/>
  <c r="H17" i="14"/>
  <c r="N17" i="14" s="1"/>
  <c r="F18" i="14"/>
  <c r="E17" i="14"/>
  <c r="D616" i="14"/>
  <c r="B617" i="14"/>
  <c r="B322" i="14"/>
  <c r="D321" i="14"/>
  <c r="D931" i="14" l="1"/>
  <c r="B932" i="14"/>
  <c r="D322" i="14"/>
  <c r="B323" i="14"/>
  <c r="E18" i="14"/>
  <c r="F19" i="14"/>
  <c r="H18" i="14"/>
  <c r="N18" i="14" s="1"/>
  <c r="B618" i="14"/>
  <c r="D617" i="14"/>
  <c r="D18" i="14"/>
  <c r="B19" i="14"/>
  <c r="D618" i="14" l="1"/>
  <c r="B619" i="14"/>
  <c r="E19" i="14"/>
  <c r="F20" i="14"/>
  <c r="H19" i="14"/>
  <c r="N19" i="14" s="1"/>
  <c r="B324" i="14"/>
  <c r="D323" i="14"/>
  <c r="D932" i="14"/>
  <c r="B933" i="14"/>
  <c r="D19" i="14"/>
  <c r="B20" i="14"/>
  <c r="D619" i="14" l="1"/>
  <c r="B620" i="14"/>
  <c r="B934" i="14"/>
  <c r="D933" i="14"/>
  <c r="D324" i="14"/>
  <c r="B325" i="14"/>
  <c r="H20" i="14"/>
  <c r="N20" i="14" s="1"/>
  <c r="E20" i="14"/>
  <c r="F21" i="14"/>
  <c r="B21" i="14"/>
  <c r="D20" i="14"/>
  <c r="B326" i="14" l="1"/>
  <c r="D325" i="14"/>
  <c r="D934" i="14"/>
  <c r="B935" i="14"/>
  <c r="B22" i="14"/>
  <c r="D21" i="14"/>
  <c r="B621" i="14"/>
  <c r="D620" i="14"/>
  <c r="H21" i="14"/>
  <c r="N21" i="14" s="1"/>
  <c r="F22" i="14"/>
  <c r="E21" i="14"/>
  <c r="B936" i="14" l="1"/>
  <c r="D935" i="14"/>
  <c r="D621" i="14"/>
  <c r="B622" i="14"/>
  <c r="D22" i="14"/>
  <c r="B23" i="14"/>
  <c r="E22" i="14"/>
  <c r="F23" i="14"/>
  <c r="H22" i="14"/>
  <c r="N22" i="14" s="1"/>
  <c r="B327" i="14"/>
  <c r="D326" i="14"/>
  <c r="E23" i="14" l="1"/>
  <c r="F24" i="14"/>
  <c r="H23" i="14"/>
  <c r="N23" i="14" s="1"/>
  <c r="D23" i="14"/>
  <c r="B24" i="14"/>
  <c r="D622" i="14"/>
  <c r="B623" i="14"/>
  <c r="D327" i="14"/>
  <c r="B328" i="14"/>
  <c r="B937" i="14"/>
  <c r="D936" i="14"/>
  <c r="B624" i="14" l="1"/>
  <c r="D623" i="14"/>
  <c r="H24" i="14"/>
  <c r="N24" i="14" s="1"/>
  <c r="E24" i="14"/>
  <c r="F25" i="14"/>
  <c r="B25" i="14"/>
  <c r="D24" i="14"/>
  <c r="B938" i="14"/>
  <c r="D937" i="14"/>
  <c r="B329" i="14"/>
  <c r="D328" i="14"/>
  <c r="B26" i="14" l="1"/>
  <c r="D25" i="14"/>
  <c r="D938" i="14"/>
  <c r="B939" i="14"/>
  <c r="B330" i="14"/>
  <c r="D329" i="14"/>
  <c r="H25" i="14"/>
  <c r="N25" i="14" s="1"/>
  <c r="F26" i="14"/>
  <c r="E25" i="14"/>
  <c r="D624" i="14"/>
  <c r="B625" i="14"/>
  <c r="E26" i="14" l="1"/>
  <c r="F27" i="14"/>
  <c r="H26" i="14"/>
  <c r="N26" i="14" s="1"/>
  <c r="D330" i="14"/>
  <c r="B331" i="14"/>
  <c r="B626" i="14"/>
  <c r="D625" i="14"/>
  <c r="D939" i="14"/>
  <c r="B940" i="14"/>
  <c r="D26" i="14"/>
  <c r="B27" i="14"/>
  <c r="D626" i="14" l="1"/>
  <c r="B627" i="14"/>
  <c r="E27" i="14"/>
  <c r="F28" i="14"/>
  <c r="H27" i="14"/>
  <c r="N27" i="14" s="1"/>
  <c r="B332" i="14"/>
  <c r="D331" i="14"/>
  <c r="D27" i="14"/>
  <c r="B28" i="14"/>
  <c r="D940" i="14"/>
  <c r="B941" i="14"/>
  <c r="B942" i="14" l="1"/>
  <c r="D941" i="14"/>
  <c r="D627" i="14"/>
  <c r="B628" i="14"/>
  <c r="D332" i="14"/>
  <c r="B333" i="14"/>
  <c r="H28" i="14"/>
  <c r="N28" i="14" s="1"/>
  <c r="E28" i="14"/>
  <c r="F29" i="14"/>
  <c r="B29" i="14"/>
  <c r="D28" i="14"/>
  <c r="B334" i="14" l="1"/>
  <c r="D333" i="14"/>
  <c r="B629" i="14"/>
  <c r="D628" i="14"/>
  <c r="B30" i="14"/>
  <c r="D29" i="14"/>
  <c r="H29" i="14"/>
  <c r="N29" i="14" s="1"/>
  <c r="F30" i="14"/>
  <c r="E29" i="14"/>
  <c r="B943" i="14"/>
  <c r="D942" i="14"/>
  <c r="E30" i="14" l="1"/>
  <c r="F31" i="14"/>
  <c r="H30" i="14"/>
  <c r="N30" i="14" s="1"/>
  <c r="D30" i="14"/>
  <c r="B31" i="14"/>
  <c r="D629" i="14"/>
  <c r="B630" i="14"/>
  <c r="D943" i="14"/>
  <c r="B944" i="14"/>
  <c r="B335" i="14"/>
  <c r="D334" i="14"/>
  <c r="B631" i="14" l="1"/>
  <c r="D630" i="14"/>
  <c r="D31" i="14"/>
  <c r="B32" i="14"/>
  <c r="D335" i="14"/>
  <c r="B336" i="14"/>
  <c r="E31" i="14"/>
  <c r="F32" i="14"/>
  <c r="H31" i="14"/>
  <c r="N31" i="14" s="1"/>
  <c r="B945" i="14"/>
  <c r="D944" i="14"/>
  <c r="B337" i="14" l="1"/>
  <c r="D336" i="14"/>
  <c r="H32" i="14"/>
  <c r="N32" i="14" s="1"/>
  <c r="E32" i="14"/>
  <c r="F33" i="14"/>
  <c r="B33" i="14"/>
  <c r="D32" i="14"/>
  <c r="D945" i="14"/>
  <c r="B946" i="14"/>
  <c r="D631" i="14"/>
  <c r="B632" i="14"/>
  <c r="B34" i="14" l="1"/>
  <c r="D33" i="14"/>
  <c r="H33" i="14"/>
  <c r="N33" i="14" s="1"/>
  <c r="F34" i="14"/>
  <c r="E33" i="14"/>
  <c r="D632" i="14"/>
  <c r="B633" i="14"/>
  <c r="B947" i="14"/>
  <c r="D946" i="14"/>
  <c r="B338" i="14"/>
  <c r="D337" i="14"/>
  <c r="B634" i="14" l="1"/>
  <c r="D633" i="14"/>
  <c r="D947" i="14"/>
  <c r="B948" i="14"/>
  <c r="E34" i="14"/>
  <c r="F35" i="14"/>
  <c r="H34" i="14"/>
  <c r="N34" i="14" s="1"/>
  <c r="D338" i="14"/>
  <c r="B339" i="14"/>
  <c r="D34" i="14"/>
  <c r="B35" i="14"/>
  <c r="D35" i="14" l="1"/>
  <c r="B36" i="14"/>
  <c r="E35" i="14"/>
  <c r="F36" i="14"/>
  <c r="H35" i="14"/>
  <c r="N35" i="14" s="1"/>
  <c r="D948" i="14"/>
  <c r="B949" i="14"/>
  <c r="B340" i="14"/>
  <c r="D339" i="14"/>
  <c r="D634" i="14"/>
  <c r="B635" i="14"/>
  <c r="B950" i="14" l="1"/>
  <c r="D949" i="14"/>
  <c r="D340" i="14"/>
  <c r="B341" i="14"/>
  <c r="H36" i="14"/>
  <c r="N36" i="14" s="1"/>
  <c r="E36" i="14"/>
  <c r="F37" i="14"/>
  <c r="D635" i="14"/>
  <c r="B636" i="14"/>
  <c r="B37" i="14"/>
  <c r="D36" i="14"/>
  <c r="H37" i="14" l="1"/>
  <c r="N37" i="14" s="1"/>
  <c r="F38" i="14"/>
  <c r="E37" i="14"/>
  <c r="B342" i="14"/>
  <c r="D341" i="14"/>
  <c r="B38" i="14"/>
  <c r="D37" i="14"/>
  <c r="D636" i="14"/>
  <c r="B637" i="14"/>
  <c r="D950" i="14"/>
  <c r="B951" i="14"/>
  <c r="B343" i="14" l="1"/>
  <c r="D342" i="14"/>
  <c r="D38" i="14"/>
  <c r="B39" i="14"/>
  <c r="E38" i="14"/>
  <c r="F39" i="14"/>
  <c r="H38" i="14"/>
  <c r="N38" i="14" s="1"/>
  <c r="D951" i="14"/>
  <c r="B952" i="14"/>
  <c r="B638" i="14"/>
  <c r="D637" i="14"/>
  <c r="E39" i="14" l="1"/>
  <c r="F40" i="14"/>
  <c r="H39" i="14"/>
  <c r="N39" i="14" s="1"/>
  <c r="D39" i="14"/>
  <c r="B40" i="14"/>
  <c r="B639" i="14"/>
  <c r="D638" i="14"/>
  <c r="D952" i="14"/>
  <c r="B953" i="14"/>
  <c r="D343" i="14"/>
  <c r="B344" i="14"/>
  <c r="B41" i="14" l="1"/>
  <c r="D40" i="14"/>
  <c r="B345" i="14"/>
  <c r="D344" i="14"/>
  <c r="H40" i="14"/>
  <c r="N40" i="14" s="1"/>
  <c r="E40" i="14"/>
  <c r="F41" i="14"/>
  <c r="D639" i="14"/>
  <c r="B640" i="14"/>
  <c r="D953" i="14"/>
  <c r="B954" i="14"/>
  <c r="H41" i="14" l="1"/>
  <c r="N41" i="14" s="1"/>
  <c r="F42" i="14"/>
  <c r="E41" i="14"/>
  <c r="B955" i="14"/>
  <c r="D954" i="14"/>
  <c r="B346" i="14"/>
  <c r="D345" i="14"/>
  <c r="D640" i="14"/>
  <c r="B641" i="14"/>
  <c r="B42" i="14"/>
  <c r="D41" i="14"/>
  <c r="D955" i="14" l="1"/>
  <c r="B956" i="14"/>
  <c r="D42" i="14"/>
  <c r="B43" i="14"/>
  <c r="E42" i="14"/>
  <c r="F43" i="14"/>
  <c r="H42" i="14"/>
  <c r="N42" i="14" s="1"/>
  <c r="D346" i="14"/>
  <c r="B347" i="14"/>
  <c r="D641" i="14"/>
  <c r="B642" i="14"/>
  <c r="D43" i="14" l="1"/>
  <c r="B44" i="14"/>
  <c r="E43" i="14"/>
  <c r="F44" i="14"/>
  <c r="H43" i="14"/>
  <c r="N43" i="14" s="1"/>
  <c r="D642" i="14"/>
  <c r="B643" i="14"/>
  <c r="D956" i="14"/>
  <c r="B957" i="14"/>
  <c r="B348" i="14"/>
  <c r="D347" i="14"/>
  <c r="D643" i="14" l="1"/>
  <c r="B644" i="14"/>
  <c r="H44" i="14"/>
  <c r="N44" i="14" s="1"/>
  <c r="E44" i="14"/>
  <c r="F45" i="14"/>
  <c r="D348" i="14"/>
  <c r="B349" i="14"/>
  <c r="B45" i="14"/>
  <c r="D44" i="14"/>
  <c r="B958" i="14"/>
  <c r="D957" i="14"/>
  <c r="D349" i="14" l="1"/>
  <c r="B350" i="14"/>
  <c r="H45" i="14"/>
  <c r="N45" i="14" s="1"/>
  <c r="F46" i="14"/>
  <c r="E45" i="14"/>
  <c r="B959" i="14"/>
  <c r="D958" i="14"/>
  <c r="B645" i="14"/>
  <c r="D644" i="14"/>
  <c r="B46" i="14"/>
  <c r="D45" i="14"/>
  <c r="D645" i="14" l="1"/>
  <c r="B646" i="14"/>
  <c r="E46" i="14"/>
  <c r="F47" i="14"/>
  <c r="H46" i="14"/>
  <c r="N46" i="14" s="1"/>
  <c r="D46" i="14"/>
  <c r="B47" i="14"/>
  <c r="B351" i="14"/>
  <c r="D350" i="14"/>
  <c r="B960" i="14"/>
  <c r="D959" i="14"/>
  <c r="E47" i="14" l="1"/>
  <c r="F48" i="14"/>
  <c r="H47" i="14"/>
  <c r="N47" i="14" s="1"/>
  <c r="D351" i="14"/>
  <c r="B352" i="14"/>
  <c r="D960" i="14"/>
  <c r="B961" i="14"/>
  <c r="D646" i="14"/>
  <c r="B647" i="14"/>
  <c r="D47" i="14"/>
  <c r="B48" i="14"/>
  <c r="D961" i="14" l="1"/>
  <c r="B962" i="14"/>
  <c r="B353" i="14"/>
  <c r="D352" i="14"/>
  <c r="B49" i="14"/>
  <c r="D48" i="14"/>
  <c r="H48" i="14"/>
  <c r="N48" i="14" s="1"/>
  <c r="E48" i="14"/>
  <c r="F49" i="14"/>
  <c r="D647" i="14"/>
  <c r="B648" i="14"/>
  <c r="B354" i="14" l="1"/>
  <c r="D353" i="14"/>
  <c r="B963" i="14"/>
  <c r="D962" i="14"/>
  <c r="B50" i="14"/>
  <c r="D49" i="14"/>
  <c r="D648" i="14"/>
  <c r="B649" i="14"/>
  <c r="H49" i="14"/>
  <c r="N49" i="14" s="1"/>
  <c r="E49" i="14"/>
  <c r="F50" i="14"/>
  <c r="D50" i="14" l="1"/>
  <c r="B51" i="14"/>
  <c r="B650" i="14"/>
  <c r="D649" i="14"/>
  <c r="D963" i="14"/>
  <c r="B964" i="14"/>
  <c r="E50" i="14"/>
  <c r="F51" i="14"/>
  <c r="H50" i="14"/>
  <c r="N50" i="14" s="1"/>
  <c r="D354" i="14"/>
  <c r="B355" i="14"/>
  <c r="D964" i="14" l="1"/>
  <c r="B965" i="14"/>
  <c r="E51" i="14"/>
  <c r="F52" i="14"/>
  <c r="H51" i="14"/>
  <c r="N51" i="14" s="1"/>
  <c r="D355" i="14"/>
  <c r="B356" i="14"/>
  <c r="D650" i="14"/>
  <c r="B651" i="14"/>
  <c r="D51" i="14"/>
  <c r="B52" i="14"/>
  <c r="D356" i="14" l="1"/>
  <c r="B357" i="14"/>
  <c r="H52" i="14"/>
  <c r="N52" i="14" s="1"/>
  <c r="E52" i="14"/>
  <c r="F53" i="14"/>
  <c r="B966" i="14"/>
  <c r="D965" i="14"/>
  <c r="B53" i="14"/>
  <c r="D52" i="14"/>
  <c r="D651" i="14"/>
  <c r="B652" i="14"/>
  <c r="D966" i="14" l="1"/>
  <c r="B967" i="14"/>
  <c r="B54" i="14"/>
  <c r="D53" i="14"/>
  <c r="H53" i="14"/>
  <c r="N53" i="14" s="1"/>
  <c r="F54" i="14"/>
  <c r="E53" i="14"/>
  <c r="B653" i="14"/>
  <c r="D652" i="14"/>
  <c r="B358" i="14"/>
  <c r="D357" i="14"/>
  <c r="E54" i="14" l="1"/>
  <c r="F55" i="14"/>
  <c r="H54" i="14"/>
  <c r="N54" i="14" s="1"/>
  <c r="D54" i="14"/>
  <c r="B55" i="14"/>
  <c r="D653" i="14"/>
  <c r="B654" i="14"/>
  <c r="B359" i="14"/>
  <c r="D358" i="14"/>
  <c r="D967" i="14"/>
  <c r="B968" i="14"/>
  <c r="D359" i="14" l="1"/>
  <c r="B360" i="14"/>
  <c r="D55" i="14"/>
  <c r="B56" i="14"/>
  <c r="D654" i="14"/>
  <c r="B655" i="14"/>
  <c r="D968" i="14"/>
  <c r="B969" i="14"/>
  <c r="E55" i="14"/>
  <c r="F56" i="14"/>
  <c r="H55" i="14"/>
  <c r="N55" i="14" s="1"/>
  <c r="B656" i="14" l="1"/>
  <c r="D655" i="14"/>
  <c r="B57" i="14"/>
  <c r="D56" i="14"/>
  <c r="D969" i="14"/>
  <c r="B970" i="14"/>
  <c r="H56" i="14"/>
  <c r="N56" i="14" s="1"/>
  <c r="E56" i="14"/>
  <c r="F57" i="14"/>
  <c r="B361" i="14"/>
  <c r="D360" i="14"/>
  <c r="B58" i="14" l="1"/>
  <c r="D57" i="14"/>
  <c r="D361" i="14"/>
  <c r="B362" i="14"/>
  <c r="B971" i="14"/>
  <c r="D970" i="14"/>
  <c r="H57" i="14"/>
  <c r="N57" i="14" s="1"/>
  <c r="F58" i="14"/>
  <c r="E57" i="14"/>
  <c r="D656" i="14"/>
  <c r="B657" i="14"/>
  <c r="E58" i="14" l="1"/>
  <c r="F59" i="14"/>
  <c r="H58" i="14"/>
  <c r="N58" i="14" s="1"/>
  <c r="D971" i="14"/>
  <c r="B972" i="14"/>
  <c r="D362" i="14"/>
  <c r="B363" i="14"/>
  <c r="B658" i="14"/>
  <c r="D657" i="14"/>
  <c r="D58" i="14"/>
  <c r="B59" i="14"/>
  <c r="D658" i="14" l="1"/>
  <c r="B659" i="14"/>
  <c r="E59" i="14"/>
  <c r="F60" i="14"/>
  <c r="H59" i="14"/>
  <c r="N59" i="14" s="1"/>
  <c r="D363" i="14"/>
  <c r="B364" i="14"/>
  <c r="D972" i="14"/>
  <c r="B973" i="14"/>
  <c r="D59" i="14"/>
  <c r="B60" i="14"/>
  <c r="D364" i="14" l="1"/>
  <c r="B365" i="14"/>
  <c r="H60" i="14"/>
  <c r="N60" i="14" s="1"/>
  <c r="E60" i="14"/>
  <c r="F61" i="14"/>
  <c r="B61" i="14"/>
  <c r="D60" i="14"/>
  <c r="D659" i="14"/>
  <c r="B660" i="14"/>
  <c r="B974" i="14"/>
  <c r="D973" i="14"/>
  <c r="B62" i="14" l="1"/>
  <c r="D61" i="14"/>
  <c r="H61" i="14"/>
  <c r="N61" i="14" s="1"/>
  <c r="F62" i="14"/>
  <c r="E61" i="14"/>
  <c r="B975" i="14"/>
  <c r="D974" i="14"/>
  <c r="B366" i="14"/>
  <c r="D365" i="14"/>
  <c r="B661" i="14"/>
  <c r="D660" i="14"/>
  <c r="E62" i="14" l="1"/>
  <c r="F63" i="14"/>
  <c r="H62" i="14"/>
  <c r="N62" i="14" s="1"/>
  <c r="D366" i="14"/>
  <c r="B367" i="14"/>
  <c r="B662" i="14"/>
  <c r="D661" i="14"/>
  <c r="B976" i="14"/>
  <c r="D975" i="14"/>
  <c r="D62" i="14"/>
  <c r="B63" i="14"/>
  <c r="D63" i="14" l="1"/>
  <c r="B64" i="14"/>
  <c r="E63" i="14"/>
  <c r="F64" i="14"/>
  <c r="H63" i="14"/>
  <c r="N63" i="14" s="1"/>
  <c r="D976" i="14"/>
  <c r="B977" i="14"/>
  <c r="B663" i="14"/>
  <c r="D662" i="14"/>
  <c r="D367" i="14"/>
  <c r="B368" i="14"/>
  <c r="D977" i="14" l="1"/>
  <c r="B978" i="14"/>
  <c r="D663" i="14"/>
  <c r="B664" i="14"/>
  <c r="H64" i="14"/>
  <c r="N64" i="14" s="1"/>
  <c r="F65" i="14"/>
  <c r="E64" i="14"/>
  <c r="B369" i="14"/>
  <c r="D368" i="14"/>
  <c r="D64" i="14"/>
  <c r="B65" i="14"/>
  <c r="D664" i="14" l="1"/>
  <c r="B665" i="14"/>
  <c r="H65" i="14"/>
  <c r="N65" i="14" s="1"/>
  <c r="E65" i="14"/>
  <c r="F66" i="14"/>
  <c r="B370" i="14"/>
  <c r="D369" i="14"/>
  <c r="B66" i="14"/>
  <c r="D65" i="14"/>
  <c r="B979" i="14"/>
  <c r="D978" i="14"/>
  <c r="D370" i="14" l="1"/>
  <c r="B371" i="14"/>
  <c r="D66" i="14"/>
  <c r="B67" i="14"/>
  <c r="B666" i="14"/>
  <c r="D665" i="14"/>
  <c r="E66" i="14"/>
  <c r="F67" i="14"/>
  <c r="H66" i="14"/>
  <c r="N66" i="14" s="1"/>
  <c r="D979" i="14"/>
  <c r="B980" i="14"/>
  <c r="D666" i="14" l="1"/>
  <c r="B667" i="14"/>
  <c r="D67" i="14"/>
  <c r="B68" i="14"/>
  <c r="D980" i="14"/>
  <c r="B981" i="14"/>
  <c r="B372" i="14"/>
  <c r="D371" i="14"/>
  <c r="E67" i="14"/>
  <c r="F68" i="14"/>
  <c r="H67" i="14"/>
  <c r="N67" i="14" s="1"/>
  <c r="B982" i="14" l="1"/>
  <c r="D981" i="14"/>
  <c r="B373" i="14"/>
  <c r="D372" i="14"/>
  <c r="D667" i="14"/>
  <c r="B668" i="14"/>
  <c r="B69" i="14"/>
  <c r="D68" i="14"/>
  <c r="H68" i="14"/>
  <c r="N68" i="14" s="1"/>
  <c r="F69" i="14"/>
  <c r="E68" i="14"/>
  <c r="B70" i="14" l="1"/>
  <c r="D69" i="14"/>
  <c r="B669" i="14"/>
  <c r="D668" i="14"/>
  <c r="B374" i="14"/>
  <c r="D373" i="14"/>
  <c r="H69" i="14"/>
  <c r="N69" i="14" s="1"/>
  <c r="F70" i="14"/>
  <c r="E69" i="14"/>
  <c r="D982" i="14"/>
  <c r="B983" i="14"/>
  <c r="D983" i="14" l="1"/>
  <c r="B984" i="14"/>
  <c r="E70" i="14"/>
  <c r="H70" i="14"/>
  <c r="N70" i="14" s="1"/>
  <c r="F71" i="14"/>
  <c r="B375" i="14"/>
  <c r="D374" i="14"/>
  <c r="B670" i="14"/>
  <c r="D669" i="14"/>
  <c r="D70" i="14"/>
  <c r="B71" i="14"/>
  <c r="D375" i="14" l="1"/>
  <c r="B376" i="14"/>
  <c r="B671" i="14"/>
  <c r="D670" i="14"/>
  <c r="D71" i="14"/>
  <c r="B72" i="14"/>
  <c r="E71" i="14"/>
  <c r="F72" i="14"/>
  <c r="H71" i="14"/>
  <c r="N71" i="14" s="1"/>
  <c r="B985" i="14"/>
  <c r="D984" i="14"/>
  <c r="D72" i="14" l="1"/>
  <c r="B73" i="14"/>
  <c r="D985" i="14"/>
  <c r="B986" i="14"/>
  <c r="H72" i="14"/>
  <c r="N72" i="14" s="1"/>
  <c r="F73" i="14"/>
  <c r="E72" i="14"/>
  <c r="B672" i="14"/>
  <c r="D671" i="14"/>
  <c r="B377" i="14"/>
  <c r="D376" i="14"/>
  <c r="F74" i="14" l="1"/>
  <c r="H73" i="14"/>
  <c r="N73" i="14" s="1"/>
  <c r="E73" i="14"/>
  <c r="B378" i="14"/>
  <c r="D377" i="14"/>
  <c r="D672" i="14"/>
  <c r="B673" i="14"/>
  <c r="B987" i="14"/>
  <c r="D986" i="14"/>
  <c r="B74" i="14"/>
  <c r="D73" i="14"/>
  <c r="D378" i="14" l="1"/>
  <c r="B379" i="14"/>
  <c r="D987" i="14"/>
  <c r="B988" i="14"/>
  <c r="B674" i="14"/>
  <c r="D673" i="14"/>
  <c r="D74" i="14"/>
  <c r="B75" i="14"/>
  <c r="E74" i="14"/>
  <c r="F75" i="14"/>
  <c r="H74" i="14"/>
  <c r="N74" i="14" s="1"/>
  <c r="B76" i="14" l="1"/>
  <c r="D75" i="14"/>
  <c r="D674" i="14"/>
  <c r="B675" i="14"/>
  <c r="D988" i="14"/>
  <c r="B989" i="14"/>
  <c r="E75" i="14"/>
  <c r="F76" i="14"/>
  <c r="H75" i="14"/>
  <c r="N75" i="14" s="1"/>
  <c r="B380" i="14"/>
  <c r="D379" i="14"/>
  <c r="B990" i="14" l="1"/>
  <c r="D989" i="14"/>
  <c r="D675" i="14"/>
  <c r="B676" i="14"/>
  <c r="H76" i="14"/>
  <c r="N76" i="14" s="1"/>
  <c r="F77" i="14"/>
  <c r="E76" i="14"/>
  <c r="B381" i="14"/>
  <c r="D380" i="14"/>
  <c r="D76" i="14"/>
  <c r="B77" i="14"/>
  <c r="D676" i="14" l="1"/>
  <c r="B677" i="14"/>
  <c r="E77" i="14"/>
  <c r="F78" i="14"/>
  <c r="H77" i="14"/>
  <c r="N77" i="14" s="1"/>
  <c r="D381" i="14"/>
  <c r="B382" i="14"/>
  <c r="D77" i="14"/>
  <c r="B78" i="14"/>
  <c r="D990" i="14"/>
  <c r="B991" i="14"/>
  <c r="B79" i="14" l="1"/>
  <c r="D78" i="14"/>
  <c r="B383" i="14"/>
  <c r="D382" i="14"/>
  <c r="F79" i="14"/>
  <c r="H78" i="14"/>
  <c r="N78" i="14" s="1"/>
  <c r="E78" i="14"/>
  <c r="D991" i="14"/>
  <c r="B992" i="14"/>
  <c r="B678" i="14"/>
  <c r="D677" i="14"/>
  <c r="D383" i="14" l="1"/>
  <c r="B384" i="14"/>
  <c r="D678" i="14"/>
  <c r="B679" i="14"/>
  <c r="E79" i="14"/>
  <c r="F80" i="14"/>
  <c r="H79" i="14"/>
  <c r="N79" i="14" s="1"/>
  <c r="D992" i="14"/>
  <c r="B993" i="14"/>
  <c r="B80" i="14"/>
  <c r="D79" i="14"/>
  <c r="B81" i="14" l="1"/>
  <c r="D80" i="14"/>
  <c r="E80" i="14"/>
  <c r="H80" i="14"/>
  <c r="N80" i="14" s="1"/>
  <c r="F81" i="14"/>
  <c r="D679" i="14"/>
  <c r="B680" i="14"/>
  <c r="B385" i="14"/>
  <c r="D384" i="14"/>
  <c r="D993" i="14"/>
  <c r="B994" i="14"/>
  <c r="B386" i="14" l="1"/>
  <c r="D385" i="14"/>
  <c r="E81" i="14"/>
  <c r="F82" i="14"/>
  <c r="H81" i="14"/>
  <c r="N81" i="14" s="1"/>
  <c r="D680" i="14"/>
  <c r="B681" i="14"/>
  <c r="B995" i="14"/>
  <c r="D994" i="14"/>
  <c r="B82" i="14"/>
  <c r="D81" i="14"/>
  <c r="D995" i="14" l="1"/>
  <c r="B996" i="14"/>
  <c r="E82" i="14"/>
  <c r="F83" i="14"/>
  <c r="H82" i="14"/>
  <c r="N82" i="14" s="1"/>
  <c r="B682" i="14"/>
  <c r="D681" i="14"/>
  <c r="B83" i="14"/>
  <c r="D82" i="14"/>
  <c r="D386" i="14"/>
  <c r="B387" i="14"/>
  <c r="D682" i="14" l="1"/>
  <c r="B683" i="14"/>
  <c r="B388" i="14"/>
  <c r="D387" i="14"/>
  <c r="D83" i="14"/>
  <c r="B84" i="14"/>
  <c r="F84" i="14"/>
  <c r="H83" i="14"/>
  <c r="N83" i="14" s="1"/>
  <c r="E83" i="14"/>
  <c r="D996" i="14"/>
  <c r="B997" i="14"/>
  <c r="B85" i="14" l="1"/>
  <c r="D84" i="14"/>
  <c r="F85" i="14"/>
  <c r="E84" i="14"/>
  <c r="H84" i="14"/>
  <c r="N84" i="14" s="1"/>
  <c r="B998" i="14"/>
  <c r="D997" i="14"/>
  <c r="B389" i="14"/>
  <c r="D388" i="14"/>
  <c r="D683" i="14"/>
  <c r="B684" i="14"/>
  <c r="E85" i="14" l="1"/>
  <c r="H85" i="14"/>
  <c r="N85" i="14" s="1"/>
  <c r="F86" i="14"/>
  <c r="D389" i="14"/>
  <c r="B390" i="14"/>
  <c r="B999" i="14"/>
  <c r="D998" i="14"/>
  <c r="D684" i="14"/>
  <c r="B685" i="14"/>
  <c r="D85" i="14"/>
  <c r="B86" i="14"/>
  <c r="D86" i="14" l="1"/>
  <c r="B87" i="14"/>
  <c r="B391" i="14"/>
  <c r="D390" i="14"/>
  <c r="B1000" i="14"/>
  <c r="D999" i="14"/>
  <c r="F87" i="14"/>
  <c r="H86" i="14"/>
  <c r="N86" i="14" s="1"/>
  <c r="E86" i="14"/>
  <c r="B686" i="14"/>
  <c r="D685" i="14"/>
  <c r="B1001" i="14" l="1"/>
  <c r="D1000" i="14"/>
  <c r="D391" i="14"/>
  <c r="B392" i="14"/>
  <c r="F88" i="14"/>
  <c r="H87" i="14"/>
  <c r="N87" i="14" s="1"/>
  <c r="E87" i="14"/>
  <c r="B687" i="14"/>
  <c r="D686" i="14"/>
  <c r="D87" i="14"/>
  <c r="B88" i="14"/>
  <c r="B89" i="14" l="1"/>
  <c r="D88" i="14"/>
  <c r="B688" i="14"/>
  <c r="D687" i="14"/>
  <c r="H88" i="14"/>
  <c r="N88" i="14" s="1"/>
  <c r="F89" i="14"/>
  <c r="E88" i="14"/>
  <c r="B393" i="14"/>
  <c r="D392" i="14"/>
  <c r="D1001" i="14"/>
  <c r="B1002" i="14"/>
  <c r="B1003" i="14" l="1"/>
  <c r="D1002" i="14"/>
  <c r="B394" i="14"/>
  <c r="D393" i="14"/>
  <c r="E89" i="14"/>
  <c r="F90" i="14"/>
  <c r="H89" i="14"/>
  <c r="N89" i="14" s="1"/>
  <c r="D688" i="14"/>
  <c r="B689" i="14"/>
  <c r="D89" i="14"/>
  <c r="B90" i="14"/>
  <c r="E90" i="14" l="1"/>
  <c r="H90" i="14"/>
  <c r="N90" i="14" s="1"/>
  <c r="F91" i="14"/>
  <c r="D394" i="14"/>
  <c r="B395" i="14"/>
  <c r="D90" i="14"/>
  <c r="B91" i="14"/>
  <c r="B690" i="14"/>
  <c r="D689" i="14"/>
  <c r="D1003" i="14"/>
  <c r="B1004" i="14"/>
  <c r="D690" i="14" l="1"/>
  <c r="B691" i="14"/>
  <c r="E91" i="14"/>
  <c r="F92" i="14"/>
  <c r="H91" i="14"/>
  <c r="N91" i="14" s="1"/>
  <c r="D395" i="14"/>
  <c r="B396" i="14"/>
  <c r="B92" i="14"/>
  <c r="D91" i="14"/>
  <c r="D1004" i="14"/>
  <c r="B1005" i="14"/>
  <c r="H92" i="14" l="1"/>
  <c r="N92" i="14" s="1"/>
  <c r="F93" i="14"/>
  <c r="E92" i="14"/>
  <c r="B93" i="14"/>
  <c r="D92" i="14"/>
  <c r="B397" i="14"/>
  <c r="D396" i="14"/>
  <c r="B1006" i="14"/>
  <c r="D1005" i="14"/>
  <c r="D691" i="14"/>
  <c r="B692" i="14"/>
  <c r="B398" i="14" l="1"/>
  <c r="D397" i="14"/>
  <c r="D692" i="14"/>
  <c r="B693" i="14"/>
  <c r="D1006" i="14"/>
  <c r="B1007" i="14"/>
  <c r="D93" i="14"/>
  <c r="B94" i="14"/>
  <c r="E93" i="14"/>
  <c r="F94" i="14"/>
  <c r="H93" i="14"/>
  <c r="N93" i="14" s="1"/>
  <c r="D1007" i="14" l="1"/>
  <c r="B1008" i="14"/>
  <c r="D94" i="14"/>
  <c r="B95" i="14"/>
  <c r="B694" i="14"/>
  <c r="D693" i="14"/>
  <c r="F95" i="14"/>
  <c r="H94" i="14"/>
  <c r="N94" i="14" s="1"/>
  <c r="E94" i="14"/>
  <c r="D398" i="14"/>
  <c r="B399" i="14"/>
  <c r="D694" i="14" l="1"/>
  <c r="B695" i="14"/>
  <c r="D399" i="14"/>
  <c r="B400" i="14"/>
  <c r="H95" i="14"/>
  <c r="N95" i="14" s="1"/>
  <c r="F96" i="14"/>
  <c r="E95" i="14"/>
  <c r="D1008" i="14"/>
  <c r="B1009" i="14"/>
  <c r="D95" i="14"/>
  <c r="B96" i="14"/>
  <c r="E96" i="14" l="1"/>
  <c r="H96" i="14"/>
  <c r="N96" i="14" s="1"/>
  <c r="F97" i="14"/>
  <c r="D400" i="14"/>
  <c r="B401" i="14"/>
  <c r="D96" i="14"/>
  <c r="B97" i="14"/>
  <c r="D695" i="14"/>
  <c r="B696" i="14"/>
  <c r="D1009" i="14"/>
  <c r="B1010" i="14"/>
  <c r="D696" i="14" l="1"/>
  <c r="B697" i="14"/>
  <c r="D401" i="14"/>
  <c r="B402" i="14"/>
  <c r="D97" i="14"/>
  <c r="B98" i="14"/>
  <c r="B1011" i="14"/>
  <c r="D1010" i="14"/>
  <c r="H97" i="14"/>
  <c r="N97" i="14" s="1"/>
  <c r="F98" i="14"/>
  <c r="E97" i="14"/>
  <c r="D1011" i="14" l="1"/>
  <c r="B1012" i="14"/>
  <c r="B99" i="14"/>
  <c r="D98" i="14"/>
  <c r="B403" i="14"/>
  <c r="D402" i="14"/>
  <c r="F99" i="14"/>
  <c r="H98" i="14"/>
  <c r="N98" i="14" s="1"/>
  <c r="E98" i="14"/>
  <c r="B698" i="14"/>
  <c r="D697" i="14"/>
  <c r="H99" i="14" l="1"/>
  <c r="N99" i="14" s="1"/>
  <c r="F100" i="14"/>
  <c r="E99" i="14"/>
  <c r="B404" i="14"/>
  <c r="D403" i="14"/>
  <c r="B100" i="14"/>
  <c r="D99" i="14"/>
  <c r="D1012" i="14"/>
  <c r="B1013" i="14"/>
  <c r="D698" i="14"/>
  <c r="B699" i="14"/>
  <c r="B101" i="14" l="1"/>
  <c r="D100" i="14"/>
  <c r="D699" i="14"/>
  <c r="B700" i="14"/>
  <c r="D404" i="14"/>
  <c r="B405" i="14"/>
  <c r="H100" i="14"/>
  <c r="N100" i="14" s="1"/>
  <c r="F101" i="14"/>
  <c r="E100" i="14"/>
  <c r="B1014" i="14"/>
  <c r="D1013" i="14"/>
  <c r="D405" i="14" l="1"/>
  <c r="B406" i="14"/>
  <c r="H101" i="14"/>
  <c r="N101" i="14" s="1"/>
  <c r="E101" i="14"/>
  <c r="F102" i="14"/>
  <c r="D700" i="14"/>
  <c r="B701" i="14"/>
  <c r="B1015" i="14"/>
  <c r="D1014" i="14"/>
  <c r="B102" i="14"/>
  <c r="D101" i="14"/>
  <c r="D1015" i="14" l="1"/>
  <c r="B1016" i="14"/>
  <c r="F103" i="14"/>
  <c r="H102" i="14"/>
  <c r="N102" i="14" s="1"/>
  <c r="E102" i="14"/>
  <c r="B702" i="14"/>
  <c r="D701" i="14"/>
  <c r="B103" i="14"/>
  <c r="D102" i="14"/>
  <c r="D406" i="14"/>
  <c r="B407" i="14"/>
  <c r="B703" i="14" l="1"/>
  <c r="D702" i="14"/>
  <c r="D407" i="14"/>
  <c r="B408" i="14"/>
  <c r="D103" i="14"/>
  <c r="B104" i="14"/>
  <c r="D1016" i="14"/>
  <c r="B1017" i="14"/>
  <c r="E103" i="14"/>
  <c r="F104" i="14"/>
  <c r="H103" i="14"/>
  <c r="N103" i="14" s="1"/>
  <c r="B105" i="14" l="1"/>
  <c r="D104" i="14"/>
  <c r="B409" i="14"/>
  <c r="D408" i="14"/>
  <c r="H104" i="14"/>
  <c r="N104" i="14" s="1"/>
  <c r="E104" i="14"/>
  <c r="F105" i="14"/>
  <c r="D1017" i="14"/>
  <c r="B1019" i="14"/>
  <c r="B704" i="14"/>
  <c r="D703" i="14"/>
  <c r="D409" i="14" l="1"/>
  <c r="B410" i="14"/>
  <c r="F106" i="14"/>
  <c r="H105" i="14"/>
  <c r="N105" i="14" s="1"/>
  <c r="E105" i="14"/>
  <c r="D704" i="14"/>
  <c r="B705" i="14"/>
  <c r="D1019" i="14"/>
  <c r="B1020" i="14"/>
  <c r="D105" i="14"/>
  <c r="B106" i="14"/>
  <c r="B706" i="14" l="1"/>
  <c r="D705" i="14"/>
  <c r="B107" i="14"/>
  <c r="D106" i="14"/>
  <c r="E106" i="14"/>
  <c r="F107" i="14"/>
  <c r="H106" i="14"/>
  <c r="N106" i="14" s="1"/>
  <c r="B411" i="14"/>
  <c r="D410" i="14"/>
  <c r="D1020" i="14"/>
  <c r="B1021" i="14"/>
  <c r="B108" i="14" l="1"/>
  <c r="D107" i="14"/>
  <c r="D411" i="14"/>
  <c r="B412" i="14"/>
  <c r="H107" i="14"/>
  <c r="N107" i="14" s="1"/>
  <c r="F108" i="14"/>
  <c r="E107" i="14"/>
  <c r="D1021" i="14"/>
  <c r="B1022" i="14"/>
  <c r="D706" i="14"/>
  <c r="B707" i="14"/>
  <c r="E108" i="14" l="1"/>
  <c r="F109" i="14"/>
  <c r="H108" i="14"/>
  <c r="N108" i="14" s="1"/>
  <c r="D412" i="14"/>
  <c r="B413" i="14"/>
  <c r="D707" i="14"/>
  <c r="B708" i="14"/>
  <c r="B1023" i="14"/>
  <c r="D1022" i="14"/>
  <c r="D108" i="14"/>
  <c r="B109" i="14"/>
  <c r="D1023" i="14" l="1"/>
  <c r="B1024" i="14"/>
  <c r="D708" i="14"/>
  <c r="B709" i="14"/>
  <c r="D413" i="14"/>
  <c r="B414" i="14"/>
  <c r="B110" i="14"/>
  <c r="D109" i="14"/>
  <c r="H109" i="14"/>
  <c r="N109" i="14" s="1"/>
  <c r="E109" i="14"/>
  <c r="F110" i="14"/>
  <c r="B710" i="14" l="1"/>
  <c r="D709" i="14"/>
  <c r="B111" i="14"/>
  <c r="D110" i="14"/>
  <c r="D414" i="14"/>
  <c r="B415" i="14"/>
  <c r="F111" i="14"/>
  <c r="H110" i="14"/>
  <c r="N110" i="14" s="1"/>
  <c r="E110" i="14"/>
  <c r="B1025" i="14"/>
  <c r="D1024" i="14"/>
  <c r="E111" i="14" l="1"/>
  <c r="F112" i="14"/>
  <c r="H111" i="14"/>
  <c r="N111" i="14" s="1"/>
  <c r="D415" i="14"/>
  <c r="B416" i="14"/>
  <c r="D111" i="14"/>
  <c r="B112" i="14"/>
  <c r="B1026" i="14"/>
  <c r="D1025" i="14"/>
  <c r="D710" i="14"/>
  <c r="B711" i="14"/>
  <c r="D1026" i="14" l="1"/>
  <c r="B1027" i="14"/>
  <c r="B113" i="14"/>
  <c r="D112" i="14"/>
  <c r="B417" i="14"/>
  <c r="D416" i="14"/>
  <c r="D711" i="14"/>
  <c r="B712" i="14"/>
  <c r="H112" i="14"/>
  <c r="N112" i="14" s="1"/>
  <c r="E112" i="14"/>
  <c r="F113" i="14"/>
  <c r="D712" i="14" l="1"/>
  <c r="B713" i="14"/>
  <c r="D417" i="14"/>
  <c r="B418" i="14"/>
  <c r="F114" i="14"/>
  <c r="H113" i="14"/>
  <c r="N113" i="14" s="1"/>
  <c r="E113" i="14"/>
  <c r="D113" i="14"/>
  <c r="B114" i="14"/>
  <c r="D1027" i="14"/>
  <c r="B1028" i="14"/>
  <c r="E114" i="14" l="1"/>
  <c r="F115" i="14"/>
  <c r="H114" i="14"/>
  <c r="N114" i="14" s="1"/>
  <c r="B419" i="14"/>
  <c r="D418" i="14"/>
  <c r="D1028" i="14"/>
  <c r="B1029" i="14"/>
  <c r="B714" i="14"/>
  <c r="D713" i="14"/>
  <c r="B115" i="14"/>
  <c r="D114" i="14"/>
  <c r="B420" i="14" l="1"/>
  <c r="D419" i="14"/>
  <c r="D714" i="14"/>
  <c r="B715" i="14"/>
  <c r="B116" i="14"/>
  <c r="D115" i="14"/>
  <c r="H115" i="14"/>
  <c r="N115" i="14" s="1"/>
  <c r="E115" i="14"/>
  <c r="F116" i="14"/>
  <c r="D1029" i="14"/>
  <c r="B1030" i="14"/>
  <c r="B1031" i="14" l="1"/>
  <c r="D1030" i="14"/>
  <c r="D116" i="14"/>
  <c r="B117" i="14"/>
  <c r="D715" i="14"/>
  <c r="B716" i="14"/>
  <c r="E116" i="14"/>
  <c r="F117" i="14"/>
  <c r="H116" i="14"/>
  <c r="N116" i="14" s="1"/>
  <c r="B421" i="14"/>
  <c r="D420" i="14"/>
  <c r="D716" i="14" l="1"/>
  <c r="B717" i="14"/>
  <c r="H117" i="14"/>
  <c r="N117" i="14" s="1"/>
  <c r="E117" i="14"/>
  <c r="F118" i="14"/>
  <c r="B118" i="14"/>
  <c r="D117" i="14"/>
  <c r="B422" i="14"/>
  <c r="D421" i="14"/>
  <c r="B1032" i="14"/>
  <c r="D1031" i="14"/>
  <c r="B423" i="14" l="1"/>
  <c r="D422" i="14"/>
  <c r="B119" i="14"/>
  <c r="D118" i="14"/>
  <c r="F119" i="14"/>
  <c r="H118" i="14"/>
  <c r="N118" i="14" s="1"/>
  <c r="E118" i="14"/>
  <c r="D1032" i="14"/>
  <c r="B1033" i="14"/>
  <c r="B718" i="14"/>
  <c r="D717" i="14"/>
  <c r="B719" i="14" l="1"/>
  <c r="D718" i="14"/>
  <c r="E119" i="14"/>
  <c r="F120" i="14"/>
  <c r="H119" i="14"/>
  <c r="N119" i="14" s="1"/>
  <c r="D119" i="14"/>
  <c r="B120" i="14"/>
  <c r="D1033" i="14"/>
  <c r="B1034" i="14"/>
  <c r="D423" i="14"/>
  <c r="B424" i="14"/>
  <c r="B121" i="14" l="1"/>
  <c r="D120" i="14"/>
  <c r="B425" i="14"/>
  <c r="D424" i="14"/>
  <c r="H120" i="14"/>
  <c r="N120" i="14" s="1"/>
  <c r="E120" i="14"/>
  <c r="F121" i="14"/>
  <c r="D1034" i="14"/>
  <c r="B1035" i="14"/>
  <c r="B720" i="14"/>
  <c r="D719" i="14"/>
  <c r="D720" i="14" l="1"/>
  <c r="B721" i="14"/>
  <c r="F122" i="14"/>
  <c r="H121" i="14"/>
  <c r="N121" i="14" s="1"/>
  <c r="E121" i="14"/>
  <c r="D425" i="14"/>
  <c r="B426" i="14"/>
  <c r="D1035" i="14"/>
  <c r="B1036" i="14"/>
  <c r="D121" i="14"/>
  <c r="B122" i="14"/>
  <c r="B427" i="14" l="1"/>
  <c r="D426" i="14"/>
  <c r="D1036" i="14"/>
  <c r="B1037" i="14"/>
  <c r="B123" i="14"/>
  <c r="D122" i="14"/>
  <c r="E122" i="14"/>
  <c r="F123" i="14"/>
  <c r="H122" i="14"/>
  <c r="N122" i="14" s="1"/>
  <c r="B722" i="14"/>
  <c r="D721" i="14"/>
  <c r="B124" i="14" l="1"/>
  <c r="D123" i="14"/>
  <c r="H123" i="14"/>
  <c r="N123" i="14" s="1"/>
  <c r="E123" i="14"/>
  <c r="F124" i="14"/>
  <c r="D1037" i="14"/>
  <c r="B1038" i="14"/>
  <c r="D722" i="14"/>
  <c r="B723" i="14"/>
  <c r="B428" i="14"/>
  <c r="D427" i="14"/>
  <c r="B1039" i="14" l="1"/>
  <c r="D1038" i="14"/>
  <c r="E124" i="14"/>
  <c r="F125" i="14"/>
  <c r="H124" i="14"/>
  <c r="N124" i="14" s="1"/>
  <c r="D428" i="14"/>
  <c r="B429" i="14"/>
  <c r="D723" i="14"/>
  <c r="B724" i="14"/>
  <c r="D124" i="14"/>
  <c r="B125" i="14"/>
  <c r="B430" i="14" l="1"/>
  <c r="D429" i="14"/>
  <c r="H125" i="14"/>
  <c r="N125" i="14" s="1"/>
  <c r="E125" i="14"/>
  <c r="F126" i="14"/>
  <c r="B126" i="14"/>
  <c r="D125" i="14"/>
  <c r="D724" i="14"/>
  <c r="B725" i="14"/>
  <c r="D1039" i="14"/>
  <c r="B1040" i="14"/>
  <c r="B127" i="14" l="1"/>
  <c r="D126" i="14"/>
  <c r="F127" i="14"/>
  <c r="H126" i="14"/>
  <c r="N126" i="14" s="1"/>
  <c r="E126" i="14"/>
  <c r="B1041" i="14"/>
  <c r="D1040" i="14"/>
  <c r="B726" i="14"/>
  <c r="D725" i="14"/>
  <c r="B431" i="14"/>
  <c r="D430" i="14"/>
  <c r="D726" i="14" l="1"/>
  <c r="B727" i="14"/>
  <c r="B1042" i="14"/>
  <c r="D1041" i="14"/>
  <c r="E127" i="14"/>
  <c r="F128" i="14"/>
  <c r="H127" i="14"/>
  <c r="N127" i="14" s="1"/>
  <c r="D431" i="14"/>
  <c r="B432" i="14"/>
  <c r="D127" i="14"/>
  <c r="B128" i="14"/>
  <c r="D1042" i="14" l="1"/>
  <c r="B1043" i="14"/>
  <c r="H128" i="14"/>
  <c r="N128" i="14" s="1"/>
  <c r="E128" i="14"/>
  <c r="F129" i="14"/>
  <c r="D727" i="14"/>
  <c r="B728" i="14"/>
  <c r="B129" i="14"/>
  <c r="D128" i="14"/>
  <c r="B433" i="14"/>
  <c r="D432" i="14"/>
  <c r="D728" i="14" l="1"/>
  <c r="B729" i="14"/>
  <c r="D433" i="14"/>
  <c r="B434" i="14"/>
  <c r="D129" i="14"/>
  <c r="B130" i="14"/>
  <c r="F130" i="14"/>
  <c r="H129" i="14"/>
  <c r="N129" i="14" s="1"/>
  <c r="E129" i="14"/>
  <c r="D1043" i="14"/>
  <c r="B1044" i="14"/>
  <c r="B435" i="14" l="1"/>
  <c r="D434" i="14"/>
  <c r="E130" i="14"/>
  <c r="F131" i="14"/>
  <c r="H130" i="14"/>
  <c r="N130" i="14" s="1"/>
  <c r="B131" i="14"/>
  <c r="D130" i="14"/>
  <c r="D1044" i="14"/>
  <c r="B1045" i="14"/>
  <c r="B730" i="14"/>
  <c r="D729" i="14"/>
  <c r="D730" i="14" l="1"/>
  <c r="B731" i="14"/>
  <c r="B132" i="14"/>
  <c r="D131" i="14"/>
  <c r="H131" i="14"/>
  <c r="N131" i="14" s="1"/>
  <c r="E131" i="14"/>
  <c r="F132" i="14"/>
  <c r="D1045" i="14"/>
  <c r="B1046" i="14"/>
  <c r="B436" i="14"/>
  <c r="D435" i="14"/>
  <c r="E132" i="14" l="1"/>
  <c r="F133" i="14"/>
  <c r="H132" i="14"/>
  <c r="N132" i="14" s="1"/>
  <c r="D132" i="14"/>
  <c r="B133" i="14"/>
  <c r="D436" i="14"/>
  <c r="B437" i="14"/>
  <c r="D731" i="14"/>
  <c r="B732" i="14"/>
  <c r="B1047" i="14"/>
  <c r="D1046" i="14"/>
  <c r="B438" i="14" l="1"/>
  <c r="D437" i="14"/>
  <c r="H133" i="14"/>
  <c r="N133" i="14" s="1"/>
  <c r="E133" i="14"/>
  <c r="F134" i="14"/>
  <c r="B134" i="14"/>
  <c r="D133" i="14"/>
  <c r="B1048" i="14"/>
  <c r="D1047" i="14"/>
  <c r="D732" i="14"/>
  <c r="B733" i="14"/>
  <c r="B1049" i="14" l="1"/>
  <c r="D1048" i="14"/>
  <c r="F135" i="14"/>
  <c r="H134" i="14"/>
  <c r="N134" i="14" s="1"/>
  <c r="E134" i="14"/>
  <c r="D733" i="14"/>
  <c r="B734" i="14"/>
  <c r="B135" i="14"/>
  <c r="D134" i="14"/>
  <c r="B439" i="14"/>
  <c r="D438" i="14"/>
  <c r="D135" i="14" l="1"/>
  <c r="B136" i="14"/>
  <c r="D439" i="14"/>
  <c r="B440" i="14"/>
  <c r="B735" i="14"/>
  <c r="D734" i="14"/>
  <c r="E135" i="14"/>
  <c r="F136" i="14"/>
  <c r="H135" i="14"/>
  <c r="N135" i="14" s="1"/>
  <c r="D1049" i="14"/>
  <c r="B1050" i="14"/>
  <c r="H136" i="14" l="1"/>
  <c r="N136" i="14" s="1"/>
  <c r="E136" i="14"/>
  <c r="F137" i="14"/>
  <c r="B1051" i="14"/>
  <c r="D1050" i="14"/>
  <c r="D735" i="14"/>
  <c r="B736" i="14"/>
  <c r="B441" i="14"/>
  <c r="D440" i="14"/>
  <c r="B137" i="14"/>
  <c r="D136" i="14"/>
  <c r="D736" i="14" l="1"/>
  <c r="B737" i="14"/>
  <c r="D1051" i="14"/>
  <c r="B1052" i="14"/>
  <c r="F138" i="14"/>
  <c r="H137" i="14"/>
  <c r="N137" i="14" s="1"/>
  <c r="E137" i="14"/>
  <c r="D441" i="14"/>
  <c r="B442" i="14"/>
  <c r="D137" i="14"/>
  <c r="B138" i="14"/>
  <c r="D1052" i="14" l="1"/>
  <c r="B1053" i="14"/>
  <c r="E138" i="14"/>
  <c r="F139" i="14"/>
  <c r="H138" i="14"/>
  <c r="N138" i="14" s="1"/>
  <c r="B139" i="14"/>
  <c r="D138" i="14"/>
  <c r="D737" i="14"/>
  <c r="B738" i="14"/>
  <c r="B443" i="14"/>
  <c r="D442" i="14"/>
  <c r="H139" i="14" l="1"/>
  <c r="N139" i="14" s="1"/>
  <c r="E139" i="14"/>
  <c r="F140" i="14"/>
  <c r="B140" i="14"/>
  <c r="D139" i="14"/>
  <c r="B444" i="14"/>
  <c r="D443" i="14"/>
  <c r="D1053" i="14"/>
  <c r="B1054" i="14"/>
  <c r="D738" i="14"/>
  <c r="B739" i="14"/>
  <c r="D444" i="14" l="1"/>
  <c r="B445" i="14"/>
  <c r="D140" i="14"/>
  <c r="B141" i="14"/>
  <c r="D739" i="14"/>
  <c r="B740" i="14"/>
  <c r="E140" i="14"/>
  <c r="F141" i="14"/>
  <c r="H140" i="14"/>
  <c r="N140" i="14" s="1"/>
  <c r="D1054" i="14"/>
  <c r="B1055" i="14"/>
  <c r="B1056" i="14" l="1"/>
  <c r="D1055" i="14"/>
  <c r="H141" i="14"/>
  <c r="N141" i="14" s="1"/>
  <c r="E141" i="14"/>
  <c r="F142" i="14"/>
  <c r="D740" i="14"/>
  <c r="B741" i="14"/>
  <c r="B142" i="14"/>
  <c r="D141" i="14"/>
  <c r="B446" i="14"/>
  <c r="D445" i="14"/>
  <c r="B143" i="14" l="1"/>
  <c r="D142" i="14"/>
  <c r="D741" i="14"/>
  <c r="B742" i="14"/>
  <c r="F143" i="14"/>
  <c r="H142" i="14"/>
  <c r="N142" i="14" s="1"/>
  <c r="E142" i="14"/>
  <c r="B447" i="14"/>
  <c r="D446" i="14"/>
  <c r="B1057" i="14"/>
  <c r="D1056" i="14"/>
  <c r="D1057" i="14" l="1"/>
  <c r="B1058" i="14"/>
  <c r="D447" i="14"/>
  <c r="B448" i="14"/>
  <c r="E143" i="14"/>
  <c r="F144" i="14"/>
  <c r="H143" i="14"/>
  <c r="N143" i="14" s="1"/>
  <c r="B743" i="14"/>
  <c r="D742" i="14"/>
  <c r="D143" i="14"/>
  <c r="B144" i="14"/>
  <c r="H144" i="14" l="1"/>
  <c r="N144" i="14" s="1"/>
  <c r="E144" i="14"/>
  <c r="F145" i="14"/>
  <c r="B449" i="14"/>
  <c r="D448" i="14"/>
  <c r="D743" i="14"/>
  <c r="B744" i="14"/>
  <c r="B145" i="14"/>
  <c r="D144" i="14"/>
  <c r="B1059" i="14"/>
  <c r="D1058" i="14"/>
  <c r="D744" i="14" l="1"/>
  <c r="B745" i="14"/>
  <c r="F146" i="14"/>
  <c r="H145" i="14"/>
  <c r="N145" i="14" s="1"/>
  <c r="E145" i="14"/>
  <c r="D449" i="14"/>
  <c r="B450" i="14"/>
  <c r="D145" i="14"/>
  <c r="B146" i="14"/>
  <c r="B1060" i="14"/>
  <c r="D1059" i="14"/>
  <c r="B451" i="14" l="1"/>
  <c r="D450" i="14"/>
  <c r="E146" i="14"/>
  <c r="F147" i="14"/>
  <c r="H146" i="14"/>
  <c r="N146" i="14" s="1"/>
  <c r="B746" i="14"/>
  <c r="D745" i="14"/>
  <c r="B1061" i="14"/>
  <c r="D1060" i="14"/>
  <c r="B147" i="14"/>
  <c r="D146" i="14"/>
  <c r="B1062" i="14" l="1"/>
  <c r="D1061" i="14"/>
  <c r="B747" i="14"/>
  <c r="D746" i="14"/>
  <c r="H147" i="14"/>
  <c r="N147" i="14" s="1"/>
  <c r="E147" i="14"/>
  <c r="F148" i="14"/>
  <c r="B148" i="14"/>
  <c r="D147" i="14"/>
  <c r="B452" i="14"/>
  <c r="D451" i="14"/>
  <c r="D148" i="14" l="1"/>
  <c r="B149" i="14"/>
  <c r="D452" i="14"/>
  <c r="B453" i="14"/>
  <c r="E148" i="14"/>
  <c r="F149" i="14"/>
  <c r="H148" i="14"/>
  <c r="N148" i="14" s="1"/>
  <c r="B748" i="14"/>
  <c r="D747" i="14"/>
  <c r="D1062" i="14"/>
  <c r="B1063" i="14"/>
  <c r="B749" i="14" l="1"/>
  <c r="D748" i="14"/>
  <c r="H149" i="14"/>
  <c r="N149" i="14" s="1"/>
  <c r="E149" i="14"/>
  <c r="F150" i="14"/>
  <c r="B454" i="14"/>
  <c r="D453" i="14"/>
  <c r="B150" i="14"/>
  <c r="D149" i="14"/>
  <c r="B1064" i="14"/>
  <c r="D1063" i="14"/>
  <c r="B455" i="14" l="1"/>
  <c r="D454" i="14"/>
  <c r="F151" i="14"/>
  <c r="H150" i="14"/>
  <c r="N150" i="14" s="1"/>
  <c r="E150" i="14"/>
  <c r="B151" i="14"/>
  <c r="D150" i="14"/>
  <c r="D1064" i="14"/>
  <c r="B1065" i="14"/>
  <c r="D749" i="14"/>
  <c r="B750" i="14"/>
  <c r="E151" i="14" l="1"/>
  <c r="F152" i="14"/>
  <c r="H151" i="14"/>
  <c r="N151" i="14" s="1"/>
  <c r="D151" i="14"/>
  <c r="B152" i="14"/>
  <c r="B751" i="14"/>
  <c r="D750" i="14"/>
  <c r="D1065" i="14"/>
  <c r="B1066" i="14"/>
  <c r="D455" i="14"/>
  <c r="B456" i="14"/>
  <c r="B153" i="14" l="1"/>
  <c r="D152" i="14"/>
  <c r="B457" i="14"/>
  <c r="D456" i="14"/>
  <c r="H152" i="14"/>
  <c r="N152" i="14" s="1"/>
  <c r="E152" i="14"/>
  <c r="F153" i="14"/>
  <c r="D751" i="14"/>
  <c r="B752" i="14"/>
  <c r="B1067" i="14"/>
  <c r="D1066" i="14"/>
  <c r="D457" i="14" l="1"/>
  <c r="B458" i="14"/>
  <c r="F154" i="14"/>
  <c r="H153" i="14"/>
  <c r="N153" i="14" s="1"/>
  <c r="E153" i="14"/>
  <c r="D1067" i="14"/>
  <c r="B1068" i="14"/>
  <c r="B753" i="14"/>
  <c r="D752" i="14"/>
  <c r="D153" i="14"/>
  <c r="B154" i="14"/>
  <c r="E154" i="14" l="1"/>
  <c r="F155" i="14"/>
  <c r="H154" i="14"/>
  <c r="N154" i="14" s="1"/>
  <c r="B754" i="14"/>
  <c r="D753" i="14"/>
  <c r="B459" i="14"/>
  <c r="D458" i="14"/>
  <c r="B1069" i="14"/>
  <c r="D1068" i="14"/>
  <c r="B155" i="14"/>
  <c r="D154" i="14"/>
  <c r="B755" i="14" l="1"/>
  <c r="D754" i="14"/>
  <c r="B156" i="14"/>
  <c r="D155" i="14"/>
  <c r="H155" i="14"/>
  <c r="N155" i="14" s="1"/>
  <c r="E155" i="14"/>
  <c r="F156" i="14"/>
  <c r="B1070" i="14"/>
  <c r="D1069" i="14"/>
  <c r="B460" i="14"/>
  <c r="D459" i="14"/>
  <c r="D1070" i="14" l="1"/>
  <c r="B1071" i="14"/>
  <c r="D156" i="14"/>
  <c r="B157" i="14"/>
  <c r="E156" i="14"/>
  <c r="F157" i="14"/>
  <c r="H156" i="14"/>
  <c r="N156" i="14" s="1"/>
  <c r="D460" i="14"/>
  <c r="B461" i="14"/>
  <c r="B756" i="14"/>
  <c r="D755" i="14"/>
  <c r="B158" i="14" l="1"/>
  <c r="D157" i="14"/>
  <c r="H157" i="14"/>
  <c r="N157" i="14" s="1"/>
  <c r="E157" i="14"/>
  <c r="F158" i="14"/>
  <c r="B757" i="14"/>
  <c r="D756" i="14"/>
  <c r="B1072" i="14"/>
  <c r="D1071" i="14"/>
  <c r="B462" i="14"/>
  <c r="D461" i="14"/>
  <c r="D1072" i="14" l="1"/>
  <c r="B1073" i="14"/>
  <c r="D757" i="14"/>
  <c r="B758" i="14"/>
  <c r="B463" i="14"/>
  <c r="D462" i="14"/>
  <c r="F159" i="14"/>
  <c r="H158" i="14"/>
  <c r="N158" i="14" s="1"/>
  <c r="E158" i="14"/>
  <c r="B159" i="14"/>
  <c r="D158" i="14"/>
  <c r="B759" i="14" l="1"/>
  <c r="D758" i="14"/>
  <c r="D463" i="14"/>
  <c r="B464" i="14"/>
  <c r="D159" i="14"/>
  <c r="B160" i="14"/>
  <c r="D1073" i="14"/>
  <c r="B1074" i="14"/>
  <c r="E159" i="14"/>
  <c r="F160" i="14"/>
  <c r="H159" i="14"/>
  <c r="N159" i="14" s="1"/>
  <c r="B1075" i="14" l="1"/>
  <c r="D1074" i="14"/>
  <c r="B465" i="14"/>
  <c r="D464" i="14"/>
  <c r="B161" i="14"/>
  <c r="D160" i="14"/>
  <c r="H160" i="14"/>
  <c r="N160" i="14" s="1"/>
  <c r="E160" i="14"/>
  <c r="F161" i="14"/>
  <c r="B760" i="14"/>
  <c r="D759" i="14"/>
  <c r="D161" i="14" l="1"/>
  <c r="B162" i="14"/>
  <c r="D465" i="14"/>
  <c r="B466" i="14"/>
  <c r="D760" i="14"/>
  <c r="B761" i="14"/>
  <c r="F162" i="14"/>
  <c r="H161" i="14"/>
  <c r="N161" i="14" s="1"/>
  <c r="E161" i="14"/>
  <c r="D1075" i="14"/>
  <c r="B1076" i="14"/>
  <c r="B467" i="14" l="1"/>
  <c r="D466" i="14"/>
  <c r="D1076" i="14"/>
  <c r="B1077" i="14"/>
  <c r="E162" i="14"/>
  <c r="F163" i="14"/>
  <c r="H162" i="14"/>
  <c r="N162" i="14" s="1"/>
  <c r="B163" i="14"/>
  <c r="D162" i="14"/>
  <c r="B762" i="14"/>
  <c r="D761" i="14"/>
  <c r="H163" i="14" l="1"/>
  <c r="N163" i="14" s="1"/>
  <c r="E163" i="14"/>
  <c r="F164" i="14"/>
  <c r="D1077" i="14"/>
  <c r="B1078" i="14"/>
  <c r="B763" i="14"/>
  <c r="D762" i="14"/>
  <c r="B164" i="14"/>
  <c r="D163" i="14"/>
  <c r="B468" i="14"/>
  <c r="D467" i="14"/>
  <c r="D164" i="14" l="1"/>
  <c r="B165" i="14"/>
  <c r="B764" i="14"/>
  <c r="D763" i="14"/>
  <c r="D468" i="14"/>
  <c r="B469" i="14"/>
  <c r="D1078" i="14"/>
  <c r="B1079" i="14"/>
  <c r="E164" i="14"/>
  <c r="F165" i="14"/>
  <c r="H164" i="14"/>
  <c r="N164" i="14" s="1"/>
  <c r="B1080" i="14" l="1"/>
  <c r="D1079" i="14"/>
  <c r="D469" i="14"/>
  <c r="B470" i="14"/>
  <c r="B765" i="14"/>
  <c r="D764" i="14"/>
  <c r="H165" i="14"/>
  <c r="N165" i="14" s="1"/>
  <c r="E165" i="14"/>
  <c r="F166" i="14"/>
  <c r="B166" i="14"/>
  <c r="D165" i="14"/>
  <c r="D765" i="14" l="1"/>
  <c r="B766" i="14"/>
  <c r="B471" i="14"/>
  <c r="D470" i="14"/>
  <c r="B167" i="14"/>
  <c r="D166" i="14"/>
  <c r="F167" i="14"/>
  <c r="H166" i="14"/>
  <c r="N166" i="14" s="1"/>
  <c r="E166" i="14"/>
  <c r="B1081" i="14"/>
  <c r="D1080" i="14"/>
  <c r="E167" i="14" l="1"/>
  <c r="F168" i="14"/>
  <c r="H167" i="14"/>
  <c r="N167" i="14" s="1"/>
  <c r="D471" i="14"/>
  <c r="B472" i="14"/>
  <c r="B767" i="14"/>
  <c r="D766" i="14"/>
  <c r="D167" i="14"/>
  <c r="B168" i="14"/>
  <c r="D1081" i="14"/>
  <c r="B1082" i="14"/>
  <c r="B473" i="14" l="1"/>
  <c r="D472" i="14"/>
  <c r="D767" i="14"/>
  <c r="B768" i="14"/>
  <c r="B1083" i="14"/>
  <c r="D1082" i="14"/>
  <c r="H168" i="14"/>
  <c r="N168" i="14" s="1"/>
  <c r="E168" i="14"/>
  <c r="F169" i="14"/>
  <c r="B169" i="14"/>
  <c r="D168" i="14"/>
  <c r="D768" i="14" l="1"/>
  <c r="B769" i="14"/>
  <c r="D169" i="14"/>
  <c r="B170" i="14"/>
  <c r="B1084" i="14"/>
  <c r="D1083" i="14"/>
  <c r="F170" i="14"/>
  <c r="H169" i="14"/>
  <c r="N169" i="14" s="1"/>
  <c r="E169" i="14"/>
  <c r="B474" i="14"/>
  <c r="D473" i="14"/>
  <c r="D474" i="14" l="1"/>
  <c r="B475" i="14"/>
  <c r="E170" i="14"/>
  <c r="F171" i="14"/>
  <c r="H170" i="14"/>
  <c r="N170" i="14" s="1"/>
  <c r="D1084" i="14"/>
  <c r="B1085" i="14"/>
  <c r="B171" i="14"/>
  <c r="D170" i="14"/>
  <c r="D769" i="14"/>
  <c r="B770" i="14"/>
  <c r="D1085" i="14" l="1"/>
  <c r="B1086" i="14"/>
  <c r="B172" i="14"/>
  <c r="D171" i="14"/>
  <c r="H171" i="14"/>
  <c r="N171" i="14" s="1"/>
  <c r="F172" i="14"/>
  <c r="E171" i="14"/>
  <c r="B771" i="14"/>
  <c r="D770" i="14"/>
  <c r="D475" i="14"/>
  <c r="B476" i="14"/>
  <c r="D771" i="14" l="1"/>
  <c r="B772" i="14"/>
  <c r="E172" i="14"/>
  <c r="F173" i="14"/>
  <c r="H172" i="14"/>
  <c r="N172" i="14" s="1"/>
  <c r="D476" i="14"/>
  <c r="B477" i="14"/>
  <c r="D172" i="14"/>
  <c r="B173" i="14"/>
  <c r="B1087" i="14"/>
  <c r="D1086" i="14"/>
  <c r="H173" i="14" l="1"/>
  <c r="N173" i="14" s="1"/>
  <c r="E173" i="14"/>
  <c r="F174" i="14"/>
  <c r="D772" i="14"/>
  <c r="B773" i="14"/>
  <c r="B478" i="14"/>
  <c r="D477" i="14"/>
  <c r="B1088" i="14"/>
  <c r="D1087" i="14"/>
  <c r="B174" i="14"/>
  <c r="D173" i="14"/>
  <c r="B479" i="14" l="1"/>
  <c r="D478" i="14"/>
  <c r="D773" i="14"/>
  <c r="B774" i="14"/>
  <c r="F175" i="14"/>
  <c r="H174" i="14"/>
  <c r="N174" i="14" s="1"/>
  <c r="E174" i="14"/>
  <c r="D1088" i="14"/>
  <c r="B1089" i="14"/>
  <c r="B175" i="14"/>
  <c r="D174" i="14"/>
  <c r="B775" i="14" l="1"/>
  <c r="D774" i="14"/>
  <c r="B176" i="14"/>
  <c r="D175" i="14"/>
  <c r="F176" i="14"/>
  <c r="E175" i="14"/>
  <c r="H175" i="14"/>
  <c r="N175" i="14" s="1"/>
  <c r="B1090" i="14"/>
  <c r="D1089" i="14"/>
  <c r="D479" i="14"/>
  <c r="B480" i="14"/>
  <c r="B481" i="14" l="1"/>
  <c r="D480" i="14"/>
  <c r="D1090" i="14"/>
  <c r="B1091" i="14"/>
  <c r="E176" i="14"/>
  <c r="F177" i="14"/>
  <c r="H176" i="14"/>
  <c r="N176" i="14" s="1"/>
  <c r="D176" i="14"/>
  <c r="B177" i="14"/>
  <c r="D775" i="14"/>
  <c r="B776" i="14"/>
  <c r="H177" i="14" l="1"/>
  <c r="N177" i="14" s="1"/>
  <c r="E177" i="14"/>
  <c r="F178" i="14"/>
  <c r="B1092" i="14"/>
  <c r="D1091" i="14"/>
  <c r="D776" i="14"/>
  <c r="B777" i="14"/>
  <c r="B178" i="14"/>
  <c r="D177" i="14"/>
  <c r="B482" i="14"/>
  <c r="D481" i="14"/>
  <c r="D777" i="14" l="1"/>
  <c r="B778" i="14"/>
  <c r="D482" i="14"/>
  <c r="B483" i="14"/>
  <c r="D178" i="14"/>
  <c r="B179" i="14"/>
  <c r="D1092" i="14"/>
  <c r="B1093" i="14"/>
  <c r="F179" i="14"/>
  <c r="H178" i="14"/>
  <c r="N178" i="14" s="1"/>
  <c r="E178" i="14"/>
  <c r="B180" i="14" l="1"/>
  <c r="D179" i="14"/>
  <c r="D1093" i="14"/>
  <c r="B1094" i="14"/>
  <c r="B484" i="14"/>
  <c r="D483" i="14"/>
  <c r="B779" i="14"/>
  <c r="D778" i="14"/>
  <c r="E179" i="14"/>
  <c r="F180" i="14"/>
  <c r="H179" i="14"/>
  <c r="N179" i="14" s="1"/>
  <c r="B780" i="14" l="1"/>
  <c r="D779" i="14"/>
  <c r="B485" i="14"/>
  <c r="D484" i="14"/>
  <c r="B1095" i="14"/>
  <c r="D1094" i="14"/>
  <c r="H180" i="14"/>
  <c r="N180" i="14" s="1"/>
  <c r="E180" i="14"/>
  <c r="F181" i="14"/>
  <c r="B181" i="14"/>
  <c r="D180" i="14"/>
  <c r="D485" i="14" l="1"/>
  <c r="B486" i="14"/>
  <c r="B1096" i="14"/>
  <c r="D1095" i="14"/>
  <c r="D181" i="14"/>
  <c r="B182" i="14"/>
  <c r="E181" i="14"/>
  <c r="F182" i="14"/>
  <c r="H181" i="14"/>
  <c r="N181" i="14" s="1"/>
  <c r="B781" i="14"/>
  <c r="D780" i="14"/>
  <c r="H182" i="14" l="1"/>
  <c r="N182" i="14" s="1"/>
  <c r="E182" i="14"/>
  <c r="F183" i="14"/>
  <c r="B183" i="14"/>
  <c r="D182" i="14"/>
  <c r="D1096" i="14"/>
  <c r="B1097" i="14"/>
  <c r="D781" i="14"/>
  <c r="B782" i="14"/>
  <c r="B487" i="14"/>
  <c r="D486" i="14"/>
  <c r="B1098" i="14" l="1"/>
  <c r="D1097" i="14"/>
  <c r="B184" i="14"/>
  <c r="D183" i="14"/>
  <c r="F184" i="14"/>
  <c r="H183" i="14"/>
  <c r="N183" i="14" s="1"/>
  <c r="E183" i="14"/>
  <c r="D487" i="14"/>
  <c r="B488" i="14"/>
  <c r="B783" i="14"/>
  <c r="D782" i="14"/>
  <c r="E184" i="14" l="1"/>
  <c r="F185" i="14"/>
  <c r="H184" i="14"/>
  <c r="N184" i="14" s="1"/>
  <c r="D184" i="14"/>
  <c r="B185" i="14"/>
  <c r="B784" i="14"/>
  <c r="D783" i="14"/>
  <c r="B489" i="14"/>
  <c r="D488" i="14"/>
  <c r="D1098" i="14"/>
  <c r="B1099" i="14"/>
  <c r="D784" i="14" l="1"/>
  <c r="B785" i="14"/>
  <c r="B490" i="14"/>
  <c r="D489" i="14"/>
  <c r="B186" i="14"/>
  <c r="D185" i="14"/>
  <c r="B1100" i="14"/>
  <c r="D1099" i="14"/>
  <c r="H185" i="14"/>
  <c r="N185" i="14" s="1"/>
  <c r="E185" i="14"/>
  <c r="F186" i="14"/>
  <c r="D490" i="14" l="1"/>
  <c r="B491" i="14"/>
  <c r="D1100" i="14"/>
  <c r="B1101" i="14"/>
  <c r="D186" i="14"/>
  <c r="B187" i="14"/>
  <c r="F187" i="14"/>
  <c r="H186" i="14"/>
  <c r="N186" i="14" s="1"/>
  <c r="E186" i="14"/>
  <c r="D785" i="14"/>
  <c r="B786" i="14"/>
  <c r="E187" i="14" l="1"/>
  <c r="F188" i="14"/>
  <c r="H187" i="14"/>
  <c r="N187" i="14" s="1"/>
  <c r="B188" i="14"/>
  <c r="D187" i="14"/>
  <c r="D1101" i="14"/>
  <c r="B1102" i="14"/>
  <c r="B787" i="14"/>
  <c r="D786" i="14"/>
  <c r="B492" i="14"/>
  <c r="D491" i="14"/>
  <c r="D787" i="14" l="1"/>
  <c r="B788" i="14"/>
  <c r="B1103" i="14"/>
  <c r="D1102" i="14"/>
  <c r="B189" i="14"/>
  <c r="D188" i="14"/>
  <c r="B493" i="14"/>
  <c r="D492" i="14"/>
  <c r="H188" i="14"/>
  <c r="N188" i="14" s="1"/>
  <c r="E188" i="14"/>
  <c r="F189" i="14"/>
  <c r="D1103" i="14" l="1"/>
  <c r="B1104" i="14"/>
  <c r="D493" i="14"/>
  <c r="B494" i="14"/>
  <c r="D189" i="14"/>
  <c r="B190" i="14"/>
  <c r="E189" i="14"/>
  <c r="F190" i="14"/>
  <c r="H189" i="14"/>
  <c r="N189" i="14" s="1"/>
  <c r="D788" i="14"/>
  <c r="B789" i="14"/>
  <c r="B191" i="14" l="1"/>
  <c r="D190" i="14"/>
  <c r="H190" i="14"/>
  <c r="N190" i="14" s="1"/>
  <c r="E190" i="14"/>
  <c r="F191" i="14"/>
  <c r="D494" i="14"/>
  <c r="B495" i="14"/>
  <c r="D789" i="14"/>
  <c r="B790" i="14"/>
  <c r="D1104" i="14"/>
  <c r="B1105" i="14"/>
  <c r="F192" i="14" l="1"/>
  <c r="H191" i="14"/>
  <c r="N191" i="14" s="1"/>
  <c r="E191" i="14"/>
  <c r="B1106" i="14"/>
  <c r="D1105" i="14"/>
  <c r="D495" i="14"/>
  <c r="B496" i="14"/>
  <c r="B791" i="14"/>
  <c r="D790" i="14"/>
  <c r="B192" i="14"/>
  <c r="D191" i="14"/>
  <c r="D791" i="14" l="1"/>
  <c r="B792" i="14"/>
  <c r="D496" i="14"/>
  <c r="B497" i="14"/>
  <c r="D192" i="14"/>
  <c r="B193" i="14"/>
  <c r="D1106" i="14"/>
  <c r="B1107" i="14"/>
  <c r="E192" i="14"/>
  <c r="F193" i="14"/>
  <c r="H192" i="14"/>
  <c r="N192" i="14" s="1"/>
  <c r="B194" i="14" l="1"/>
  <c r="D193" i="14"/>
  <c r="B1108" i="14"/>
  <c r="D1107" i="14"/>
  <c r="H193" i="14"/>
  <c r="N193" i="14" s="1"/>
  <c r="E193" i="14"/>
  <c r="F194" i="14"/>
  <c r="D497" i="14"/>
  <c r="B498" i="14"/>
  <c r="D792" i="14"/>
  <c r="B793" i="14"/>
  <c r="H194" i="14" l="1"/>
  <c r="N194" i="14" s="1"/>
  <c r="E194" i="14"/>
  <c r="F195" i="14"/>
  <c r="D1108" i="14"/>
  <c r="B1109" i="14"/>
  <c r="D793" i="14"/>
  <c r="B794" i="14"/>
  <c r="D498" i="14"/>
  <c r="B499" i="14"/>
  <c r="D194" i="14"/>
  <c r="B195" i="14"/>
  <c r="B795" i="14" l="1"/>
  <c r="D794" i="14"/>
  <c r="D1109" i="14"/>
  <c r="B1110" i="14"/>
  <c r="B196" i="14"/>
  <c r="D195" i="14"/>
  <c r="H195" i="14"/>
  <c r="N195" i="14" s="1"/>
  <c r="F196" i="14"/>
  <c r="E195" i="14"/>
  <c r="D499" i="14"/>
  <c r="B500" i="14"/>
  <c r="H196" i="14" l="1"/>
  <c r="N196" i="14" s="1"/>
  <c r="F197" i="14"/>
  <c r="E196" i="14"/>
  <c r="B197" i="14"/>
  <c r="D196" i="14"/>
  <c r="B1111" i="14"/>
  <c r="D1110" i="14"/>
  <c r="B501" i="14"/>
  <c r="D500" i="14"/>
  <c r="D795" i="14"/>
  <c r="B796" i="14"/>
  <c r="D1111" i="14" l="1"/>
  <c r="B1112" i="14"/>
  <c r="D796" i="14"/>
  <c r="B797" i="14"/>
  <c r="B502" i="14"/>
  <c r="D501" i="14"/>
  <c r="B198" i="14"/>
  <c r="D197" i="14"/>
  <c r="H197" i="14"/>
  <c r="N197" i="14" s="1"/>
  <c r="F198" i="14"/>
  <c r="E197" i="14"/>
  <c r="D198" i="14" l="1"/>
  <c r="B199" i="14"/>
  <c r="D502" i="14"/>
  <c r="B503" i="14"/>
  <c r="D797" i="14"/>
  <c r="B798" i="14"/>
  <c r="H198" i="14"/>
  <c r="N198" i="14" s="1"/>
  <c r="F199" i="14"/>
  <c r="E198" i="14"/>
  <c r="D1112" i="14"/>
  <c r="B1113" i="14"/>
  <c r="F200" i="14" l="1"/>
  <c r="E199" i="14"/>
  <c r="H199" i="14"/>
  <c r="N199" i="14" s="1"/>
  <c r="B799" i="14"/>
  <c r="D798" i="14"/>
  <c r="B504" i="14"/>
  <c r="D503" i="14"/>
  <c r="D199" i="14"/>
  <c r="B200" i="14"/>
  <c r="B1114" i="14"/>
  <c r="D1113" i="14"/>
  <c r="B505" i="14" l="1"/>
  <c r="D504" i="14"/>
  <c r="B800" i="14"/>
  <c r="D799" i="14"/>
  <c r="D1114" i="14"/>
  <c r="B1115" i="14"/>
  <c r="D200" i="14"/>
  <c r="B201" i="14"/>
  <c r="E200" i="14"/>
  <c r="F201" i="14"/>
  <c r="H200" i="14"/>
  <c r="N200" i="14" s="1"/>
  <c r="D800" i="14" l="1"/>
  <c r="B801" i="14"/>
  <c r="D201" i="14"/>
  <c r="B202" i="14"/>
  <c r="E201" i="14"/>
  <c r="F202" i="14"/>
  <c r="H201" i="14"/>
  <c r="N201" i="14" s="1"/>
  <c r="B1116" i="14"/>
  <c r="D1115" i="14"/>
  <c r="D505" i="14"/>
  <c r="B506" i="14"/>
  <c r="B507" i="14" l="1"/>
  <c r="D506" i="14"/>
  <c r="H202" i="14"/>
  <c r="N202" i="14" s="1"/>
  <c r="E202" i="14"/>
  <c r="F203" i="14"/>
  <c r="D801" i="14"/>
  <c r="B802" i="14"/>
  <c r="D1116" i="14"/>
  <c r="B1117" i="14"/>
  <c r="B203" i="14"/>
  <c r="D202" i="14"/>
  <c r="B803" i="14" l="1"/>
  <c r="D802" i="14"/>
  <c r="B204" i="14"/>
  <c r="D203" i="14"/>
  <c r="F204" i="14"/>
  <c r="H203" i="14"/>
  <c r="N203" i="14" s="1"/>
  <c r="E203" i="14"/>
  <c r="D1117" i="14"/>
  <c r="B1118" i="14"/>
  <c r="D507" i="14"/>
  <c r="B508" i="14"/>
  <c r="B1119" i="14" l="1"/>
  <c r="D1118" i="14"/>
  <c r="E204" i="14"/>
  <c r="F205" i="14"/>
  <c r="H204" i="14"/>
  <c r="N204" i="14" s="1"/>
  <c r="B509" i="14"/>
  <c r="D508" i="14"/>
  <c r="D204" i="14"/>
  <c r="B205" i="14"/>
  <c r="B804" i="14"/>
  <c r="D803" i="14"/>
  <c r="B510" i="14" l="1"/>
  <c r="D509" i="14"/>
  <c r="H205" i="14"/>
  <c r="N205" i="14" s="1"/>
  <c r="E205" i="14"/>
  <c r="F206" i="14"/>
  <c r="B805" i="14"/>
  <c r="D804" i="14"/>
  <c r="B206" i="14"/>
  <c r="D205" i="14"/>
  <c r="D1119" i="14"/>
  <c r="B1120" i="14"/>
  <c r="D206" i="14" l="1"/>
  <c r="B207" i="14"/>
  <c r="D805" i="14"/>
  <c r="B806" i="14"/>
  <c r="F207" i="14"/>
  <c r="H206" i="14"/>
  <c r="N206" i="14" s="1"/>
  <c r="E206" i="14"/>
  <c r="B1121" i="14"/>
  <c r="D1120" i="14"/>
  <c r="B511" i="14"/>
  <c r="D510" i="14"/>
  <c r="B1122" i="14" l="1"/>
  <c r="D1121" i="14"/>
  <c r="E207" i="14"/>
  <c r="F208" i="14"/>
  <c r="H207" i="14"/>
  <c r="N207" i="14" s="1"/>
  <c r="B807" i="14"/>
  <c r="D806" i="14"/>
  <c r="B208" i="14"/>
  <c r="D207" i="14"/>
  <c r="B512" i="14"/>
  <c r="D511" i="14"/>
  <c r="H208" i="14" l="1"/>
  <c r="N208" i="14" s="1"/>
  <c r="E208" i="14"/>
  <c r="F209" i="14"/>
  <c r="B209" i="14"/>
  <c r="D208" i="14"/>
  <c r="D807" i="14"/>
  <c r="B808" i="14"/>
  <c r="B513" i="14"/>
  <c r="D512" i="14"/>
  <c r="D1122" i="14"/>
  <c r="B1123" i="14"/>
  <c r="D209" i="14" l="1"/>
  <c r="B210" i="14"/>
  <c r="B1124" i="14"/>
  <c r="D1123" i="14"/>
  <c r="B514" i="14"/>
  <c r="D513" i="14"/>
  <c r="D808" i="14"/>
  <c r="B809" i="14"/>
  <c r="E209" i="14"/>
  <c r="F210" i="14"/>
  <c r="H209" i="14"/>
  <c r="N209" i="14" s="1"/>
  <c r="D1124" i="14" l="1"/>
  <c r="B1125" i="14"/>
  <c r="B211" i="14"/>
  <c r="D210" i="14"/>
  <c r="D809" i="14"/>
  <c r="B810" i="14"/>
  <c r="B515" i="14"/>
  <c r="D514" i="14"/>
  <c r="H210" i="14"/>
  <c r="N210" i="14" s="1"/>
  <c r="E210" i="14"/>
  <c r="F211" i="14"/>
  <c r="D515" i="14" l="1"/>
  <c r="B516" i="14"/>
  <c r="B811" i="14"/>
  <c r="D810" i="14"/>
  <c r="B212" i="14"/>
  <c r="D211" i="14"/>
  <c r="D1125" i="14"/>
  <c r="B1126" i="14"/>
  <c r="F212" i="14"/>
  <c r="H211" i="14"/>
  <c r="N211" i="14" s="1"/>
  <c r="E211" i="14"/>
  <c r="D516" i="14" l="1"/>
  <c r="B517" i="14"/>
  <c r="B1127" i="14"/>
  <c r="D1126" i="14"/>
  <c r="D212" i="14"/>
  <c r="B213" i="14"/>
  <c r="D811" i="14"/>
  <c r="B812" i="14"/>
  <c r="E212" i="14"/>
  <c r="F213" i="14"/>
  <c r="H212" i="14"/>
  <c r="N212" i="14" s="1"/>
  <c r="B214" i="14" l="1"/>
  <c r="D213" i="14"/>
  <c r="H213" i="14"/>
  <c r="N213" i="14" s="1"/>
  <c r="E213" i="14"/>
  <c r="F214" i="14"/>
  <c r="D812" i="14"/>
  <c r="B813" i="14"/>
  <c r="B1128" i="14"/>
  <c r="D1127" i="14"/>
  <c r="B518" i="14"/>
  <c r="D517" i="14"/>
  <c r="D813" i="14" l="1"/>
  <c r="B814" i="14"/>
  <c r="F215" i="14"/>
  <c r="H214" i="14"/>
  <c r="N214" i="14" s="1"/>
  <c r="E214" i="14"/>
  <c r="D1128" i="14"/>
  <c r="B1129" i="14"/>
  <c r="B519" i="14"/>
  <c r="D518" i="14"/>
  <c r="D214" i="14"/>
  <c r="B215" i="14"/>
  <c r="D1129" i="14" l="1"/>
  <c r="B1130" i="14"/>
  <c r="B216" i="14"/>
  <c r="D215" i="14"/>
  <c r="D519" i="14"/>
  <c r="B520" i="14"/>
  <c r="E215" i="14"/>
  <c r="F216" i="14"/>
  <c r="H215" i="14"/>
  <c r="N215" i="14" s="1"/>
  <c r="B815" i="14"/>
  <c r="D814" i="14"/>
  <c r="D520" i="14" l="1"/>
  <c r="B521" i="14"/>
  <c r="B217" i="14"/>
  <c r="D216" i="14"/>
  <c r="D815" i="14"/>
  <c r="B816" i="14"/>
  <c r="D1130" i="14"/>
  <c r="B1131" i="14"/>
  <c r="H216" i="14"/>
  <c r="N216" i="14" s="1"/>
  <c r="E216" i="14"/>
  <c r="F217" i="14"/>
  <c r="D816" i="14" l="1"/>
  <c r="B817" i="14"/>
  <c r="D1131" i="14"/>
  <c r="B1132" i="14"/>
  <c r="E217" i="14"/>
  <c r="F218" i="14"/>
  <c r="H217" i="14"/>
  <c r="N217" i="14" s="1"/>
  <c r="D217" i="14"/>
  <c r="B218" i="14"/>
  <c r="B522" i="14"/>
  <c r="D521" i="14"/>
  <c r="H218" i="14" l="1"/>
  <c r="N218" i="14" s="1"/>
  <c r="E218" i="14"/>
  <c r="F219" i="14"/>
  <c r="D1132" i="14"/>
  <c r="B1133" i="14"/>
  <c r="B523" i="14"/>
  <c r="D522" i="14"/>
  <c r="D817" i="14"/>
  <c r="B818" i="14"/>
  <c r="B219" i="14"/>
  <c r="D218" i="14"/>
  <c r="F220" i="14" l="1"/>
  <c r="H219" i="14"/>
  <c r="N219" i="14" s="1"/>
  <c r="E219" i="14"/>
  <c r="B220" i="14"/>
  <c r="D219" i="14"/>
  <c r="D523" i="14"/>
  <c r="B524" i="14"/>
  <c r="B1134" i="14"/>
  <c r="D1133" i="14"/>
  <c r="B819" i="14"/>
  <c r="D818" i="14"/>
  <c r="D1134" i="14" l="1"/>
  <c r="B1135" i="14"/>
  <c r="B525" i="14"/>
  <c r="D524" i="14"/>
  <c r="D220" i="14"/>
  <c r="B221" i="14"/>
  <c r="B820" i="14"/>
  <c r="D819" i="14"/>
  <c r="E220" i="14"/>
  <c r="F221" i="14"/>
  <c r="H220" i="14"/>
  <c r="N220" i="14" s="1"/>
  <c r="B821" i="14" l="1"/>
  <c r="D820" i="14"/>
  <c r="B222" i="14"/>
  <c r="D221" i="14"/>
  <c r="B526" i="14"/>
  <c r="D525" i="14"/>
  <c r="H221" i="14"/>
  <c r="N221" i="14" s="1"/>
  <c r="E221" i="14"/>
  <c r="F222" i="14"/>
  <c r="B1136" i="14"/>
  <c r="D1135" i="14"/>
  <c r="D222" i="14" l="1"/>
  <c r="B223" i="14"/>
  <c r="D1136" i="14"/>
  <c r="B1137" i="14"/>
  <c r="D526" i="14"/>
  <c r="B527" i="14"/>
  <c r="F223" i="14"/>
  <c r="H222" i="14"/>
  <c r="N222" i="14" s="1"/>
  <c r="E222" i="14"/>
  <c r="D821" i="14"/>
  <c r="B822" i="14"/>
  <c r="B528" i="14" l="1"/>
  <c r="D527" i="14"/>
  <c r="E223" i="14"/>
  <c r="F224" i="14"/>
  <c r="H223" i="14"/>
  <c r="N223" i="14" s="1"/>
  <c r="D1137" i="14"/>
  <c r="B1138" i="14"/>
  <c r="B224" i="14"/>
  <c r="D223" i="14"/>
  <c r="B823" i="14"/>
  <c r="D822" i="14"/>
  <c r="H224" i="14" l="1"/>
  <c r="N224" i="14" s="1"/>
  <c r="E224" i="14"/>
  <c r="F225" i="14"/>
  <c r="B225" i="14"/>
  <c r="D224" i="14"/>
  <c r="B1139" i="14"/>
  <c r="D1138" i="14"/>
  <c r="B824" i="14"/>
  <c r="D823" i="14"/>
  <c r="D528" i="14"/>
  <c r="B529" i="14"/>
  <c r="B530" i="14" l="1"/>
  <c r="D529" i="14"/>
  <c r="D824" i="14"/>
  <c r="B825" i="14"/>
  <c r="D1139" i="14"/>
  <c r="B1140" i="14"/>
  <c r="D225" i="14"/>
  <c r="B226" i="14"/>
  <c r="E225" i="14"/>
  <c r="F226" i="14"/>
  <c r="H225" i="14"/>
  <c r="N225" i="14" s="1"/>
  <c r="B227" i="14" l="1"/>
  <c r="D226" i="14"/>
  <c r="D1140" i="14"/>
  <c r="B1141" i="14"/>
  <c r="D825" i="14"/>
  <c r="B826" i="14"/>
  <c r="H226" i="14"/>
  <c r="N226" i="14" s="1"/>
  <c r="E226" i="14"/>
  <c r="F227" i="14"/>
  <c r="B531" i="14"/>
  <c r="D530" i="14"/>
  <c r="D1141" i="14" l="1"/>
  <c r="B1142" i="14"/>
  <c r="B827" i="14"/>
  <c r="D826" i="14"/>
  <c r="D531" i="14"/>
  <c r="B532" i="14"/>
  <c r="F228" i="14"/>
  <c r="H227" i="14"/>
  <c r="N227" i="14" s="1"/>
  <c r="E227" i="14"/>
  <c r="B228" i="14"/>
  <c r="D227" i="14"/>
  <c r="E228" i="14" l="1"/>
  <c r="F229" i="14"/>
  <c r="H228" i="14"/>
  <c r="N228" i="14" s="1"/>
  <c r="B533" i="14"/>
  <c r="D532" i="14"/>
  <c r="D827" i="14"/>
  <c r="B828" i="14"/>
  <c r="D228" i="14"/>
  <c r="B229" i="14"/>
  <c r="D1142" i="14"/>
  <c r="B1143" i="14"/>
  <c r="D828" i="14" l="1"/>
  <c r="B829" i="14"/>
  <c r="H229" i="14"/>
  <c r="N229" i="14" s="1"/>
  <c r="E229" i="14"/>
  <c r="F230" i="14"/>
  <c r="B534" i="14"/>
  <c r="D533" i="14"/>
  <c r="B1144" i="14"/>
  <c r="D1143" i="14"/>
  <c r="B230" i="14"/>
  <c r="D229" i="14"/>
  <c r="D534" i="14" l="1"/>
  <c r="B535" i="14"/>
  <c r="D1144" i="14"/>
  <c r="B1145" i="14"/>
  <c r="D230" i="14"/>
  <c r="B231" i="14"/>
  <c r="F231" i="14"/>
  <c r="H230" i="14"/>
  <c r="N230" i="14" s="1"/>
  <c r="E230" i="14"/>
  <c r="D829" i="14"/>
  <c r="B830" i="14"/>
  <c r="D1145" i="14" l="1"/>
  <c r="B1146" i="14"/>
  <c r="E231" i="14"/>
  <c r="F232" i="14"/>
  <c r="H231" i="14"/>
  <c r="N231" i="14" s="1"/>
  <c r="B232" i="14"/>
  <c r="D231" i="14"/>
  <c r="B831" i="14"/>
  <c r="D830" i="14"/>
  <c r="B536" i="14"/>
  <c r="D535" i="14"/>
  <c r="B233" i="14" l="1"/>
  <c r="D232" i="14"/>
  <c r="D831" i="14"/>
  <c r="B832" i="14"/>
  <c r="H232" i="14"/>
  <c r="N232" i="14" s="1"/>
  <c r="E232" i="14"/>
  <c r="F233" i="14"/>
  <c r="D536" i="14"/>
  <c r="B537" i="14"/>
  <c r="B1147" i="14"/>
  <c r="D1146" i="14"/>
  <c r="E233" i="14" l="1"/>
  <c r="F234" i="14"/>
  <c r="H233" i="14"/>
  <c r="N233" i="14" s="1"/>
  <c r="D832" i="14"/>
  <c r="B833" i="14"/>
  <c r="D1147" i="14"/>
  <c r="B1148" i="14"/>
  <c r="B538" i="14"/>
  <c r="D537" i="14"/>
  <c r="D233" i="14"/>
  <c r="B234" i="14"/>
  <c r="B539" i="14" l="1"/>
  <c r="D538" i="14"/>
  <c r="D833" i="14"/>
  <c r="B834" i="14"/>
  <c r="B235" i="14"/>
  <c r="D234" i="14"/>
  <c r="H234" i="14"/>
  <c r="N234" i="14" s="1"/>
  <c r="E234" i="14"/>
  <c r="F235" i="14"/>
  <c r="D1148" i="14"/>
  <c r="B1149" i="14"/>
  <c r="B236" i="14" l="1"/>
  <c r="D235" i="14"/>
  <c r="B835" i="14"/>
  <c r="D834" i="14"/>
  <c r="B1150" i="14"/>
  <c r="D1149" i="14"/>
  <c r="F236" i="14"/>
  <c r="H235" i="14"/>
  <c r="N235" i="14" s="1"/>
  <c r="E235" i="14"/>
  <c r="D539" i="14"/>
  <c r="B540" i="14"/>
  <c r="E236" i="14" l="1"/>
  <c r="F237" i="14"/>
  <c r="H236" i="14"/>
  <c r="N236" i="14" s="1"/>
  <c r="D835" i="14"/>
  <c r="B836" i="14"/>
  <c r="D1150" i="14"/>
  <c r="B1151" i="14"/>
  <c r="B541" i="14"/>
  <c r="D540" i="14"/>
  <c r="D236" i="14"/>
  <c r="B237" i="14"/>
  <c r="B542" i="14" l="1"/>
  <c r="D541" i="14"/>
  <c r="B1152" i="14"/>
  <c r="D1151" i="14"/>
  <c r="D836" i="14"/>
  <c r="B837" i="14"/>
  <c r="B238" i="14"/>
  <c r="D237" i="14"/>
  <c r="H237" i="14"/>
  <c r="N237" i="14" s="1"/>
  <c r="E237" i="14"/>
  <c r="F238" i="14"/>
  <c r="D238" i="14" l="1"/>
  <c r="B239" i="14"/>
  <c r="D1152" i="14"/>
  <c r="B1153" i="14"/>
  <c r="D837" i="14"/>
  <c r="B838" i="14"/>
  <c r="F239" i="14"/>
  <c r="H238" i="14"/>
  <c r="N238" i="14" s="1"/>
  <c r="E238" i="14"/>
  <c r="D542" i="14"/>
  <c r="B543" i="14"/>
  <c r="E239" i="14" l="1"/>
  <c r="F240" i="14"/>
  <c r="H239" i="14"/>
  <c r="N239" i="14" s="1"/>
  <c r="B839" i="14"/>
  <c r="D838" i="14"/>
  <c r="D1153" i="14"/>
  <c r="B1154" i="14"/>
  <c r="B240" i="14"/>
  <c r="D239" i="14"/>
  <c r="B544" i="14"/>
  <c r="D543" i="14"/>
  <c r="B1155" i="14" l="1"/>
  <c r="D1154" i="14"/>
  <c r="B840" i="14"/>
  <c r="D839" i="14"/>
  <c r="D544" i="14"/>
  <c r="B545" i="14"/>
  <c r="H240" i="14"/>
  <c r="N240" i="14" s="1"/>
  <c r="F241" i="14"/>
  <c r="E240" i="14"/>
  <c r="B241" i="14"/>
  <c r="D240" i="14"/>
  <c r="B546" i="14" l="1"/>
  <c r="D545" i="14"/>
  <c r="E241" i="14"/>
  <c r="F242" i="14"/>
  <c r="H241" i="14"/>
  <c r="N241" i="14" s="1"/>
  <c r="D840" i="14"/>
  <c r="B841" i="14"/>
  <c r="D241" i="14"/>
  <c r="B242" i="14"/>
  <c r="D1155" i="14"/>
  <c r="B1156" i="14"/>
  <c r="D841" i="14" l="1"/>
  <c r="B842" i="14"/>
  <c r="H242" i="14"/>
  <c r="N242" i="14" s="1"/>
  <c r="E242" i="14"/>
  <c r="F243" i="14"/>
  <c r="B1157" i="14"/>
  <c r="D1156" i="14"/>
  <c r="B243" i="14"/>
  <c r="D242" i="14"/>
  <c r="B547" i="14"/>
  <c r="D546" i="14"/>
  <c r="B244" i="14" l="1"/>
  <c r="D243" i="14"/>
  <c r="B1158" i="14"/>
  <c r="D1157" i="14"/>
  <c r="F244" i="14"/>
  <c r="H243" i="14"/>
  <c r="N243" i="14" s="1"/>
  <c r="E243" i="14"/>
  <c r="D547" i="14"/>
  <c r="B548" i="14"/>
  <c r="B843" i="14"/>
  <c r="D842" i="14"/>
  <c r="B844" i="14" l="1"/>
  <c r="D843" i="14"/>
  <c r="E244" i="14"/>
  <c r="F245" i="14"/>
  <c r="H244" i="14"/>
  <c r="N244" i="14" s="1"/>
  <c r="D1158" i="14"/>
  <c r="B1159" i="14"/>
  <c r="B549" i="14"/>
  <c r="D548" i="14"/>
  <c r="D244" i="14"/>
  <c r="B245" i="14"/>
  <c r="D1159" i="14" l="1"/>
  <c r="B1160" i="14"/>
  <c r="B550" i="14"/>
  <c r="D549" i="14"/>
  <c r="H245" i="14"/>
  <c r="N245" i="14" s="1"/>
  <c r="E245" i="14"/>
  <c r="F246" i="14"/>
  <c r="B246" i="14"/>
  <c r="D245" i="14"/>
  <c r="D844" i="14"/>
  <c r="B845" i="14"/>
  <c r="B846" i="14" l="1"/>
  <c r="D845" i="14"/>
  <c r="D246" i="14"/>
  <c r="B247" i="14"/>
  <c r="F247" i="14"/>
  <c r="H246" i="14"/>
  <c r="N246" i="14" s="1"/>
  <c r="E246" i="14"/>
  <c r="D550" i="14"/>
  <c r="B551" i="14"/>
  <c r="D1160" i="14"/>
  <c r="B1161" i="14"/>
  <c r="B248" i="14" l="1"/>
  <c r="D247" i="14"/>
  <c r="E247" i="14"/>
  <c r="F248" i="14"/>
  <c r="H247" i="14"/>
  <c r="N247" i="14" s="1"/>
  <c r="D1161" i="14"/>
  <c r="B1162" i="14"/>
  <c r="B552" i="14"/>
  <c r="D551" i="14"/>
  <c r="D846" i="14"/>
  <c r="B847" i="14"/>
  <c r="H248" i="14" l="1"/>
  <c r="N248" i="14" s="1"/>
  <c r="E248" i="14"/>
  <c r="F249" i="14"/>
  <c r="D552" i="14"/>
  <c r="B553" i="14"/>
  <c r="B1163" i="14"/>
  <c r="D1162" i="14"/>
  <c r="B848" i="14"/>
  <c r="D847" i="14"/>
  <c r="B249" i="14"/>
  <c r="D248" i="14"/>
  <c r="B849" i="14" l="1"/>
  <c r="D848" i="14"/>
  <c r="D249" i="14"/>
  <c r="B250" i="14"/>
  <c r="B1164" i="14"/>
  <c r="D1163" i="14"/>
  <c r="B554" i="14"/>
  <c r="D553" i="14"/>
  <c r="E249" i="14"/>
  <c r="F250" i="14"/>
  <c r="H249" i="14"/>
  <c r="N249" i="14" s="1"/>
  <c r="B555" i="14" l="1"/>
  <c r="D554" i="14"/>
  <c r="H250" i="14"/>
  <c r="N250" i="14" s="1"/>
  <c r="E250" i="14"/>
  <c r="F251" i="14"/>
  <c r="B1165" i="14"/>
  <c r="D1164" i="14"/>
  <c r="B251" i="14"/>
  <c r="D250" i="14"/>
  <c r="B850" i="14"/>
  <c r="D849" i="14"/>
  <c r="B252" i="14" l="1"/>
  <c r="D251" i="14"/>
  <c r="D1165" i="14"/>
  <c r="B1166" i="14"/>
  <c r="F252" i="14"/>
  <c r="H251" i="14"/>
  <c r="N251" i="14" s="1"/>
  <c r="E251" i="14"/>
  <c r="D850" i="14"/>
  <c r="B851" i="14"/>
  <c r="D555" i="14"/>
  <c r="B556" i="14"/>
  <c r="D1166" i="14" l="1"/>
  <c r="B1167" i="14"/>
  <c r="E252" i="14"/>
  <c r="F253" i="14"/>
  <c r="H252" i="14"/>
  <c r="N252" i="14" s="1"/>
  <c r="B557" i="14"/>
  <c r="D556" i="14"/>
  <c r="B852" i="14"/>
  <c r="D851" i="14"/>
  <c r="D252" i="14"/>
  <c r="B253" i="14"/>
  <c r="D852" i="14" l="1"/>
  <c r="B853" i="14"/>
  <c r="B558" i="14"/>
  <c r="D557" i="14"/>
  <c r="D1167" i="14"/>
  <c r="B1168" i="14"/>
  <c r="H253" i="14"/>
  <c r="N253" i="14" s="1"/>
  <c r="E253" i="14"/>
  <c r="F254" i="14"/>
  <c r="B254" i="14"/>
  <c r="D253" i="14"/>
  <c r="D1168" i="14" l="1"/>
  <c r="B1169" i="14"/>
  <c r="D558" i="14"/>
  <c r="B559" i="14"/>
  <c r="D254" i="14"/>
  <c r="B255" i="14"/>
  <c r="B854" i="14"/>
  <c r="D853" i="14"/>
  <c r="F255" i="14"/>
  <c r="H254" i="14"/>
  <c r="N254" i="14" s="1"/>
  <c r="E254" i="14"/>
  <c r="D854" i="14" l="1"/>
  <c r="B855" i="14"/>
  <c r="B256" i="14"/>
  <c r="D255" i="14"/>
  <c r="B560" i="14"/>
  <c r="D559" i="14"/>
  <c r="D1169" i="14"/>
  <c r="B1170" i="14"/>
  <c r="E255" i="14"/>
  <c r="F256" i="14"/>
  <c r="H255" i="14"/>
  <c r="N255" i="14" s="1"/>
  <c r="B1171" i="14" l="1"/>
  <c r="D1170" i="14"/>
  <c r="D560" i="14"/>
  <c r="B561" i="14"/>
  <c r="B257" i="14"/>
  <c r="D256" i="14"/>
  <c r="H256" i="14"/>
  <c r="N256" i="14" s="1"/>
  <c r="E256" i="14"/>
  <c r="F257" i="14"/>
  <c r="B856" i="14"/>
  <c r="D855" i="14"/>
  <c r="D257" i="14" l="1"/>
  <c r="B258" i="14"/>
  <c r="B562" i="14"/>
  <c r="D561" i="14"/>
  <c r="D856" i="14"/>
  <c r="B857" i="14"/>
  <c r="E257" i="14"/>
  <c r="F258" i="14"/>
  <c r="H257" i="14"/>
  <c r="N257" i="14" s="1"/>
  <c r="D1171" i="14"/>
  <c r="B1172" i="14"/>
  <c r="D857" i="14" l="1"/>
  <c r="B858" i="14"/>
  <c r="D1172" i="14"/>
  <c r="B1173" i="14"/>
  <c r="H258" i="14"/>
  <c r="N258" i="14" s="1"/>
  <c r="E258" i="14"/>
  <c r="F259" i="14"/>
  <c r="B563" i="14"/>
  <c r="D562" i="14"/>
  <c r="B259" i="14"/>
  <c r="D258" i="14"/>
  <c r="B1174" i="14" l="1"/>
  <c r="D1173" i="14"/>
  <c r="B564" i="14"/>
  <c r="D563" i="14"/>
  <c r="D858" i="14"/>
  <c r="B859" i="14"/>
  <c r="F260" i="14"/>
  <c r="H259" i="14"/>
  <c r="N259" i="14" s="1"/>
  <c r="E259" i="14"/>
  <c r="B260" i="14"/>
  <c r="D259" i="14"/>
  <c r="B565" i="14" l="1"/>
  <c r="D564" i="14"/>
  <c r="E260" i="14"/>
  <c r="F261" i="14"/>
  <c r="H260" i="14"/>
  <c r="N260" i="14" s="1"/>
  <c r="D859" i="14"/>
  <c r="B860" i="14"/>
  <c r="D260" i="14"/>
  <c r="B261" i="14"/>
  <c r="D1174" i="14"/>
  <c r="B1175" i="14"/>
  <c r="D860" i="14" l="1"/>
  <c r="B861" i="14"/>
  <c r="H261" i="14"/>
  <c r="N261" i="14" s="1"/>
  <c r="E261" i="14"/>
  <c r="F262" i="14"/>
  <c r="D1175" i="14"/>
  <c r="B1176" i="14"/>
  <c r="B262" i="14"/>
  <c r="D261" i="14"/>
  <c r="B566" i="14"/>
  <c r="D565" i="14"/>
  <c r="D262" i="14" l="1"/>
  <c r="B263" i="14"/>
  <c r="B862" i="14"/>
  <c r="D861" i="14"/>
  <c r="D1176" i="14"/>
  <c r="B1177" i="14"/>
  <c r="F263" i="14"/>
  <c r="H262" i="14"/>
  <c r="N262" i="14" s="1"/>
  <c r="E262" i="14"/>
  <c r="B567" i="14"/>
  <c r="D566" i="14"/>
  <c r="E263" i="14" l="1"/>
  <c r="F264" i="14"/>
  <c r="H263" i="14"/>
  <c r="N263" i="14" s="1"/>
  <c r="D1177" i="14"/>
  <c r="B1178" i="14"/>
  <c r="D862" i="14"/>
  <c r="B863" i="14"/>
  <c r="D567" i="14"/>
  <c r="B568" i="14"/>
  <c r="B264" i="14"/>
  <c r="D263" i="14"/>
  <c r="B864" i="14" l="1"/>
  <c r="D863" i="14"/>
  <c r="B265" i="14"/>
  <c r="D264" i="14"/>
  <c r="B1179" i="14"/>
  <c r="D1178" i="14"/>
  <c r="H264" i="14"/>
  <c r="N264" i="14" s="1"/>
  <c r="E264" i="14"/>
  <c r="F265" i="14"/>
  <c r="B569" i="14"/>
  <c r="D568" i="14"/>
  <c r="E265" i="14" l="1"/>
  <c r="F266" i="14"/>
  <c r="H265" i="14"/>
  <c r="N265" i="14" s="1"/>
  <c r="D1179" i="14"/>
  <c r="B1180" i="14"/>
  <c r="D265" i="14"/>
  <c r="B266" i="14"/>
  <c r="D569" i="14"/>
  <c r="B570" i="14"/>
  <c r="D864" i="14"/>
  <c r="B865" i="14"/>
  <c r="B1181" i="14" l="1"/>
  <c r="D1180" i="14"/>
  <c r="B267" i="14"/>
  <c r="D266" i="14"/>
  <c r="B866" i="14"/>
  <c r="D865" i="14"/>
  <c r="H266" i="14"/>
  <c r="N266" i="14" s="1"/>
  <c r="E266" i="14"/>
  <c r="F267" i="14"/>
  <c r="B571" i="14"/>
  <c r="D570" i="14"/>
  <c r="D866" i="14" l="1"/>
  <c r="B867" i="14"/>
  <c r="B268" i="14"/>
  <c r="D267" i="14"/>
  <c r="B572" i="14"/>
  <c r="D571" i="14"/>
  <c r="F268" i="14"/>
  <c r="H267" i="14"/>
  <c r="N267" i="14" s="1"/>
  <c r="E267" i="14"/>
  <c r="B1182" i="14"/>
  <c r="D1181" i="14"/>
  <c r="D268" i="14" l="1"/>
  <c r="B269" i="14"/>
  <c r="B868" i="14"/>
  <c r="D867" i="14"/>
  <c r="E268" i="14"/>
  <c r="F269" i="14"/>
  <c r="H268" i="14"/>
  <c r="N268" i="14" s="1"/>
  <c r="D572" i="14"/>
  <c r="B573" i="14"/>
  <c r="D1182" i="14"/>
  <c r="B1183" i="14"/>
  <c r="D1183" i="14" l="1"/>
  <c r="B1184" i="14"/>
  <c r="H269" i="14"/>
  <c r="N269" i="14" s="1"/>
  <c r="E269" i="14"/>
  <c r="F270" i="14"/>
  <c r="D868" i="14"/>
  <c r="B869" i="14"/>
  <c r="B270" i="14"/>
  <c r="D269" i="14"/>
  <c r="B574" i="14"/>
  <c r="D573" i="14"/>
  <c r="D270" i="14" l="1"/>
  <c r="B271" i="14"/>
  <c r="B870" i="14"/>
  <c r="D869" i="14"/>
  <c r="F271" i="14"/>
  <c r="H270" i="14"/>
  <c r="N270" i="14" s="1"/>
  <c r="E270" i="14"/>
  <c r="D574" i="14"/>
  <c r="B575" i="14"/>
  <c r="D1184" i="14"/>
  <c r="B1185" i="14"/>
  <c r="E271" i="14" l="1"/>
  <c r="F272" i="14"/>
  <c r="H271" i="14"/>
  <c r="N271" i="14" s="1"/>
  <c r="D1185" i="14"/>
  <c r="B1186" i="14"/>
  <c r="D870" i="14"/>
  <c r="B871" i="14"/>
  <c r="B272" i="14"/>
  <c r="D271" i="14"/>
  <c r="B576" i="14"/>
  <c r="D575" i="14"/>
  <c r="B273" i="14" l="1"/>
  <c r="D272" i="14"/>
  <c r="D576" i="14"/>
  <c r="B577" i="14"/>
  <c r="B872" i="14"/>
  <c r="D871" i="14"/>
  <c r="B1187" i="14"/>
  <c r="D1186" i="14"/>
  <c r="H272" i="14"/>
  <c r="N272" i="14" s="1"/>
  <c r="E272" i="14"/>
  <c r="F273" i="14"/>
  <c r="E273" i="14" l="1"/>
  <c r="F274" i="14"/>
  <c r="H273" i="14"/>
  <c r="N273" i="14" s="1"/>
  <c r="D1187" i="14"/>
  <c r="B1188" i="14"/>
  <c r="B873" i="14"/>
  <c r="D872" i="14"/>
  <c r="B578" i="14"/>
  <c r="D577" i="14"/>
  <c r="D273" i="14"/>
  <c r="B274" i="14"/>
  <c r="B579" i="14" l="1"/>
  <c r="D578" i="14"/>
  <c r="B874" i="14"/>
  <c r="D873" i="14"/>
  <c r="B275" i="14"/>
  <c r="D274" i="14"/>
  <c r="D1188" i="14"/>
  <c r="B1189" i="14"/>
  <c r="H274" i="14"/>
  <c r="N274" i="14" s="1"/>
  <c r="E274" i="14"/>
  <c r="F275" i="14"/>
  <c r="B1190" i="14" l="1"/>
  <c r="D1189" i="14"/>
  <c r="B875" i="14"/>
  <c r="D874" i="14"/>
  <c r="B276" i="14"/>
  <c r="D275" i="14"/>
  <c r="F276" i="14"/>
  <c r="H275" i="14"/>
  <c r="N275" i="14" s="1"/>
  <c r="E275" i="14"/>
  <c r="B580" i="14"/>
  <c r="D579" i="14"/>
  <c r="D580" i="14" l="1"/>
  <c r="B581" i="14"/>
  <c r="E276" i="14"/>
  <c r="F277" i="14"/>
  <c r="H276" i="14"/>
  <c r="N276" i="14" s="1"/>
  <c r="D276" i="14"/>
  <c r="B277" i="14"/>
  <c r="D875" i="14"/>
  <c r="B876" i="14"/>
  <c r="D1190" i="14"/>
  <c r="B1191" i="14"/>
  <c r="D876" i="14" l="1"/>
  <c r="B877" i="14"/>
  <c r="B278" i="14"/>
  <c r="D277" i="14"/>
  <c r="H277" i="14"/>
  <c r="N277" i="14" s="1"/>
  <c r="E277" i="14"/>
  <c r="F278" i="14"/>
  <c r="D1191" i="14"/>
  <c r="B1192" i="14"/>
  <c r="B582" i="14"/>
  <c r="D581" i="14"/>
  <c r="F279" i="14" l="1"/>
  <c r="H278" i="14"/>
  <c r="N278" i="14" s="1"/>
  <c r="E278" i="14"/>
  <c r="D582" i="14"/>
  <c r="B583" i="14"/>
  <c r="D278" i="14"/>
  <c r="B279" i="14"/>
  <c r="B878" i="14"/>
  <c r="D877" i="14"/>
  <c r="D1192" i="14"/>
  <c r="B1193" i="14"/>
  <c r="D1193" i="14" l="1"/>
  <c r="B1194" i="14"/>
  <c r="D878" i="14"/>
  <c r="B879" i="14"/>
  <c r="B280" i="14"/>
  <c r="D279" i="14"/>
  <c r="B584" i="14"/>
  <c r="D583" i="14"/>
  <c r="E279" i="14"/>
  <c r="F280" i="14"/>
  <c r="H279" i="14"/>
  <c r="N279" i="14" s="1"/>
  <c r="B281" i="14" l="1"/>
  <c r="D280" i="14"/>
  <c r="B585" i="14"/>
  <c r="D584" i="14"/>
  <c r="B1195" i="14"/>
  <c r="D1194" i="14"/>
  <c r="B880" i="14"/>
  <c r="D879" i="14"/>
  <c r="H280" i="14"/>
  <c r="N280" i="14" s="1"/>
  <c r="F281" i="14"/>
  <c r="E280" i="14"/>
  <c r="D880" i="14" l="1"/>
  <c r="B881" i="14"/>
  <c r="D1195" i="14"/>
  <c r="B1196" i="14"/>
  <c r="B586" i="14"/>
  <c r="D585" i="14"/>
  <c r="E281" i="14"/>
  <c r="F282" i="14"/>
  <c r="H281" i="14"/>
  <c r="N281" i="14" s="1"/>
  <c r="D281" i="14"/>
  <c r="B282" i="14"/>
  <c r="B283" i="14" l="1"/>
  <c r="D282" i="14"/>
  <c r="H282" i="14"/>
  <c r="N282" i="14" s="1"/>
  <c r="E282" i="14"/>
  <c r="F283" i="14"/>
  <c r="D586" i="14"/>
  <c r="B587" i="14"/>
  <c r="B1197" i="14"/>
  <c r="D1196" i="14"/>
  <c r="D881" i="14"/>
  <c r="B882" i="14"/>
  <c r="F284" i="14" l="1"/>
  <c r="H283" i="14"/>
  <c r="N283" i="14" s="1"/>
  <c r="E283" i="14"/>
  <c r="D882" i="14"/>
  <c r="B883" i="14"/>
  <c r="B1198" i="14"/>
  <c r="D1197" i="14"/>
  <c r="B588" i="14"/>
  <c r="D587" i="14"/>
  <c r="B284" i="14"/>
  <c r="D283" i="14"/>
  <c r="D1198" i="14" l="1"/>
  <c r="B1199" i="14"/>
  <c r="B884" i="14"/>
  <c r="D883" i="14"/>
  <c r="D588" i="14"/>
  <c r="B589" i="14"/>
  <c r="D284" i="14"/>
  <c r="B285" i="14"/>
  <c r="E284" i="14"/>
  <c r="F285" i="14"/>
  <c r="H284" i="14"/>
  <c r="N284" i="14" s="1"/>
  <c r="D589" i="14" l="1"/>
  <c r="B590" i="14"/>
  <c r="D884" i="14"/>
  <c r="B885" i="14"/>
  <c r="B286" i="14"/>
  <c r="D285" i="14"/>
  <c r="H285" i="14"/>
  <c r="N285" i="14" s="1"/>
  <c r="E285" i="14"/>
  <c r="F286" i="14"/>
  <c r="D1199" i="14"/>
  <c r="B1200" i="14"/>
  <c r="B886" i="14" l="1"/>
  <c r="D885" i="14"/>
  <c r="D286" i="14"/>
  <c r="B287" i="14"/>
  <c r="D1200" i="14"/>
  <c r="B1201" i="14"/>
  <c r="B591" i="14"/>
  <c r="D590" i="14"/>
  <c r="F287" i="14"/>
  <c r="H286" i="14"/>
  <c r="N286" i="14" s="1"/>
  <c r="E286" i="14"/>
  <c r="B288" i="14" l="1"/>
  <c r="D287" i="14"/>
  <c r="D1201" i="14"/>
  <c r="B1202" i="14"/>
  <c r="D591" i="14"/>
  <c r="B592" i="14"/>
  <c r="E287" i="14"/>
  <c r="F288" i="14"/>
  <c r="H287" i="14"/>
  <c r="N287" i="14" s="1"/>
  <c r="D886" i="14"/>
  <c r="B887" i="14"/>
  <c r="H288" i="14" l="1"/>
  <c r="N288" i="14" s="1"/>
  <c r="E288" i="14"/>
  <c r="F289" i="14"/>
  <c r="B593" i="14"/>
  <c r="D592" i="14"/>
  <c r="B888" i="14"/>
  <c r="D887" i="14"/>
  <c r="B1203" i="14"/>
  <c r="D1202" i="14"/>
  <c r="B289" i="14"/>
  <c r="D288" i="14"/>
  <c r="D1203" i="14" l="1"/>
  <c r="B1204" i="14"/>
  <c r="D888" i="14"/>
  <c r="B889" i="14"/>
  <c r="D289" i="14"/>
  <c r="B290" i="14"/>
  <c r="B594" i="14"/>
  <c r="D593" i="14"/>
  <c r="E289" i="14"/>
  <c r="F290" i="14"/>
  <c r="H289" i="14"/>
  <c r="N289" i="14" s="1"/>
  <c r="B291" i="14" l="1"/>
  <c r="D290" i="14"/>
  <c r="D594" i="14"/>
  <c r="B595" i="14"/>
  <c r="D1204" i="14"/>
  <c r="B1205" i="14"/>
  <c r="D889" i="14"/>
  <c r="B890" i="14"/>
  <c r="H290" i="14"/>
  <c r="N290" i="14" s="1"/>
  <c r="E290" i="14"/>
  <c r="F291" i="14"/>
  <c r="B1206" i="14" l="1"/>
  <c r="D1205" i="14"/>
  <c r="B891" i="14"/>
  <c r="D890" i="14"/>
  <c r="D595" i="14"/>
  <c r="B596" i="14"/>
  <c r="F292" i="14"/>
  <c r="H291" i="14"/>
  <c r="N291" i="14" s="1"/>
  <c r="E291" i="14"/>
  <c r="B292" i="14"/>
  <c r="D291" i="14"/>
  <c r="B892" i="14" l="1"/>
  <c r="D891" i="14"/>
  <c r="E292" i="14"/>
  <c r="F293" i="14"/>
  <c r="H292" i="14"/>
  <c r="N292" i="14" s="1"/>
  <c r="B597" i="14"/>
  <c r="D596" i="14"/>
  <c r="D292" i="14"/>
  <c r="B293" i="14"/>
  <c r="D1206" i="14"/>
  <c r="B1207" i="14"/>
  <c r="D597" i="14" l="1"/>
  <c r="B598" i="14"/>
  <c r="F294" i="14"/>
  <c r="H293" i="14"/>
  <c r="N293" i="14" s="1"/>
  <c r="E293" i="14"/>
  <c r="D1207" i="14"/>
  <c r="B1208" i="14"/>
  <c r="B294" i="14"/>
  <c r="D293" i="14"/>
  <c r="D892" i="14"/>
  <c r="B893" i="14"/>
  <c r="D1208" i="14" l="1"/>
  <c r="B1209" i="14"/>
  <c r="H294" i="14"/>
  <c r="N294" i="14" s="1"/>
  <c r="E294" i="14"/>
  <c r="F295" i="14"/>
  <c r="B599" i="14"/>
  <c r="D599" i="14" s="1"/>
  <c r="D598" i="14"/>
  <c r="D294" i="14"/>
  <c r="B295" i="14"/>
  <c r="B894" i="14"/>
  <c r="D893" i="14"/>
  <c r="E295" i="14" l="1"/>
  <c r="F296" i="14"/>
  <c r="H295" i="14"/>
  <c r="N295" i="14" s="1"/>
  <c r="D894" i="14"/>
  <c r="B895" i="14"/>
  <c r="D1209" i="14"/>
  <c r="B1210" i="14"/>
  <c r="D295" i="14"/>
  <c r="B296" i="14"/>
  <c r="B1211" i="14" l="1"/>
  <c r="D1210" i="14"/>
  <c r="B896" i="14"/>
  <c r="D895" i="14"/>
  <c r="E296" i="14"/>
  <c r="F297" i="14"/>
  <c r="H296" i="14"/>
  <c r="N296" i="14" s="1"/>
  <c r="D296" i="14"/>
  <c r="B297" i="14"/>
  <c r="H297" i="14" l="1"/>
  <c r="N297" i="14" s="1"/>
  <c r="E297" i="14"/>
  <c r="F298" i="14"/>
  <c r="B897" i="14"/>
  <c r="D896" i="14"/>
  <c r="B298" i="14"/>
  <c r="D297" i="14"/>
  <c r="B1212" i="14"/>
  <c r="D1211" i="14"/>
  <c r="B1213" i="14" l="1"/>
  <c r="D1212" i="14"/>
  <c r="D298" i="14"/>
  <c r="B299" i="14"/>
  <c r="B898" i="14"/>
  <c r="D897" i="14"/>
  <c r="H298" i="14"/>
  <c r="N298" i="14" s="1"/>
  <c r="F299" i="14"/>
  <c r="E298" i="14"/>
  <c r="D898" i="14" l="1"/>
  <c r="B899" i="14"/>
  <c r="B300" i="14"/>
  <c r="D299" i="14"/>
  <c r="H299" i="14"/>
  <c r="N299" i="14" s="1"/>
  <c r="F300" i="14"/>
  <c r="E299" i="14"/>
  <c r="B1214" i="14"/>
  <c r="D1213" i="14"/>
  <c r="D1214" i="14" l="1"/>
  <c r="B1215" i="14"/>
  <c r="H300" i="14"/>
  <c r="N300" i="14" s="1"/>
  <c r="F301" i="14"/>
  <c r="E300" i="14"/>
  <c r="B301" i="14"/>
  <c r="D300" i="14"/>
  <c r="D899" i="14"/>
  <c r="B900" i="14"/>
  <c r="B302" i="14" l="1"/>
  <c r="D301" i="14"/>
  <c r="D1215" i="14"/>
  <c r="B1216" i="14"/>
  <c r="H301" i="14"/>
  <c r="N301" i="14" s="1"/>
  <c r="F302" i="14"/>
  <c r="E301" i="14"/>
  <c r="D900" i="14"/>
  <c r="B901" i="14"/>
  <c r="D1216" i="14" l="1"/>
  <c r="B1217" i="14"/>
  <c r="H302" i="14"/>
  <c r="N302" i="14" s="1"/>
  <c r="F303" i="14"/>
  <c r="E302" i="14"/>
  <c r="B902" i="14"/>
  <c r="D901" i="14"/>
  <c r="B303" i="14"/>
  <c r="D302" i="14"/>
  <c r="D303" i="14" l="1"/>
  <c r="B304" i="14"/>
  <c r="D902" i="14"/>
  <c r="B903" i="14"/>
  <c r="E303" i="14"/>
  <c r="H303" i="14"/>
  <c r="N303" i="14" s="1"/>
  <c r="F304" i="14"/>
  <c r="D1217" i="14"/>
  <c r="B1218" i="14"/>
  <c r="H304" i="14" l="1"/>
  <c r="N304" i="14" s="1"/>
  <c r="F305" i="14"/>
  <c r="E304" i="14"/>
  <c r="D304" i="14"/>
  <c r="B305" i="14"/>
  <c r="D305" i="14" s="1"/>
  <c r="B904" i="14"/>
  <c r="D903" i="14"/>
  <c r="B1219" i="14"/>
  <c r="D1218" i="14"/>
  <c r="D1219" i="14" l="1"/>
  <c r="B1220" i="14"/>
  <c r="D904" i="14"/>
  <c r="B905" i="14"/>
  <c r="F306" i="14"/>
  <c r="E305" i="14"/>
  <c r="H305" i="14"/>
  <c r="N305" i="14" s="1"/>
  <c r="F307" i="14" l="1"/>
  <c r="E306" i="14"/>
  <c r="H306" i="14"/>
  <c r="N306" i="14" s="1"/>
  <c r="B906" i="14"/>
  <c r="D905" i="14"/>
  <c r="D1220" i="14"/>
  <c r="B1221" i="14"/>
  <c r="B1222" i="14" l="1"/>
  <c r="D1221" i="14"/>
  <c r="B907" i="14"/>
  <c r="D906" i="14"/>
  <c r="E307" i="14"/>
  <c r="H307" i="14"/>
  <c r="N307" i="14" s="1"/>
  <c r="F308" i="14"/>
  <c r="E308" i="14" l="1"/>
  <c r="H308" i="14"/>
  <c r="N308" i="14" s="1"/>
  <c r="F309" i="14"/>
  <c r="B908" i="14"/>
  <c r="D907" i="14"/>
  <c r="D1222" i="14"/>
  <c r="B1223" i="14"/>
  <c r="D908" i="14" l="1"/>
  <c r="B909" i="14"/>
  <c r="H309" i="14"/>
  <c r="N309" i="14" s="1"/>
  <c r="E309" i="14"/>
  <c r="F310" i="14"/>
  <c r="D1223" i="14"/>
  <c r="B1224" i="14"/>
  <c r="D1224" i="14" l="1"/>
  <c r="B1225" i="14"/>
  <c r="H310" i="14"/>
  <c r="N310" i="14" s="1"/>
  <c r="F311" i="14"/>
  <c r="E310" i="14"/>
  <c r="B910" i="14"/>
  <c r="D909" i="14"/>
  <c r="D910" i="14" l="1"/>
  <c r="B911" i="14"/>
  <c r="E311" i="14"/>
  <c r="H311" i="14"/>
  <c r="N311" i="14" s="1"/>
  <c r="F312" i="14"/>
  <c r="D1225" i="14"/>
  <c r="B1226" i="14"/>
  <c r="B1227" i="14" l="1"/>
  <c r="D1226" i="14"/>
  <c r="H312" i="14"/>
  <c r="N312" i="14" s="1"/>
  <c r="F313" i="14"/>
  <c r="E312" i="14"/>
  <c r="B912" i="14"/>
  <c r="D911" i="14"/>
  <c r="F314" i="14" l="1"/>
  <c r="H313" i="14"/>
  <c r="N313" i="14" s="1"/>
  <c r="E313" i="14"/>
  <c r="D912" i="14"/>
  <c r="B913" i="14"/>
  <c r="D913" i="14" s="1"/>
  <c r="D1227" i="14"/>
  <c r="O1" i="14"/>
  <c r="H314" i="14" l="1"/>
  <c r="N314" i="14" s="1"/>
  <c r="F315" i="14"/>
  <c r="E314" i="14"/>
  <c r="H315" i="14" l="1"/>
  <c r="N315" i="14" s="1"/>
  <c r="E315" i="14"/>
  <c r="F316" i="14"/>
  <c r="F317" i="14" l="1"/>
  <c r="H316" i="14"/>
  <c r="N316" i="14" s="1"/>
  <c r="E316" i="14"/>
  <c r="E317" i="14" l="1"/>
  <c r="H317" i="14"/>
  <c r="N317" i="14" s="1"/>
  <c r="F318" i="14"/>
  <c r="H318" i="14" l="1"/>
  <c r="N318" i="14" s="1"/>
  <c r="F319" i="14"/>
  <c r="E318" i="14"/>
  <c r="E319" i="14" l="1"/>
  <c r="F320" i="14"/>
  <c r="H319" i="14"/>
  <c r="N319" i="14" s="1"/>
  <c r="H320" i="14" l="1"/>
  <c r="N320" i="14" s="1"/>
  <c r="E320" i="14"/>
  <c r="F321" i="14"/>
  <c r="F322" i="14" l="1"/>
  <c r="H321" i="14"/>
  <c r="N321" i="14" s="1"/>
  <c r="E321" i="14"/>
  <c r="E322" i="14" l="1"/>
  <c r="F323" i="14"/>
  <c r="H322" i="14"/>
  <c r="N322" i="14" s="1"/>
  <c r="H323" i="14" l="1"/>
  <c r="N323" i="14" s="1"/>
  <c r="E323" i="14"/>
  <c r="F324" i="14"/>
  <c r="C2" i="4"/>
  <c r="B3" i="8" s="1"/>
  <c r="C1" i="4"/>
  <c r="C1" i="20" l="1"/>
  <c r="C2" i="20"/>
  <c r="B2" i="8"/>
  <c r="B4" i="8" s="1"/>
  <c r="F325" i="14"/>
  <c r="H324" i="14"/>
  <c r="N324" i="14" s="1"/>
  <c r="E324" i="14"/>
  <c r="F2" i="4"/>
  <c r="L53" i="8" l="1"/>
  <c r="L57" i="8"/>
  <c r="L61" i="8"/>
  <c r="L54" i="8"/>
  <c r="L58" i="8"/>
  <c r="L62" i="8"/>
  <c r="L55" i="8"/>
  <c r="L59" i="8"/>
  <c r="L52" i="8"/>
  <c r="L56" i="8"/>
  <c r="L60" i="8"/>
  <c r="L50" i="8"/>
  <c r="L51" i="8"/>
  <c r="E325" i="14"/>
  <c r="F326" i="14"/>
  <c r="H325" i="14"/>
  <c r="N325" i="14" s="1"/>
  <c r="F10" i="4"/>
  <c r="E3" i="8"/>
  <c r="B2" i="4"/>
  <c r="C10" i="4"/>
  <c r="D2" i="4"/>
  <c r="E2" i="4"/>
  <c r="D1" i="4"/>
  <c r="E1" i="4"/>
  <c r="F1" i="4"/>
  <c r="B1" i="4"/>
  <c r="T57" i="8"/>
  <c r="T59" i="8"/>
  <c r="T61" i="8"/>
  <c r="T60" i="8"/>
  <c r="T53" i="8"/>
  <c r="T54" i="8"/>
  <c r="T52" i="8"/>
  <c r="T58" i="8"/>
  <c r="T56" i="8"/>
  <c r="T62" i="8"/>
  <c r="T55" i="8"/>
  <c r="T51" i="8"/>
  <c r="T50" i="8"/>
  <c r="F1" i="20" l="1"/>
  <c r="F2" i="20"/>
  <c r="E2" i="8"/>
  <c r="E4" i="8" s="1"/>
  <c r="E2" i="20"/>
  <c r="E1" i="20"/>
  <c r="C2" i="8"/>
  <c r="D1" i="20"/>
  <c r="D2" i="20"/>
  <c r="B10" i="4"/>
  <c r="A3" i="8"/>
  <c r="B2" i="20"/>
  <c r="B1" i="20"/>
  <c r="A2" i="8"/>
  <c r="H326" i="14"/>
  <c r="N326" i="14" s="1"/>
  <c r="E326" i="14"/>
  <c r="F327" i="14"/>
  <c r="E9" i="4"/>
  <c r="D2" i="8"/>
  <c r="E10" i="4"/>
  <c r="D3" i="8"/>
  <c r="D10" i="4"/>
  <c r="C3" i="8"/>
  <c r="F9" i="4"/>
  <c r="D9" i="4"/>
  <c r="B9" i="4"/>
  <c r="C9" i="4"/>
  <c r="K1" i="20" l="1"/>
  <c r="K2" i="20" s="1"/>
  <c r="A4" i="8"/>
  <c r="D4" i="8"/>
  <c r="C4" i="8"/>
  <c r="E327" i="14"/>
  <c r="F328" i="14"/>
  <c r="H327" i="14"/>
  <c r="N327" i="14" s="1"/>
  <c r="L8" i="8" l="1"/>
  <c r="L16" i="8"/>
  <c r="L24" i="8"/>
  <c r="L32" i="8"/>
  <c r="L20" i="8"/>
  <c r="L36" i="8"/>
  <c r="L13" i="8"/>
  <c r="L38" i="8"/>
  <c r="L31" i="8"/>
  <c r="L9" i="8"/>
  <c r="L17" i="8"/>
  <c r="L25" i="8"/>
  <c r="L33" i="8"/>
  <c r="L12" i="8"/>
  <c r="L21" i="8"/>
  <c r="L14" i="8"/>
  <c r="L23" i="8"/>
  <c r="L10" i="8"/>
  <c r="L18" i="8"/>
  <c r="L26" i="8"/>
  <c r="L34" i="8"/>
  <c r="L37" i="8"/>
  <c r="L22" i="8"/>
  <c r="L7" i="8"/>
  <c r="L11" i="8"/>
  <c r="L19" i="8"/>
  <c r="L27" i="8"/>
  <c r="L35" i="8"/>
  <c r="L28" i="8"/>
  <c r="L5" i="8"/>
  <c r="L29" i="8"/>
  <c r="L6" i="8"/>
  <c r="L30" i="8"/>
  <c r="L15" i="8"/>
  <c r="L3" i="8"/>
  <c r="L39" i="8"/>
  <c r="L40" i="8"/>
  <c r="L41" i="8"/>
  <c r="L42" i="8"/>
  <c r="L43" i="8"/>
  <c r="L44" i="8"/>
  <c r="L45" i="8"/>
  <c r="L46" i="8"/>
  <c r="L47" i="8"/>
  <c r="L48" i="8"/>
  <c r="L49" i="8"/>
  <c r="A4" i="20"/>
  <c r="A5" i="20" s="1"/>
  <c r="L4" i="8"/>
  <c r="H328" i="14"/>
  <c r="N328" i="14" s="1"/>
  <c r="E328" i="14"/>
  <c r="F329" i="14"/>
  <c r="T3" i="8"/>
  <c r="T49" i="8"/>
  <c r="T45" i="8"/>
  <c r="T43" i="8"/>
  <c r="T47" i="8"/>
  <c r="T46" i="8"/>
  <c r="T48" i="8"/>
  <c r="T44" i="8"/>
  <c r="T42" i="8"/>
  <c r="T15" i="8"/>
  <c r="T14" i="8"/>
  <c r="T26" i="8"/>
  <c r="T13" i="8"/>
  <c r="T31" i="8"/>
  <c r="T5" i="8"/>
  <c r="T39" i="8"/>
  <c r="T29" i="8"/>
  <c r="T16" i="8"/>
  <c r="T20" i="8"/>
  <c r="T24" i="8"/>
  <c r="T11" i="8"/>
  <c r="T34" i="8"/>
  <c r="T9" i="8"/>
  <c r="T19" i="8"/>
  <c r="T35" i="8"/>
  <c r="T40" i="8"/>
  <c r="T6" i="8"/>
  <c r="T23" i="8"/>
  <c r="T8" i="8"/>
  <c r="T32" i="8"/>
  <c r="T25" i="8"/>
  <c r="T17" i="8"/>
  <c r="T18" i="8"/>
  <c r="T12" i="8"/>
  <c r="T27" i="8"/>
  <c r="T7" i="8"/>
  <c r="T30" i="8"/>
  <c r="T21" i="8"/>
  <c r="T37" i="8"/>
  <c r="T36" i="8"/>
  <c r="T38" i="8"/>
  <c r="T22" i="8"/>
  <c r="T28" i="8"/>
  <c r="T33" i="8"/>
  <c r="T10" i="8"/>
  <c r="T41" i="8"/>
  <c r="T4" i="8"/>
  <c r="C5" i="20" l="1"/>
  <c r="B5" i="20"/>
  <c r="F330" i="14"/>
  <c r="H329" i="14"/>
  <c r="N329" i="14" s="1"/>
  <c r="E329" i="14"/>
  <c r="D5" i="20"/>
  <c r="I5" i="20" l="1"/>
  <c r="H4" i="20"/>
  <c r="K5" i="20"/>
  <c r="A6" i="20"/>
  <c r="E330" i="14"/>
  <c r="F331" i="14"/>
  <c r="H330" i="14"/>
  <c r="N330" i="14" s="1"/>
  <c r="F5" i="20"/>
  <c r="E5" i="20" a="1"/>
  <c r="E5" i="20" l="1"/>
  <c r="J5" i="20"/>
  <c r="C6" i="20"/>
  <c r="H331" i="14"/>
  <c r="N331" i="14" s="1"/>
  <c r="E331" i="14"/>
  <c r="F332" i="14"/>
  <c r="D6" i="20"/>
  <c r="H5" i="20" l="1"/>
  <c r="F333" i="14"/>
  <c r="H332" i="14"/>
  <c r="N332" i="14" s="1"/>
  <c r="E332" i="14"/>
  <c r="F6" i="20"/>
  <c r="E6" i="20" a="1"/>
  <c r="E6" i="20" l="1"/>
  <c r="E333" i="14"/>
  <c r="F334" i="14"/>
  <c r="H333" i="14"/>
  <c r="N333" i="14" s="1"/>
  <c r="H334" i="14" l="1"/>
  <c r="N334" i="14" s="1"/>
  <c r="E334" i="14"/>
  <c r="F335" i="14"/>
  <c r="E335" i="14" l="1"/>
  <c r="F336" i="14"/>
  <c r="H335" i="14"/>
  <c r="N335" i="14" s="1"/>
  <c r="H336" i="14" l="1"/>
  <c r="N336" i="14" s="1"/>
  <c r="E336" i="14"/>
  <c r="F337" i="14"/>
  <c r="F338" i="14" l="1"/>
  <c r="H337" i="14"/>
  <c r="N337" i="14" s="1"/>
  <c r="E337" i="14"/>
  <c r="E338" i="14" l="1"/>
  <c r="F339" i="14"/>
  <c r="H338" i="14"/>
  <c r="N338" i="14" s="1"/>
  <c r="H339" i="14" l="1"/>
  <c r="N339" i="14" s="1"/>
  <c r="E339" i="14"/>
  <c r="F340" i="14"/>
  <c r="F341" i="14" l="1"/>
  <c r="H340" i="14"/>
  <c r="N340" i="14" s="1"/>
  <c r="E340" i="14"/>
  <c r="E341" i="14" l="1"/>
  <c r="F342" i="14"/>
  <c r="H341" i="14"/>
  <c r="N341" i="14" s="1"/>
  <c r="H342" i="14" l="1"/>
  <c r="N342" i="14" s="1"/>
  <c r="F343" i="14"/>
  <c r="E342" i="14"/>
  <c r="E343" i="14" l="1"/>
  <c r="F344" i="14"/>
  <c r="H343" i="14"/>
  <c r="N343" i="14" s="1"/>
  <c r="H344" i="14" l="1"/>
  <c r="N344" i="14" s="1"/>
  <c r="E344" i="14"/>
  <c r="F345" i="14"/>
  <c r="F346" i="14" l="1"/>
  <c r="H345" i="14"/>
  <c r="N345" i="14" s="1"/>
  <c r="E345" i="14"/>
  <c r="E346" i="14" l="1"/>
  <c r="F347" i="14"/>
  <c r="H346" i="14"/>
  <c r="N346" i="14" s="1"/>
  <c r="H347" i="14" l="1"/>
  <c r="N347" i="14" s="1"/>
  <c r="E347" i="14"/>
  <c r="F348" i="14"/>
  <c r="F349" i="14" l="1"/>
  <c r="H348" i="14"/>
  <c r="N348" i="14" s="1"/>
  <c r="E348" i="14"/>
  <c r="H349" i="14" l="1"/>
  <c r="N349" i="14" s="1"/>
  <c r="F350" i="14"/>
  <c r="E349" i="14"/>
  <c r="H350" i="14" l="1"/>
  <c r="N350" i="14" s="1"/>
  <c r="F351" i="14"/>
  <c r="E350" i="14"/>
  <c r="F352" i="14" l="1"/>
  <c r="E351" i="14"/>
  <c r="H351" i="14"/>
  <c r="N351" i="14" s="1"/>
  <c r="F353" i="14" l="1"/>
  <c r="E352" i="14"/>
  <c r="H352" i="14"/>
  <c r="N352" i="14" s="1"/>
  <c r="E353" i="14" l="1"/>
  <c r="H353" i="14"/>
  <c r="N353" i="14" s="1"/>
  <c r="F354" i="14"/>
  <c r="E354" i="14" l="1"/>
  <c r="H354" i="14"/>
  <c r="N354" i="14" s="1"/>
  <c r="F355" i="14"/>
  <c r="H355" i="14" l="1"/>
  <c r="N355" i="14" s="1"/>
  <c r="E355" i="14"/>
  <c r="F356" i="14"/>
  <c r="F357" i="14" l="1"/>
  <c r="H356" i="14"/>
  <c r="N356" i="14" s="1"/>
  <c r="E356" i="14"/>
  <c r="H357" i="14" l="1"/>
  <c r="N357" i="14" s="1"/>
  <c r="E357" i="14"/>
  <c r="F358" i="14"/>
  <c r="H358" i="14" l="1"/>
  <c r="N358" i="14" s="1"/>
  <c r="F359" i="14"/>
  <c r="E358" i="14"/>
  <c r="H359" i="14" l="1"/>
  <c r="N359" i="14" s="1"/>
  <c r="F360" i="14"/>
  <c r="E359" i="14"/>
  <c r="H360" i="14" l="1"/>
  <c r="N360" i="14" s="1"/>
  <c r="F361" i="14"/>
  <c r="E360" i="14"/>
  <c r="H361" i="14" l="1"/>
  <c r="N361" i="14" s="1"/>
  <c r="F362" i="14"/>
  <c r="E361" i="14"/>
  <c r="E362" i="14" l="1"/>
  <c r="H362" i="14"/>
  <c r="N362" i="14" s="1"/>
  <c r="F363" i="14"/>
  <c r="H363" i="14" l="1"/>
  <c r="N363" i="14" s="1"/>
  <c r="F364" i="14"/>
  <c r="E363" i="14"/>
  <c r="F365" i="14" l="1"/>
  <c r="E364" i="14"/>
  <c r="H364" i="14"/>
  <c r="N364" i="14" s="1"/>
  <c r="E365" i="14" l="1"/>
  <c r="H365" i="14"/>
  <c r="N365" i="14" s="1"/>
  <c r="F366" i="14"/>
  <c r="H366" i="14" l="1"/>
  <c r="N366" i="14" s="1"/>
  <c r="E366" i="14"/>
  <c r="F367" i="14"/>
  <c r="F368" i="14" l="1"/>
  <c r="H367" i="14"/>
  <c r="N367" i="14" s="1"/>
  <c r="E367" i="14"/>
  <c r="F369" i="14" l="1"/>
  <c r="H368" i="14"/>
  <c r="N368" i="14" s="1"/>
  <c r="E368" i="14"/>
  <c r="F370" i="14" l="1"/>
  <c r="H369" i="14"/>
  <c r="N369" i="14" s="1"/>
  <c r="E369" i="14"/>
  <c r="E370" i="14" l="1"/>
  <c r="F371" i="14"/>
  <c r="H370" i="14"/>
  <c r="N370" i="14" s="1"/>
  <c r="H371" i="14" l="1"/>
  <c r="N371" i="14" s="1"/>
  <c r="E371" i="14"/>
  <c r="F372" i="14"/>
  <c r="F373" i="14" l="1"/>
  <c r="H372" i="14"/>
  <c r="N372" i="14" s="1"/>
  <c r="E372" i="14"/>
  <c r="E373" i="14" l="1"/>
  <c r="F374" i="14"/>
  <c r="H373" i="14"/>
  <c r="N373" i="14" s="1"/>
  <c r="H374" i="14" l="1"/>
  <c r="N374" i="14" s="1"/>
  <c r="E374" i="14"/>
  <c r="F375" i="14"/>
  <c r="F376" i="14" l="1"/>
  <c r="H375" i="14"/>
  <c r="N375" i="14" s="1"/>
  <c r="E375" i="14"/>
  <c r="E376" i="14" l="1"/>
  <c r="F377" i="14"/>
  <c r="H376" i="14"/>
  <c r="N376" i="14" s="1"/>
  <c r="H377" i="14" l="1"/>
  <c r="N377" i="14" s="1"/>
  <c r="F378" i="14"/>
  <c r="E377" i="14"/>
  <c r="E378" i="14" l="1"/>
  <c r="F379" i="14"/>
  <c r="H378" i="14"/>
  <c r="N378" i="14" s="1"/>
  <c r="H379" i="14" l="1"/>
  <c r="N379" i="14" s="1"/>
  <c r="E379" i="14"/>
  <c r="F380" i="14"/>
  <c r="F381" i="14" l="1"/>
  <c r="H380" i="14"/>
  <c r="N380" i="14" s="1"/>
  <c r="E380" i="14"/>
  <c r="E381" i="14" l="1"/>
  <c r="F382" i="14"/>
  <c r="H381" i="14"/>
  <c r="N381" i="14" s="1"/>
  <c r="H382" i="14" l="1"/>
  <c r="N382" i="14" s="1"/>
  <c r="E382" i="14"/>
  <c r="F383" i="14"/>
  <c r="F384" i="14" l="1"/>
  <c r="H383" i="14"/>
  <c r="N383" i="14" s="1"/>
  <c r="E383" i="14"/>
  <c r="E384" i="14" l="1"/>
  <c r="F385" i="14"/>
  <c r="H384" i="14"/>
  <c r="N384" i="14" s="1"/>
  <c r="H385" i="14" l="1"/>
  <c r="N385" i="14" s="1"/>
  <c r="F386" i="14"/>
  <c r="E385" i="14"/>
  <c r="E386" i="14" l="1"/>
  <c r="F387" i="14"/>
  <c r="H386" i="14"/>
  <c r="N386" i="14" s="1"/>
  <c r="H387" i="14" l="1"/>
  <c r="N387" i="14" s="1"/>
  <c r="E387" i="14"/>
  <c r="F388" i="14"/>
  <c r="F389" i="14" l="1"/>
  <c r="H388" i="14"/>
  <c r="N388" i="14" s="1"/>
  <c r="E388" i="14"/>
  <c r="E389" i="14" l="1"/>
  <c r="F390" i="14"/>
  <c r="H389" i="14"/>
  <c r="N389" i="14" s="1"/>
  <c r="H390" i="14" l="1"/>
  <c r="N390" i="14" s="1"/>
  <c r="E390" i="14"/>
  <c r="F391" i="14"/>
  <c r="F392" i="14" l="1"/>
  <c r="H391" i="14"/>
  <c r="N391" i="14" s="1"/>
  <c r="E391" i="14"/>
  <c r="E392" i="14" l="1"/>
  <c r="F393" i="14"/>
  <c r="H392" i="14"/>
  <c r="N392" i="14" s="1"/>
  <c r="H393" i="14" l="1"/>
  <c r="N393" i="14" s="1"/>
  <c r="F394" i="14"/>
  <c r="E393" i="14"/>
  <c r="E394" i="14" l="1"/>
  <c r="F395" i="14"/>
  <c r="H394" i="14"/>
  <c r="N394" i="14" s="1"/>
  <c r="H395" i="14" l="1"/>
  <c r="N395" i="14" s="1"/>
  <c r="E395" i="14"/>
  <c r="F396" i="14"/>
  <c r="H396" i="14" l="1"/>
  <c r="N396" i="14" s="1"/>
  <c r="F397" i="14"/>
  <c r="E396" i="14"/>
  <c r="H397" i="14" l="1"/>
  <c r="N397" i="14" s="1"/>
  <c r="F398" i="14"/>
  <c r="E397" i="14"/>
  <c r="H398" i="14" l="1"/>
  <c r="N398" i="14" s="1"/>
  <c r="F399" i="14"/>
  <c r="E398" i="14"/>
  <c r="H399" i="14" l="1"/>
  <c r="N399" i="14" s="1"/>
  <c r="F400" i="14"/>
  <c r="E399" i="14"/>
  <c r="F401" i="14" l="1"/>
  <c r="E400" i="14"/>
  <c r="H400" i="14"/>
  <c r="N400" i="14" s="1"/>
  <c r="E401" i="14" l="1"/>
  <c r="F402" i="14"/>
  <c r="H401" i="14"/>
  <c r="N401" i="14" s="1"/>
  <c r="F403" i="14" l="1"/>
  <c r="H402" i="14"/>
  <c r="N402" i="14" s="1"/>
  <c r="E402" i="14"/>
  <c r="F404" i="14" l="1"/>
  <c r="E403" i="14"/>
  <c r="H403" i="14"/>
  <c r="N403" i="14" s="1"/>
  <c r="E404" i="14" l="1"/>
  <c r="F405" i="14"/>
  <c r="H404" i="14"/>
  <c r="N404" i="14" s="1"/>
  <c r="H405" i="14" l="1"/>
  <c r="N405" i="14" s="1"/>
  <c r="E405" i="14"/>
  <c r="F406" i="14"/>
  <c r="F407" i="14" l="1"/>
  <c r="E406" i="14"/>
  <c r="H406" i="14"/>
  <c r="N406" i="14" s="1"/>
  <c r="H407" i="14" l="1"/>
  <c r="N407" i="14" s="1"/>
  <c r="E407" i="14"/>
  <c r="F408" i="14"/>
  <c r="H408" i="14" l="1"/>
  <c r="N408" i="14" s="1"/>
  <c r="F409" i="14"/>
  <c r="E408" i="14"/>
  <c r="H409" i="14" l="1"/>
  <c r="N409" i="14" s="1"/>
  <c r="F410" i="14"/>
  <c r="E409" i="14"/>
  <c r="H410" i="14" l="1"/>
  <c r="N410" i="14" s="1"/>
  <c r="F411" i="14"/>
  <c r="E410" i="14"/>
  <c r="H411" i="14" l="1"/>
  <c r="N411" i="14" s="1"/>
  <c r="F412" i="14"/>
  <c r="E411" i="14"/>
  <c r="E412" i="14" l="1"/>
  <c r="H412" i="14"/>
  <c r="N412" i="14" s="1"/>
  <c r="F413" i="14"/>
  <c r="H413" i="14" l="1"/>
  <c r="N413" i="14" s="1"/>
  <c r="F414" i="14"/>
  <c r="E413" i="14"/>
  <c r="F415" i="14" l="1"/>
  <c r="H414" i="14"/>
  <c r="N414" i="14" s="1"/>
  <c r="E414" i="14"/>
  <c r="H415" i="14" l="1"/>
  <c r="N415" i="14" s="1"/>
  <c r="F416" i="14"/>
  <c r="E415" i="14"/>
  <c r="F417" i="14" l="1"/>
  <c r="E416" i="14"/>
  <c r="H416" i="14"/>
  <c r="N416" i="14" s="1"/>
  <c r="BA35" i="17" l="1"/>
  <c r="AU35" i="17"/>
  <c r="BB35" i="17"/>
  <c r="AW35" i="17"/>
  <c r="AY35" i="17"/>
  <c r="AZ35" i="17"/>
  <c r="AX35" i="17"/>
  <c r="AS35" i="17"/>
  <c r="AU37" i="17"/>
  <c r="AY37" i="17"/>
  <c r="BB37" i="17"/>
  <c r="BA37" i="17"/>
  <c r="AZ37" i="17"/>
  <c r="AS37" i="17"/>
  <c r="AW37" i="17"/>
  <c r="AX37" i="17"/>
  <c r="AS39" i="17"/>
  <c r="AZ39" i="17"/>
  <c r="AX39" i="17"/>
  <c r="AW39" i="17"/>
  <c r="AY39" i="17"/>
  <c r="BB39" i="17"/>
  <c r="AU39" i="17"/>
  <c r="BA39" i="17"/>
  <c r="AS41" i="17"/>
  <c r="AY41" i="17"/>
  <c r="BA41" i="17"/>
  <c r="AZ41" i="17"/>
  <c r="BB41" i="17"/>
  <c r="AU41" i="17"/>
  <c r="AX41" i="17"/>
  <c r="AW41" i="17"/>
  <c r="AZ43" i="17"/>
  <c r="AW43" i="17"/>
  <c r="BB43" i="17"/>
  <c r="AU43" i="17"/>
  <c r="AX43" i="17"/>
  <c r="AS43" i="17"/>
  <c r="BA43" i="17"/>
  <c r="AY43" i="17"/>
  <c r="AY47" i="17"/>
  <c r="BA47" i="17"/>
  <c r="AS45" i="17"/>
  <c r="BA49" i="17"/>
  <c r="BA45" i="17"/>
  <c r="BB47" i="17"/>
  <c r="AU49" i="17"/>
  <c r="AY49" i="17"/>
  <c r="AU45" i="17"/>
  <c r="AW47" i="17"/>
  <c r="BB45" i="17"/>
  <c r="AX45" i="17"/>
  <c r="AW45" i="17"/>
  <c r="AX49" i="17"/>
  <c r="AU47" i="17"/>
  <c r="AX47" i="17"/>
  <c r="AW49" i="17"/>
  <c r="AS49" i="17"/>
  <c r="AZ47" i="17"/>
  <c r="BB49" i="17"/>
  <c r="AZ45" i="17"/>
  <c r="AS47" i="17"/>
  <c r="AY45" i="17"/>
  <c r="AZ49" i="17"/>
  <c r="E417" i="14"/>
  <c r="F418" i="14"/>
  <c r="H417" i="14"/>
  <c r="N417" i="14" s="1"/>
  <c r="E418" i="14" l="1"/>
  <c r="F419" i="14"/>
  <c r="H418" i="14"/>
  <c r="N418" i="14" s="1"/>
  <c r="E419" i="14" l="1"/>
  <c r="H419" i="14"/>
  <c r="N419" i="14" s="1"/>
  <c r="F420" i="14"/>
  <c r="E420" i="14" l="1"/>
  <c r="F421" i="14"/>
  <c r="H420" i="14"/>
  <c r="N420" i="14" s="1"/>
  <c r="H421" i="14" l="1"/>
  <c r="N421" i="14" s="1"/>
  <c r="E421" i="14"/>
  <c r="F422" i="14"/>
  <c r="F423" i="14" l="1"/>
  <c r="H422" i="14"/>
  <c r="N422" i="14" s="1"/>
  <c r="E422" i="14"/>
  <c r="E423" i="14" l="1"/>
  <c r="F424" i="14"/>
  <c r="H423" i="14"/>
  <c r="N423" i="14" s="1"/>
  <c r="H424" i="14" l="1"/>
  <c r="N424" i="14" s="1"/>
  <c r="E424" i="14"/>
  <c r="F425" i="14"/>
  <c r="F426" i="14" l="1"/>
  <c r="H425" i="14"/>
  <c r="N425" i="14" s="1"/>
  <c r="E425" i="14"/>
  <c r="E426" i="14" l="1"/>
  <c r="F427" i="14"/>
  <c r="H426" i="14"/>
  <c r="N426" i="14" s="1"/>
  <c r="H427" i="14" l="1"/>
  <c r="N427" i="14" s="1"/>
  <c r="E427" i="14"/>
  <c r="F428" i="14"/>
  <c r="E428" i="14" l="1"/>
  <c r="F429" i="14"/>
  <c r="H428" i="14"/>
  <c r="N428" i="14" s="1"/>
  <c r="H429" i="14" l="1"/>
  <c r="N429" i="14" s="1"/>
  <c r="E429" i="14"/>
  <c r="F430" i="14"/>
  <c r="F431" i="14" l="1"/>
  <c r="H430" i="14"/>
  <c r="N430" i="14" s="1"/>
  <c r="E430" i="14"/>
  <c r="E431" i="14" l="1"/>
  <c r="F432" i="14"/>
  <c r="H431" i="14"/>
  <c r="N431" i="14" s="1"/>
  <c r="H432" i="14" l="1"/>
  <c r="N432" i="14" s="1"/>
  <c r="E432" i="14"/>
  <c r="F433" i="14"/>
  <c r="F434" i="14" l="1"/>
  <c r="H433" i="14"/>
  <c r="N433" i="14" s="1"/>
  <c r="E433" i="14"/>
  <c r="E434" i="14" l="1"/>
  <c r="F435" i="14"/>
  <c r="H434" i="14"/>
  <c r="N434" i="14" s="1"/>
  <c r="H435" i="14" l="1"/>
  <c r="N435" i="14" s="1"/>
  <c r="E435" i="14"/>
  <c r="F436" i="14"/>
  <c r="E436" i="14" l="1"/>
  <c r="F437" i="14"/>
  <c r="H436" i="14"/>
  <c r="N436" i="14" s="1"/>
  <c r="H437" i="14" l="1"/>
  <c r="N437" i="14" s="1"/>
  <c r="E437" i="14"/>
  <c r="F438" i="14"/>
  <c r="F439" i="14" l="1"/>
  <c r="H438" i="14"/>
  <c r="N438" i="14" s="1"/>
  <c r="E438" i="14"/>
  <c r="E439" i="14" l="1"/>
  <c r="F440" i="14"/>
  <c r="H439" i="14"/>
  <c r="N439" i="14" s="1"/>
  <c r="H440" i="14" l="1"/>
  <c r="N440" i="14" s="1"/>
  <c r="E440" i="14"/>
  <c r="F441" i="14"/>
  <c r="F442" i="14" l="1"/>
  <c r="H441" i="14"/>
  <c r="N441" i="14" s="1"/>
  <c r="E441" i="14"/>
  <c r="E442" i="14" l="1"/>
  <c r="F443" i="14"/>
  <c r="H442" i="14"/>
  <c r="N442" i="14" s="1"/>
  <c r="H443" i="14" l="1"/>
  <c r="N443" i="14" s="1"/>
  <c r="E443" i="14"/>
  <c r="F444" i="14"/>
  <c r="E444" i="14" l="1"/>
  <c r="F445" i="14"/>
  <c r="H444" i="14"/>
  <c r="N444" i="14" s="1"/>
  <c r="H445" i="14" l="1"/>
  <c r="N445" i="14" s="1"/>
  <c r="E445" i="14"/>
  <c r="F446" i="14"/>
  <c r="F447" i="14" l="1"/>
  <c r="H446" i="14"/>
  <c r="N446" i="14" s="1"/>
  <c r="E446" i="14"/>
  <c r="E447" i="14" l="1"/>
  <c r="F448" i="14"/>
  <c r="H447" i="14"/>
  <c r="N447" i="14" s="1"/>
  <c r="H448" i="14" l="1"/>
  <c r="N448" i="14" s="1"/>
  <c r="E448" i="14"/>
  <c r="F449" i="14"/>
  <c r="F450" i="14" l="1"/>
  <c r="H449" i="14"/>
  <c r="N449" i="14" s="1"/>
  <c r="E449" i="14"/>
  <c r="E450" i="14" l="1"/>
  <c r="F451" i="14"/>
  <c r="H450" i="14"/>
  <c r="N450" i="14" s="1"/>
  <c r="H451" i="14" l="1"/>
  <c r="N451" i="14" s="1"/>
  <c r="E451" i="14"/>
  <c r="F452" i="14"/>
  <c r="E452" i="14" l="1"/>
  <c r="F453" i="14"/>
  <c r="H452" i="14"/>
  <c r="N452" i="14" s="1"/>
  <c r="H453" i="14" l="1"/>
  <c r="N453" i="14" s="1"/>
  <c r="E453" i="14"/>
  <c r="F454" i="14"/>
  <c r="F455" i="14" l="1"/>
  <c r="H454" i="14"/>
  <c r="N454" i="14" s="1"/>
  <c r="E454" i="14"/>
  <c r="E455" i="14" l="1"/>
  <c r="F456" i="14"/>
  <c r="H455" i="14"/>
  <c r="N455" i="14" s="1"/>
  <c r="H456" i="14" l="1"/>
  <c r="N456" i="14" s="1"/>
  <c r="E456" i="14"/>
  <c r="F457" i="14"/>
  <c r="F458" i="14" l="1"/>
  <c r="H457" i="14"/>
  <c r="N457" i="14" s="1"/>
  <c r="E457" i="14"/>
  <c r="E458" i="14" l="1"/>
  <c r="F459" i="14"/>
  <c r="H458" i="14"/>
  <c r="N458" i="14" s="1"/>
  <c r="H459" i="14" l="1"/>
  <c r="N459" i="14" s="1"/>
  <c r="E459" i="14"/>
  <c r="F460" i="14"/>
  <c r="E460" i="14" l="1"/>
  <c r="F461" i="14"/>
  <c r="H460" i="14"/>
  <c r="N460" i="14" s="1"/>
  <c r="H461" i="14" l="1"/>
  <c r="N461" i="14" s="1"/>
  <c r="E461" i="14"/>
  <c r="F462" i="14"/>
  <c r="E462" i="14" l="1"/>
  <c r="H462" i="14"/>
  <c r="N462" i="14" s="1"/>
  <c r="F463" i="14"/>
  <c r="H463" i="14" l="1"/>
  <c r="N463" i="14" s="1"/>
  <c r="F464" i="14"/>
  <c r="E463" i="14"/>
  <c r="H464" i="14" l="1"/>
  <c r="N464" i="14" s="1"/>
  <c r="E464" i="14"/>
  <c r="F465" i="14"/>
  <c r="H465" i="14" l="1"/>
  <c r="N465" i="14" s="1"/>
  <c r="F466" i="14"/>
  <c r="E465" i="14"/>
  <c r="E466" i="14" l="1"/>
  <c r="H466" i="14"/>
  <c r="N466" i="14" s="1"/>
  <c r="F467" i="14"/>
  <c r="H467" i="14" l="1"/>
  <c r="N467" i="14" s="1"/>
  <c r="F468" i="14"/>
  <c r="E467" i="14"/>
  <c r="F469" i="14" l="1"/>
  <c r="H468" i="14"/>
  <c r="N468" i="14" s="1"/>
  <c r="E468" i="14"/>
  <c r="H469" i="14" l="1"/>
  <c r="N469" i="14" s="1"/>
  <c r="F470" i="14"/>
  <c r="E469" i="14"/>
  <c r="H470" i="14" l="1"/>
  <c r="N470" i="14" s="1"/>
  <c r="F471" i="14"/>
  <c r="E470" i="14"/>
  <c r="F472" i="14" l="1"/>
  <c r="E471" i="14"/>
  <c r="H471" i="14"/>
  <c r="N471" i="14" s="1"/>
  <c r="F473" i="14" l="1"/>
  <c r="E472" i="14"/>
  <c r="H472" i="14"/>
  <c r="N472" i="14" s="1"/>
  <c r="E473" i="14" l="1"/>
  <c r="H473" i="14"/>
  <c r="N473" i="14" s="1"/>
  <c r="F474" i="14"/>
  <c r="E474" i="14" l="1"/>
  <c r="H474" i="14"/>
  <c r="N474" i="14" s="1"/>
  <c r="F475" i="14"/>
  <c r="H475" i="14" l="1"/>
  <c r="N475" i="14" s="1"/>
  <c r="E475" i="14"/>
  <c r="F476" i="14"/>
  <c r="F477" i="14" l="1"/>
  <c r="H476" i="14"/>
  <c r="N476" i="14" s="1"/>
  <c r="E476" i="14"/>
  <c r="H477" i="14" l="1"/>
  <c r="N477" i="14" s="1"/>
  <c r="E477" i="14"/>
  <c r="F478" i="14"/>
  <c r="H478" i="14" l="1"/>
  <c r="N478" i="14" s="1"/>
  <c r="F479" i="14"/>
  <c r="E478" i="14"/>
  <c r="F480" i="14" l="1"/>
  <c r="H479" i="14"/>
  <c r="N479" i="14" s="1"/>
  <c r="E479" i="14"/>
  <c r="E480" i="14" l="1"/>
  <c r="F481" i="14"/>
  <c r="H480" i="14"/>
  <c r="N480" i="14" s="1"/>
  <c r="H481" i="14" l="1"/>
  <c r="N481" i="14" s="1"/>
  <c r="E481" i="14"/>
  <c r="F482" i="14"/>
  <c r="E482" i="14" l="1"/>
  <c r="F483" i="14"/>
  <c r="H482" i="14"/>
  <c r="N482" i="14" s="1"/>
  <c r="H483" i="14" l="1"/>
  <c r="N483" i="14" s="1"/>
  <c r="E483" i="14"/>
  <c r="F484" i="14"/>
  <c r="F485" i="14" l="1"/>
  <c r="H484" i="14"/>
  <c r="N484" i="14" s="1"/>
  <c r="E484" i="14"/>
  <c r="E485" i="14" l="1"/>
  <c r="F486" i="14"/>
  <c r="H485" i="14"/>
  <c r="N485" i="14" s="1"/>
  <c r="H486" i="14" l="1"/>
  <c r="N486" i="14" s="1"/>
  <c r="E486" i="14"/>
  <c r="F487" i="14"/>
  <c r="F488" i="14" l="1"/>
  <c r="H487" i="14"/>
  <c r="N487" i="14" s="1"/>
  <c r="E487" i="14"/>
  <c r="E488" i="14" l="1"/>
  <c r="F489" i="14"/>
  <c r="H488" i="14"/>
  <c r="N488" i="14" s="1"/>
  <c r="H489" i="14" l="1"/>
  <c r="N489" i="14" s="1"/>
  <c r="F490" i="14"/>
  <c r="E489" i="14"/>
  <c r="E490" i="14" l="1"/>
  <c r="F491" i="14"/>
  <c r="H490" i="14"/>
  <c r="N490" i="14" s="1"/>
  <c r="H491" i="14" l="1"/>
  <c r="N491" i="14" s="1"/>
  <c r="E491" i="14"/>
  <c r="F492" i="14"/>
  <c r="F493" i="14" l="1"/>
  <c r="H492" i="14"/>
  <c r="N492" i="14" s="1"/>
  <c r="E492" i="14"/>
  <c r="E493" i="14" l="1"/>
  <c r="F494" i="14"/>
  <c r="H493" i="14"/>
  <c r="N493" i="14" s="1"/>
  <c r="H494" i="14" l="1"/>
  <c r="N494" i="14" s="1"/>
  <c r="F495" i="14"/>
  <c r="E494" i="14"/>
  <c r="H495" i="14" l="1"/>
  <c r="N495" i="14" s="1"/>
  <c r="F496" i="14"/>
  <c r="E495" i="14"/>
  <c r="F497" i="14" l="1"/>
  <c r="E496" i="14"/>
  <c r="H496" i="14"/>
  <c r="N496" i="14" s="1"/>
  <c r="E497" i="14" l="1"/>
  <c r="F498" i="14"/>
  <c r="H497" i="14"/>
  <c r="N497" i="14" s="1"/>
  <c r="E498" i="14" l="1"/>
  <c r="H498" i="14"/>
  <c r="N498" i="14" s="1"/>
  <c r="F499" i="14"/>
  <c r="H499" i="14" l="1"/>
  <c r="N499" i="14" s="1"/>
  <c r="F500" i="14"/>
  <c r="E499" i="14"/>
  <c r="H500" i="14" l="1"/>
  <c r="N500" i="14" s="1"/>
  <c r="F501" i="14"/>
  <c r="E500" i="14"/>
  <c r="H501" i="14" l="1"/>
  <c r="N501" i="14" s="1"/>
  <c r="E501" i="14"/>
  <c r="F502" i="14"/>
  <c r="E502" i="14" l="1"/>
  <c r="F503" i="14"/>
  <c r="H502" i="14"/>
  <c r="N502" i="14" s="1"/>
  <c r="H503" i="14" l="1"/>
  <c r="N503" i="14" s="1"/>
  <c r="E503" i="14"/>
  <c r="F504" i="14"/>
  <c r="F505" i="14" l="1"/>
  <c r="H504" i="14"/>
  <c r="N504" i="14" s="1"/>
  <c r="E504" i="14"/>
  <c r="E505" i="14" l="1"/>
  <c r="F506" i="14"/>
  <c r="H505" i="14"/>
  <c r="N505" i="14" s="1"/>
  <c r="H506" i="14" l="1"/>
  <c r="N506" i="14" s="1"/>
  <c r="E506" i="14"/>
  <c r="F507" i="14"/>
  <c r="F508" i="14" l="1"/>
  <c r="H507" i="14"/>
  <c r="N507" i="14" s="1"/>
  <c r="E507" i="14"/>
  <c r="E508" i="14" l="1"/>
  <c r="F509" i="14"/>
  <c r="H508" i="14"/>
  <c r="N508" i="14" s="1"/>
  <c r="E509" i="14" l="1"/>
  <c r="F510" i="14"/>
  <c r="H509" i="14"/>
  <c r="N509" i="14" s="1"/>
  <c r="E510" i="14" l="1"/>
  <c r="H510" i="14"/>
  <c r="N510" i="14" s="1"/>
  <c r="F511" i="14"/>
  <c r="E511" i="14" l="1"/>
  <c r="H511" i="14"/>
  <c r="N511" i="14" s="1"/>
  <c r="F512" i="14"/>
  <c r="H512" i="14" l="1"/>
  <c r="N512" i="14" s="1"/>
  <c r="E512" i="14"/>
  <c r="F513" i="14"/>
  <c r="F514" i="14" l="1"/>
  <c r="H513" i="14"/>
  <c r="N513" i="14" s="1"/>
  <c r="E513" i="14"/>
  <c r="H514" i="14" l="1"/>
  <c r="N514" i="14" s="1"/>
  <c r="F515" i="14"/>
  <c r="E514" i="14"/>
  <c r="H515" i="14" l="1"/>
  <c r="N515" i="14" s="1"/>
  <c r="F516" i="14"/>
  <c r="E515" i="14"/>
  <c r="H516" i="14" l="1"/>
  <c r="N516" i="14" s="1"/>
  <c r="F517" i="14"/>
  <c r="E516" i="14"/>
  <c r="H517" i="14" l="1"/>
  <c r="N517" i="14" s="1"/>
  <c r="F518" i="14"/>
  <c r="E517" i="14"/>
  <c r="H518" i="14" l="1"/>
  <c r="N518" i="14" s="1"/>
  <c r="F519" i="14"/>
  <c r="E518" i="14"/>
  <c r="E519" i="14" l="1"/>
  <c r="F520" i="14"/>
  <c r="H519" i="14"/>
  <c r="N519" i="14" s="1"/>
  <c r="H520" i="14" l="1"/>
  <c r="N520" i="14" s="1"/>
  <c r="E520" i="14"/>
  <c r="F521" i="14"/>
  <c r="E521" i="14" l="1"/>
  <c r="F522" i="14"/>
  <c r="H521" i="14"/>
  <c r="N521" i="14" s="1"/>
  <c r="H522" i="14" l="1"/>
  <c r="N522" i="14" s="1"/>
  <c r="F523" i="14"/>
  <c r="E522" i="14"/>
  <c r="E523" i="14" l="1"/>
  <c r="F524" i="14"/>
  <c r="H523" i="14"/>
  <c r="N523" i="14" s="1"/>
  <c r="H524" i="14" l="1"/>
  <c r="N524" i="14" s="1"/>
  <c r="E524" i="14"/>
  <c r="F525" i="14"/>
  <c r="F526" i="14" l="1"/>
  <c r="H525" i="14"/>
  <c r="N525" i="14" s="1"/>
  <c r="E525" i="14"/>
  <c r="E526" i="14" l="1"/>
  <c r="F527" i="14"/>
  <c r="H526" i="14"/>
  <c r="N526" i="14" s="1"/>
  <c r="H527" i="14" l="1"/>
  <c r="N527" i="14" s="1"/>
  <c r="E527" i="14"/>
  <c r="F528" i="14"/>
  <c r="F529" i="14" l="1"/>
  <c r="H528" i="14"/>
  <c r="N528" i="14" s="1"/>
  <c r="E528" i="14"/>
  <c r="E529" i="14" l="1"/>
  <c r="F530" i="14"/>
  <c r="H529" i="14"/>
  <c r="N529" i="14" s="1"/>
  <c r="H530" i="14" l="1"/>
  <c r="N530" i="14" s="1"/>
  <c r="E530" i="14"/>
  <c r="F531" i="14"/>
  <c r="E531" i="14" l="1"/>
  <c r="F532" i="14"/>
  <c r="H531" i="14"/>
  <c r="N531" i="14" s="1"/>
  <c r="H532" i="14" l="1"/>
  <c r="N532" i="14" s="1"/>
  <c r="E532" i="14"/>
  <c r="F533" i="14"/>
  <c r="F534" i="14" l="1"/>
  <c r="H533" i="14"/>
  <c r="N533" i="14" s="1"/>
  <c r="E533" i="14"/>
  <c r="E534" i="14" l="1"/>
  <c r="F535" i="14"/>
  <c r="H534" i="14"/>
  <c r="N534" i="14" s="1"/>
  <c r="H535" i="14" l="1"/>
  <c r="N535" i="14" s="1"/>
  <c r="E535" i="14"/>
  <c r="F536" i="14"/>
  <c r="F537" i="14" l="1"/>
  <c r="H536" i="14"/>
  <c r="N536" i="14" s="1"/>
  <c r="E536" i="14"/>
  <c r="E537" i="14" l="1"/>
  <c r="F538" i="14"/>
  <c r="H537" i="14"/>
  <c r="N537" i="14" s="1"/>
  <c r="H538" i="14" l="1"/>
  <c r="N538" i="14" s="1"/>
  <c r="E538" i="14"/>
  <c r="F539" i="14"/>
  <c r="E539" i="14" l="1"/>
  <c r="F540" i="14"/>
  <c r="H539" i="14"/>
  <c r="N539" i="14" s="1"/>
  <c r="H540" i="14" l="1"/>
  <c r="N540" i="14" s="1"/>
  <c r="E540" i="14"/>
  <c r="F541" i="14"/>
  <c r="F542" i="14" l="1"/>
  <c r="H541" i="14"/>
  <c r="N541" i="14" s="1"/>
  <c r="E541" i="14"/>
  <c r="E542" i="14" l="1"/>
  <c r="F543" i="14"/>
  <c r="H542" i="14"/>
  <c r="N542" i="14" s="1"/>
  <c r="H543" i="14" l="1"/>
  <c r="N543" i="14" s="1"/>
  <c r="E543" i="14"/>
  <c r="F544" i="14"/>
  <c r="F545" i="14" l="1"/>
  <c r="H544" i="14"/>
  <c r="N544" i="14" s="1"/>
  <c r="E544" i="14"/>
  <c r="E545" i="14" l="1"/>
  <c r="F546" i="14"/>
  <c r="H545" i="14"/>
  <c r="N545" i="14" s="1"/>
  <c r="H546" i="14" l="1"/>
  <c r="N546" i="14" s="1"/>
  <c r="F547" i="14"/>
  <c r="E546" i="14"/>
  <c r="E547" i="14" l="1"/>
  <c r="F548" i="14"/>
  <c r="H547" i="14"/>
  <c r="N547" i="14" s="1"/>
  <c r="H548" i="14" l="1"/>
  <c r="N548" i="14" s="1"/>
  <c r="E548" i="14"/>
  <c r="F549" i="14"/>
  <c r="F550" i="14" l="1"/>
  <c r="H549" i="14"/>
  <c r="N549" i="14" s="1"/>
  <c r="E549" i="14"/>
  <c r="E550" i="14" l="1"/>
  <c r="F551" i="14"/>
  <c r="H550" i="14"/>
  <c r="N550" i="14" s="1"/>
  <c r="H551" i="14" l="1"/>
  <c r="N551" i="14" s="1"/>
  <c r="E551" i="14"/>
  <c r="F552" i="14"/>
  <c r="F553" i="14" l="1"/>
  <c r="H552" i="14"/>
  <c r="N552" i="14" s="1"/>
  <c r="E552" i="14"/>
  <c r="E553" i="14" l="1"/>
  <c r="F554" i="14"/>
  <c r="H553" i="14"/>
  <c r="N553" i="14" s="1"/>
  <c r="H554" i="14" l="1"/>
  <c r="N554" i="14" s="1"/>
  <c r="F555" i="14"/>
  <c r="E554" i="14"/>
  <c r="E555" i="14" l="1"/>
  <c r="F556" i="14"/>
  <c r="H555" i="14"/>
  <c r="N555" i="14" s="1"/>
  <c r="H556" i="14" l="1"/>
  <c r="N556" i="14" s="1"/>
  <c r="E556" i="14"/>
  <c r="F557" i="14"/>
  <c r="F558" i="14" l="1"/>
  <c r="H557" i="14"/>
  <c r="N557" i="14" s="1"/>
  <c r="E557" i="14"/>
  <c r="E558" i="14" l="1"/>
  <c r="F559" i="14"/>
  <c r="H558" i="14"/>
  <c r="N558" i="14" s="1"/>
  <c r="H559" i="14" l="1"/>
  <c r="N559" i="14" s="1"/>
  <c r="E559" i="14"/>
  <c r="F560" i="14"/>
  <c r="F561" i="14" l="1"/>
  <c r="H560" i="14"/>
  <c r="N560" i="14" s="1"/>
  <c r="E560" i="14"/>
  <c r="E561" i="14" l="1"/>
  <c r="F562" i="14"/>
  <c r="H561" i="14"/>
  <c r="N561" i="14" s="1"/>
  <c r="F563" i="14" l="1"/>
  <c r="H562" i="14"/>
  <c r="N562" i="14" s="1"/>
  <c r="E562" i="14"/>
  <c r="E563" i="14" l="1"/>
  <c r="F564" i="14"/>
  <c r="H563" i="14"/>
  <c r="N563" i="14" s="1"/>
  <c r="E564" i="14" l="1"/>
  <c r="H564" i="14"/>
  <c r="N564" i="14" s="1"/>
  <c r="F565" i="14"/>
  <c r="H565" i="14" l="1"/>
  <c r="N565" i="14" s="1"/>
  <c r="E565" i="14"/>
  <c r="F566" i="14"/>
  <c r="F567" i="14" l="1"/>
  <c r="H566" i="14"/>
  <c r="N566" i="14" s="1"/>
  <c r="E566" i="14"/>
  <c r="F568" i="14" l="1"/>
  <c r="H567" i="14"/>
  <c r="N567" i="14" s="1"/>
  <c r="E567" i="14"/>
  <c r="H568" i="14" l="1"/>
  <c r="N568" i="14" s="1"/>
  <c r="E568" i="14"/>
  <c r="F569" i="14"/>
  <c r="F570" i="14" l="1"/>
  <c r="H569" i="14"/>
  <c r="N569" i="14" s="1"/>
  <c r="E569" i="14"/>
  <c r="F571" i="14" l="1"/>
  <c r="E570" i="14"/>
  <c r="H570" i="14"/>
  <c r="N570" i="14" s="1"/>
  <c r="E571" i="14" l="1"/>
  <c r="H571" i="14"/>
  <c r="N571" i="14" s="1"/>
  <c r="F572" i="14"/>
  <c r="H572" i="14" l="1"/>
  <c r="N572" i="14" s="1"/>
  <c r="E572" i="14"/>
  <c r="F573" i="14"/>
  <c r="F574" i="14" l="1"/>
  <c r="E573" i="14"/>
  <c r="H573" i="14"/>
  <c r="N573" i="14" s="1"/>
  <c r="H574" i="14" l="1"/>
  <c r="N574" i="14" s="1"/>
  <c r="E574" i="14"/>
  <c r="F575" i="14"/>
  <c r="H575" i="14" l="1"/>
  <c r="N575" i="14" s="1"/>
  <c r="F576" i="14"/>
  <c r="E575" i="14"/>
  <c r="H576" i="14" l="1"/>
  <c r="N576" i="14" s="1"/>
  <c r="F577" i="14"/>
  <c r="E576" i="14"/>
  <c r="H577" i="14" l="1"/>
  <c r="N577" i="14" s="1"/>
  <c r="E577" i="14"/>
  <c r="F578" i="14"/>
  <c r="H578" i="14" l="1"/>
  <c r="N578" i="14" s="1"/>
  <c r="F579" i="14"/>
  <c r="E578" i="14"/>
  <c r="E579" i="14" l="1"/>
  <c r="F580" i="14"/>
  <c r="H579" i="14"/>
  <c r="N579" i="14" s="1"/>
  <c r="H580" i="14" l="1"/>
  <c r="N580" i="14" s="1"/>
  <c r="F581" i="14"/>
  <c r="E580" i="14"/>
  <c r="F582" i="14" l="1"/>
  <c r="H581" i="14"/>
  <c r="N581" i="14" s="1"/>
  <c r="E581" i="14"/>
  <c r="H582" i="14" l="1"/>
  <c r="N582" i="14" s="1"/>
  <c r="E582" i="14"/>
  <c r="F583" i="14"/>
  <c r="F584" i="14" l="1"/>
  <c r="E583" i="14"/>
  <c r="H583" i="14"/>
  <c r="N583" i="14" s="1"/>
  <c r="H584" i="14" l="1"/>
  <c r="N584" i="14" s="1"/>
  <c r="E584" i="14"/>
  <c r="F585" i="14"/>
  <c r="E585" i="14" l="1"/>
  <c r="F586" i="14"/>
  <c r="H585" i="14"/>
  <c r="N585" i="14" s="1"/>
  <c r="E586" i="14" l="1"/>
  <c r="H586" i="14"/>
  <c r="N586" i="14" s="1"/>
  <c r="F587" i="14"/>
  <c r="H587" i="14" l="1"/>
  <c r="N587" i="14" s="1"/>
  <c r="E587" i="14"/>
  <c r="F588" i="14"/>
  <c r="F589" i="14" l="1"/>
  <c r="H588" i="14"/>
  <c r="N588" i="14" s="1"/>
  <c r="E588" i="14"/>
  <c r="E589" i="14" l="1"/>
  <c r="F590" i="14"/>
  <c r="H589" i="14"/>
  <c r="N589" i="14" s="1"/>
  <c r="H590" i="14" l="1"/>
  <c r="N590" i="14" s="1"/>
  <c r="F591" i="14"/>
  <c r="E590" i="14"/>
  <c r="F592" i="14" l="1"/>
  <c r="H591" i="14"/>
  <c r="N591" i="14" s="1"/>
  <c r="E591" i="14"/>
  <c r="F593" i="14" l="1"/>
  <c r="E592" i="14"/>
  <c r="H592" i="14"/>
  <c r="N592" i="14" s="1"/>
  <c r="F594" i="14" l="1"/>
  <c r="H593" i="14"/>
  <c r="N593" i="14" s="1"/>
  <c r="E593" i="14"/>
  <c r="E594" i="14" l="1"/>
  <c r="F595" i="14"/>
  <c r="H594" i="14"/>
  <c r="N594" i="14" s="1"/>
  <c r="F596" i="14" l="1"/>
  <c r="E595" i="14"/>
  <c r="H595" i="14"/>
  <c r="N595" i="14" s="1"/>
  <c r="H596" i="14" l="1"/>
  <c r="N596" i="14" s="1"/>
  <c r="F597" i="14"/>
  <c r="E596" i="14"/>
  <c r="F598" i="14" l="1"/>
  <c r="H597" i="14"/>
  <c r="N597" i="14" s="1"/>
  <c r="E597" i="14"/>
  <c r="H598" i="14" l="1"/>
  <c r="N598" i="14" s="1"/>
  <c r="E598" i="14"/>
  <c r="F599" i="14"/>
  <c r="H599" i="14" l="1"/>
  <c r="N599" i="14" s="1"/>
  <c r="F600" i="14"/>
  <c r="E599" i="14"/>
  <c r="F601" i="14" l="1"/>
  <c r="E600" i="14"/>
  <c r="H600" i="14"/>
  <c r="N600" i="14" s="1"/>
  <c r="E601" i="14" l="1"/>
  <c r="H601" i="14"/>
  <c r="N601" i="14" s="1"/>
  <c r="F602" i="14"/>
  <c r="E602" i="14" l="1"/>
  <c r="H602" i="14"/>
  <c r="N602" i="14" s="1"/>
  <c r="F603" i="14"/>
  <c r="H603" i="14" l="1"/>
  <c r="N603" i="14" s="1"/>
  <c r="E603" i="14"/>
  <c r="F604" i="14"/>
  <c r="H604" i="14" l="1"/>
  <c r="N604" i="14" s="1"/>
  <c r="E604" i="14"/>
  <c r="F605" i="14"/>
  <c r="F606" i="14" l="1"/>
  <c r="E605" i="14"/>
  <c r="H605" i="14"/>
  <c r="N605" i="14" s="1"/>
  <c r="H606" i="14" l="1"/>
  <c r="N606" i="14" s="1"/>
  <c r="E606" i="14"/>
  <c r="F607" i="14"/>
  <c r="H607" i="14" l="1"/>
  <c r="N607" i="14" s="1"/>
  <c r="F608" i="14"/>
  <c r="E607" i="14"/>
  <c r="F609" i="14" l="1"/>
  <c r="H608" i="14"/>
  <c r="N608" i="14" s="1"/>
  <c r="E608" i="14"/>
  <c r="E609" i="14" l="1"/>
  <c r="F610" i="14"/>
  <c r="H609" i="14"/>
  <c r="N609" i="14" s="1"/>
  <c r="E610" i="14" l="1"/>
  <c r="F611" i="14"/>
  <c r="H610" i="14"/>
  <c r="N610" i="14" s="1"/>
  <c r="H611" i="14" l="1"/>
  <c r="N611" i="14" s="1"/>
  <c r="F612" i="14"/>
  <c r="E611" i="14"/>
  <c r="H612" i="14" l="1"/>
  <c r="N612" i="14" s="1"/>
  <c r="E612" i="14"/>
  <c r="F613" i="14"/>
  <c r="F614" i="14" l="1"/>
  <c r="H613" i="14"/>
  <c r="N613" i="14" s="1"/>
  <c r="E613" i="14"/>
  <c r="H614" i="14" l="1"/>
  <c r="N614" i="14" s="1"/>
  <c r="F615" i="14"/>
  <c r="E614" i="14"/>
  <c r="H615" i="14" l="1"/>
  <c r="N615" i="14" s="1"/>
  <c r="F616" i="14"/>
  <c r="E615" i="14"/>
  <c r="F617" i="14" l="1"/>
  <c r="H616" i="14"/>
  <c r="N616" i="14" s="1"/>
  <c r="E616" i="14"/>
  <c r="E617" i="14" l="1"/>
  <c r="H617" i="14"/>
  <c r="N617" i="14" s="1"/>
  <c r="F618" i="14"/>
  <c r="E618" i="14" l="1"/>
  <c r="F619" i="14"/>
  <c r="H618" i="14"/>
  <c r="N618" i="14" s="1"/>
  <c r="F620" i="14" l="1"/>
  <c r="E619" i="14"/>
  <c r="H619" i="14"/>
  <c r="N619" i="14" s="1"/>
  <c r="H620" i="14" l="1"/>
  <c r="N620" i="14" s="1"/>
  <c r="E620" i="14"/>
  <c r="F621" i="14"/>
  <c r="F622" i="14" l="1"/>
  <c r="H621" i="14"/>
  <c r="N621" i="14" s="1"/>
  <c r="E621" i="14"/>
  <c r="H622" i="14" l="1"/>
  <c r="N622" i="14" s="1"/>
  <c r="E622" i="14"/>
  <c r="F623" i="14"/>
  <c r="H623" i="14" l="1"/>
  <c r="N623" i="14" s="1"/>
  <c r="F624" i="14"/>
  <c r="E623" i="14"/>
  <c r="F625" i="14" l="1"/>
  <c r="E624" i="14"/>
  <c r="H624" i="14"/>
  <c r="N624" i="14" s="1"/>
  <c r="E625" i="14" l="1"/>
  <c r="F626" i="14"/>
  <c r="H625" i="14"/>
  <c r="N625" i="14" s="1"/>
  <c r="E626" i="14" l="1"/>
  <c r="H626" i="14"/>
  <c r="N626" i="14" s="1"/>
  <c r="F627" i="14"/>
  <c r="H627" i="14" l="1"/>
  <c r="N627" i="14" s="1"/>
  <c r="E627" i="14"/>
  <c r="F628" i="14"/>
  <c r="H628" i="14" l="1"/>
  <c r="N628" i="14" s="1"/>
  <c r="F629" i="14"/>
  <c r="E628" i="14"/>
  <c r="F630" i="14" l="1"/>
  <c r="E629" i="14"/>
  <c r="H629" i="14"/>
  <c r="N629" i="14" s="1"/>
  <c r="H630" i="14" l="1"/>
  <c r="N630" i="14" s="1"/>
  <c r="E630" i="14"/>
  <c r="F631" i="14"/>
  <c r="H631" i="14" l="1"/>
  <c r="N631" i="14" s="1"/>
  <c r="F632" i="14"/>
  <c r="E631" i="14"/>
  <c r="F633" i="14" l="1"/>
  <c r="E632" i="14"/>
  <c r="H632" i="14"/>
  <c r="N632" i="14" s="1"/>
  <c r="F634" i="14" l="1"/>
  <c r="E633" i="14"/>
  <c r="H633" i="14"/>
  <c r="N633" i="14" s="1"/>
  <c r="E634" i="14" l="1"/>
  <c r="F635" i="14"/>
  <c r="H634" i="14"/>
  <c r="N634" i="14" s="1"/>
  <c r="E635" i="14" l="1"/>
  <c r="H635" i="14"/>
  <c r="N635" i="14" s="1"/>
  <c r="F636" i="14"/>
  <c r="H636" i="14" l="1"/>
  <c r="N636" i="14" s="1"/>
  <c r="E636" i="14"/>
  <c r="F637" i="14"/>
  <c r="F638" i="14" l="1"/>
  <c r="H637" i="14"/>
  <c r="N637" i="14" s="1"/>
  <c r="E637" i="14"/>
  <c r="H638" i="14" l="1"/>
  <c r="N638" i="14" s="1"/>
  <c r="F639" i="14"/>
  <c r="E638" i="14"/>
  <c r="H639" i="14" l="1"/>
  <c r="N639" i="14" s="1"/>
  <c r="F640" i="14"/>
  <c r="E639" i="14"/>
  <c r="H640" i="14" l="1"/>
  <c r="N640" i="14" s="1"/>
  <c r="F641" i="14"/>
  <c r="E640" i="14"/>
  <c r="F642" i="14" l="1"/>
  <c r="E641" i="14"/>
  <c r="H641" i="14"/>
  <c r="N641" i="14" s="1"/>
  <c r="E642" i="14" l="1"/>
  <c r="H642" i="14"/>
  <c r="N642" i="14" s="1"/>
  <c r="F643" i="14"/>
  <c r="E643" i="14" l="1"/>
  <c r="F644" i="14"/>
  <c r="H643" i="14"/>
  <c r="N643" i="14" s="1"/>
  <c r="H644" i="14" l="1"/>
  <c r="N644" i="14" s="1"/>
  <c r="F645" i="14"/>
  <c r="E644" i="14"/>
  <c r="F646" i="14" l="1"/>
  <c r="E645" i="14"/>
  <c r="H645" i="14"/>
  <c r="N645" i="14" s="1"/>
  <c r="F647" i="14" l="1"/>
  <c r="E646" i="14"/>
  <c r="H646" i="14"/>
  <c r="N646" i="14" s="1"/>
  <c r="H647" i="14" l="1"/>
  <c r="N647" i="14" s="1"/>
  <c r="E647" i="14"/>
  <c r="F648" i="14"/>
  <c r="F649" i="14" l="1"/>
  <c r="H648" i="14"/>
  <c r="N648" i="14" s="1"/>
  <c r="E648" i="14"/>
  <c r="E649" i="14" l="1"/>
  <c r="H649" i="14"/>
  <c r="N649" i="14" s="1"/>
  <c r="F650" i="14"/>
  <c r="E650" i="14" l="1"/>
  <c r="F651" i="14"/>
  <c r="H650" i="14"/>
  <c r="N650" i="14" s="1"/>
  <c r="F652" i="14" l="1"/>
  <c r="E651" i="14"/>
  <c r="H651" i="14"/>
  <c r="N651" i="14" s="1"/>
  <c r="H652" i="14" l="1"/>
  <c r="N652" i="14" s="1"/>
  <c r="F653" i="14"/>
  <c r="E652" i="14"/>
  <c r="F654" i="14" l="1"/>
  <c r="H653" i="14"/>
  <c r="N653" i="14" s="1"/>
  <c r="E653" i="14"/>
  <c r="H654" i="14" l="1"/>
  <c r="N654" i="14" s="1"/>
  <c r="E654" i="14"/>
  <c r="F655" i="14"/>
  <c r="H655" i="14" l="1"/>
  <c r="N655" i="14" s="1"/>
  <c r="F656" i="14"/>
  <c r="E655" i="14"/>
  <c r="F657" i="14" l="1"/>
  <c r="H656" i="14"/>
  <c r="N656" i="14" s="1"/>
  <c r="E656" i="14"/>
  <c r="E657" i="14" l="1"/>
  <c r="F658" i="14"/>
  <c r="H657" i="14"/>
  <c r="N657" i="14" s="1"/>
  <c r="E658" i="14" l="1"/>
  <c r="H658" i="14"/>
  <c r="N658" i="14" s="1"/>
  <c r="F659" i="14"/>
  <c r="H659" i="14" l="1"/>
  <c r="N659" i="14" s="1"/>
  <c r="F660" i="14"/>
  <c r="E659" i="14"/>
  <c r="H660" i="14" l="1"/>
  <c r="N660" i="14" s="1"/>
  <c r="E660" i="14"/>
  <c r="F661" i="14"/>
  <c r="F662" i="14" l="1"/>
  <c r="H661" i="14"/>
  <c r="N661" i="14" s="1"/>
  <c r="E661" i="14"/>
  <c r="H662" i="14" l="1"/>
  <c r="N662" i="14" s="1"/>
  <c r="F663" i="14"/>
  <c r="E662" i="14"/>
  <c r="H663" i="14" l="1"/>
  <c r="N663" i="14" s="1"/>
  <c r="F664" i="14"/>
  <c r="E663" i="14"/>
  <c r="F665" i="14" l="1"/>
  <c r="H664" i="14"/>
  <c r="N664" i="14" s="1"/>
  <c r="E664" i="14"/>
  <c r="E665" i="14" l="1"/>
  <c r="H665" i="14"/>
  <c r="N665" i="14" s="1"/>
  <c r="F666" i="14"/>
  <c r="E666" i="14" l="1"/>
  <c r="F667" i="14"/>
  <c r="H666" i="14"/>
  <c r="N666" i="14" s="1"/>
  <c r="F668" i="14" l="1"/>
  <c r="E667" i="14"/>
  <c r="H667" i="14"/>
  <c r="N667" i="14" s="1"/>
  <c r="H668" i="14" l="1"/>
  <c r="N668" i="14" s="1"/>
  <c r="E668" i="14"/>
  <c r="F669" i="14"/>
  <c r="F670" i="14" l="1"/>
  <c r="H669" i="14"/>
  <c r="N669" i="14" s="1"/>
  <c r="E669" i="14"/>
  <c r="H670" i="14" l="1"/>
  <c r="N670" i="14" s="1"/>
  <c r="E670" i="14"/>
  <c r="F671" i="14"/>
  <c r="H671" i="14" l="1"/>
  <c r="N671" i="14" s="1"/>
  <c r="F672" i="14"/>
  <c r="E671" i="14"/>
  <c r="H672" i="14" l="1"/>
  <c r="N672" i="14" s="1"/>
  <c r="F673" i="14"/>
  <c r="E672" i="14"/>
  <c r="F674" i="14" l="1"/>
  <c r="E673" i="14"/>
  <c r="H673" i="14"/>
  <c r="N673" i="14" s="1"/>
  <c r="E674" i="14" l="1"/>
  <c r="F675" i="14"/>
  <c r="H674" i="14"/>
  <c r="N674" i="14" s="1"/>
  <c r="E675" i="14" l="1"/>
  <c r="H675" i="14"/>
  <c r="N675" i="14" s="1"/>
  <c r="F676" i="14"/>
  <c r="H676" i="14" l="1"/>
  <c r="N676" i="14" s="1"/>
  <c r="F677" i="14"/>
  <c r="E676" i="14"/>
  <c r="F678" i="14" l="1"/>
  <c r="E677" i="14"/>
  <c r="H677" i="14"/>
  <c r="N677" i="14" s="1"/>
  <c r="H678" i="14" l="1"/>
  <c r="N678" i="14" s="1"/>
  <c r="E678" i="14"/>
  <c r="F679" i="14"/>
  <c r="H679" i="14" l="1"/>
  <c r="N679" i="14" s="1"/>
  <c r="F680" i="14"/>
  <c r="E679" i="14"/>
  <c r="H680" i="14" l="1"/>
  <c r="N680" i="14" s="1"/>
  <c r="F681" i="14"/>
  <c r="E680" i="14"/>
  <c r="F682" i="14" l="1"/>
  <c r="E681" i="14"/>
  <c r="H681" i="14"/>
  <c r="N681" i="14" s="1"/>
  <c r="E682" i="14" l="1"/>
  <c r="H682" i="14"/>
  <c r="N682" i="14" s="1"/>
  <c r="F683" i="14"/>
  <c r="E683" i="14" l="1"/>
  <c r="F684" i="14"/>
  <c r="H683" i="14"/>
  <c r="N683" i="14" s="1"/>
  <c r="H684" i="14" l="1"/>
  <c r="N684" i="14" s="1"/>
  <c r="E684" i="14"/>
  <c r="F685" i="14"/>
  <c r="F686" i="14" l="1"/>
  <c r="H685" i="14"/>
  <c r="N685" i="14" s="1"/>
  <c r="E685" i="14"/>
  <c r="H686" i="14" l="1"/>
  <c r="N686" i="14" s="1"/>
  <c r="E686" i="14"/>
  <c r="F687" i="14"/>
  <c r="H687" i="14" l="1"/>
  <c r="N687" i="14" s="1"/>
  <c r="F688" i="14"/>
  <c r="E687" i="14"/>
  <c r="H688" i="14" l="1"/>
  <c r="N688" i="14" s="1"/>
  <c r="F689" i="14"/>
  <c r="E688" i="14"/>
  <c r="F690" i="14" l="1"/>
  <c r="E689" i="14"/>
  <c r="H689" i="14"/>
  <c r="N689" i="14" s="1"/>
  <c r="E690" i="14" l="1"/>
  <c r="F691" i="14"/>
  <c r="H690" i="14"/>
  <c r="N690" i="14" s="1"/>
  <c r="E691" i="14" l="1"/>
  <c r="H691" i="14"/>
  <c r="N691" i="14" s="1"/>
  <c r="F692" i="14"/>
  <c r="H692" i="14" l="1"/>
  <c r="N692" i="14" s="1"/>
  <c r="E692" i="14"/>
  <c r="F693" i="14"/>
  <c r="F694" i="14" l="1"/>
  <c r="H693" i="14"/>
  <c r="N693" i="14" s="1"/>
  <c r="E693" i="14"/>
  <c r="H694" i="14" l="1"/>
  <c r="N694" i="14" s="1"/>
  <c r="E694" i="14"/>
  <c r="F695" i="14"/>
  <c r="H695" i="14" l="1"/>
  <c r="N695" i="14" s="1"/>
  <c r="F696" i="14"/>
  <c r="E695" i="14"/>
  <c r="H696" i="14" l="1"/>
  <c r="N696" i="14" s="1"/>
  <c r="F697" i="14"/>
  <c r="E696" i="14"/>
  <c r="F698" i="14" l="1"/>
  <c r="E697" i="14"/>
  <c r="H697" i="14"/>
  <c r="N697" i="14" s="1"/>
  <c r="E698" i="14" l="1"/>
  <c r="H698" i="14"/>
  <c r="N698" i="14" s="1"/>
  <c r="F699" i="14"/>
  <c r="E699" i="14" l="1"/>
  <c r="F700" i="14"/>
  <c r="H699" i="14"/>
  <c r="N699" i="14" s="1"/>
  <c r="H700" i="14" l="1"/>
  <c r="N700" i="14" s="1"/>
  <c r="E700" i="14"/>
  <c r="F701" i="14"/>
  <c r="F702" i="14" l="1"/>
  <c r="H701" i="14"/>
  <c r="N701" i="14" s="1"/>
  <c r="E701" i="14"/>
  <c r="H702" i="14" l="1"/>
  <c r="N702" i="14" s="1"/>
  <c r="E702" i="14"/>
  <c r="F703" i="14"/>
  <c r="H703" i="14" l="1"/>
  <c r="N703" i="14" s="1"/>
  <c r="F704" i="14"/>
  <c r="E703" i="14"/>
  <c r="H704" i="14" l="1"/>
  <c r="N704" i="14" s="1"/>
  <c r="F705" i="14"/>
  <c r="E704" i="14"/>
  <c r="F706" i="14" l="1"/>
  <c r="E705" i="14"/>
  <c r="H705" i="14"/>
  <c r="N705" i="14" s="1"/>
  <c r="E706" i="14" l="1"/>
  <c r="F707" i="14"/>
  <c r="H706" i="14"/>
  <c r="N706" i="14" s="1"/>
  <c r="E707" i="14" l="1"/>
  <c r="H707" i="14"/>
  <c r="N707" i="14" s="1"/>
  <c r="F708" i="14"/>
  <c r="H708" i="14" l="1"/>
  <c r="N708" i="14" s="1"/>
  <c r="F709" i="14"/>
  <c r="E708" i="14"/>
  <c r="F710" i="14" l="1"/>
  <c r="E709" i="14"/>
  <c r="H709" i="14"/>
  <c r="N709" i="14" s="1"/>
  <c r="H710" i="14" l="1"/>
  <c r="N710" i="14" s="1"/>
  <c r="E710" i="14"/>
  <c r="F711" i="14"/>
  <c r="H711" i="14" l="1"/>
  <c r="N711" i="14" s="1"/>
  <c r="F712" i="14"/>
  <c r="E711" i="14"/>
  <c r="H712" i="14" l="1"/>
  <c r="N712" i="14" s="1"/>
  <c r="F713" i="14"/>
  <c r="E712" i="14"/>
  <c r="F714" i="14" l="1"/>
  <c r="E713" i="14"/>
  <c r="H713" i="14"/>
  <c r="N713" i="14" s="1"/>
  <c r="E714" i="14" l="1"/>
  <c r="H714" i="14"/>
  <c r="N714" i="14" s="1"/>
  <c r="F715" i="14"/>
  <c r="E715" i="14" l="1"/>
  <c r="F716" i="14"/>
  <c r="H715" i="14"/>
  <c r="N715" i="14" s="1"/>
  <c r="H716" i="14" l="1"/>
  <c r="N716" i="14" s="1"/>
  <c r="E716" i="14"/>
  <c r="F717" i="14"/>
  <c r="F718" i="14" l="1"/>
  <c r="H717" i="14"/>
  <c r="N717" i="14" s="1"/>
  <c r="E717" i="14"/>
  <c r="H718" i="14" l="1"/>
  <c r="N718" i="14" s="1"/>
  <c r="E718" i="14"/>
  <c r="F719" i="14"/>
  <c r="H719" i="14" l="1"/>
  <c r="N719" i="14" s="1"/>
  <c r="F720" i="14"/>
  <c r="E719" i="14"/>
  <c r="H720" i="14" l="1"/>
  <c r="N720" i="14" s="1"/>
  <c r="F721" i="14"/>
  <c r="E720" i="14"/>
  <c r="F722" i="14" l="1"/>
  <c r="E721" i="14"/>
  <c r="H721" i="14"/>
  <c r="N721" i="14" s="1"/>
  <c r="E722" i="14" l="1"/>
  <c r="F723" i="14"/>
  <c r="H722" i="14"/>
  <c r="N722" i="14" s="1"/>
  <c r="E723" i="14" l="1"/>
  <c r="H723" i="14"/>
  <c r="N723" i="14" s="1"/>
  <c r="F724" i="14"/>
  <c r="H724" i="14" l="1"/>
  <c r="N724" i="14" s="1"/>
  <c r="E724" i="14"/>
  <c r="F725" i="14"/>
  <c r="F726" i="14" l="1"/>
  <c r="H725" i="14"/>
  <c r="N725" i="14" s="1"/>
  <c r="E725" i="14"/>
  <c r="H726" i="14" l="1"/>
  <c r="N726" i="14" s="1"/>
  <c r="E726" i="14"/>
  <c r="F727" i="14"/>
  <c r="H727" i="14" l="1"/>
  <c r="N727" i="14" s="1"/>
  <c r="F728" i="14"/>
  <c r="E727" i="14"/>
  <c r="H728" i="14" l="1"/>
  <c r="N728" i="14" s="1"/>
  <c r="F729" i="14"/>
  <c r="E728" i="14"/>
  <c r="F730" i="14" l="1"/>
  <c r="E729" i="14"/>
  <c r="H729" i="14"/>
  <c r="N729" i="14" s="1"/>
  <c r="F731" i="14" l="1"/>
  <c r="E730" i="14"/>
  <c r="H730" i="14"/>
  <c r="N730" i="14" s="1"/>
  <c r="F732" i="14" l="1"/>
  <c r="E731" i="14"/>
  <c r="H731" i="14"/>
  <c r="N731" i="14" s="1"/>
  <c r="E732" i="14" l="1"/>
  <c r="F733" i="14"/>
  <c r="H732" i="14"/>
  <c r="N732" i="14" s="1"/>
  <c r="F734" i="14" l="1"/>
  <c r="E733" i="14"/>
  <c r="H733" i="14"/>
  <c r="N733" i="14" s="1"/>
  <c r="F735" i="14" l="1"/>
  <c r="E734" i="14"/>
  <c r="H734" i="14"/>
  <c r="N734" i="14" s="1"/>
  <c r="E735" i="14" l="1"/>
  <c r="H735" i="14"/>
  <c r="N735" i="14" s="1"/>
  <c r="F736" i="14"/>
  <c r="E736" i="14" l="1"/>
  <c r="H736" i="14"/>
  <c r="N736" i="14" s="1"/>
  <c r="F737" i="14"/>
  <c r="H737" i="14" l="1"/>
  <c r="N737" i="14" s="1"/>
  <c r="E737" i="14"/>
  <c r="F738" i="14"/>
  <c r="F739" i="14" l="1"/>
  <c r="H738" i="14"/>
  <c r="N738" i="14" s="1"/>
  <c r="E738" i="14"/>
  <c r="F740" i="14" l="1"/>
  <c r="H739" i="14"/>
  <c r="N739" i="14" s="1"/>
  <c r="E739" i="14"/>
  <c r="E740" i="14" l="1"/>
  <c r="F741" i="14"/>
  <c r="H740" i="14"/>
  <c r="N740" i="14" s="1"/>
  <c r="E741" i="14" l="1"/>
  <c r="H741" i="14"/>
  <c r="N741" i="14" s="1"/>
  <c r="F742" i="14"/>
  <c r="E742" i="14" l="1"/>
  <c r="F743" i="14"/>
  <c r="H742" i="14"/>
  <c r="N742" i="14" s="1"/>
  <c r="E743" i="14" l="1"/>
  <c r="H743" i="14"/>
  <c r="N743" i="14" s="1"/>
  <c r="F744" i="14"/>
  <c r="H744" i="14" l="1"/>
  <c r="N744" i="14" s="1"/>
  <c r="E744" i="14"/>
  <c r="F745" i="14"/>
  <c r="H745" i="14" l="1"/>
  <c r="N745" i="14" s="1"/>
  <c r="F746" i="14"/>
  <c r="E745" i="14"/>
  <c r="F747" i="14" l="1"/>
  <c r="H746" i="14"/>
  <c r="N746" i="14" s="1"/>
  <c r="E746" i="14"/>
  <c r="H747" i="14" l="1"/>
  <c r="N747" i="14" s="1"/>
  <c r="F748" i="14"/>
  <c r="E747" i="14"/>
  <c r="E748" i="14" l="1"/>
  <c r="H748" i="14"/>
  <c r="N748" i="14" s="1"/>
  <c r="F749" i="14"/>
  <c r="H749" i="14" l="1"/>
  <c r="N749" i="14" s="1"/>
  <c r="E749" i="14"/>
  <c r="F750" i="14"/>
  <c r="H750" i="14" l="1"/>
  <c r="N750" i="14" s="1"/>
  <c r="F751" i="14"/>
  <c r="E750" i="14"/>
  <c r="H751" i="14" l="1"/>
  <c r="N751" i="14" s="1"/>
  <c r="E751" i="14"/>
  <c r="F752" i="14"/>
  <c r="F753" i="14" l="1"/>
  <c r="H752" i="14"/>
  <c r="N752" i="14" s="1"/>
  <c r="E752" i="14"/>
  <c r="H753" i="14" l="1"/>
  <c r="N753" i="14" s="1"/>
  <c r="F754" i="14"/>
  <c r="E753" i="14"/>
  <c r="F755" i="14" l="1"/>
  <c r="H754" i="14"/>
  <c r="N754" i="14" s="1"/>
  <c r="E754" i="14"/>
  <c r="H755" i="14" l="1"/>
  <c r="N755" i="14" s="1"/>
  <c r="E755" i="14"/>
  <c r="F756" i="14"/>
  <c r="E756" i="14" l="1"/>
  <c r="H756" i="14"/>
  <c r="N756" i="14" s="1"/>
  <c r="F757" i="14"/>
  <c r="H757" i="14" l="1"/>
  <c r="N757" i="14" s="1"/>
  <c r="F758" i="14"/>
  <c r="E757" i="14"/>
  <c r="E758" i="14" l="1"/>
  <c r="F759" i="14"/>
  <c r="H758" i="14"/>
  <c r="N758" i="14" s="1"/>
  <c r="F760" i="14" l="1"/>
  <c r="H759" i="14"/>
  <c r="N759" i="14" s="1"/>
  <c r="E759" i="14"/>
  <c r="H760" i="14" l="1"/>
  <c r="N760" i="14" s="1"/>
  <c r="E760" i="14"/>
  <c r="F761" i="14"/>
  <c r="H761" i="14" l="1"/>
  <c r="N761" i="14" s="1"/>
  <c r="F762" i="14"/>
  <c r="E761" i="14"/>
  <c r="F763" i="14" l="1"/>
  <c r="H762" i="14"/>
  <c r="N762" i="14" s="1"/>
  <c r="E762" i="14"/>
  <c r="H763" i="14" l="1"/>
  <c r="N763" i="14" s="1"/>
  <c r="E763" i="14"/>
  <c r="F764" i="14"/>
  <c r="E764" i="14" l="1"/>
  <c r="H764" i="14"/>
  <c r="N764" i="14" s="1"/>
  <c r="F765" i="14"/>
  <c r="H765" i="14" l="1"/>
  <c r="N765" i="14" s="1"/>
  <c r="F766" i="14"/>
  <c r="E765" i="14"/>
  <c r="F767" i="14" l="1"/>
  <c r="E766" i="14"/>
  <c r="H766" i="14"/>
  <c r="N766" i="14" s="1"/>
  <c r="E767" i="14" l="1"/>
  <c r="H767" i="14"/>
  <c r="N767" i="14" s="1"/>
  <c r="F768" i="14"/>
  <c r="E768" i="14" l="1"/>
  <c r="H768" i="14"/>
  <c r="N768" i="14" s="1"/>
  <c r="F769" i="14"/>
  <c r="H769" i="14" l="1"/>
  <c r="N769" i="14" s="1"/>
  <c r="F770" i="14"/>
  <c r="E769" i="14"/>
  <c r="F771" i="14" l="1"/>
  <c r="E770" i="14"/>
  <c r="H770" i="14"/>
  <c r="N770" i="14" s="1"/>
  <c r="F772" i="14" l="1"/>
  <c r="E771" i="14"/>
  <c r="H771" i="14"/>
  <c r="N771" i="14" s="1"/>
  <c r="H772" i="14" l="1"/>
  <c r="N772" i="14" s="1"/>
  <c r="E772" i="14"/>
  <c r="F773" i="14"/>
  <c r="H773" i="14" l="1"/>
  <c r="N773" i="14" s="1"/>
  <c r="F774" i="14"/>
  <c r="E773" i="14"/>
  <c r="F775" i="14" l="1"/>
  <c r="H774" i="14"/>
  <c r="N774" i="14" s="1"/>
  <c r="E774" i="14"/>
  <c r="E775" i="14" l="1"/>
  <c r="F776" i="14"/>
  <c r="H775" i="14"/>
  <c r="N775" i="14" s="1"/>
  <c r="E776" i="14" l="1"/>
  <c r="F777" i="14"/>
  <c r="H776" i="14"/>
  <c r="N776" i="14" s="1"/>
  <c r="H777" i="14" l="1"/>
  <c r="N777" i="14" s="1"/>
  <c r="E777" i="14"/>
  <c r="F778" i="14"/>
  <c r="F779" i="14" l="1"/>
  <c r="H778" i="14"/>
  <c r="N778" i="14" s="1"/>
  <c r="E778" i="14"/>
  <c r="H779" i="14" l="1"/>
  <c r="N779" i="14" s="1"/>
  <c r="E779" i="14"/>
  <c r="F780" i="14"/>
  <c r="H780" i="14" l="1"/>
  <c r="N780" i="14" s="1"/>
  <c r="E780" i="14"/>
  <c r="F781" i="14"/>
  <c r="H781" i="14" l="1"/>
  <c r="N781" i="14" s="1"/>
  <c r="F782" i="14"/>
  <c r="E781" i="14"/>
  <c r="F783" i="14" l="1"/>
  <c r="H782" i="14"/>
  <c r="N782" i="14" s="1"/>
  <c r="E782" i="14"/>
  <c r="E783" i="14" l="1"/>
  <c r="H783" i="14"/>
  <c r="N783" i="14" s="1"/>
  <c r="F784" i="14"/>
  <c r="E784" i="14" l="1"/>
  <c r="H784" i="14"/>
  <c r="N784" i="14" s="1"/>
  <c r="F785" i="14"/>
  <c r="H785" i="14" l="1"/>
  <c r="N785" i="14" s="1"/>
  <c r="F786" i="14"/>
  <c r="E785" i="14"/>
  <c r="F787" i="14" l="1"/>
  <c r="E786" i="14"/>
  <c r="H786" i="14"/>
  <c r="N786" i="14" s="1"/>
  <c r="H787" i="14" l="1"/>
  <c r="N787" i="14" s="1"/>
  <c r="F788" i="14"/>
  <c r="E787" i="14"/>
  <c r="H788" i="14" l="1"/>
  <c r="N788" i="14" s="1"/>
  <c r="E788" i="14"/>
  <c r="F789" i="14"/>
  <c r="H789" i="14" l="1"/>
  <c r="N789" i="14" s="1"/>
  <c r="F790" i="14"/>
  <c r="E789" i="14"/>
  <c r="F791" i="14" l="1"/>
  <c r="H790" i="14"/>
  <c r="N790" i="14" s="1"/>
  <c r="E790" i="14"/>
  <c r="E791" i="14" l="1"/>
  <c r="F792" i="14"/>
  <c r="H791" i="14"/>
  <c r="N791" i="14" s="1"/>
  <c r="E792" i="14" l="1"/>
  <c r="H792" i="14"/>
  <c r="N792" i="14" s="1"/>
  <c r="F793" i="14"/>
  <c r="H793" i="14" l="1"/>
  <c r="N793" i="14" s="1"/>
  <c r="E793" i="14"/>
  <c r="F794" i="14"/>
  <c r="F795" i="14" l="1"/>
  <c r="H794" i="14"/>
  <c r="N794" i="14" s="1"/>
  <c r="E794" i="14"/>
  <c r="F796" i="14" l="1"/>
  <c r="H795" i="14"/>
  <c r="N795" i="14" s="1"/>
  <c r="E795" i="14"/>
  <c r="H796" i="14" l="1"/>
  <c r="N796" i="14" s="1"/>
  <c r="E796" i="14"/>
  <c r="F797" i="14"/>
  <c r="H797" i="14" l="1"/>
  <c r="N797" i="14" s="1"/>
  <c r="F798" i="14"/>
  <c r="E797" i="14"/>
  <c r="F799" i="14" l="1"/>
  <c r="H798" i="14"/>
  <c r="N798" i="14" s="1"/>
  <c r="E798" i="14"/>
  <c r="E799" i="14" l="1"/>
  <c r="H799" i="14"/>
  <c r="N799" i="14" s="1"/>
  <c r="F800" i="14"/>
  <c r="E800" i="14" l="1"/>
  <c r="F801" i="14"/>
  <c r="H800" i="14"/>
  <c r="N800" i="14" s="1"/>
  <c r="H801" i="14" l="1"/>
  <c r="N801" i="14" s="1"/>
  <c r="E801" i="14"/>
  <c r="F802" i="14"/>
  <c r="F803" i="14" l="1"/>
  <c r="H802" i="14"/>
  <c r="N802" i="14" s="1"/>
  <c r="E802" i="14"/>
  <c r="H803" i="14" l="1"/>
  <c r="N803" i="14" s="1"/>
  <c r="F804" i="14"/>
  <c r="E803" i="14"/>
  <c r="H804" i="14" l="1"/>
  <c r="N804" i="14" s="1"/>
  <c r="E804" i="14"/>
  <c r="F805" i="14"/>
  <c r="H805" i="14" l="1"/>
  <c r="N805" i="14" s="1"/>
  <c r="F806" i="14"/>
  <c r="E805" i="14"/>
  <c r="F807" i="14" l="1"/>
  <c r="E806" i="14"/>
  <c r="H806" i="14"/>
  <c r="N806" i="14" s="1"/>
  <c r="E807" i="14" l="1"/>
  <c r="H807" i="14"/>
  <c r="N807" i="14" s="1"/>
  <c r="F808" i="14"/>
  <c r="E808" i="14" l="1"/>
  <c r="H808" i="14"/>
  <c r="N808" i="14" s="1"/>
  <c r="F809" i="14"/>
  <c r="H809" i="14" l="1"/>
  <c r="N809" i="14" s="1"/>
  <c r="E809" i="14"/>
  <c r="F810" i="14"/>
  <c r="F811" i="14" l="1"/>
  <c r="E810" i="14"/>
  <c r="H810" i="14"/>
  <c r="N810" i="14" s="1"/>
  <c r="F812" i="14" l="1"/>
  <c r="E811" i="14"/>
  <c r="H811" i="14"/>
  <c r="N811" i="14" s="1"/>
  <c r="H812" i="14" l="1"/>
  <c r="N812" i="14" s="1"/>
  <c r="E812" i="14"/>
  <c r="F813" i="14"/>
  <c r="H813" i="14" l="1"/>
  <c r="N813" i="14" s="1"/>
  <c r="F814" i="14"/>
  <c r="E813" i="14"/>
  <c r="F815" i="14" l="1"/>
  <c r="H814" i="14"/>
  <c r="N814" i="14" s="1"/>
  <c r="E814" i="14"/>
  <c r="E815" i="14" l="1"/>
  <c r="F816" i="14"/>
  <c r="H815" i="14"/>
  <c r="N815" i="14" s="1"/>
  <c r="E816" i="14" l="1"/>
  <c r="F817" i="14"/>
  <c r="H816" i="14"/>
  <c r="N816" i="14" s="1"/>
  <c r="H817" i="14" l="1"/>
  <c r="N817" i="14" s="1"/>
  <c r="E817" i="14"/>
  <c r="F818" i="14"/>
  <c r="F819" i="14" l="1"/>
  <c r="H818" i="14"/>
  <c r="N818" i="14" s="1"/>
  <c r="E818" i="14"/>
  <c r="H819" i="14" l="1"/>
  <c r="N819" i="14" s="1"/>
  <c r="F820" i="14"/>
  <c r="E819" i="14"/>
  <c r="H820" i="14" l="1"/>
  <c r="N820" i="14" s="1"/>
  <c r="E820" i="14"/>
  <c r="F821" i="14"/>
  <c r="H821" i="14" l="1"/>
  <c r="N821" i="14" s="1"/>
  <c r="F822" i="14"/>
  <c r="E821" i="14"/>
  <c r="F823" i="14" l="1"/>
  <c r="H822" i="14"/>
  <c r="N822" i="14" s="1"/>
  <c r="E822" i="14"/>
  <c r="E823" i="14" l="1"/>
  <c r="H823" i="14"/>
  <c r="N823" i="14" s="1"/>
  <c r="F824" i="14"/>
  <c r="E824" i="14" l="1"/>
  <c r="H824" i="14"/>
  <c r="N824" i="14" s="1"/>
  <c r="F825" i="14"/>
  <c r="H825" i="14" l="1"/>
  <c r="N825" i="14" s="1"/>
  <c r="E825" i="14"/>
  <c r="F826" i="14"/>
  <c r="F827" i="14" l="1"/>
  <c r="H826" i="14"/>
  <c r="N826" i="14" s="1"/>
  <c r="E826" i="14"/>
  <c r="H827" i="14" l="1"/>
  <c r="N827" i="14" s="1"/>
  <c r="F828" i="14"/>
  <c r="E827" i="14"/>
  <c r="H828" i="14" l="1"/>
  <c r="N828" i="14" s="1"/>
  <c r="E828" i="14"/>
  <c r="F829" i="14"/>
  <c r="H829" i="14" l="1"/>
  <c r="N829" i="14" s="1"/>
  <c r="F830" i="14"/>
  <c r="E829" i="14"/>
  <c r="F831" i="14" l="1"/>
  <c r="H830" i="14"/>
  <c r="N830" i="14" s="1"/>
  <c r="E830" i="14"/>
  <c r="E831" i="14" l="1"/>
  <c r="H831" i="14"/>
  <c r="N831" i="14" s="1"/>
  <c r="F832" i="14"/>
  <c r="E832" i="14" l="1"/>
  <c r="H832" i="14"/>
  <c r="N832" i="14" s="1"/>
  <c r="F833" i="14"/>
  <c r="H833" i="14" l="1"/>
  <c r="N833" i="14" s="1"/>
  <c r="E833" i="14"/>
  <c r="F834" i="14"/>
  <c r="F835" i="14" l="1"/>
  <c r="H834" i="14"/>
  <c r="N834" i="14" s="1"/>
  <c r="E834" i="14"/>
  <c r="F836" i="14" l="1"/>
  <c r="E835" i="14"/>
  <c r="H835" i="14"/>
  <c r="N835" i="14" s="1"/>
  <c r="H836" i="14" l="1"/>
  <c r="N836" i="14" s="1"/>
  <c r="E836" i="14"/>
  <c r="F837" i="14"/>
  <c r="H837" i="14" l="1"/>
  <c r="N837" i="14" s="1"/>
  <c r="F838" i="14"/>
  <c r="E837" i="14"/>
  <c r="F839" i="14" l="1"/>
  <c r="H838" i="14"/>
  <c r="N838" i="14" s="1"/>
  <c r="E838" i="14"/>
  <c r="E839" i="14" l="1"/>
  <c r="F840" i="14"/>
  <c r="H839" i="14"/>
  <c r="N839" i="14" s="1"/>
  <c r="E840" i="14" l="1"/>
  <c r="F841" i="14"/>
  <c r="H840" i="14"/>
  <c r="N840" i="14" s="1"/>
  <c r="H841" i="14" l="1"/>
  <c r="N841" i="14" s="1"/>
  <c r="E841" i="14"/>
  <c r="F842" i="14"/>
  <c r="F843" i="14" l="1"/>
  <c r="H842" i="14"/>
  <c r="N842" i="14" s="1"/>
  <c r="E842" i="14"/>
  <c r="F844" i="14" l="1"/>
  <c r="H843" i="14"/>
  <c r="N843" i="14" s="1"/>
  <c r="E843" i="14"/>
  <c r="H844" i="14" l="1"/>
  <c r="N844" i="14" s="1"/>
  <c r="E844" i="14"/>
  <c r="F845" i="14"/>
  <c r="E845" i="14" l="1"/>
  <c r="F846" i="14"/>
  <c r="H845" i="14"/>
  <c r="N845" i="14" s="1"/>
  <c r="F847" i="14" l="1"/>
  <c r="E846" i="14"/>
  <c r="H846" i="14"/>
  <c r="N846" i="14" s="1"/>
  <c r="F848" i="14" l="1"/>
  <c r="E847" i="14"/>
  <c r="H847" i="14"/>
  <c r="N847" i="14" s="1"/>
  <c r="H848" i="14" l="1"/>
  <c r="N848" i="14" s="1"/>
  <c r="F849" i="14"/>
  <c r="E848" i="14"/>
  <c r="F850" i="14" l="1"/>
  <c r="E849" i="14"/>
  <c r="H849" i="14"/>
  <c r="N849" i="14" s="1"/>
  <c r="H850" i="14" l="1"/>
  <c r="N850" i="14" s="1"/>
  <c r="E850" i="14"/>
  <c r="F851" i="14"/>
  <c r="F852" i="14" l="1"/>
  <c r="E851" i="14"/>
  <c r="H851" i="14"/>
  <c r="N851" i="14" s="1"/>
  <c r="E852" i="14" l="1"/>
  <c r="F853" i="14"/>
  <c r="H852" i="14"/>
  <c r="N852" i="14" s="1"/>
  <c r="E853" i="14" l="1"/>
  <c r="H853" i="14"/>
  <c r="N853" i="14" s="1"/>
  <c r="F854" i="14"/>
  <c r="H854" i="14" l="1"/>
  <c r="N854" i="14" s="1"/>
  <c r="E854" i="14"/>
  <c r="F855" i="14"/>
  <c r="H855" i="14" l="1"/>
  <c r="N855" i="14" s="1"/>
  <c r="E855" i="14"/>
  <c r="F856" i="14"/>
  <c r="H856" i="14" l="1"/>
  <c r="N856" i="14" s="1"/>
  <c r="E856" i="14"/>
  <c r="F857" i="14"/>
  <c r="F858" i="14" l="1"/>
  <c r="H857" i="14"/>
  <c r="N857" i="14" s="1"/>
  <c r="E857" i="14"/>
  <c r="H858" i="14" l="1"/>
  <c r="N858" i="14" s="1"/>
  <c r="F859" i="14"/>
  <c r="E858" i="14"/>
  <c r="F860" i="14" l="1"/>
  <c r="E859" i="14"/>
  <c r="H859" i="14"/>
  <c r="N859" i="14" s="1"/>
  <c r="E860" i="14" l="1"/>
  <c r="H860" i="14"/>
  <c r="N860" i="14" s="1"/>
  <c r="F861" i="14"/>
  <c r="E861" i="14" l="1"/>
  <c r="H861" i="14"/>
  <c r="N861" i="14" s="1"/>
  <c r="F862" i="14"/>
  <c r="H862" i="14" l="1"/>
  <c r="N862" i="14" s="1"/>
  <c r="F863" i="14"/>
  <c r="E862" i="14"/>
  <c r="H863" i="14" l="1"/>
  <c r="N863" i="14" s="1"/>
  <c r="F864" i="14"/>
  <c r="E863" i="14"/>
  <c r="H864" i="14" l="1"/>
  <c r="N864" i="14" s="1"/>
  <c r="F865" i="14"/>
  <c r="E864" i="14"/>
  <c r="F866" i="14" l="1"/>
  <c r="H865" i="14"/>
  <c r="N865" i="14" s="1"/>
  <c r="E865" i="14"/>
  <c r="H866" i="14" l="1"/>
  <c r="N866" i="14" s="1"/>
  <c r="E866" i="14"/>
  <c r="F867" i="14"/>
  <c r="F868" i="14" l="1"/>
  <c r="E867" i="14"/>
  <c r="H867" i="14"/>
  <c r="N867" i="14" s="1"/>
  <c r="F869" i="14" l="1"/>
  <c r="H868" i="14"/>
  <c r="N868" i="14" s="1"/>
  <c r="E868" i="14"/>
  <c r="E869" i="14" l="1"/>
  <c r="F870" i="14"/>
  <c r="H869" i="14"/>
  <c r="N869" i="14" s="1"/>
  <c r="F871" i="14" l="1"/>
  <c r="H870" i="14"/>
  <c r="N870" i="14" s="1"/>
  <c r="E870" i="14"/>
  <c r="F872" i="14" l="1"/>
  <c r="H871" i="14"/>
  <c r="N871" i="14" s="1"/>
  <c r="E871" i="14"/>
  <c r="H872" i="14" l="1"/>
  <c r="N872" i="14" s="1"/>
  <c r="F873" i="14"/>
  <c r="E872" i="14"/>
  <c r="F874" i="14" l="1"/>
  <c r="H873" i="14"/>
  <c r="N873" i="14" s="1"/>
  <c r="E873" i="14"/>
  <c r="H874" i="14" l="1"/>
  <c r="N874" i="14" s="1"/>
  <c r="F875" i="14"/>
  <c r="E874" i="14"/>
  <c r="F876" i="14" l="1"/>
  <c r="E875" i="14"/>
  <c r="H875" i="14"/>
  <c r="N875" i="14" s="1"/>
  <c r="H876" i="14" l="1"/>
  <c r="N876" i="14" s="1"/>
  <c r="E876" i="14"/>
  <c r="F877" i="14"/>
  <c r="E877" i="14" l="1"/>
  <c r="H877" i="14"/>
  <c r="N877" i="14" s="1"/>
  <c r="F878" i="14"/>
  <c r="H878" i="14" l="1"/>
  <c r="N878" i="14" s="1"/>
  <c r="F879" i="14"/>
  <c r="E878" i="14"/>
  <c r="H879" i="14" l="1"/>
  <c r="N879" i="14" s="1"/>
  <c r="E879" i="14"/>
  <c r="F880" i="14"/>
  <c r="H880" i="14" l="1"/>
  <c r="N880" i="14" s="1"/>
  <c r="F881" i="14"/>
  <c r="E880" i="14"/>
  <c r="F882" i="14" l="1"/>
  <c r="E881" i="14"/>
  <c r="H881" i="14"/>
  <c r="N881" i="14" s="1"/>
  <c r="H882" i="14" l="1"/>
  <c r="N882" i="14" s="1"/>
  <c r="F883" i="14"/>
  <c r="E882" i="14"/>
  <c r="F884" i="14" l="1"/>
  <c r="E883" i="14"/>
  <c r="H883" i="14"/>
  <c r="N883" i="14" s="1"/>
  <c r="H884" i="14" l="1"/>
  <c r="N884" i="14" s="1"/>
  <c r="F885" i="14"/>
  <c r="E884" i="14"/>
  <c r="E885" i="14" l="1"/>
  <c r="H885" i="14"/>
  <c r="N885" i="14" s="1"/>
  <c r="F886" i="14"/>
  <c r="F887" i="14" l="1"/>
  <c r="E886" i="14"/>
  <c r="H886" i="14"/>
  <c r="N886" i="14" s="1"/>
  <c r="F888" i="14" l="1"/>
  <c r="E887" i="14"/>
  <c r="H887" i="14"/>
  <c r="N887" i="14" s="1"/>
  <c r="H888" i="14" l="1"/>
  <c r="N888" i="14" s="1"/>
  <c r="F889" i="14"/>
  <c r="E888" i="14"/>
  <c r="F890" i="14" l="1"/>
  <c r="H889" i="14"/>
  <c r="N889" i="14" s="1"/>
  <c r="E889" i="14"/>
  <c r="H890" i="14" l="1"/>
  <c r="N890" i="14" s="1"/>
  <c r="E890" i="14"/>
  <c r="F891" i="14"/>
  <c r="F892" i="14" l="1"/>
  <c r="E891" i="14"/>
  <c r="H891" i="14"/>
  <c r="N891" i="14" s="1"/>
  <c r="F893" i="14" l="1"/>
  <c r="H892" i="14"/>
  <c r="N892" i="14" s="1"/>
  <c r="E892" i="14"/>
  <c r="E893" i="14" l="1"/>
  <c r="F894" i="14"/>
  <c r="H893" i="14"/>
  <c r="N893" i="14" s="1"/>
  <c r="H894" i="14" l="1"/>
  <c r="N894" i="14" s="1"/>
  <c r="F895" i="14"/>
  <c r="E894" i="14"/>
  <c r="H895" i="14" l="1"/>
  <c r="N895" i="14" s="1"/>
  <c r="F896" i="14"/>
  <c r="E895" i="14"/>
  <c r="H896" i="14" l="1"/>
  <c r="N896" i="14" s="1"/>
  <c r="E896" i="14"/>
  <c r="F897" i="14"/>
  <c r="F898" i="14" l="1"/>
  <c r="H897" i="14"/>
  <c r="N897" i="14" s="1"/>
  <c r="E897" i="14"/>
  <c r="H898" i="14" l="1"/>
  <c r="N898" i="14" s="1"/>
  <c r="E898" i="14"/>
  <c r="F899" i="14"/>
  <c r="F900" i="14" l="1"/>
  <c r="E899" i="14"/>
  <c r="H899" i="14"/>
  <c r="N899" i="14" s="1"/>
  <c r="E900" i="14" l="1"/>
  <c r="F901" i="14"/>
  <c r="H900" i="14"/>
  <c r="N900" i="14" s="1"/>
  <c r="E901" i="14" l="1"/>
  <c r="H901" i="14"/>
  <c r="N901" i="14" s="1"/>
  <c r="F902" i="14"/>
  <c r="H902" i="14" l="1"/>
  <c r="N902" i="14" s="1"/>
  <c r="E902" i="14"/>
  <c r="F903" i="14"/>
  <c r="H903" i="14" l="1"/>
  <c r="N903" i="14" s="1"/>
  <c r="E903" i="14"/>
  <c r="F904" i="14"/>
  <c r="H904" i="14" l="1"/>
  <c r="N904" i="14" s="1"/>
  <c r="E904" i="14"/>
  <c r="F905" i="14"/>
  <c r="F906" i="14" l="1"/>
  <c r="E905" i="14"/>
  <c r="H905" i="14"/>
  <c r="N905" i="14" s="1"/>
  <c r="H906" i="14" l="1"/>
  <c r="N906" i="14" s="1"/>
  <c r="E906" i="14"/>
  <c r="F907" i="14"/>
  <c r="F908" i="14" l="1"/>
  <c r="E907" i="14"/>
  <c r="H907" i="14"/>
  <c r="N907" i="14" s="1"/>
  <c r="F909" i="14" l="1"/>
  <c r="H908" i="14"/>
  <c r="N908" i="14" s="1"/>
  <c r="E908" i="14"/>
  <c r="E909" i="14" l="1"/>
  <c r="F910" i="14"/>
  <c r="H909" i="14"/>
  <c r="N909" i="14" s="1"/>
  <c r="F911" i="14" l="1"/>
  <c r="H910" i="14"/>
  <c r="N910" i="14" s="1"/>
  <c r="E910" i="14"/>
  <c r="F912" i="14" l="1"/>
  <c r="H911" i="14"/>
  <c r="N911" i="14" s="1"/>
  <c r="E911" i="14"/>
  <c r="H912" i="14" l="1"/>
  <c r="N912" i="14" s="1"/>
  <c r="F913" i="14"/>
  <c r="E912" i="14"/>
  <c r="F914" i="14" l="1"/>
  <c r="H913" i="14"/>
  <c r="N913" i="14" s="1"/>
  <c r="E913" i="14"/>
  <c r="H914" i="14" l="1"/>
  <c r="N914" i="14" s="1"/>
  <c r="E914" i="14"/>
  <c r="F915" i="14"/>
  <c r="F916" i="14" l="1"/>
  <c r="E915" i="14"/>
  <c r="H915" i="14"/>
  <c r="N915" i="14" s="1"/>
  <c r="E916" i="14" l="1"/>
  <c r="F917" i="14"/>
  <c r="H916" i="14"/>
  <c r="N916" i="14" s="1"/>
  <c r="E917" i="14" l="1"/>
  <c r="H917" i="14"/>
  <c r="N917" i="14" s="1"/>
  <c r="F918" i="14"/>
  <c r="E918" i="14" l="1"/>
  <c r="F919" i="14"/>
  <c r="H918" i="14"/>
  <c r="N918" i="14" s="1"/>
  <c r="H919" i="14" l="1"/>
  <c r="N919" i="14" s="1"/>
  <c r="F920" i="14"/>
  <c r="E919" i="14"/>
  <c r="H920" i="14" l="1"/>
  <c r="N920" i="14" s="1"/>
  <c r="F921" i="14"/>
  <c r="E920" i="14"/>
  <c r="F922" i="14" l="1"/>
  <c r="H921" i="14"/>
  <c r="N921" i="14" s="1"/>
  <c r="E921" i="14"/>
  <c r="H922" i="14" l="1"/>
  <c r="N922" i="14" s="1"/>
  <c r="E922" i="14"/>
  <c r="F923" i="14"/>
  <c r="F924" i="14" l="1"/>
  <c r="E923" i="14"/>
  <c r="H923" i="14"/>
  <c r="N923" i="14" s="1"/>
  <c r="E924" i="14" l="1"/>
  <c r="H924" i="14"/>
  <c r="N924" i="14" s="1"/>
  <c r="F925" i="14"/>
  <c r="E925" i="14" l="1"/>
  <c r="H925" i="14"/>
  <c r="N925" i="14" s="1"/>
  <c r="F926" i="14"/>
  <c r="F927" i="14" l="1"/>
  <c r="E926" i="14"/>
  <c r="H926" i="14"/>
  <c r="N926" i="14" s="1"/>
  <c r="H927" i="14" l="1"/>
  <c r="N927" i="14" s="1"/>
  <c r="F928" i="14"/>
  <c r="E927" i="14"/>
  <c r="H928" i="14" l="1"/>
  <c r="N928" i="14" s="1"/>
  <c r="F929" i="14"/>
  <c r="E928" i="14"/>
  <c r="F930" i="14" l="1"/>
  <c r="E929" i="14"/>
  <c r="H929" i="14"/>
  <c r="N929" i="14" s="1"/>
  <c r="H930" i="14" l="1"/>
  <c r="N930" i="14" s="1"/>
  <c r="E930" i="14"/>
  <c r="F931" i="14"/>
  <c r="F932" i="14" l="1"/>
  <c r="E931" i="14"/>
  <c r="H931" i="14"/>
  <c r="N931" i="14" s="1"/>
  <c r="H932" i="14" l="1"/>
  <c r="N932" i="14" s="1"/>
  <c r="E932" i="14"/>
  <c r="F933" i="14"/>
  <c r="E933" i="14" l="1"/>
  <c r="F934" i="14"/>
  <c r="H933" i="14"/>
  <c r="N933" i="14" s="1"/>
  <c r="F935" i="14" l="1"/>
  <c r="E934" i="14"/>
  <c r="H934" i="14"/>
  <c r="N934" i="14" s="1"/>
  <c r="H935" i="14" l="1"/>
  <c r="N935" i="14" s="1"/>
  <c r="F936" i="14"/>
  <c r="E935" i="14"/>
  <c r="H936" i="14" l="1"/>
  <c r="N936" i="14" s="1"/>
  <c r="F937" i="14"/>
  <c r="E936" i="14"/>
  <c r="F938" i="14" l="1"/>
  <c r="E937" i="14"/>
  <c r="H937" i="14"/>
  <c r="N937" i="14" s="1"/>
  <c r="E938" i="14" l="1"/>
  <c r="F939" i="14"/>
  <c r="H938" i="14"/>
  <c r="N938" i="14" s="1"/>
  <c r="E939" i="14" l="1"/>
  <c r="F940" i="14"/>
  <c r="H939" i="14"/>
  <c r="N939" i="14" s="1"/>
  <c r="H940" i="14" l="1"/>
  <c r="N940" i="14" s="1"/>
  <c r="F941" i="14"/>
  <c r="E940" i="14"/>
  <c r="H941" i="14" l="1"/>
  <c r="N941" i="14" s="1"/>
  <c r="F942" i="14"/>
  <c r="E941" i="14"/>
  <c r="F943" i="14" l="1"/>
  <c r="H942" i="14"/>
  <c r="N942" i="14" s="1"/>
  <c r="E942" i="14"/>
  <c r="H943" i="14" l="1"/>
  <c r="N943" i="14" s="1"/>
  <c r="F944" i="14"/>
  <c r="E943" i="14"/>
  <c r="H944" i="14" l="1"/>
  <c r="N944" i="14" s="1"/>
  <c r="F945" i="14"/>
  <c r="E944" i="14"/>
  <c r="F946" i="14" l="1"/>
  <c r="H945" i="14"/>
  <c r="N945" i="14" s="1"/>
  <c r="E945" i="14"/>
  <c r="E946" i="14" l="1"/>
  <c r="H946" i="14"/>
  <c r="N946" i="14" s="1"/>
  <c r="F947" i="14"/>
  <c r="E947" i="14" l="1"/>
  <c r="H947" i="14"/>
  <c r="N947" i="14" s="1"/>
  <c r="F948" i="14"/>
  <c r="F949" i="14" l="1"/>
  <c r="H948" i="14"/>
  <c r="N948" i="14" s="1"/>
  <c r="E948" i="14"/>
  <c r="H949" i="14" l="1"/>
  <c r="N949" i="14" s="1"/>
  <c r="F950" i="14"/>
  <c r="E949" i="14"/>
  <c r="F951" i="14" l="1"/>
  <c r="H950" i="14"/>
  <c r="N950" i="14" s="1"/>
  <c r="E950" i="14"/>
  <c r="H951" i="14" l="1"/>
  <c r="N951" i="14" s="1"/>
  <c r="F952" i="14"/>
  <c r="E951" i="14"/>
  <c r="H952" i="14" l="1"/>
  <c r="N952" i="14" s="1"/>
  <c r="F953" i="14"/>
  <c r="E952" i="14"/>
  <c r="F954" i="14" l="1"/>
  <c r="E953" i="14"/>
  <c r="H953" i="14"/>
  <c r="N953" i="14" s="1"/>
  <c r="E954" i="14" l="1"/>
  <c r="F955" i="14"/>
  <c r="H954" i="14"/>
  <c r="N954" i="14" s="1"/>
  <c r="E955" i="14" l="1"/>
  <c r="H955" i="14"/>
  <c r="N955" i="14" s="1"/>
  <c r="F956" i="14"/>
  <c r="F957" i="14" l="1"/>
  <c r="E956" i="14"/>
  <c r="H956" i="14"/>
  <c r="N956" i="14" s="1"/>
  <c r="H957" i="14" l="1"/>
  <c r="N957" i="14" s="1"/>
  <c r="F958" i="14"/>
  <c r="E957" i="14"/>
  <c r="F959" i="14" l="1"/>
  <c r="H958" i="14"/>
  <c r="N958" i="14" s="1"/>
  <c r="E958" i="14"/>
  <c r="H959" i="14" l="1"/>
  <c r="N959" i="14" s="1"/>
  <c r="E959" i="14"/>
  <c r="F960" i="14"/>
  <c r="H960" i="14" l="1"/>
  <c r="N960" i="14" s="1"/>
  <c r="F961" i="14"/>
  <c r="E960" i="14"/>
  <c r="F962" i="14" l="1"/>
  <c r="H961" i="14"/>
  <c r="N961" i="14" s="1"/>
  <c r="E961" i="14"/>
  <c r="E962" i="14" l="1"/>
  <c r="H962" i="14"/>
  <c r="N962" i="14" s="1"/>
  <c r="F963" i="14"/>
  <c r="E963" i="14" l="1"/>
  <c r="F964" i="14"/>
  <c r="H963" i="14"/>
  <c r="N963" i="14" s="1"/>
  <c r="E964" i="14" l="1"/>
  <c r="H964" i="14"/>
  <c r="N964" i="14" s="1"/>
  <c r="F965" i="14"/>
  <c r="H965" i="14" l="1"/>
  <c r="N965" i="14" s="1"/>
  <c r="F966" i="14"/>
  <c r="E965" i="14"/>
  <c r="F967" i="14" l="1"/>
  <c r="E966" i="14"/>
  <c r="H966" i="14"/>
  <c r="N966" i="14" s="1"/>
  <c r="H967" i="14" l="1"/>
  <c r="N967" i="14" s="1"/>
  <c r="E967" i="14"/>
  <c r="F968" i="14"/>
  <c r="H968" i="14" l="1"/>
  <c r="N968" i="14" s="1"/>
  <c r="F969" i="14"/>
  <c r="E968" i="14"/>
  <c r="F970" i="14" l="1"/>
  <c r="H969" i="14"/>
  <c r="N969" i="14" s="1"/>
  <c r="E969" i="14"/>
  <c r="E970" i="14" l="1"/>
  <c r="F971" i="14"/>
  <c r="H970" i="14"/>
  <c r="N970" i="14" s="1"/>
  <c r="E971" i="14" l="1"/>
  <c r="H971" i="14"/>
  <c r="N971" i="14" s="1"/>
  <c r="F972" i="14"/>
  <c r="H972" i="14" l="1"/>
  <c r="N972" i="14" s="1"/>
  <c r="F973" i="14"/>
  <c r="E972" i="14"/>
  <c r="H973" i="14" l="1"/>
  <c r="N973" i="14" s="1"/>
  <c r="F974" i="14"/>
  <c r="E973" i="14"/>
  <c r="F975" i="14" l="1"/>
  <c r="H974" i="14"/>
  <c r="N974" i="14" s="1"/>
  <c r="E974" i="14"/>
  <c r="H975" i="14" l="1"/>
  <c r="N975" i="14" s="1"/>
  <c r="F976" i="14"/>
  <c r="E975" i="14"/>
  <c r="H976" i="14" l="1"/>
  <c r="N976" i="14" s="1"/>
  <c r="F977" i="14"/>
  <c r="E976" i="14"/>
  <c r="F978" i="14" l="1"/>
  <c r="H977" i="14"/>
  <c r="N977" i="14" s="1"/>
  <c r="E977" i="14"/>
  <c r="E978" i="14" l="1"/>
  <c r="H978" i="14"/>
  <c r="N978" i="14" s="1"/>
  <c r="F979" i="14"/>
  <c r="E979" i="14" l="1"/>
  <c r="F980" i="14"/>
  <c r="H979" i="14"/>
  <c r="N979" i="14" s="1"/>
  <c r="F981" i="14" l="1"/>
  <c r="E980" i="14"/>
  <c r="H980" i="14"/>
  <c r="N980" i="14" s="1"/>
  <c r="H981" i="14" l="1"/>
  <c r="N981" i="14" s="1"/>
  <c r="F982" i="14"/>
  <c r="E981" i="14"/>
  <c r="F983" i="14" l="1"/>
  <c r="H982" i="14"/>
  <c r="N982" i="14" s="1"/>
  <c r="E982" i="14"/>
  <c r="H983" i="14" l="1"/>
  <c r="N983" i="14" s="1"/>
  <c r="E983" i="14"/>
  <c r="F984" i="14"/>
  <c r="H984" i="14" l="1"/>
  <c r="N984" i="14" s="1"/>
  <c r="F985" i="14"/>
  <c r="E984" i="14"/>
  <c r="F986" i="14" l="1"/>
  <c r="E985" i="14"/>
  <c r="H985" i="14"/>
  <c r="N985" i="14" s="1"/>
  <c r="E986" i="14" l="1"/>
  <c r="F987" i="14"/>
  <c r="H986" i="14"/>
  <c r="N986" i="14" s="1"/>
  <c r="E987" i="14" l="1"/>
  <c r="H987" i="14"/>
  <c r="N987" i="14" s="1"/>
  <c r="F988" i="14"/>
  <c r="H988" i="14" l="1"/>
  <c r="N988" i="14" s="1"/>
  <c r="E988" i="14"/>
  <c r="F989" i="14"/>
  <c r="H989" i="14" l="1"/>
  <c r="N989" i="14" s="1"/>
  <c r="E989" i="14"/>
  <c r="F990" i="14"/>
  <c r="F991" i="14" l="1"/>
  <c r="E990" i="14"/>
  <c r="H990" i="14"/>
  <c r="N990" i="14" s="1"/>
  <c r="H991" i="14" l="1"/>
  <c r="N991" i="14" s="1"/>
  <c r="F992" i="14"/>
  <c r="E991" i="14"/>
  <c r="H992" i="14" l="1"/>
  <c r="N992" i="14" s="1"/>
  <c r="F993" i="14"/>
  <c r="E992" i="14"/>
  <c r="F994" i="14" l="1"/>
  <c r="H993" i="14"/>
  <c r="N993" i="14" s="1"/>
  <c r="E993" i="14"/>
  <c r="E994" i="14" l="1"/>
  <c r="F995" i="14"/>
  <c r="H994" i="14"/>
  <c r="N994" i="14" s="1"/>
  <c r="E995" i="14" l="1"/>
  <c r="F996" i="14"/>
  <c r="H995" i="14"/>
  <c r="N995" i="14" s="1"/>
  <c r="F997" i="14" l="1"/>
  <c r="E996" i="14"/>
  <c r="H996" i="14"/>
  <c r="N996" i="14" s="1"/>
  <c r="H997" i="14" l="1"/>
  <c r="N997" i="14" s="1"/>
  <c r="F998" i="14"/>
  <c r="E997" i="14"/>
  <c r="F999" i="14" l="1"/>
  <c r="H998" i="14"/>
  <c r="N998" i="14" s="1"/>
  <c r="E998" i="14"/>
  <c r="H999" i="14" l="1"/>
  <c r="N999" i="14" s="1"/>
  <c r="E999" i="14"/>
  <c r="F1000" i="14"/>
  <c r="H1000" i="14" l="1"/>
  <c r="N1000" i="14" s="1"/>
  <c r="F1001" i="14"/>
  <c r="E1000" i="14"/>
  <c r="F1002" i="14" l="1"/>
  <c r="E1001" i="14"/>
  <c r="H1001" i="14"/>
  <c r="N1001" i="14" s="1"/>
  <c r="E1002" i="14" l="1"/>
  <c r="H1002" i="14"/>
  <c r="N1002" i="14" s="1"/>
  <c r="F1003" i="14"/>
  <c r="E1003" i="14" l="1"/>
  <c r="H1003" i="14"/>
  <c r="N1003" i="14" s="1"/>
  <c r="F1004" i="14"/>
  <c r="H1004" i="14" l="1"/>
  <c r="N1004" i="14" s="1"/>
  <c r="E1004" i="14"/>
  <c r="F1005" i="14"/>
  <c r="H1005" i="14" l="1"/>
  <c r="N1005" i="14" s="1"/>
  <c r="F1006" i="14"/>
  <c r="E1005" i="14"/>
  <c r="F1007" i="14" l="1"/>
  <c r="E1006" i="14"/>
  <c r="H1006" i="14"/>
  <c r="N1006" i="14" s="1"/>
  <c r="H1007" i="14" l="1"/>
  <c r="N1007" i="14" s="1"/>
  <c r="E1007" i="14"/>
  <c r="F1008" i="14"/>
  <c r="H1008" i="14" l="1"/>
  <c r="N1008" i="14" s="1"/>
  <c r="F1009" i="14"/>
  <c r="E1008" i="14"/>
  <c r="F1010" i="14" l="1"/>
  <c r="H1009" i="14"/>
  <c r="N1009" i="14" s="1"/>
  <c r="E1009" i="14"/>
  <c r="E1010" i="14" l="1"/>
  <c r="F1011" i="14"/>
  <c r="H1010" i="14"/>
  <c r="N1010" i="14" s="1"/>
  <c r="E1011" i="14" l="1"/>
  <c r="H1011" i="14"/>
  <c r="N1011" i="14" s="1"/>
  <c r="F1012" i="14"/>
  <c r="H1012" i="14" l="1"/>
  <c r="N1012" i="14" s="1"/>
  <c r="F1013" i="14"/>
  <c r="E1012" i="14"/>
  <c r="H1013" i="14" l="1"/>
  <c r="N1013" i="14" s="1"/>
  <c r="E1013" i="14"/>
  <c r="F1014" i="14"/>
  <c r="H1014" i="14" l="1"/>
  <c r="N1014" i="14" s="1"/>
  <c r="F1015" i="14"/>
  <c r="E1014" i="14"/>
  <c r="H1015" i="14" l="1"/>
  <c r="N1015" i="14" s="1"/>
  <c r="F1016" i="14"/>
  <c r="E1015" i="14"/>
  <c r="H1016" i="14" l="1"/>
  <c r="N1016" i="14" s="1"/>
  <c r="F1017" i="14"/>
  <c r="E1016" i="14"/>
  <c r="F1019" i="14" l="1"/>
  <c r="H1017" i="14"/>
  <c r="N1017" i="14" s="1"/>
  <c r="E1019" i="14" l="1"/>
  <c r="H1019" i="14"/>
  <c r="N1019" i="14" s="1"/>
  <c r="F1020" i="14"/>
  <c r="E1020" i="14" l="1"/>
  <c r="H1020" i="14"/>
  <c r="N1020" i="14" s="1"/>
  <c r="F1021" i="14"/>
  <c r="F1022" i="14" l="1"/>
  <c r="E1021" i="14"/>
  <c r="H1021" i="14"/>
  <c r="N1021" i="14" s="1"/>
  <c r="H1022" i="14" l="1"/>
  <c r="N1022" i="14" s="1"/>
  <c r="F1023" i="14"/>
  <c r="E1022" i="14"/>
  <c r="H1023" i="14" l="1"/>
  <c r="N1023" i="14" s="1"/>
  <c r="F1024" i="14"/>
  <c r="E1023" i="14"/>
  <c r="H1024" i="14" l="1"/>
  <c r="N1024" i="14" s="1"/>
  <c r="F1025" i="14"/>
  <c r="E1024" i="14"/>
  <c r="H1025" i="14" l="1"/>
  <c r="N1025" i="14" s="1"/>
  <c r="F1026" i="14"/>
  <c r="E1025" i="14"/>
  <c r="F1027" i="14" l="1"/>
  <c r="E1026" i="14"/>
  <c r="H1026" i="14"/>
  <c r="N1026" i="14" s="1"/>
  <c r="E1027" i="14" l="1"/>
  <c r="F1028" i="14"/>
  <c r="H1027" i="14"/>
  <c r="N1027" i="14" s="1"/>
  <c r="E1028" i="14" l="1"/>
  <c r="F1029" i="14"/>
  <c r="H1028" i="14"/>
  <c r="N1028" i="14" s="1"/>
  <c r="H1029" i="14" l="1"/>
  <c r="N1029" i="14" s="1"/>
  <c r="F1030" i="14"/>
  <c r="E1029" i="14"/>
  <c r="H1030" i="14" l="1"/>
  <c r="N1030" i="14" s="1"/>
  <c r="E1030" i="14"/>
  <c r="F1031" i="14"/>
  <c r="H1031" i="14" l="1"/>
  <c r="N1031" i="14" s="1"/>
  <c r="F1032" i="14"/>
  <c r="E1031" i="14"/>
  <c r="H1032" i="14" l="1"/>
  <c r="N1032" i="14" s="1"/>
  <c r="F1033" i="14"/>
  <c r="E1032" i="14"/>
  <c r="H1033" i="14" l="1"/>
  <c r="N1033" i="14" s="1"/>
  <c r="F1034" i="14"/>
  <c r="E1033" i="14"/>
  <c r="F1035" i="14" l="1"/>
  <c r="E1034" i="14"/>
  <c r="H1034" i="14"/>
  <c r="N1034" i="14" s="1"/>
  <c r="E1035" i="14" l="1"/>
  <c r="H1035" i="14"/>
  <c r="N1035" i="14" s="1"/>
  <c r="F1036" i="14"/>
  <c r="E1036" i="14" l="1"/>
  <c r="H1036" i="14"/>
  <c r="N1036" i="14" s="1"/>
  <c r="F1037" i="14"/>
  <c r="F1038" i="14" l="1"/>
  <c r="E1037" i="14"/>
  <c r="H1037" i="14"/>
  <c r="N1037" i="14" s="1"/>
  <c r="H1038" i="14" l="1"/>
  <c r="N1038" i="14" s="1"/>
  <c r="F1039" i="14"/>
  <c r="E1038" i="14"/>
  <c r="H1039" i="14" l="1"/>
  <c r="N1039" i="14" s="1"/>
  <c r="F1040" i="14"/>
  <c r="E1039" i="14"/>
  <c r="H1040" i="14" l="1"/>
  <c r="N1040" i="14" s="1"/>
  <c r="F1041" i="14"/>
  <c r="E1040" i="14"/>
  <c r="H1041" i="14" l="1"/>
  <c r="N1041" i="14" s="1"/>
  <c r="F1042" i="14"/>
  <c r="E1041" i="14"/>
  <c r="F1043" i="14" l="1"/>
  <c r="E1042" i="14"/>
  <c r="H1042" i="14"/>
  <c r="N1042" i="14" s="1"/>
  <c r="E1043" i="14" l="1"/>
  <c r="F1044" i="14"/>
  <c r="H1043" i="14"/>
  <c r="N1043" i="14" s="1"/>
  <c r="E1044" i="14" l="1"/>
  <c r="F1045" i="14"/>
  <c r="H1044" i="14"/>
  <c r="N1044" i="14" s="1"/>
  <c r="H1045" i="14" l="1"/>
  <c r="N1045" i="14" s="1"/>
  <c r="F1046" i="14"/>
  <c r="E1045" i="14"/>
  <c r="F1047" i="14" l="1"/>
  <c r="H1046" i="14"/>
  <c r="N1046" i="14" s="1"/>
  <c r="E1046" i="14"/>
  <c r="F1048" i="14" l="1"/>
  <c r="H1047" i="14"/>
  <c r="N1047" i="14" s="1"/>
  <c r="E1047" i="14"/>
  <c r="E1048" i="14" l="1"/>
  <c r="F1049" i="14"/>
  <c r="H1048" i="14"/>
  <c r="N1048" i="14" s="1"/>
  <c r="H1049" i="14" l="1"/>
  <c r="N1049" i="14" s="1"/>
  <c r="E1049" i="14"/>
  <c r="F1050" i="14"/>
  <c r="H1050" i="14" l="1"/>
  <c r="N1050" i="14" s="1"/>
  <c r="F1051" i="14"/>
  <c r="E1050" i="14"/>
  <c r="F1052" i="14" l="1"/>
  <c r="E1051" i="14"/>
  <c r="H1051" i="14"/>
  <c r="N1051" i="14" s="1"/>
  <c r="F1053" i="14" l="1"/>
  <c r="E1052" i="14"/>
  <c r="H1052" i="14"/>
  <c r="N1052" i="14" s="1"/>
  <c r="H1053" i="14" l="1"/>
  <c r="N1053" i="14" s="1"/>
  <c r="E1053" i="14"/>
  <c r="F1054" i="14"/>
  <c r="F1055" i="14" l="1"/>
  <c r="H1054" i="14"/>
  <c r="N1054" i="14" s="1"/>
  <c r="E1054" i="14"/>
  <c r="H1055" i="14" l="1"/>
  <c r="N1055" i="14" s="1"/>
  <c r="E1055" i="14"/>
  <c r="F1056" i="14"/>
  <c r="E1056" i="14" l="1"/>
  <c r="H1056" i="14"/>
  <c r="N1056" i="14" s="1"/>
  <c r="F1057" i="14"/>
  <c r="H1057" i="14" l="1"/>
  <c r="N1057" i="14" s="1"/>
  <c r="E1057" i="14"/>
  <c r="F1058" i="14"/>
  <c r="H1058" i="14" l="1"/>
  <c r="N1058" i="14" s="1"/>
  <c r="E1058" i="14"/>
  <c r="F1059" i="14"/>
  <c r="F1060" i="14" l="1"/>
  <c r="H1059" i="14"/>
  <c r="N1059" i="14" s="1"/>
  <c r="E1059" i="14"/>
  <c r="F1061" i="14" l="1"/>
  <c r="H1060" i="14"/>
  <c r="N1060" i="14" s="1"/>
  <c r="E1060" i="14"/>
  <c r="H1061" i="14" l="1"/>
  <c r="N1061" i="14" s="1"/>
  <c r="E1061" i="14"/>
  <c r="F1062" i="14"/>
  <c r="F1063" i="14" l="1"/>
  <c r="E1062" i="14"/>
  <c r="H1062" i="14"/>
  <c r="N1062" i="14" s="1"/>
  <c r="E1063" i="14" l="1"/>
  <c r="F1064" i="14"/>
  <c r="H1063" i="14"/>
  <c r="N1063" i="14" s="1"/>
  <c r="E1064" i="14" l="1"/>
  <c r="H1064" i="14"/>
  <c r="N1064" i="14" s="1"/>
  <c r="F1065" i="14"/>
  <c r="H1065" i="14" l="1"/>
  <c r="N1065" i="14" s="1"/>
  <c r="F1066" i="14"/>
  <c r="E1065" i="14"/>
  <c r="H1066" i="14" l="1"/>
  <c r="N1066" i="14" s="1"/>
  <c r="F1067" i="14"/>
  <c r="E1066" i="14"/>
  <c r="F1068" i="14" l="1"/>
  <c r="H1067" i="14"/>
  <c r="N1067" i="14" s="1"/>
  <c r="E1067" i="14"/>
  <c r="H1068" i="14" l="1"/>
  <c r="N1068" i="14" s="1"/>
  <c r="E1068" i="14"/>
  <c r="F1069" i="14"/>
  <c r="H1069" i="14" l="1"/>
  <c r="N1069" i="14" s="1"/>
  <c r="E1069" i="14"/>
  <c r="F1070" i="14"/>
  <c r="F1071" i="14" l="1"/>
  <c r="E1070" i="14"/>
  <c r="H1070" i="14"/>
  <c r="N1070" i="14" s="1"/>
  <c r="F1072" i="14" l="1"/>
  <c r="H1071" i="14"/>
  <c r="N1071" i="14" s="1"/>
  <c r="E1071" i="14"/>
  <c r="E1072" i="14" l="1"/>
  <c r="F1073" i="14"/>
  <c r="H1072" i="14"/>
  <c r="N1072" i="14" s="1"/>
  <c r="F1074" i="14" l="1"/>
  <c r="E1073" i="14"/>
  <c r="H1073" i="14"/>
  <c r="N1073" i="14" s="1"/>
  <c r="H1074" i="14" l="1"/>
  <c r="N1074" i="14" s="1"/>
  <c r="F1075" i="14"/>
  <c r="E1074" i="14"/>
  <c r="F1076" i="14" l="1"/>
  <c r="H1075" i="14"/>
  <c r="N1075" i="14" s="1"/>
  <c r="E1075" i="14"/>
  <c r="H1076" i="14" l="1"/>
  <c r="N1076" i="14" s="1"/>
  <c r="F1077" i="14"/>
  <c r="E1076" i="14"/>
  <c r="H1077" i="14" l="1"/>
  <c r="N1077" i="14" s="1"/>
  <c r="E1077" i="14"/>
  <c r="F1078" i="14"/>
  <c r="F1079" i="14" l="1"/>
  <c r="H1078" i="14"/>
  <c r="N1078" i="14" s="1"/>
  <c r="E1078" i="14"/>
  <c r="H1079" i="14" l="1"/>
  <c r="N1079" i="14" s="1"/>
  <c r="E1079" i="14"/>
  <c r="F1080" i="14"/>
  <c r="E1080" i="14" l="1"/>
  <c r="H1080" i="14"/>
  <c r="N1080" i="14" s="1"/>
  <c r="F1081" i="14"/>
  <c r="E1081" i="14" l="1"/>
  <c r="F1082" i="14"/>
  <c r="H1081" i="14"/>
  <c r="N1081" i="14" s="1"/>
  <c r="F1083" i="14" l="1"/>
  <c r="H1082" i="14"/>
  <c r="N1082" i="14" s="1"/>
  <c r="E1082" i="14"/>
  <c r="H1083" i="14" l="1"/>
  <c r="N1083" i="14" s="1"/>
  <c r="E1083" i="14"/>
  <c r="F1084" i="14"/>
  <c r="E1084" i="14" l="1"/>
  <c r="H1084" i="14"/>
  <c r="N1084" i="14" s="1"/>
  <c r="F1085" i="14"/>
  <c r="F1086" i="14" l="1"/>
  <c r="E1085" i="14"/>
  <c r="H1085" i="14"/>
  <c r="N1085" i="14" s="1"/>
  <c r="F1087" i="14" l="1"/>
  <c r="H1086" i="14"/>
  <c r="N1086" i="14" s="1"/>
  <c r="E1086" i="14"/>
  <c r="F1088" i="14" l="1"/>
  <c r="E1087" i="14"/>
  <c r="H1087" i="14"/>
  <c r="N1087" i="14" s="1"/>
  <c r="H1088" i="14" l="1"/>
  <c r="N1088" i="14" s="1"/>
  <c r="E1088" i="14"/>
  <c r="F1089" i="14"/>
  <c r="H1089" i="14" l="1"/>
  <c r="N1089" i="14" s="1"/>
  <c r="F1090" i="14"/>
  <c r="E1089" i="14"/>
  <c r="F1091" i="14" l="1"/>
  <c r="H1090" i="14"/>
  <c r="N1090" i="14" s="1"/>
  <c r="E1090" i="14"/>
  <c r="E1091" i="14" l="1"/>
  <c r="H1091" i="14"/>
  <c r="N1091" i="14" s="1"/>
  <c r="F1092" i="14"/>
  <c r="E1092" i="14" l="1"/>
  <c r="F1093" i="14"/>
  <c r="H1092" i="14"/>
  <c r="N1092" i="14" s="1"/>
  <c r="H1093" i="14" l="1"/>
  <c r="N1093" i="14" s="1"/>
  <c r="F1094" i="14"/>
  <c r="E1093" i="14"/>
  <c r="H1094" i="14" l="1"/>
  <c r="N1094" i="14" s="1"/>
  <c r="F1095" i="14"/>
  <c r="E1094" i="14"/>
  <c r="F1096" i="14" l="1"/>
  <c r="H1095" i="14"/>
  <c r="N1095" i="14" s="1"/>
  <c r="E1095" i="14"/>
  <c r="H1096" i="14" l="1"/>
  <c r="N1096" i="14" s="1"/>
  <c r="E1096" i="14"/>
  <c r="F1097" i="14"/>
  <c r="H1097" i="14" l="1"/>
  <c r="N1097" i="14" s="1"/>
  <c r="F1098" i="14"/>
  <c r="E1097" i="14"/>
  <c r="F1099" i="14" l="1"/>
  <c r="H1098" i="14"/>
  <c r="N1098" i="14" s="1"/>
  <c r="E1098" i="14"/>
  <c r="E1099" i="14" l="1"/>
  <c r="H1099" i="14"/>
  <c r="N1099" i="14" s="1"/>
  <c r="F1100" i="14"/>
  <c r="E1100" i="14" l="1"/>
  <c r="F1101" i="14"/>
  <c r="H1100" i="14"/>
  <c r="N1100" i="14" s="1"/>
  <c r="F1102" i="14" l="1"/>
  <c r="E1101" i="14"/>
  <c r="H1101" i="14"/>
  <c r="N1101" i="14" s="1"/>
  <c r="H1102" i="14" l="1"/>
  <c r="N1102" i="14" s="1"/>
  <c r="E1102" i="14"/>
  <c r="F1103" i="14"/>
  <c r="F1104" i="14" l="1"/>
  <c r="H1103" i="14"/>
  <c r="N1103" i="14" s="1"/>
  <c r="E1103" i="14"/>
  <c r="H1104" i="14" l="1"/>
  <c r="N1104" i="14" s="1"/>
  <c r="F1105" i="14"/>
  <c r="E1104" i="14"/>
  <c r="H1105" i="14" l="1"/>
  <c r="N1105" i="14" s="1"/>
  <c r="F1106" i="14"/>
  <c r="E1105" i="14"/>
  <c r="F1107" i="14" l="1"/>
  <c r="E1106" i="14"/>
  <c r="H1106" i="14"/>
  <c r="N1106" i="14" s="1"/>
  <c r="E1107" i="14" l="1"/>
  <c r="F1108" i="14"/>
  <c r="H1107" i="14"/>
  <c r="N1107" i="14" s="1"/>
  <c r="E1108" i="14" l="1"/>
  <c r="H1108" i="14"/>
  <c r="N1108" i="14" s="1"/>
  <c r="F1109" i="14"/>
  <c r="F1110" i="14" l="1"/>
  <c r="H1109" i="14"/>
  <c r="N1109" i="14" s="1"/>
  <c r="E1109" i="14"/>
  <c r="H1110" i="14" l="1"/>
  <c r="N1110" i="14" s="1"/>
  <c r="E1110" i="14"/>
  <c r="F1111" i="14"/>
  <c r="F1112" i="14" l="1"/>
  <c r="H1111" i="14"/>
  <c r="N1111" i="14" s="1"/>
  <c r="E1111" i="14"/>
  <c r="H1112" i="14" l="1"/>
  <c r="N1112" i="14" s="1"/>
  <c r="F1113" i="14"/>
  <c r="E1112" i="14"/>
  <c r="H1113" i="14" l="1"/>
  <c r="N1113" i="14" s="1"/>
  <c r="F1114" i="14"/>
  <c r="E1113" i="14"/>
  <c r="F1115" i="14" l="1"/>
  <c r="E1114" i="14"/>
  <c r="H1114" i="14"/>
  <c r="N1114" i="14" s="1"/>
  <c r="E1115" i="14" l="1"/>
  <c r="F1116" i="14"/>
  <c r="H1115" i="14"/>
  <c r="N1115" i="14" s="1"/>
  <c r="E1116" i="14" l="1"/>
  <c r="F1117" i="14"/>
  <c r="H1116" i="14"/>
  <c r="N1116" i="14" s="1"/>
  <c r="H1117" i="14" l="1"/>
  <c r="N1117" i="14" s="1"/>
  <c r="E1117" i="14"/>
  <c r="F1118" i="14"/>
  <c r="H1118" i="14" l="1"/>
  <c r="N1118" i="14" s="1"/>
  <c r="F1119" i="14"/>
  <c r="E1118" i="14"/>
  <c r="F1120" i="14" l="1"/>
  <c r="E1119" i="14"/>
  <c r="H1119" i="14"/>
  <c r="N1119" i="14" s="1"/>
  <c r="H1120" i="14" l="1"/>
  <c r="N1120" i="14" s="1"/>
  <c r="E1120" i="14"/>
  <c r="F1121" i="14"/>
  <c r="H1121" i="14" l="1"/>
  <c r="N1121" i="14" s="1"/>
  <c r="F1122" i="14"/>
  <c r="E1121" i="14"/>
  <c r="F1123" i="14" l="1"/>
  <c r="E1122" i="14"/>
  <c r="H1122" i="14"/>
  <c r="N1122" i="14" s="1"/>
  <c r="E1123" i="14" l="1"/>
  <c r="H1123" i="14"/>
  <c r="N1123" i="14" s="1"/>
  <c r="F1124" i="14"/>
  <c r="E1124" i="14" l="1"/>
  <c r="H1124" i="14"/>
  <c r="N1124" i="14" s="1"/>
  <c r="F1125" i="14"/>
  <c r="E1125" i="14" l="1"/>
  <c r="F1126" i="14"/>
  <c r="H1125" i="14"/>
  <c r="N1125" i="14" s="1"/>
  <c r="H1126" i="14" l="1"/>
  <c r="N1126" i="14" s="1"/>
  <c r="F1127" i="14"/>
  <c r="E1126" i="14"/>
  <c r="F1128" i="14" l="1"/>
  <c r="H1127" i="14"/>
  <c r="N1127" i="14" s="1"/>
  <c r="E1127" i="14"/>
  <c r="H1128" i="14" l="1"/>
  <c r="N1128" i="14" s="1"/>
  <c r="F1129" i="14"/>
  <c r="E1128" i="14"/>
  <c r="H1129" i="14" l="1"/>
  <c r="N1129" i="14" s="1"/>
  <c r="F1130" i="14"/>
  <c r="E1129" i="14"/>
  <c r="H1130" i="14" l="1"/>
  <c r="N1130" i="14" s="1"/>
  <c r="F1131" i="14"/>
  <c r="E1130" i="14"/>
  <c r="F1132" i="14" l="1"/>
  <c r="H1131" i="14"/>
  <c r="N1131" i="14" s="1"/>
  <c r="E1131" i="14"/>
  <c r="H1132" i="14" l="1"/>
  <c r="N1132" i="14" s="1"/>
  <c r="F1133" i="14"/>
  <c r="E1132" i="14"/>
  <c r="H1133" i="14" l="1"/>
  <c r="N1133" i="14" s="1"/>
  <c r="F1134" i="14"/>
  <c r="E1133" i="14"/>
  <c r="F1135" i="14" l="1"/>
  <c r="H1134" i="14"/>
  <c r="N1134" i="14" s="1"/>
  <c r="E1134" i="14"/>
  <c r="E1135" i="14" l="1"/>
  <c r="F1136" i="14"/>
  <c r="H1135" i="14"/>
  <c r="N1135" i="14" s="1"/>
  <c r="E1136" i="14" l="1"/>
  <c r="H1136" i="14"/>
  <c r="N1136" i="14" s="1"/>
  <c r="F1137" i="14"/>
  <c r="H1137" i="14" l="1"/>
  <c r="N1137" i="14" s="1"/>
  <c r="E1137" i="14"/>
  <c r="F1138" i="14"/>
  <c r="H1138" i="14" l="1"/>
  <c r="N1138" i="14" s="1"/>
  <c r="E1138" i="14"/>
  <c r="F1139" i="14"/>
  <c r="F1140" i="14" l="1"/>
  <c r="H1139" i="14"/>
  <c r="N1139" i="14" s="1"/>
  <c r="E1139" i="14"/>
  <c r="H1140" i="14" l="1"/>
  <c r="N1140" i="14" s="1"/>
  <c r="F1141" i="14"/>
  <c r="E1140" i="14"/>
  <c r="H1141" i="14" l="1"/>
  <c r="N1141" i="14" s="1"/>
  <c r="F1142" i="14"/>
  <c r="E1141" i="14"/>
  <c r="F1143" i="14" l="1"/>
  <c r="E1142" i="14"/>
  <c r="H1142" i="14"/>
  <c r="N1142" i="14" s="1"/>
  <c r="E1143" i="14" l="1"/>
  <c r="H1143" i="14"/>
  <c r="N1143" i="14" s="1"/>
  <c r="F1144" i="14"/>
  <c r="E1144" i="14" l="1"/>
  <c r="F1145" i="14"/>
  <c r="H1144" i="14"/>
  <c r="N1144" i="14" s="1"/>
  <c r="F1146" i="14" l="1"/>
  <c r="E1145" i="14"/>
  <c r="H1145" i="14"/>
  <c r="N1145" i="14" s="1"/>
  <c r="H1146" i="14" l="1"/>
  <c r="N1146" i="14" s="1"/>
  <c r="F1147" i="14"/>
  <c r="E1146" i="14"/>
  <c r="F1148" i="14" l="1"/>
  <c r="H1147" i="14"/>
  <c r="N1147" i="14" s="1"/>
  <c r="E1147" i="14"/>
  <c r="H1148" i="14" l="1"/>
  <c r="N1148" i="14" s="1"/>
  <c r="E1148" i="14"/>
  <c r="F1149" i="14"/>
  <c r="H1149" i="14" l="1"/>
  <c r="N1149" i="14" s="1"/>
  <c r="F1150" i="14"/>
  <c r="E1149" i="14"/>
  <c r="F1151" i="14" l="1"/>
  <c r="E1150" i="14"/>
  <c r="H1150" i="14"/>
  <c r="N1150" i="14" s="1"/>
  <c r="E1151" i="14" l="1"/>
  <c r="H1151" i="14"/>
  <c r="N1151" i="14" s="1"/>
  <c r="F1152" i="14"/>
  <c r="E1152" i="14" l="1"/>
  <c r="H1152" i="14"/>
  <c r="N1152" i="14" s="1"/>
  <c r="F1153" i="14"/>
  <c r="H1153" i="14" l="1"/>
  <c r="N1153" i="14" s="1"/>
  <c r="F1154" i="14"/>
  <c r="E1153" i="14"/>
  <c r="H1154" i="14" l="1"/>
  <c r="N1154" i="14" s="1"/>
  <c r="F1155" i="14"/>
  <c r="E1154" i="14"/>
  <c r="H1155" i="14" l="1"/>
  <c r="N1155" i="14" s="1"/>
  <c r="F1156" i="14"/>
  <c r="E1155" i="14"/>
  <c r="H1156" i="14" l="1"/>
  <c r="N1156" i="14" s="1"/>
  <c r="F1157" i="14"/>
  <c r="E1156" i="14"/>
  <c r="H1157" i="14" l="1"/>
  <c r="N1157" i="14" s="1"/>
  <c r="F1158" i="14"/>
  <c r="E1157" i="14"/>
  <c r="F1159" i="14" l="1"/>
  <c r="E1158" i="14"/>
  <c r="H1158" i="14"/>
  <c r="N1158" i="14" s="1"/>
  <c r="E1159" i="14" l="1"/>
  <c r="F1160" i="14"/>
  <c r="H1159" i="14"/>
  <c r="N1159" i="14" s="1"/>
  <c r="E1160" i="14" l="1"/>
  <c r="F1161" i="14"/>
  <c r="H1160" i="14"/>
  <c r="N1160" i="14" s="1"/>
  <c r="E1161" i="14" l="1"/>
  <c r="H1161" i="14"/>
  <c r="N1161" i="14" s="1"/>
  <c r="F1162" i="14"/>
  <c r="H1162" i="14" l="1"/>
  <c r="N1162" i="14" s="1"/>
  <c r="F1163" i="14"/>
  <c r="E1162" i="14"/>
  <c r="H1163" i="14" l="1"/>
  <c r="N1163" i="14" s="1"/>
  <c r="F1164" i="14"/>
  <c r="E1163" i="14"/>
  <c r="H1164" i="14" l="1"/>
  <c r="N1164" i="14" s="1"/>
  <c r="F1165" i="14"/>
  <c r="E1164" i="14"/>
  <c r="H1165" i="14" l="1"/>
  <c r="N1165" i="14" s="1"/>
  <c r="F1166" i="14"/>
  <c r="E1165" i="14"/>
  <c r="F1167" i="14" l="1"/>
  <c r="E1166" i="14"/>
  <c r="H1166" i="14"/>
  <c r="N1166" i="14" s="1"/>
  <c r="E1167" i="14" l="1"/>
  <c r="F1168" i="14"/>
  <c r="H1167" i="14"/>
  <c r="N1167" i="14" s="1"/>
  <c r="E1168" i="14" l="1"/>
  <c r="H1168" i="14"/>
  <c r="N1168" i="14" s="1"/>
  <c r="F1169" i="14"/>
  <c r="H1169" i="14" l="1"/>
  <c r="N1169" i="14" s="1"/>
  <c r="E1169" i="14"/>
  <c r="F1170" i="14"/>
  <c r="H1170" i="14" l="1"/>
  <c r="N1170" i="14" s="1"/>
  <c r="F1171" i="14"/>
  <c r="E1170" i="14"/>
  <c r="H1171" i="14" l="1"/>
  <c r="N1171" i="14" s="1"/>
  <c r="F1172" i="14"/>
  <c r="E1171" i="14"/>
  <c r="H1172" i="14" l="1"/>
  <c r="N1172" i="14" s="1"/>
  <c r="F1173" i="14"/>
  <c r="E1172" i="14"/>
  <c r="H1173" i="14" l="1"/>
  <c r="N1173" i="14" s="1"/>
  <c r="F1174" i="14"/>
  <c r="E1173" i="14"/>
  <c r="F1175" i="14" l="1"/>
  <c r="E1174" i="14"/>
  <c r="H1174" i="14"/>
  <c r="N1174" i="14" s="1"/>
  <c r="E1175" i="14" l="1"/>
  <c r="H1175" i="14"/>
  <c r="N1175" i="14" s="1"/>
  <c r="F1176" i="14"/>
  <c r="E1176" i="14" l="1"/>
  <c r="F1177" i="14"/>
  <c r="H1176" i="14"/>
  <c r="N1176" i="14" s="1"/>
  <c r="F1178" i="14" l="1"/>
  <c r="E1177" i="14"/>
  <c r="H1177" i="14"/>
  <c r="N1177" i="14" s="1"/>
  <c r="H1178" i="14" l="1"/>
  <c r="N1178" i="14" s="1"/>
  <c r="F1179" i="14"/>
  <c r="E1178" i="14"/>
  <c r="H1179" i="14" l="1"/>
  <c r="N1179" i="14" s="1"/>
  <c r="F1180" i="14"/>
  <c r="E1179" i="14"/>
  <c r="H1180" i="14" l="1"/>
  <c r="N1180" i="14" s="1"/>
  <c r="F1181" i="14"/>
  <c r="E1180" i="14"/>
  <c r="H1181" i="14" l="1"/>
  <c r="N1181" i="14" s="1"/>
  <c r="F1182" i="14"/>
  <c r="E1181" i="14"/>
  <c r="F1183" i="14" l="1"/>
  <c r="E1182" i="14"/>
  <c r="H1182" i="14"/>
  <c r="N1182" i="14" s="1"/>
  <c r="E1183" i="14" l="1"/>
  <c r="F1184" i="14"/>
  <c r="H1183" i="14"/>
  <c r="N1183" i="14" s="1"/>
  <c r="E1184" i="14" l="1"/>
  <c r="H1184" i="14"/>
  <c r="N1184" i="14" s="1"/>
  <c r="F1185" i="14"/>
  <c r="H1185" i="14" l="1"/>
  <c r="N1185" i="14" s="1"/>
  <c r="E1185" i="14"/>
  <c r="F1186" i="14"/>
  <c r="H1186" i="14" l="1"/>
  <c r="N1186" i="14" s="1"/>
  <c r="E1186" i="14"/>
  <c r="F1187" i="14"/>
  <c r="H1187" i="14" l="1"/>
  <c r="N1187" i="14" s="1"/>
  <c r="F1188" i="14"/>
  <c r="E1187" i="14"/>
  <c r="H1188" i="14" l="1"/>
  <c r="N1188" i="14" s="1"/>
  <c r="F1189" i="14"/>
  <c r="E1188" i="14"/>
  <c r="H1189" i="14" l="1"/>
  <c r="N1189" i="14" s="1"/>
  <c r="F1190" i="14"/>
  <c r="E1189" i="14"/>
  <c r="F1191" i="14" l="1"/>
  <c r="E1190" i="14"/>
  <c r="H1190" i="14"/>
  <c r="N1190" i="14" s="1"/>
  <c r="E1191" i="14" l="1"/>
  <c r="H1191" i="14"/>
  <c r="N1191" i="14" s="1"/>
  <c r="F1192" i="14"/>
  <c r="E1192" i="14" l="1"/>
  <c r="F1193" i="14"/>
  <c r="H1192" i="14"/>
  <c r="N1192" i="14" s="1"/>
  <c r="F1194" i="14" l="1"/>
  <c r="E1193" i="14"/>
  <c r="H1193" i="14"/>
  <c r="N1193" i="14" s="1"/>
  <c r="H1194" i="14" l="1"/>
  <c r="N1194" i="14" s="1"/>
  <c r="F1195" i="14"/>
  <c r="E1194" i="14"/>
  <c r="H1195" i="14" l="1"/>
  <c r="N1195" i="14" s="1"/>
  <c r="F1196" i="14"/>
  <c r="E1195" i="14"/>
  <c r="H1196" i="14" l="1"/>
  <c r="N1196" i="14" s="1"/>
  <c r="F1197" i="14"/>
  <c r="E1196" i="14"/>
  <c r="H1197" i="14" l="1"/>
  <c r="N1197" i="14" s="1"/>
  <c r="F1198" i="14"/>
  <c r="E1197" i="14"/>
  <c r="F1199" i="14" l="1"/>
  <c r="E1198" i="14"/>
  <c r="H1198" i="14"/>
  <c r="N1198" i="14" s="1"/>
  <c r="E1199" i="14" l="1"/>
  <c r="F1200" i="14"/>
  <c r="H1199" i="14"/>
  <c r="N1199" i="14" s="1"/>
  <c r="E1200" i="14" l="1"/>
  <c r="H1200" i="14"/>
  <c r="N1200" i="14" s="1"/>
  <c r="F1201" i="14"/>
  <c r="H1201" i="14" l="1"/>
  <c r="N1201" i="14" s="1"/>
  <c r="F1202" i="14"/>
  <c r="E1201" i="14"/>
  <c r="H1202" i="14" l="1"/>
  <c r="N1202" i="14" s="1"/>
  <c r="E1202" i="14"/>
  <c r="F1203" i="14"/>
  <c r="H1203" i="14" l="1"/>
  <c r="N1203" i="14" s="1"/>
  <c r="F1204" i="14"/>
  <c r="E1203" i="14"/>
  <c r="H1204" i="14" l="1"/>
  <c r="N1204" i="14" s="1"/>
  <c r="F1205" i="14"/>
  <c r="E1204" i="14"/>
  <c r="H1205" i="14" l="1"/>
  <c r="N1205" i="14" s="1"/>
  <c r="F1206" i="14"/>
  <c r="E1205" i="14"/>
  <c r="F1207" i="14" l="1"/>
  <c r="E1206" i="14"/>
  <c r="H1206" i="14"/>
  <c r="N1206" i="14" s="1"/>
  <c r="E1207" i="14" l="1"/>
  <c r="H1207" i="14"/>
  <c r="N1207" i="14" s="1"/>
  <c r="F1208" i="14"/>
  <c r="E1208" i="14" l="1"/>
  <c r="F1209" i="14"/>
  <c r="H1208" i="14"/>
  <c r="N1208" i="14" s="1"/>
  <c r="F1210" i="14" l="1"/>
  <c r="E1209" i="14"/>
  <c r="H1209" i="14"/>
  <c r="N1209" i="14" s="1"/>
  <c r="H1210" i="14" l="1"/>
  <c r="N1210" i="14" s="1"/>
  <c r="F1211" i="14"/>
  <c r="E1210" i="14"/>
  <c r="H1211" i="14" l="1"/>
  <c r="N1211" i="14" s="1"/>
  <c r="F1212" i="14"/>
  <c r="E1211" i="14"/>
  <c r="H1212" i="14" l="1"/>
  <c r="N1212" i="14" s="1"/>
  <c r="F1213" i="14"/>
  <c r="E1212" i="14"/>
  <c r="H1213" i="14" l="1"/>
  <c r="N1213" i="14" s="1"/>
  <c r="F1214" i="14"/>
  <c r="E1213" i="14"/>
  <c r="F1215" i="14" l="1"/>
  <c r="E1214" i="14"/>
  <c r="H1214" i="14"/>
  <c r="N1214" i="14" s="1"/>
  <c r="E1215" i="14" l="1"/>
  <c r="F1216" i="14"/>
  <c r="H1215" i="14"/>
  <c r="N1215" i="14" s="1"/>
  <c r="E1216" i="14" l="1"/>
  <c r="H1216" i="14"/>
  <c r="N1216" i="14" s="1"/>
  <c r="F1217" i="14"/>
  <c r="H1217" i="14" l="1"/>
  <c r="N1217" i="14" s="1"/>
  <c r="F1218" i="14"/>
  <c r="E1217" i="14"/>
  <c r="H1218" i="14" l="1"/>
  <c r="N1218" i="14" s="1"/>
  <c r="F1219" i="14"/>
  <c r="E1218" i="14"/>
  <c r="H1219" i="14" l="1"/>
  <c r="N1219" i="14" s="1"/>
  <c r="F1220" i="14"/>
  <c r="E1219" i="14"/>
  <c r="H1220" i="14" l="1"/>
  <c r="N1220" i="14" s="1"/>
  <c r="F1221" i="14"/>
  <c r="E1220" i="14"/>
  <c r="H1221" i="14" l="1"/>
  <c r="N1221" i="14" s="1"/>
  <c r="F1222" i="14"/>
  <c r="E1221" i="14"/>
  <c r="F1223" i="14" l="1"/>
  <c r="E1222" i="14"/>
  <c r="H1222" i="14"/>
  <c r="N1222" i="14" s="1"/>
  <c r="E1223" i="14" l="1"/>
  <c r="H1223" i="14"/>
  <c r="N1223" i="14" s="1"/>
  <c r="F1224" i="14"/>
  <c r="E1224" i="14" l="1"/>
  <c r="F1225" i="14"/>
  <c r="H1224" i="14"/>
  <c r="N1224" i="14" s="1"/>
  <c r="F1226" i="14" l="1"/>
  <c r="E1225" i="14"/>
  <c r="H1225" i="14"/>
  <c r="N1225" i="14" s="1"/>
  <c r="H1226" i="14" l="1"/>
  <c r="N1226" i="14" s="1"/>
  <c r="F1227" i="14"/>
  <c r="E1226" i="14"/>
  <c r="H1227" i="14" l="1"/>
  <c r="E1227" i="14"/>
  <c r="O3" i="14"/>
  <c r="S2" i="14"/>
  <c r="T2" i="14" s="1"/>
  <c r="U2" i="14" s="1"/>
  <c r="W3" i="14" s="1"/>
  <c r="Z3" i="14" s="1"/>
  <c r="N1227" i="14" l="1"/>
  <c r="AA1" i="14"/>
  <c r="R7" i="14"/>
  <c r="BA90" i="14"/>
  <c r="Z86" i="14"/>
  <c r="Y86" i="14" s="1"/>
  <c r="BA11" i="14"/>
  <c r="BA57" i="14"/>
  <c r="BA48" i="14"/>
  <c r="BA17" i="14"/>
  <c r="BA32" i="14"/>
  <c r="BA54" i="14"/>
  <c r="BA91" i="14"/>
  <c r="Z26" i="14"/>
  <c r="Y26" i="14" s="1"/>
  <c r="Z17" i="14"/>
  <c r="Y17" i="14" s="1"/>
  <c r="Z61" i="14"/>
  <c r="Y61" i="14" s="1"/>
  <c r="Z78" i="14"/>
  <c r="Y78" i="14" s="1"/>
  <c r="BA82" i="14"/>
  <c r="Z79" i="14"/>
  <c r="Y79" i="14" s="1"/>
  <c r="BA29" i="14"/>
  <c r="Z58" i="14"/>
  <c r="Y58" i="14" s="1"/>
  <c r="BA73" i="14"/>
  <c r="Z15" i="14"/>
  <c r="Y15" i="14" s="1"/>
  <c r="Z91" i="14"/>
  <c r="Y91" i="14" s="1"/>
  <c r="BA30" i="14"/>
  <c r="BA78" i="14"/>
  <c r="Z54" i="14"/>
  <c r="Y54" i="14" s="1"/>
  <c r="BA47" i="14"/>
  <c r="Z31" i="14"/>
  <c r="Y31" i="14" s="1"/>
  <c r="BA16" i="14"/>
  <c r="BA33" i="14"/>
  <c r="Z32" i="14"/>
  <c r="Y32" i="14" s="1"/>
  <c r="Z64" i="14"/>
  <c r="Y64" i="14" s="1"/>
  <c r="Z80" i="14"/>
  <c r="Y80" i="14" s="1"/>
  <c r="BA31" i="14"/>
  <c r="BA65" i="14"/>
  <c r="Z55" i="14"/>
  <c r="Y55" i="14" s="1"/>
  <c r="Z27" i="14"/>
  <c r="Y27" i="14" s="1"/>
  <c r="Z44" i="14"/>
  <c r="Y44" i="14" s="1"/>
  <c r="Z46" i="14"/>
  <c r="Y46" i="14" s="1"/>
  <c r="BA18" i="14"/>
  <c r="R9" i="14"/>
  <c r="Z42" i="14"/>
  <c r="Y42" i="14" s="1"/>
  <c r="Z9" i="14"/>
  <c r="Y9" i="14" s="1"/>
  <c r="Z14" i="14"/>
  <c r="Y14" i="14" s="1"/>
  <c r="BA13" i="14"/>
  <c r="BA62" i="14"/>
  <c r="Z88" i="14"/>
  <c r="Y88" i="14" s="1"/>
  <c r="Z21" i="14"/>
  <c r="Y21" i="14" s="1"/>
  <c r="Z18" i="14"/>
  <c r="Y18" i="14" s="1"/>
  <c r="BA4" i="14"/>
  <c r="BA46" i="14"/>
  <c r="BA44" i="14"/>
  <c r="BA22" i="14"/>
  <c r="BA87" i="14"/>
  <c r="Z12" i="14"/>
  <c r="Y12" i="14" s="1"/>
  <c r="Z16" i="14"/>
  <c r="Y16" i="14" s="1"/>
  <c r="BA50" i="14"/>
  <c r="Z6" i="14"/>
  <c r="Y6" i="14" s="1"/>
  <c r="BA27" i="14"/>
  <c r="Z48" i="14"/>
  <c r="Y48" i="14" s="1"/>
  <c r="BA81" i="14"/>
  <c r="Z24" i="14"/>
  <c r="Y24" i="14" s="1"/>
  <c r="BA55" i="14"/>
  <c r="Z70" i="14"/>
  <c r="Y70" i="14" s="1"/>
  <c r="BA25" i="14"/>
  <c r="Z43" i="14"/>
  <c r="Y43" i="14" s="1"/>
  <c r="Z36" i="14"/>
  <c r="Y36" i="14" s="1"/>
  <c r="BA45" i="14"/>
  <c r="Z56" i="14"/>
  <c r="Y56" i="14" s="1"/>
  <c r="BA15" i="14"/>
  <c r="BA83" i="14"/>
  <c r="BA42" i="14"/>
  <c r="BA67" i="14"/>
  <c r="BA71" i="14"/>
  <c r="Z25" i="14"/>
  <c r="Y25" i="14" s="1"/>
  <c r="R8" i="14"/>
  <c r="Z39" i="14"/>
  <c r="Y39" i="14" s="1"/>
  <c r="Z47" i="14"/>
  <c r="Y47" i="14" s="1"/>
  <c r="BA52" i="14"/>
  <c r="BA53" i="14"/>
  <c r="BA84" i="14"/>
  <c r="Z75" i="14"/>
  <c r="Y75" i="14" s="1"/>
  <c r="Z30" i="14"/>
  <c r="Y30" i="14" s="1"/>
  <c r="Z62" i="14"/>
  <c r="Y62" i="14" s="1"/>
  <c r="BA34" i="14"/>
  <c r="Z84" i="14"/>
  <c r="Y84" i="14" s="1"/>
  <c r="Z69" i="14"/>
  <c r="Y69" i="14" s="1"/>
  <c r="Z11" i="14"/>
  <c r="Y11" i="14" s="1"/>
  <c r="BA43" i="14"/>
  <c r="Z10" i="14"/>
  <c r="Y10" i="14" s="1"/>
  <c r="Z65" i="14"/>
  <c r="Y65" i="14" s="1"/>
  <c r="BA77" i="14"/>
  <c r="BA38" i="14"/>
  <c r="Z41" i="14"/>
  <c r="Y41" i="14" s="1"/>
  <c r="Z83" i="14"/>
  <c r="Y83" i="14" s="1"/>
  <c r="Z87" i="14"/>
  <c r="Y87" i="14" s="1"/>
  <c r="Z51" i="14"/>
  <c r="Y51" i="14" s="1"/>
  <c r="BA39" i="14"/>
  <c r="BA56" i="14"/>
  <c r="BA64" i="14"/>
  <c r="BA6" i="14"/>
  <c r="BA26" i="14"/>
  <c r="Z53" i="14"/>
  <c r="Y53" i="14" s="1"/>
  <c r="BA8" i="14"/>
  <c r="Z73" i="14"/>
  <c r="Y73" i="14" s="1"/>
  <c r="Z19" i="14"/>
  <c r="Y19" i="14" s="1"/>
  <c r="R3" i="14"/>
  <c r="BA74" i="14"/>
  <c r="Z5" i="14"/>
  <c r="Y5" i="14" s="1"/>
  <c r="BA41" i="14"/>
  <c r="BA93" i="14"/>
  <c r="Z82" i="14"/>
  <c r="Y82" i="14" s="1"/>
  <c r="BA58" i="14"/>
  <c r="Z71" i="14"/>
  <c r="Y71" i="14" s="1"/>
  <c r="BA68" i="14"/>
  <c r="Z59" i="14"/>
  <c r="Y59" i="14" s="1"/>
  <c r="Z90" i="14"/>
  <c r="Y90" i="14" s="1"/>
  <c r="Z20" i="14"/>
  <c r="Y20" i="14" s="1"/>
  <c r="BA12" i="14"/>
  <c r="BA86" i="14"/>
  <c r="R5" i="14"/>
  <c r="BA66" i="14"/>
  <c r="Z40" i="14"/>
  <c r="Y40" i="14" s="1"/>
  <c r="Z49" i="14"/>
  <c r="Y49" i="14" s="1"/>
  <c r="Z57" i="14"/>
  <c r="Y57" i="14" s="1"/>
  <c r="BA51" i="14"/>
  <c r="Z89" i="14"/>
  <c r="Y89" i="14" s="1"/>
  <c r="Z76" i="14"/>
  <c r="Y76" i="14" s="1"/>
  <c r="Z72" i="14"/>
  <c r="Y72" i="14" s="1"/>
  <c r="BA40" i="14"/>
  <c r="Z22" i="14"/>
  <c r="Y22" i="14" s="1"/>
  <c r="Z23" i="14"/>
  <c r="Y23" i="14" s="1"/>
  <c r="Z13" i="14"/>
  <c r="Y13" i="14" s="1"/>
  <c r="BA37" i="14"/>
  <c r="R6" i="14"/>
  <c r="BA21" i="14"/>
  <c r="BA70" i="14"/>
  <c r="BA89" i="14"/>
  <c r="Z85" i="14"/>
  <c r="Y85" i="14" s="1"/>
  <c r="Z34" i="14"/>
  <c r="Y34" i="14" s="1"/>
  <c r="BA63" i="14"/>
  <c r="BA92" i="14"/>
  <c r="BA10" i="14"/>
  <c r="Z92" i="14"/>
  <c r="Y92" i="14" s="1"/>
  <c r="BA59" i="14"/>
  <c r="Z81" i="14"/>
  <c r="Y81" i="14" s="1"/>
  <c r="Z28" i="14"/>
  <c r="Y28" i="14" s="1"/>
  <c r="BA88" i="14"/>
  <c r="Z8" i="14"/>
  <c r="Y8" i="14" s="1"/>
  <c r="Z45" i="14"/>
  <c r="Y45" i="14" s="1"/>
  <c r="Z50" i="14"/>
  <c r="Y50" i="14" s="1"/>
  <c r="Z7" i="14"/>
  <c r="Y7" i="14" s="1"/>
  <c r="Z77" i="14"/>
  <c r="Y77" i="14" s="1"/>
  <c r="Z29" i="14"/>
  <c r="Y29" i="14" s="1"/>
  <c r="BA14" i="14"/>
  <c r="BA80" i="14"/>
  <c r="BA36" i="14"/>
  <c r="BA60" i="14"/>
  <c r="Z63" i="14"/>
  <c r="Y63" i="14" s="1"/>
  <c r="BA5" i="14"/>
  <c r="Z66" i="14"/>
  <c r="Y66" i="14" s="1"/>
  <c r="BA85" i="14"/>
  <c r="Z74" i="14"/>
  <c r="Y74" i="14" s="1"/>
  <c r="Z33" i="14"/>
  <c r="Y33" i="14" s="1"/>
  <c r="BA79" i="14"/>
  <c r="Z93" i="14"/>
  <c r="Y93" i="14" s="1"/>
  <c r="Z68" i="14"/>
  <c r="Y68" i="14" s="1"/>
  <c r="Z37" i="14"/>
  <c r="Y37" i="14" s="1"/>
  <c r="BA7" i="14"/>
  <c r="Z38" i="14"/>
  <c r="Y38" i="14" s="1"/>
  <c r="BA76" i="14"/>
  <c r="BA49" i="14"/>
  <c r="BA75" i="14"/>
  <c r="BA35" i="14"/>
  <c r="BA61" i="14"/>
  <c r="BA69" i="14"/>
  <c r="BA20" i="14"/>
  <c r="Z60" i="14"/>
  <c r="Y60" i="14" s="1"/>
  <c r="Z35" i="14"/>
  <c r="Y35" i="14" s="1"/>
  <c r="Z67" i="14"/>
  <c r="Y67" i="14" s="1"/>
  <c r="BA19" i="14"/>
  <c r="R4" i="14"/>
  <c r="BA28" i="14"/>
  <c r="BA72" i="14"/>
  <c r="BA23" i="14"/>
  <c r="BA9" i="14"/>
  <c r="R10" i="14"/>
  <c r="Z52" i="14"/>
  <c r="Y52" i="14" s="1"/>
  <c r="BA24" i="14"/>
  <c r="AA2" i="14" l="1"/>
  <c r="AA3" i="14"/>
  <c r="W401" i="14"/>
  <c r="U6" i="14"/>
  <c r="W403" i="14" s="1"/>
  <c r="S6" i="14"/>
  <c r="T6" i="14" s="1"/>
  <c r="S8" i="14"/>
  <c r="T8" i="14" s="1"/>
  <c r="U8" i="14"/>
  <c r="W201" i="14"/>
  <c r="S4" i="14"/>
  <c r="U10" i="14"/>
  <c r="S10" i="14"/>
  <c r="T10" i="14" s="1"/>
  <c r="S3" i="14"/>
  <c r="T3" i="14" s="1"/>
  <c r="U3" i="14" s="1"/>
  <c r="W103" i="14" s="1"/>
  <c r="W101" i="14"/>
  <c r="W501" i="14"/>
  <c r="U7" i="14"/>
  <c r="W503" i="14" s="1"/>
  <c r="S7" i="14"/>
  <c r="T7" i="14" s="1"/>
  <c r="W301" i="14"/>
  <c r="S5" i="14"/>
  <c r="S9" i="14"/>
  <c r="T9" i="14" s="1"/>
  <c r="U9" i="14"/>
  <c r="AB1" i="14"/>
  <c r="AA70" i="14"/>
  <c r="AA54" i="14"/>
  <c r="AA38" i="14"/>
  <c r="AA22" i="14"/>
  <c r="AA6" i="14"/>
  <c r="AA59" i="14"/>
  <c r="AA43" i="14"/>
  <c r="AA27" i="14"/>
  <c r="AA11" i="14"/>
  <c r="AA72" i="14"/>
  <c r="AA56" i="14"/>
  <c r="AA40" i="14"/>
  <c r="AA24" i="14"/>
  <c r="AA87" i="14"/>
  <c r="AA21" i="14"/>
  <c r="AA76" i="14"/>
  <c r="AA57" i="14"/>
  <c r="AA85" i="14"/>
  <c r="AA86" i="14"/>
  <c r="AA7" i="14"/>
  <c r="AA82" i="14"/>
  <c r="AA34" i="14"/>
  <c r="AA18" i="14"/>
  <c r="AA71" i="14"/>
  <c r="AA23" i="14"/>
  <c r="AA83" i="14"/>
  <c r="AA36" i="14"/>
  <c r="AA49" i="14"/>
  <c r="AA33" i="14"/>
  <c r="AA65" i="14"/>
  <c r="AA37" i="14"/>
  <c r="AA41" i="14"/>
  <c r="AA89" i="14"/>
  <c r="AA75" i="14"/>
  <c r="AA92" i="14"/>
  <c r="AA93" i="14"/>
  <c r="AA77" i="14"/>
  <c r="AA80" i="14"/>
  <c r="AA17" i="14"/>
  <c r="AA5" i="14"/>
  <c r="AA78" i="14"/>
  <c r="AA91" i="14"/>
  <c r="AA66" i="14"/>
  <c r="AA50" i="14"/>
  <c r="AA55" i="14"/>
  <c r="AA84" i="14"/>
  <c r="AA68" i="14"/>
  <c r="AA8" i="14"/>
  <c r="AA58" i="14"/>
  <c r="AA42" i="14"/>
  <c r="AA26" i="14"/>
  <c r="AA10" i="14"/>
  <c r="AA90" i="14"/>
  <c r="AA63" i="14"/>
  <c r="AA47" i="14"/>
  <c r="AA31" i="14"/>
  <c r="AA15" i="14"/>
  <c r="AA60" i="14"/>
  <c r="AA44" i="14"/>
  <c r="AA28" i="14"/>
  <c r="AA12" i="14"/>
  <c r="AA13" i="14"/>
  <c r="AA4" i="14"/>
  <c r="AA61" i="14"/>
  <c r="AA39" i="14"/>
  <c r="AA52" i="14"/>
  <c r="AA29" i="14"/>
  <c r="AA73" i="14"/>
  <c r="AA81" i="14"/>
  <c r="AA74" i="14"/>
  <c r="AA88" i="14"/>
  <c r="AA69" i="14"/>
  <c r="AA53" i="14"/>
  <c r="AA20" i="14"/>
  <c r="AA25" i="14"/>
  <c r="AA45" i="14"/>
  <c r="AA9" i="14"/>
  <c r="AA62" i="14"/>
  <c r="AA46" i="14"/>
  <c r="AA30" i="14"/>
  <c r="AA14" i="14"/>
  <c r="AA79" i="14"/>
  <c r="AA67" i="14"/>
  <c r="AA51" i="14"/>
  <c r="AA35" i="14"/>
  <c r="AA19" i="14"/>
  <c r="AA64" i="14"/>
  <c r="AA48" i="14"/>
  <c r="AA32" i="14"/>
  <c r="AA16" i="14"/>
  <c r="AB2" i="14" l="1"/>
  <c r="AB3" i="14"/>
  <c r="T4" i="14"/>
  <c r="U4" i="14" s="1"/>
  <c r="W203" i="14" s="1"/>
  <c r="Z591" i="14"/>
  <c r="Y591" i="14" s="1"/>
  <c r="Z586" i="14"/>
  <c r="Y586" i="14" s="1"/>
  <c r="Z592" i="14"/>
  <c r="Y592" i="14" s="1"/>
  <c r="Z584" i="14"/>
  <c r="Y584" i="14" s="1"/>
  <c r="Z576" i="14"/>
  <c r="Y576" i="14" s="1"/>
  <c r="Z575" i="14"/>
  <c r="Y575" i="14" s="1"/>
  <c r="Z569" i="14"/>
  <c r="Y569" i="14" s="1"/>
  <c r="Z587" i="14"/>
  <c r="Y587" i="14" s="1"/>
  <c r="Z585" i="14"/>
  <c r="Y585" i="14" s="1"/>
  <c r="Z593" i="14"/>
  <c r="Y593" i="14" s="1"/>
  <c r="Z590" i="14"/>
  <c r="Y590" i="14" s="1"/>
  <c r="Z589" i="14"/>
  <c r="Y589" i="14" s="1"/>
  <c r="Z588" i="14"/>
  <c r="Y588" i="14" s="1"/>
  <c r="Z583" i="14"/>
  <c r="Y583" i="14" s="1"/>
  <c r="Z570" i="14"/>
  <c r="Y570" i="14" s="1"/>
  <c r="Z581" i="14"/>
  <c r="Y581" i="14" s="1"/>
  <c r="Z574" i="14"/>
  <c r="Y574" i="14" s="1"/>
  <c r="Z565" i="14"/>
  <c r="Y565" i="14" s="1"/>
  <c r="Z560" i="14"/>
  <c r="Y560" i="14" s="1"/>
  <c r="Z552" i="14"/>
  <c r="Y552" i="14" s="1"/>
  <c r="Z544" i="14"/>
  <c r="Y544" i="14" s="1"/>
  <c r="Z536" i="14"/>
  <c r="Y536" i="14" s="1"/>
  <c r="Z528" i="14"/>
  <c r="Y528" i="14" s="1"/>
  <c r="Z579" i="14"/>
  <c r="Y579" i="14" s="1"/>
  <c r="Z567" i="14"/>
  <c r="Y567" i="14" s="1"/>
  <c r="Z555" i="14"/>
  <c r="Y555" i="14" s="1"/>
  <c r="Z547" i="14"/>
  <c r="Y547" i="14" s="1"/>
  <c r="Z539" i="14"/>
  <c r="Y539" i="14" s="1"/>
  <c r="Z531" i="14"/>
  <c r="Y531" i="14" s="1"/>
  <c r="Z573" i="14"/>
  <c r="Y573" i="14" s="1"/>
  <c r="Z563" i="14"/>
  <c r="Y563" i="14" s="1"/>
  <c r="Z558" i="14"/>
  <c r="Y558" i="14" s="1"/>
  <c r="Z550" i="14"/>
  <c r="Y550" i="14" s="1"/>
  <c r="Z542" i="14"/>
  <c r="Y542" i="14" s="1"/>
  <c r="Z534" i="14"/>
  <c r="Y534" i="14" s="1"/>
  <c r="Z526" i="14"/>
  <c r="Y526" i="14" s="1"/>
  <c r="Z582" i="14"/>
  <c r="Y582" i="14" s="1"/>
  <c r="Z572" i="14"/>
  <c r="Y572" i="14" s="1"/>
  <c r="Z571" i="14"/>
  <c r="Y571" i="14" s="1"/>
  <c r="Z561" i="14"/>
  <c r="Y561" i="14" s="1"/>
  <c r="Z553" i="14"/>
  <c r="Y553" i="14" s="1"/>
  <c r="Z545" i="14"/>
  <c r="Y545" i="14" s="1"/>
  <c r="Z537" i="14"/>
  <c r="Y537" i="14" s="1"/>
  <c r="Z529" i="14"/>
  <c r="Y529" i="14" s="1"/>
  <c r="Z580" i="14"/>
  <c r="Y580" i="14" s="1"/>
  <c r="Z568" i="14"/>
  <c r="Y568" i="14" s="1"/>
  <c r="Z564" i="14"/>
  <c r="Y564" i="14" s="1"/>
  <c r="Z556" i="14"/>
  <c r="Y556" i="14" s="1"/>
  <c r="Z548" i="14"/>
  <c r="Y548" i="14" s="1"/>
  <c r="Z540" i="14"/>
  <c r="Y540" i="14" s="1"/>
  <c r="Z532" i="14"/>
  <c r="Y532" i="14" s="1"/>
  <c r="Z524" i="14"/>
  <c r="Y524" i="14" s="1"/>
  <c r="Z516" i="14"/>
  <c r="Y516" i="14" s="1"/>
  <c r="Z551" i="14"/>
  <c r="Y551" i="14" s="1"/>
  <c r="Z513" i="14"/>
  <c r="Y513" i="14" s="1"/>
  <c r="Z512" i="14"/>
  <c r="Y512" i="14" s="1"/>
  <c r="Z511" i="14"/>
  <c r="Y511" i="14" s="1"/>
  <c r="Z507" i="14"/>
  <c r="Y507" i="14" s="1"/>
  <c r="Z562" i="14"/>
  <c r="Y562" i="14" s="1"/>
  <c r="Z541" i="14"/>
  <c r="Y541" i="14" s="1"/>
  <c r="Z522" i="14"/>
  <c r="Y522" i="14" s="1"/>
  <c r="Z521" i="14"/>
  <c r="Y521" i="14" s="1"/>
  <c r="Z510" i="14"/>
  <c r="Y510" i="14" s="1"/>
  <c r="Z543" i="14"/>
  <c r="Y543" i="14" s="1"/>
  <c r="Z533" i="14"/>
  <c r="Y533" i="14" s="1"/>
  <c r="Z523" i="14"/>
  <c r="Y523" i="14" s="1"/>
  <c r="Z509" i="14"/>
  <c r="Y509" i="14" s="1"/>
  <c r="Z505" i="14"/>
  <c r="Y505" i="14" s="1"/>
  <c r="Z554" i="14"/>
  <c r="Y554" i="14" s="1"/>
  <c r="Z535" i="14"/>
  <c r="Y535" i="14" s="1"/>
  <c r="Z520" i="14"/>
  <c r="Y520" i="14" s="1"/>
  <c r="Z519" i="14"/>
  <c r="Y519" i="14" s="1"/>
  <c r="Z508" i="14"/>
  <c r="Y508" i="14" s="1"/>
  <c r="Z525" i="14"/>
  <c r="Y525" i="14" s="1"/>
  <c r="Z518" i="14"/>
  <c r="Y518" i="14" s="1"/>
  <c r="Z557" i="14"/>
  <c r="Y557" i="14" s="1"/>
  <c r="Z506" i="14"/>
  <c r="Y506" i="14" s="1"/>
  <c r="Z530" i="14"/>
  <c r="Y530" i="14" s="1"/>
  <c r="Z578" i="14"/>
  <c r="Y578" i="14" s="1"/>
  <c r="Z549" i="14"/>
  <c r="Y549" i="14" s="1"/>
  <c r="Z566" i="14"/>
  <c r="Y566" i="14" s="1"/>
  <c r="Z559" i="14"/>
  <c r="Y559" i="14" s="1"/>
  <c r="Z517" i="14"/>
  <c r="Y517" i="14" s="1"/>
  <c r="Z504" i="14"/>
  <c r="Y504" i="14" s="1"/>
  <c r="Z546" i="14"/>
  <c r="Y546" i="14" s="1"/>
  <c r="Z538" i="14"/>
  <c r="Y538" i="14" s="1"/>
  <c r="Z577" i="14"/>
  <c r="Y577" i="14" s="1"/>
  <c r="Z515" i="14"/>
  <c r="Y515" i="14" s="1"/>
  <c r="Z527" i="14"/>
  <c r="Y527" i="14" s="1"/>
  <c r="Z514" i="14"/>
  <c r="Y514" i="14" s="1"/>
  <c r="Z501" i="14"/>
  <c r="Z186" i="14"/>
  <c r="Y186" i="14" s="1"/>
  <c r="Z178" i="14"/>
  <c r="Y178" i="14" s="1"/>
  <c r="Z189" i="14"/>
  <c r="Y189" i="14" s="1"/>
  <c r="Z181" i="14"/>
  <c r="Y181" i="14" s="1"/>
  <c r="Z192" i="14"/>
  <c r="Y192" i="14" s="1"/>
  <c r="Z184" i="14"/>
  <c r="Y184" i="14" s="1"/>
  <c r="Z176" i="14"/>
  <c r="Y176" i="14" s="1"/>
  <c r="Z187" i="14"/>
  <c r="Y187" i="14" s="1"/>
  <c r="Z179" i="14"/>
  <c r="Y179" i="14" s="1"/>
  <c r="Z190" i="14"/>
  <c r="Y190" i="14" s="1"/>
  <c r="Z182" i="14"/>
  <c r="Y182" i="14" s="1"/>
  <c r="Z169" i="14"/>
  <c r="Y169" i="14" s="1"/>
  <c r="Z161" i="14"/>
  <c r="Y161" i="14" s="1"/>
  <c r="Z153" i="14"/>
  <c r="Y153" i="14" s="1"/>
  <c r="Z145" i="14"/>
  <c r="Y145" i="14" s="1"/>
  <c r="Z137" i="14"/>
  <c r="Y137" i="14" s="1"/>
  <c r="Z129" i="14"/>
  <c r="Y129" i="14" s="1"/>
  <c r="Z121" i="14"/>
  <c r="Y121" i="14" s="1"/>
  <c r="Z113" i="14"/>
  <c r="Y113" i="14" s="1"/>
  <c r="Z105" i="14"/>
  <c r="Y105" i="14" s="1"/>
  <c r="Z191" i="14"/>
  <c r="Y191" i="14" s="1"/>
  <c r="Z172" i="14"/>
  <c r="Y172" i="14" s="1"/>
  <c r="Z164" i="14"/>
  <c r="Y164" i="14" s="1"/>
  <c r="Z156" i="14"/>
  <c r="Y156" i="14" s="1"/>
  <c r="Z148" i="14"/>
  <c r="Y148" i="14" s="1"/>
  <c r="Z140" i="14"/>
  <c r="Y140" i="14" s="1"/>
  <c r="Z132" i="14"/>
  <c r="Y132" i="14" s="1"/>
  <c r="Z124" i="14"/>
  <c r="Y124" i="14" s="1"/>
  <c r="Z116" i="14"/>
  <c r="Y116" i="14" s="1"/>
  <c r="Z108" i="14"/>
  <c r="Y108" i="14" s="1"/>
  <c r="Z193" i="14"/>
  <c r="Y193" i="14" s="1"/>
  <c r="Z183" i="14"/>
  <c r="Y183" i="14" s="1"/>
  <c r="Z175" i="14"/>
  <c r="Y175" i="14" s="1"/>
  <c r="Z167" i="14"/>
  <c r="Y167" i="14" s="1"/>
  <c r="Z159" i="14"/>
  <c r="Y159" i="14" s="1"/>
  <c r="Z151" i="14"/>
  <c r="Y151" i="14" s="1"/>
  <c r="Z143" i="14"/>
  <c r="Y143" i="14" s="1"/>
  <c r="Z135" i="14"/>
  <c r="Y135" i="14" s="1"/>
  <c r="Z127" i="14"/>
  <c r="Y127" i="14" s="1"/>
  <c r="Z119" i="14"/>
  <c r="Y119" i="14" s="1"/>
  <c r="Z111" i="14"/>
  <c r="Y111" i="14" s="1"/>
  <c r="Z185" i="14"/>
  <c r="Y185" i="14" s="1"/>
  <c r="Z170" i="14"/>
  <c r="Y170" i="14" s="1"/>
  <c r="Z162" i="14"/>
  <c r="Y162" i="14" s="1"/>
  <c r="Z154" i="14"/>
  <c r="Y154" i="14" s="1"/>
  <c r="Z146" i="14"/>
  <c r="Y146" i="14" s="1"/>
  <c r="Z138" i="14"/>
  <c r="Y138" i="14" s="1"/>
  <c r="Z130" i="14"/>
  <c r="Y130" i="14" s="1"/>
  <c r="Z122" i="14"/>
  <c r="Y122" i="14" s="1"/>
  <c r="Z114" i="14"/>
  <c r="Y114" i="14" s="1"/>
  <c r="Z106" i="14"/>
  <c r="Y106" i="14" s="1"/>
  <c r="Z177" i="14"/>
  <c r="Y177" i="14" s="1"/>
  <c r="Z173" i="14"/>
  <c r="Y173" i="14" s="1"/>
  <c r="Z165" i="14"/>
  <c r="Y165" i="14" s="1"/>
  <c r="Z157" i="14"/>
  <c r="Y157" i="14" s="1"/>
  <c r="Z149" i="14"/>
  <c r="Y149" i="14" s="1"/>
  <c r="Z141" i="14"/>
  <c r="Y141" i="14" s="1"/>
  <c r="Z133" i="14"/>
  <c r="Y133" i="14" s="1"/>
  <c r="Z125" i="14"/>
  <c r="Y125" i="14" s="1"/>
  <c r="Z117" i="14"/>
  <c r="Y117" i="14" s="1"/>
  <c r="Z109" i="14"/>
  <c r="Y109" i="14" s="1"/>
  <c r="Z101" i="14"/>
  <c r="Z168" i="14"/>
  <c r="Y168" i="14" s="1"/>
  <c r="Z158" i="14"/>
  <c r="Y158" i="14" s="1"/>
  <c r="Z131" i="14"/>
  <c r="Y131" i="14" s="1"/>
  <c r="Z104" i="14"/>
  <c r="Y104" i="14" s="1"/>
  <c r="Z155" i="14"/>
  <c r="Y155" i="14" s="1"/>
  <c r="Z118" i="14"/>
  <c r="Y118" i="14" s="1"/>
  <c r="Z188" i="14"/>
  <c r="Y188" i="14" s="1"/>
  <c r="Z180" i="14"/>
  <c r="Y180" i="14" s="1"/>
  <c r="Z160" i="14"/>
  <c r="Y160" i="14" s="1"/>
  <c r="Z150" i="14"/>
  <c r="Y150" i="14" s="1"/>
  <c r="Z123" i="14"/>
  <c r="Y123" i="14" s="1"/>
  <c r="Z152" i="14"/>
  <c r="Y152" i="14" s="1"/>
  <c r="Z142" i="14"/>
  <c r="Y142" i="14" s="1"/>
  <c r="Z115" i="14"/>
  <c r="Y115" i="14" s="1"/>
  <c r="Z171" i="14"/>
  <c r="Y171" i="14" s="1"/>
  <c r="Z144" i="14"/>
  <c r="Y144" i="14" s="1"/>
  <c r="Z134" i="14"/>
  <c r="Y134" i="14" s="1"/>
  <c r="Z107" i="14"/>
  <c r="Y107" i="14" s="1"/>
  <c r="Z163" i="14"/>
  <c r="Y163" i="14" s="1"/>
  <c r="Z136" i="14"/>
  <c r="Y136" i="14" s="1"/>
  <c r="Z126" i="14"/>
  <c r="Y126" i="14" s="1"/>
  <c r="Z128" i="14"/>
  <c r="Y128" i="14" s="1"/>
  <c r="Z112" i="14"/>
  <c r="Y112" i="14" s="1"/>
  <c r="Z139" i="14"/>
  <c r="Y139" i="14" s="1"/>
  <c r="Z166" i="14"/>
  <c r="Y166" i="14" s="1"/>
  <c r="Z110" i="14"/>
  <c r="Y110" i="14" s="1"/>
  <c r="Z147" i="14"/>
  <c r="Y147" i="14" s="1"/>
  <c r="Z120" i="14"/>
  <c r="Y120" i="14" s="1"/>
  <c r="Z174" i="14"/>
  <c r="Y174" i="14" s="1"/>
  <c r="T5" i="14"/>
  <c r="U5" i="14" s="1"/>
  <c r="W303" i="14" s="1"/>
  <c r="AC1" i="14"/>
  <c r="AB59" i="14"/>
  <c r="AB43" i="14"/>
  <c r="AB27" i="14"/>
  <c r="AB11" i="14"/>
  <c r="AB9" i="14"/>
  <c r="AB64" i="14"/>
  <c r="AB48" i="14"/>
  <c r="AB32" i="14"/>
  <c r="AB16" i="14"/>
  <c r="AB29" i="14"/>
  <c r="AB66" i="14"/>
  <c r="AB81" i="14"/>
  <c r="AB49" i="14"/>
  <c r="AB34" i="14"/>
  <c r="AB57" i="14"/>
  <c r="AB38" i="14"/>
  <c r="AB8" i="14"/>
  <c r="AB76" i="14"/>
  <c r="AB37" i="14"/>
  <c r="AB44" i="14"/>
  <c r="AB28" i="14"/>
  <c r="AB12" i="14"/>
  <c r="AB88" i="14"/>
  <c r="AB30" i="14"/>
  <c r="AB80" i="14"/>
  <c r="AB69" i="14"/>
  <c r="AB89" i="14"/>
  <c r="AB5" i="14"/>
  <c r="AB83" i="14"/>
  <c r="AB78" i="14"/>
  <c r="AB86" i="14"/>
  <c r="AB18" i="14"/>
  <c r="AB10" i="14"/>
  <c r="AB82" i="14"/>
  <c r="AB55" i="14"/>
  <c r="AB25" i="14"/>
  <c r="AB93" i="14"/>
  <c r="AB85" i="14"/>
  <c r="AB63" i="14"/>
  <c r="AB47" i="14"/>
  <c r="AB31" i="14"/>
  <c r="AB15" i="14"/>
  <c r="AB73" i="14"/>
  <c r="AB68" i="14"/>
  <c r="AB52" i="14"/>
  <c r="AB36" i="14"/>
  <c r="AB20" i="14"/>
  <c r="AB77" i="14"/>
  <c r="AB45" i="14"/>
  <c r="AB17" i="14"/>
  <c r="AB58" i="14"/>
  <c r="AB14" i="14"/>
  <c r="AB41" i="14"/>
  <c r="AB62" i="14"/>
  <c r="AB65" i="14"/>
  <c r="AB71" i="14"/>
  <c r="AB23" i="14"/>
  <c r="AB60" i="14"/>
  <c r="AB7" i="14"/>
  <c r="AB6" i="14"/>
  <c r="AB87" i="14"/>
  <c r="AB33" i="14"/>
  <c r="AB90" i="14"/>
  <c r="AB4" i="14"/>
  <c r="AB92" i="14"/>
  <c r="AB22" i="14"/>
  <c r="AB54" i="14"/>
  <c r="AB42" i="14"/>
  <c r="AB70" i="14"/>
  <c r="AB13" i="14"/>
  <c r="AB75" i="14"/>
  <c r="AB21" i="14"/>
  <c r="AB61" i="14"/>
  <c r="AB46" i="14"/>
  <c r="AB39" i="14"/>
  <c r="AB53" i="14"/>
  <c r="AB79" i="14"/>
  <c r="AB74" i="14"/>
  <c r="AB67" i="14"/>
  <c r="AB51" i="14"/>
  <c r="AB35" i="14"/>
  <c r="AB19" i="14"/>
  <c r="AB84" i="14"/>
  <c r="AB72" i="14"/>
  <c r="AB56" i="14"/>
  <c r="AB40" i="14"/>
  <c r="AB24" i="14"/>
  <c r="AB91" i="14"/>
  <c r="AB50" i="14"/>
  <c r="AB26" i="14"/>
  <c r="Z286" i="14"/>
  <c r="Y286" i="14" s="1"/>
  <c r="Z278" i="14"/>
  <c r="Y278" i="14" s="1"/>
  <c r="Z270" i="14"/>
  <c r="Y270" i="14" s="1"/>
  <c r="Z262" i="14"/>
  <c r="Y262" i="14" s="1"/>
  <c r="Z254" i="14"/>
  <c r="Y254" i="14" s="1"/>
  <c r="Z246" i="14"/>
  <c r="Y246" i="14" s="1"/>
  <c r="Z238" i="14"/>
  <c r="Y238" i="14" s="1"/>
  <c r="Z230" i="14"/>
  <c r="Y230" i="14" s="1"/>
  <c r="Z222" i="14"/>
  <c r="Y222" i="14" s="1"/>
  <c r="Z214" i="14"/>
  <c r="Y214" i="14" s="1"/>
  <c r="Z206" i="14"/>
  <c r="Y206" i="14" s="1"/>
  <c r="Z289" i="14"/>
  <c r="Y289" i="14" s="1"/>
  <c r="Z281" i="14"/>
  <c r="Y281" i="14" s="1"/>
  <c r="Z273" i="14"/>
  <c r="Y273" i="14" s="1"/>
  <c r="Z265" i="14"/>
  <c r="Y265" i="14" s="1"/>
  <c r="Z257" i="14"/>
  <c r="Y257" i="14" s="1"/>
  <c r="Z249" i="14"/>
  <c r="Y249" i="14" s="1"/>
  <c r="Z241" i="14"/>
  <c r="Y241" i="14" s="1"/>
  <c r="Z233" i="14"/>
  <c r="Y233" i="14" s="1"/>
  <c r="Z225" i="14"/>
  <c r="Y225" i="14" s="1"/>
  <c r="Z217" i="14"/>
  <c r="Y217" i="14" s="1"/>
  <c r="Z209" i="14"/>
  <c r="Y209" i="14" s="1"/>
  <c r="Z201" i="14"/>
  <c r="Z292" i="14"/>
  <c r="Y292" i="14" s="1"/>
  <c r="Z284" i="14"/>
  <c r="Y284" i="14" s="1"/>
  <c r="Z276" i="14"/>
  <c r="Y276" i="14" s="1"/>
  <c r="Z268" i="14"/>
  <c r="Y268" i="14" s="1"/>
  <c r="Z260" i="14"/>
  <c r="Y260" i="14" s="1"/>
  <c r="Z252" i="14"/>
  <c r="Y252" i="14" s="1"/>
  <c r="Z244" i="14"/>
  <c r="Y244" i="14" s="1"/>
  <c r="Z236" i="14"/>
  <c r="Y236" i="14" s="1"/>
  <c r="Z228" i="14"/>
  <c r="Y228" i="14" s="1"/>
  <c r="Z220" i="14"/>
  <c r="Y220" i="14" s="1"/>
  <c r="Z212" i="14"/>
  <c r="Y212" i="14" s="1"/>
  <c r="Z204" i="14"/>
  <c r="Y204" i="14" s="1"/>
  <c r="Z287" i="14"/>
  <c r="Y287" i="14" s="1"/>
  <c r="Z279" i="14"/>
  <c r="Y279" i="14" s="1"/>
  <c r="Z271" i="14"/>
  <c r="Y271" i="14" s="1"/>
  <c r="Z263" i="14"/>
  <c r="Y263" i="14" s="1"/>
  <c r="Z255" i="14"/>
  <c r="Y255" i="14" s="1"/>
  <c r="Z247" i="14"/>
  <c r="Y247" i="14" s="1"/>
  <c r="Z239" i="14"/>
  <c r="Y239" i="14" s="1"/>
  <c r="Z231" i="14"/>
  <c r="Y231" i="14" s="1"/>
  <c r="Z223" i="14"/>
  <c r="Y223" i="14" s="1"/>
  <c r="Z215" i="14"/>
  <c r="Y215" i="14" s="1"/>
  <c r="Z207" i="14"/>
  <c r="Y207" i="14" s="1"/>
  <c r="Z290" i="14"/>
  <c r="Y290" i="14" s="1"/>
  <c r="Z282" i="14"/>
  <c r="Y282" i="14" s="1"/>
  <c r="Z274" i="14"/>
  <c r="Y274" i="14" s="1"/>
  <c r="Z266" i="14"/>
  <c r="Y266" i="14" s="1"/>
  <c r="Z258" i="14"/>
  <c r="Y258" i="14" s="1"/>
  <c r="Z250" i="14"/>
  <c r="Y250" i="14" s="1"/>
  <c r="Z242" i="14"/>
  <c r="Y242" i="14" s="1"/>
  <c r="Z234" i="14"/>
  <c r="Y234" i="14" s="1"/>
  <c r="Z226" i="14"/>
  <c r="Y226" i="14" s="1"/>
  <c r="Z218" i="14"/>
  <c r="Y218" i="14" s="1"/>
  <c r="Z210" i="14"/>
  <c r="Y210" i="14" s="1"/>
  <c r="Z277" i="14"/>
  <c r="Y277" i="14" s="1"/>
  <c r="Z237" i="14"/>
  <c r="Y237" i="14" s="1"/>
  <c r="Z208" i="14"/>
  <c r="Y208" i="14" s="1"/>
  <c r="Z288" i="14"/>
  <c r="Y288" i="14" s="1"/>
  <c r="Z267" i="14"/>
  <c r="Y267" i="14" s="1"/>
  <c r="Z256" i="14"/>
  <c r="Y256" i="14" s="1"/>
  <c r="Z229" i="14"/>
  <c r="Y229" i="14" s="1"/>
  <c r="Z227" i="14"/>
  <c r="Y227" i="14" s="1"/>
  <c r="Z269" i="14"/>
  <c r="Y269" i="14" s="1"/>
  <c r="Z248" i="14"/>
  <c r="Y248" i="14" s="1"/>
  <c r="Z219" i="14"/>
  <c r="Y219" i="14" s="1"/>
  <c r="Z280" i="14"/>
  <c r="Y280" i="14" s="1"/>
  <c r="Z240" i="14"/>
  <c r="Y240" i="14" s="1"/>
  <c r="Z221" i="14"/>
  <c r="Y221" i="14" s="1"/>
  <c r="Z211" i="14"/>
  <c r="Y211" i="14" s="1"/>
  <c r="Z291" i="14"/>
  <c r="Y291" i="14" s="1"/>
  <c r="Z261" i="14"/>
  <c r="Y261" i="14" s="1"/>
  <c r="Z259" i="14"/>
  <c r="Y259" i="14" s="1"/>
  <c r="Z232" i="14"/>
  <c r="Y232" i="14" s="1"/>
  <c r="Z213" i="14"/>
  <c r="Y213" i="14" s="1"/>
  <c r="Z205" i="14"/>
  <c r="Y205" i="14" s="1"/>
  <c r="Z285" i="14"/>
  <c r="Y285" i="14" s="1"/>
  <c r="Z264" i="14"/>
  <c r="Y264" i="14" s="1"/>
  <c r="Z224" i="14"/>
  <c r="Y224" i="14" s="1"/>
  <c r="Z216" i="14"/>
  <c r="Y216" i="14" s="1"/>
  <c r="Z283" i="14"/>
  <c r="Y283" i="14" s="1"/>
  <c r="Z275" i="14"/>
  <c r="Y275" i="14" s="1"/>
  <c r="Z251" i="14"/>
  <c r="Y251" i="14" s="1"/>
  <c r="Z243" i="14"/>
  <c r="Y243" i="14" s="1"/>
  <c r="Z235" i="14"/>
  <c r="Y235" i="14" s="1"/>
  <c r="Z293" i="14"/>
  <c r="Y293" i="14" s="1"/>
  <c r="Z272" i="14"/>
  <c r="Y272" i="14" s="1"/>
  <c r="Z245" i="14"/>
  <c r="Y245" i="14" s="1"/>
  <c r="Z253" i="14"/>
  <c r="Y253" i="14" s="1"/>
  <c r="Z391" i="14"/>
  <c r="Y391" i="14" s="1"/>
  <c r="Z383" i="14"/>
  <c r="Y383" i="14" s="1"/>
  <c r="Z375" i="14"/>
  <c r="Y375" i="14" s="1"/>
  <c r="Z367" i="14"/>
  <c r="Y367" i="14" s="1"/>
  <c r="Z359" i="14"/>
  <c r="Y359" i="14" s="1"/>
  <c r="Z351" i="14"/>
  <c r="Y351" i="14" s="1"/>
  <c r="Z386" i="14"/>
  <c r="Y386" i="14" s="1"/>
  <c r="Z378" i="14"/>
  <c r="Y378" i="14" s="1"/>
  <c r="Z370" i="14"/>
  <c r="Y370" i="14" s="1"/>
  <c r="Z389" i="14"/>
  <c r="Y389" i="14" s="1"/>
  <c r="Z381" i="14"/>
  <c r="Y381" i="14" s="1"/>
  <c r="Z392" i="14"/>
  <c r="Y392" i="14" s="1"/>
  <c r="Z384" i="14"/>
  <c r="Y384" i="14" s="1"/>
  <c r="Z376" i="14"/>
  <c r="Y376" i="14" s="1"/>
  <c r="Z368" i="14"/>
  <c r="Y368" i="14" s="1"/>
  <c r="Z387" i="14"/>
  <c r="Y387" i="14" s="1"/>
  <c r="Z379" i="14"/>
  <c r="Y379" i="14" s="1"/>
  <c r="Z371" i="14"/>
  <c r="Y371" i="14" s="1"/>
  <c r="Z382" i="14"/>
  <c r="Y382" i="14" s="1"/>
  <c r="Z357" i="14"/>
  <c r="Y357" i="14" s="1"/>
  <c r="Z348" i="14"/>
  <c r="Y348" i="14" s="1"/>
  <c r="Z340" i="14"/>
  <c r="Y340" i="14" s="1"/>
  <c r="Z332" i="14"/>
  <c r="Y332" i="14" s="1"/>
  <c r="Z324" i="14"/>
  <c r="Y324" i="14" s="1"/>
  <c r="Z316" i="14"/>
  <c r="Y316" i="14" s="1"/>
  <c r="Z308" i="14"/>
  <c r="Y308" i="14" s="1"/>
  <c r="Z373" i="14"/>
  <c r="Y373" i="14" s="1"/>
  <c r="Z356" i="14"/>
  <c r="Y356" i="14" s="1"/>
  <c r="Z355" i="14"/>
  <c r="Y355" i="14" s="1"/>
  <c r="Z354" i="14"/>
  <c r="Y354" i="14" s="1"/>
  <c r="Z343" i="14"/>
  <c r="Y343" i="14" s="1"/>
  <c r="Z335" i="14"/>
  <c r="Y335" i="14" s="1"/>
  <c r="Z327" i="14"/>
  <c r="Y327" i="14" s="1"/>
  <c r="Z319" i="14"/>
  <c r="Y319" i="14" s="1"/>
  <c r="Z393" i="14"/>
  <c r="Y393" i="14" s="1"/>
  <c r="Z366" i="14"/>
  <c r="Y366" i="14" s="1"/>
  <c r="Z353" i="14"/>
  <c r="Y353" i="14" s="1"/>
  <c r="Z346" i="14"/>
  <c r="Y346" i="14" s="1"/>
  <c r="Z338" i="14"/>
  <c r="Y338" i="14" s="1"/>
  <c r="Z330" i="14"/>
  <c r="Y330" i="14" s="1"/>
  <c r="Z322" i="14"/>
  <c r="Y322" i="14" s="1"/>
  <c r="Z385" i="14"/>
  <c r="Y385" i="14" s="1"/>
  <c r="Z365" i="14"/>
  <c r="Y365" i="14" s="1"/>
  <c r="Z352" i="14"/>
  <c r="Y352" i="14" s="1"/>
  <c r="Z341" i="14"/>
  <c r="Y341" i="14" s="1"/>
  <c r="Z333" i="14"/>
  <c r="Y333" i="14" s="1"/>
  <c r="Z325" i="14"/>
  <c r="Y325" i="14" s="1"/>
  <c r="Z317" i="14"/>
  <c r="Y317" i="14" s="1"/>
  <c r="Z364" i="14"/>
  <c r="Y364" i="14" s="1"/>
  <c r="Z363" i="14"/>
  <c r="Y363" i="14" s="1"/>
  <c r="Z362" i="14"/>
  <c r="Y362" i="14" s="1"/>
  <c r="Z350" i="14"/>
  <c r="Y350" i="14" s="1"/>
  <c r="Z344" i="14"/>
  <c r="Y344" i="14" s="1"/>
  <c r="Z336" i="14"/>
  <c r="Y336" i="14" s="1"/>
  <c r="Z328" i="14"/>
  <c r="Y328" i="14" s="1"/>
  <c r="Z320" i="14"/>
  <c r="Y320" i="14" s="1"/>
  <c r="Z339" i="14"/>
  <c r="Y339" i="14" s="1"/>
  <c r="Z310" i="14"/>
  <c r="Y310" i="14" s="1"/>
  <c r="Z388" i="14"/>
  <c r="Y388" i="14" s="1"/>
  <c r="Z380" i="14"/>
  <c r="Y380" i="14" s="1"/>
  <c r="Z369" i="14"/>
  <c r="Y369" i="14" s="1"/>
  <c r="Z358" i="14"/>
  <c r="Y358" i="14" s="1"/>
  <c r="Z349" i="14"/>
  <c r="Y349" i="14" s="1"/>
  <c r="Z318" i="14"/>
  <c r="Y318" i="14" s="1"/>
  <c r="Z309" i="14"/>
  <c r="Y309" i="14" s="1"/>
  <c r="Z329" i="14"/>
  <c r="Y329" i="14" s="1"/>
  <c r="Z307" i="14"/>
  <c r="Y307" i="14" s="1"/>
  <c r="Z390" i="14"/>
  <c r="Y390" i="14" s="1"/>
  <c r="Z342" i="14"/>
  <c r="Y342" i="14" s="1"/>
  <c r="Z331" i="14"/>
  <c r="Y331" i="14" s="1"/>
  <c r="Z306" i="14"/>
  <c r="Y306" i="14" s="1"/>
  <c r="Z374" i="14"/>
  <c r="Y374" i="14" s="1"/>
  <c r="Z360" i="14"/>
  <c r="Y360" i="14" s="1"/>
  <c r="Z334" i="14"/>
  <c r="Y334" i="14" s="1"/>
  <c r="Z315" i="14"/>
  <c r="Y315" i="14" s="1"/>
  <c r="Z305" i="14"/>
  <c r="Y305" i="14" s="1"/>
  <c r="Z361" i="14"/>
  <c r="Y361" i="14" s="1"/>
  <c r="Z377" i="14"/>
  <c r="Y377" i="14" s="1"/>
  <c r="Z323" i="14"/>
  <c r="Y323" i="14" s="1"/>
  <c r="Z313" i="14"/>
  <c r="Y313" i="14" s="1"/>
  <c r="Z301" i="14"/>
  <c r="Z326" i="14"/>
  <c r="Y326" i="14" s="1"/>
  <c r="Z345" i="14"/>
  <c r="Y345" i="14" s="1"/>
  <c r="Z314" i="14"/>
  <c r="Y314" i="14" s="1"/>
  <c r="Z347" i="14"/>
  <c r="Y347" i="14" s="1"/>
  <c r="Z337" i="14"/>
  <c r="Y337" i="14" s="1"/>
  <c r="Z311" i="14"/>
  <c r="Y311" i="14" s="1"/>
  <c r="Z312" i="14"/>
  <c r="Y312" i="14" s="1"/>
  <c r="Z304" i="14"/>
  <c r="Y304" i="14" s="1"/>
  <c r="Z321" i="14"/>
  <c r="Y321" i="14" s="1"/>
  <c r="Z372" i="14"/>
  <c r="Y372" i="14" s="1"/>
  <c r="Z487" i="14"/>
  <c r="Y487" i="14" s="1"/>
  <c r="Z479" i="14"/>
  <c r="Y479" i="14" s="1"/>
  <c r="Z471" i="14"/>
  <c r="Y471" i="14" s="1"/>
  <c r="Z463" i="14"/>
  <c r="Y463" i="14" s="1"/>
  <c r="Z490" i="14"/>
  <c r="Y490" i="14" s="1"/>
  <c r="Z482" i="14"/>
  <c r="Y482" i="14" s="1"/>
  <c r="Z493" i="14"/>
  <c r="Y493" i="14" s="1"/>
  <c r="Z485" i="14"/>
  <c r="Y485" i="14" s="1"/>
  <c r="Z488" i="14"/>
  <c r="Y488" i="14" s="1"/>
  <c r="Z480" i="14"/>
  <c r="Y480" i="14" s="1"/>
  <c r="Z491" i="14"/>
  <c r="Y491" i="14" s="1"/>
  <c r="Z483" i="14"/>
  <c r="Y483" i="14" s="1"/>
  <c r="Z486" i="14"/>
  <c r="Y486" i="14" s="1"/>
  <c r="Z478" i="14"/>
  <c r="Y478" i="14" s="1"/>
  <c r="Z477" i="14"/>
  <c r="Y477" i="14" s="1"/>
  <c r="Z464" i="14"/>
  <c r="Y464" i="14" s="1"/>
  <c r="Z457" i="14"/>
  <c r="Y457" i="14" s="1"/>
  <c r="Z449" i="14"/>
  <c r="Y449" i="14" s="1"/>
  <c r="Z441" i="14"/>
  <c r="Y441" i="14" s="1"/>
  <c r="Z433" i="14"/>
  <c r="Y433" i="14" s="1"/>
  <c r="Z425" i="14"/>
  <c r="Y425" i="14" s="1"/>
  <c r="Z417" i="14"/>
  <c r="Y417" i="14" s="1"/>
  <c r="Z409" i="14"/>
  <c r="Y409" i="14" s="1"/>
  <c r="Z489" i="14"/>
  <c r="Y489" i="14" s="1"/>
  <c r="Z476" i="14"/>
  <c r="Y476" i="14" s="1"/>
  <c r="Z475" i="14"/>
  <c r="Y475" i="14" s="1"/>
  <c r="Z474" i="14"/>
  <c r="Y474" i="14" s="1"/>
  <c r="Z462" i="14"/>
  <c r="Y462" i="14" s="1"/>
  <c r="Z460" i="14"/>
  <c r="Y460" i="14" s="1"/>
  <c r="Z452" i="14"/>
  <c r="Y452" i="14" s="1"/>
  <c r="Z444" i="14"/>
  <c r="Y444" i="14" s="1"/>
  <c r="Z436" i="14"/>
  <c r="Y436" i="14" s="1"/>
  <c r="Z428" i="14"/>
  <c r="Y428" i="14" s="1"/>
  <c r="Z473" i="14"/>
  <c r="Y473" i="14" s="1"/>
  <c r="Z455" i="14"/>
  <c r="Y455" i="14" s="1"/>
  <c r="Z447" i="14"/>
  <c r="Y447" i="14" s="1"/>
  <c r="Z439" i="14"/>
  <c r="Y439" i="14" s="1"/>
  <c r="Z431" i="14"/>
  <c r="Y431" i="14" s="1"/>
  <c r="Z423" i="14"/>
  <c r="Y423" i="14" s="1"/>
  <c r="Z472" i="14"/>
  <c r="Y472" i="14" s="1"/>
  <c r="Z458" i="14"/>
  <c r="Y458" i="14" s="1"/>
  <c r="Z450" i="14"/>
  <c r="Y450" i="14" s="1"/>
  <c r="Z442" i="14"/>
  <c r="Y442" i="14" s="1"/>
  <c r="Z434" i="14"/>
  <c r="Y434" i="14" s="1"/>
  <c r="Z426" i="14"/>
  <c r="Y426" i="14" s="1"/>
  <c r="Z492" i="14"/>
  <c r="Y492" i="14" s="1"/>
  <c r="Z481" i="14"/>
  <c r="Y481" i="14" s="1"/>
  <c r="Z470" i="14"/>
  <c r="Y470" i="14" s="1"/>
  <c r="Z461" i="14"/>
  <c r="Y461" i="14" s="1"/>
  <c r="Z453" i="14"/>
  <c r="Y453" i="14" s="1"/>
  <c r="Z445" i="14"/>
  <c r="Y445" i="14" s="1"/>
  <c r="Z437" i="14"/>
  <c r="Y437" i="14" s="1"/>
  <c r="Z429" i="14"/>
  <c r="Y429" i="14" s="1"/>
  <c r="Z421" i="14"/>
  <c r="Y421" i="14" s="1"/>
  <c r="Z466" i="14"/>
  <c r="Y466" i="14" s="1"/>
  <c r="Z443" i="14"/>
  <c r="Y443" i="14" s="1"/>
  <c r="Z420" i="14"/>
  <c r="Y420" i="14" s="1"/>
  <c r="Z408" i="14"/>
  <c r="Y408" i="14" s="1"/>
  <c r="Z435" i="14"/>
  <c r="Y435" i="14" s="1"/>
  <c r="Z419" i="14"/>
  <c r="Y419" i="14" s="1"/>
  <c r="Z407" i="14"/>
  <c r="Y407" i="14" s="1"/>
  <c r="Z467" i="14"/>
  <c r="Y467" i="14" s="1"/>
  <c r="Z454" i="14"/>
  <c r="Y454" i="14" s="1"/>
  <c r="Z427" i="14"/>
  <c r="Y427" i="14" s="1"/>
  <c r="Z418" i="14"/>
  <c r="Y418" i="14" s="1"/>
  <c r="Z406" i="14"/>
  <c r="Y406" i="14" s="1"/>
  <c r="Z405" i="14"/>
  <c r="Y405" i="14" s="1"/>
  <c r="Z404" i="14"/>
  <c r="Y404" i="14" s="1"/>
  <c r="Z401" i="14"/>
  <c r="Z456" i="14"/>
  <c r="Y456" i="14" s="1"/>
  <c r="Z446" i="14"/>
  <c r="Y446" i="14" s="1"/>
  <c r="Z416" i="14"/>
  <c r="Y416" i="14" s="1"/>
  <c r="Z484" i="14"/>
  <c r="Y484" i="14" s="1"/>
  <c r="Z448" i="14"/>
  <c r="Y448" i="14" s="1"/>
  <c r="Z438" i="14"/>
  <c r="Y438" i="14" s="1"/>
  <c r="Z415" i="14"/>
  <c r="Y415" i="14" s="1"/>
  <c r="Z440" i="14"/>
  <c r="Y440" i="14" s="1"/>
  <c r="Z432" i="14"/>
  <c r="Y432" i="14" s="1"/>
  <c r="Z412" i="14"/>
  <c r="Y412" i="14" s="1"/>
  <c r="Z468" i="14"/>
  <c r="Y468" i="14" s="1"/>
  <c r="Z469" i="14"/>
  <c r="Y469" i="14" s="1"/>
  <c r="Z413" i="14"/>
  <c r="Y413" i="14" s="1"/>
  <c r="Z459" i="14"/>
  <c r="Y459" i="14" s="1"/>
  <c r="Z465" i="14"/>
  <c r="Y465" i="14" s="1"/>
  <c r="Z451" i="14"/>
  <c r="Y451" i="14" s="1"/>
  <c r="Z414" i="14"/>
  <c r="Y414" i="14" s="1"/>
  <c r="Z430" i="14"/>
  <c r="Y430" i="14" s="1"/>
  <c r="Z411" i="14"/>
  <c r="Y411" i="14" s="1"/>
  <c r="Z410" i="14"/>
  <c r="Y410" i="14" s="1"/>
  <c r="Z422" i="14"/>
  <c r="Y422" i="14" s="1"/>
  <c r="Z424" i="14"/>
  <c r="Y424" i="14" s="1"/>
  <c r="Z302" i="14" l="1"/>
  <c r="Z303" i="14"/>
  <c r="Z402" i="14"/>
  <c r="Z403" i="14"/>
  <c r="Z503" i="14"/>
  <c r="Z502" i="14"/>
  <c r="Z203" i="14"/>
  <c r="Z202" i="14"/>
  <c r="Z103" i="14"/>
  <c r="Z102" i="14"/>
  <c r="AC2" i="14"/>
  <c r="AC3" i="14"/>
  <c r="AA301" i="14"/>
  <c r="AA401" i="14"/>
  <c r="AA101" i="14"/>
  <c r="AA201" i="14"/>
  <c r="AA501" i="14"/>
  <c r="AD1" i="14"/>
  <c r="AC85" i="14"/>
  <c r="AC63" i="14"/>
  <c r="AC47" i="14"/>
  <c r="AC31" i="14"/>
  <c r="AC15" i="14"/>
  <c r="AC68" i="14"/>
  <c r="AC52" i="14"/>
  <c r="AC36" i="14"/>
  <c r="AC20" i="14"/>
  <c r="AC77" i="14"/>
  <c r="AC65" i="14"/>
  <c r="AC49" i="14"/>
  <c r="AC33" i="14"/>
  <c r="AC17" i="14"/>
  <c r="AC70" i="14"/>
  <c r="AC80" i="14"/>
  <c r="AC30" i="14"/>
  <c r="AC78" i="14"/>
  <c r="AC84" i="14"/>
  <c r="AC27" i="14"/>
  <c r="AC11" i="14"/>
  <c r="AC64" i="14"/>
  <c r="AC48" i="14"/>
  <c r="AC32" i="14"/>
  <c r="AC16" i="14"/>
  <c r="AC45" i="14"/>
  <c r="AC13" i="14"/>
  <c r="AC46" i="14"/>
  <c r="AC50" i="14"/>
  <c r="AC82" i="14"/>
  <c r="AC83" i="14"/>
  <c r="AC22" i="14"/>
  <c r="AC91" i="14"/>
  <c r="AC86" i="14"/>
  <c r="AC4" i="14"/>
  <c r="AC87" i="14"/>
  <c r="AC66" i="14"/>
  <c r="AC26" i="14"/>
  <c r="AC14" i="14"/>
  <c r="AC42" i="14"/>
  <c r="AC18" i="14"/>
  <c r="AC89" i="14"/>
  <c r="AC75" i="14"/>
  <c r="AC9" i="14"/>
  <c r="AC29" i="14"/>
  <c r="AC6" i="14"/>
  <c r="AC79" i="14"/>
  <c r="AC67" i="14"/>
  <c r="AC51" i="14"/>
  <c r="AC35" i="14"/>
  <c r="AC19" i="14"/>
  <c r="AC72" i="14"/>
  <c r="AC56" i="14"/>
  <c r="AC40" i="14"/>
  <c r="AC24" i="14"/>
  <c r="AC88" i="14"/>
  <c r="AC69" i="14"/>
  <c r="AC53" i="14"/>
  <c r="AC37" i="14"/>
  <c r="AC21" i="14"/>
  <c r="AC58" i="14"/>
  <c r="AC62" i="14"/>
  <c r="AC81" i="14"/>
  <c r="AC54" i="14"/>
  <c r="AC59" i="14"/>
  <c r="AC90" i="14"/>
  <c r="AC74" i="14"/>
  <c r="AC76" i="14"/>
  <c r="AC8" i="14"/>
  <c r="AC7" i="14"/>
  <c r="AC10" i="14"/>
  <c r="AC38" i="14"/>
  <c r="AC34" i="14"/>
  <c r="AC43" i="14"/>
  <c r="AC61" i="14"/>
  <c r="AC93" i="14"/>
  <c r="AC71" i="14"/>
  <c r="AC55" i="14"/>
  <c r="AC39" i="14"/>
  <c r="AC23" i="14"/>
  <c r="AC5" i="14"/>
  <c r="AC92" i="14"/>
  <c r="AC60" i="14"/>
  <c r="AC44" i="14"/>
  <c r="AC28" i="14"/>
  <c r="AC12" i="14"/>
  <c r="AC73" i="14"/>
  <c r="AC57" i="14"/>
  <c r="AC41" i="14"/>
  <c r="AC25" i="14"/>
  <c r="AA203" i="14" l="1"/>
  <c r="AA202" i="14"/>
  <c r="AA103" i="14"/>
  <c r="AA102" i="14"/>
  <c r="AA403" i="14"/>
  <c r="AA402" i="14"/>
  <c r="AA302" i="14"/>
  <c r="AA303" i="14"/>
  <c r="AD2" i="14"/>
  <c r="AD3" i="14"/>
  <c r="AA502" i="14"/>
  <c r="AA503" i="14"/>
  <c r="AB101" i="14"/>
  <c r="AA176" i="14"/>
  <c r="AA156" i="14"/>
  <c r="AA135" i="14"/>
  <c r="AA138" i="14"/>
  <c r="AA117" i="14"/>
  <c r="AA160" i="14"/>
  <c r="AA180" i="14"/>
  <c r="AA163" i="14"/>
  <c r="AA178" i="14"/>
  <c r="AA187" i="14"/>
  <c r="AA132" i="14"/>
  <c r="AA175" i="14"/>
  <c r="AA111" i="14"/>
  <c r="AA114" i="14"/>
  <c r="AA157" i="14"/>
  <c r="AA136" i="14"/>
  <c r="AA161" i="14"/>
  <c r="AA147" i="14"/>
  <c r="AA129" i="14"/>
  <c r="AA181" i="14"/>
  <c r="AA192" i="14"/>
  <c r="AA185" i="14"/>
  <c r="AA172" i="14"/>
  <c r="AA108" i="14"/>
  <c r="AA151" i="14"/>
  <c r="AA154" i="14"/>
  <c r="AA133" i="14"/>
  <c r="AA112" i="14"/>
  <c r="AA188" i="14"/>
  <c r="AA113" i="14"/>
  <c r="AA169" i="14"/>
  <c r="AA145" i="14"/>
  <c r="AA137" i="14"/>
  <c r="AA131" i="14"/>
  <c r="AA158" i="14"/>
  <c r="AA148" i="14"/>
  <c r="AA127" i="14"/>
  <c r="AA130" i="14"/>
  <c r="AA173" i="14"/>
  <c r="AA109" i="14"/>
  <c r="AA152" i="14"/>
  <c r="AA150" i="14"/>
  <c r="AA105" i="14"/>
  <c r="AA134" i="14"/>
  <c r="AA139" i="14"/>
  <c r="AA179" i="14"/>
  <c r="AA190" i="14"/>
  <c r="AA191" i="14"/>
  <c r="AA124" i="14"/>
  <c r="AA167" i="14"/>
  <c r="AA170" i="14"/>
  <c r="AA106" i="14"/>
  <c r="AA149" i="14"/>
  <c r="AA128" i="14"/>
  <c r="AA142" i="14"/>
  <c r="AA171" i="14"/>
  <c r="AA110" i="14"/>
  <c r="AA174" i="14"/>
  <c r="AA118" i="14"/>
  <c r="AA125" i="14"/>
  <c r="AA186" i="14"/>
  <c r="AA168" i="14"/>
  <c r="AA144" i="14"/>
  <c r="AA155" i="14"/>
  <c r="AA184" i="14"/>
  <c r="AA120" i="14"/>
  <c r="AA189" i="14"/>
  <c r="AA165" i="14"/>
  <c r="AA143" i="14"/>
  <c r="AA119" i="14"/>
  <c r="AA146" i="14"/>
  <c r="AA122" i="14"/>
  <c r="AA141" i="14"/>
  <c r="AA126" i="14"/>
  <c r="AA177" i="14"/>
  <c r="AA183" i="14"/>
  <c r="AA107" i="14"/>
  <c r="AA153" i="14"/>
  <c r="AA121" i="14"/>
  <c r="AA162" i="14"/>
  <c r="AA116" i="14"/>
  <c r="AA123" i="14"/>
  <c r="AA140" i="14"/>
  <c r="AA193" i="14"/>
  <c r="AA104" i="14"/>
  <c r="AA115" i="14"/>
  <c r="AA166" i="14"/>
  <c r="AA164" i="14"/>
  <c r="AA182" i="14"/>
  <c r="AA159" i="14"/>
  <c r="AB501" i="14"/>
  <c r="AA589" i="14"/>
  <c r="AA590" i="14"/>
  <c r="AA567" i="14"/>
  <c r="AA547" i="14"/>
  <c r="AA576" i="14"/>
  <c r="AA521" i="14"/>
  <c r="AA580" i="14"/>
  <c r="AA527" i="14"/>
  <c r="AA562" i="14"/>
  <c r="AA522" i="14"/>
  <c r="AA509" i="14"/>
  <c r="AA575" i="14"/>
  <c r="AA569" i="14"/>
  <c r="AA536" i="14"/>
  <c r="AA578" i="14"/>
  <c r="AA512" i="14"/>
  <c r="AA587" i="14"/>
  <c r="AA582" i="14"/>
  <c r="AA523" i="14"/>
  <c r="AA550" i="14"/>
  <c r="AA561" i="14"/>
  <c r="AA548" i="14"/>
  <c r="AA541" i="14"/>
  <c r="AA518" i="14"/>
  <c r="AA506" i="14"/>
  <c r="AA516" i="14"/>
  <c r="AA515" i="14"/>
  <c r="AA586" i="14"/>
  <c r="AA593" i="14"/>
  <c r="AA583" i="14"/>
  <c r="AA591" i="14"/>
  <c r="AA526" i="14"/>
  <c r="AA572" i="14"/>
  <c r="AA537" i="14"/>
  <c r="AA568" i="14"/>
  <c r="AA524" i="14"/>
  <c r="AA543" i="14"/>
  <c r="AA510" i="14"/>
  <c r="AA525" i="14"/>
  <c r="AA528" i="14"/>
  <c r="AA574" i="14"/>
  <c r="AA584" i="14"/>
  <c r="AA539" i="14"/>
  <c r="AA519" i="14"/>
  <c r="AA552" i="14"/>
  <c r="AA533" i="14"/>
  <c r="AA581" i="14"/>
  <c r="AA508" i="14"/>
  <c r="AA544" i="14"/>
  <c r="AA546" i="14"/>
  <c r="AA579" i="14"/>
  <c r="AA564" i="14"/>
  <c r="AA573" i="14"/>
  <c r="AA542" i="14"/>
  <c r="AA553" i="14"/>
  <c r="AA540" i="14"/>
  <c r="AA559" i="14"/>
  <c r="AA530" i="14"/>
  <c r="AA507" i="14"/>
  <c r="AA514" i="14"/>
  <c r="AA588" i="14"/>
  <c r="AA565" i="14"/>
  <c r="AA558" i="14"/>
  <c r="AA545" i="14"/>
  <c r="AA557" i="14"/>
  <c r="AA517" i="14"/>
  <c r="AA571" i="14"/>
  <c r="AA563" i="14"/>
  <c r="AA534" i="14"/>
  <c r="AA577" i="14"/>
  <c r="AA554" i="14"/>
  <c r="AA513" i="14"/>
  <c r="AA592" i="14"/>
  <c r="AA570" i="14"/>
  <c r="AA556" i="14"/>
  <c r="AA532" i="14"/>
  <c r="AA505" i="14"/>
  <c r="AA549" i="14"/>
  <c r="AA555" i="14"/>
  <c r="AA531" i="14"/>
  <c r="AA566" i="14"/>
  <c r="AA535" i="14"/>
  <c r="AA511" i="14"/>
  <c r="AA560" i="14"/>
  <c r="AA529" i="14"/>
  <c r="AA585" i="14"/>
  <c r="AA520" i="14"/>
  <c r="AA551" i="14"/>
  <c r="AA504" i="14"/>
  <c r="AA538" i="14"/>
  <c r="AB401" i="14"/>
  <c r="AA466" i="14"/>
  <c r="AA489" i="14"/>
  <c r="AA460" i="14"/>
  <c r="AA473" i="14"/>
  <c r="AA455" i="14"/>
  <c r="AA437" i="14"/>
  <c r="AA448" i="14"/>
  <c r="AA475" i="14"/>
  <c r="AA463" i="14"/>
  <c r="AA452" i="14"/>
  <c r="AA444" i="14"/>
  <c r="AA436" i="14"/>
  <c r="AA428" i="14"/>
  <c r="AA420" i="14"/>
  <c r="AA434" i="14"/>
  <c r="AA426" i="14"/>
  <c r="AA440" i="14"/>
  <c r="AA432" i="14"/>
  <c r="AA424" i="14"/>
  <c r="AA419" i="14"/>
  <c r="AA418" i="14"/>
  <c r="AA414" i="14"/>
  <c r="AA477" i="14"/>
  <c r="AA486" i="14"/>
  <c r="AA462" i="14"/>
  <c r="AA487" i="14"/>
  <c r="AA450" i="14"/>
  <c r="AA467" i="14"/>
  <c r="AA468" i="14"/>
  <c r="AA413" i="14"/>
  <c r="AA449" i="14"/>
  <c r="AA411" i="14"/>
  <c r="AA412" i="14"/>
  <c r="AA423" i="14"/>
  <c r="AA471" i="14"/>
  <c r="AA445" i="14"/>
  <c r="AA484" i="14"/>
  <c r="AA480" i="14"/>
  <c r="AA491" i="14"/>
  <c r="AA483" i="14"/>
  <c r="AA472" i="14"/>
  <c r="AA470" i="14"/>
  <c r="AA429" i="14"/>
  <c r="AA407" i="14"/>
  <c r="AA427" i="14"/>
  <c r="AA405" i="14"/>
  <c r="AA446" i="14"/>
  <c r="AA458" i="14"/>
  <c r="AA441" i="14"/>
  <c r="AA474" i="14"/>
  <c r="AA485" i="14"/>
  <c r="AA488" i="14"/>
  <c r="AA430" i="14"/>
  <c r="AA464" i="14"/>
  <c r="AA409" i="14"/>
  <c r="AA482" i="14"/>
  <c r="AA493" i="14"/>
  <c r="AA447" i="14"/>
  <c r="AA439" i="14"/>
  <c r="AA431" i="14"/>
  <c r="AA442" i="14"/>
  <c r="AA492" i="14"/>
  <c r="AA461" i="14"/>
  <c r="AA421" i="14"/>
  <c r="AA435" i="14"/>
  <c r="AA438" i="14"/>
  <c r="AA415" i="14"/>
  <c r="AA478" i="14"/>
  <c r="AA410" i="14"/>
  <c r="AA476" i="14"/>
  <c r="AA454" i="14"/>
  <c r="AA433" i="14"/>
  <c r="AA408" i="14"/>
  <c r="AA465" i="14"/>
  <c r="AA451" i="14"/>
  <c r="AA425" i="14"/>
  <c r="AA417" i="14"/>
  <c r="AA406" i="14"/>
  <c r="AA481" i="14"/>
  <c r="AA453" i="14"/>
  <c r="AA456" i="14"/>
  <c r="AA457" i="14"/>
  <c r="AA490" i="14"/>
  <c r="AA443" i="14"/>
  <c r="AA404" i="14"/>
  <c r="AA469" i="14"/>
  <c r="AA459" i="14"/>
  <c r="AA422" i="14"/>
  <c r="AA416" i="14"/>
  <c r="AA479" i="14"/>
  <c r="AE1" i="14"/>
  <c r="AD81" i="14"/>
  <c r="AD83" i="14"/>
  <c r="AD68" i="14"/>
  <c r="AD52" i="14"/>
  <c r="AD36" i="14"/>
  <c r="AD20" i="14"/>
  <c r="AD88" i="14"/>
  <c r="AD73" i="14"/>
  <c r="AD57" i="14"/>
  <c r="AD41" i="14"/>
  <c r="AD25" i="14"/>
  <c r="AD7" i="14"/>
  <c r="AD34" i="14"/>
  <c r="AD55" i="14"/>
  <c r="AD19" i="14"/>
  <c r="AD59" i="14"/>
  <c r="AD63" i="14"/>
  <c r="AD87" i="14"/>
  <c r="AD85" i="14"/>
  <c r="AD58" i="14"/>
  <c r="AD14" i="14"/>
  <c r="AD64" i="14"/>
  <c r="AD48" i="14"/>
  <c r="AD32" i="14"/>
  <c r="AD16" i="14"/>
  <c r="AD53" i="14"/>
  <c r="AD37" i="14"/>
  <c r="AD4" i="14"/>
  <c r="AD78" i="14"/>
  <c r="AD39" i="14"/>
  <c r="AD11" i="14"/>
  <c r="AD5" i="14"/>
  <c r="AD22" i="14"/>
  <c r="AD90" i="14"/>
  <c r="AD82" i="14"/>
  <c r="AD67" i="14"/>
  <c r="AD43" i="14"/>
  <c r="AD26" i="14"/>
  <c r="AD35" i="14"/>
  <c r="AD46" i="14"/>
  <c r="AD75" i="14"/>
  <c r="AD71" i="14"/>
  <c r="AD54" i="14"/>
  <c r="AD42" i="14"/>
  <c r="AD74" i="14"/>
  <c r="AD72" i="14"/>
  <c r="AD56" i="14"/>
  <c r="AD40" i="14"/>
  <c r="AD24" i="14"/>
  <c r="AD91" i="14"/>
  <c r="AD61" i="14"/>
  <c r="AD45" i="14"/>
  <c r="AD29" i="14"/>
  <c r="AD13" i="14"/>
  <c r="AD92" i="14"/>
  <c r="AD79" i="14"/>
  <c r="AD51" i="14"/>
  <c r="AD27" i="14"/>
  <c r="AD80" i="14"/>
  <c r="AD50" i="14"/>
  <c r="AD86" i="14"/>
  <c r="AD10" i="14"/>
  <c r="AD62" i="14"/>
  <c r="AD18" i="14"/>
  <c r="AD69" i="14"/>
  <c r="AD21" i="14"/>
  <c r="AD84" i="14"/>
  <c r="AD66" i="14"/>
  <c r="AD8" i="14"/>
  <c r="AD93" i="14"/>
  <c r="AD76" i="14"/>
  <c r="AD31" i="14"/>
  <c r="AD9" i="14"/>
  <c r="AD15" i="14"/>
  <c r="AD23" i="14"/>
  <c r="AD47" i="14"/>
  <c r="AD30" i="14"/>
  <c r="AD89" i="14"/>
  <c r="AD38" i="14"/>
  <c r="AD6" i="14"/>
  <c r="AD60" i="14"/>
  <c r="AD44" i="14"/>
  <c r="AD28" i="14"/>
  <c r="AD12" i="14"/>
  <c r="AD70" i="14"/>
  <c r="AD77" i="14"/>
  <c r="AD65" i="14"/>
  <c r="AD49" i="14"/>
  <c r="AD33" i="14"/>
  <c r="AD17" i="14"/>
  <c r="AB201" i="14"/>
  <c r="AA257" i="14"/>
  <c r="AA276" i="14"/>
  <c r="AA212" i="14"/>
  <c r="AA255" i="14"/>
  <c r="AA274" i="14"/>
  <c r="AA210" i="14"/>
  <c r="AA293" i="14"/>
  <c r="AA229" i="14"/>
  <c r="AA246" i="14"/>
  <c r="AA230" i="14"/>
  <c r="AA211" i="14"/>
  <c r="AA283" i="14"/>
  <c r="AA264" i="14"/>
  <c r="AA206" i="14"/>
  <c r="AA233" i="14"/>
  <c r="AA252" i="14"/>
  <c r="AA273" i="14"/>
  <c r="AA209" i="14"/>
  <c r="AA292" i="14"/>
  <c r="AA228" i="14"/>
  <c r="AA271" i="14"/>
  <c r="AA207" i="14"/>
  <c r="AA290" i="14"/>
  <c r="AA281" i="14"/>
  <c r="AA225" i="14"/>
  <c r="AA259" i="14"/>
  <c r="AA244" i="14"/>
  <c r="AA239" i="14"/>
  <c r="AA282" i="14"/>
  <c r="AA256" i="14"/>
  <c r="AA235" i="14"/>
  <c r="AA286" i="14"/>
  <c r="AA254" i="14"/>
  <c r="AA265" i="14"/>
  <c r="AA217" i="14"/>
  <c r="AA220" i="14"/>
  <c r="AA223" i="14"/>
  <c r="AA227" i="14"/>
  <c r="AA240" i="14"/>
  <c r="AA224" i="14"/>
  <c r="AA275" i="14"/>
  <c r="AA284" i="14"/>
  <c r="AA236" i="14"/>
  <c r="AA204" i="14"/>
  <c r="AA279" i="14"/>
  <c r="AA263" i="14"/>
  <c r="AA226" i="14"/>
  <c r="AA218" i="14"/>
  <c r="AA238" i="14"/>
  <c r="AA270" i="14"/>
  <c r="AA249" i="14"/>
  <c r="AA247" i="14"/>
  <c r="AA266" i="14"/>
  <c r="AA258" i="14"/>
  <c r="AA250" i="14"/>
  <c r="AA242" i="14"/>
  <c r="AA234" i="14"/>
  <c r="AA291" i="14"/>
  <c r="AA241" i="14"/>
  <c r="AA260" i="14"/>
  <c r="AA215" i="14"/>
  <c r="AA213" i="14"/>
  <c r="AA278" i="14"/>
  <c r="AA262" i="14"/>
  <c r="AA216" i="14"/>
  <c r="AA269" i="14"/>
  <c r="AA205" i="14"/>
  <c r="AA289" i="14"/>
  <c r="AA237" i="14"/>
  <c r="AA288" i="14"/>
  <c r="AA267" i="14"/>
  <c r="AA222" i="14"/>
  <c r="AA243" i="14"/>
  <c r="AA261" i="14"/>
  <c r="AA287" i="14"/>
  <c r="AA285" i="14"/>
  <c r="AA253" i="14"/>
  <c r="AA245" i="14"/>
  <c r="AA251" i="14"/>
  <c r="AA208" i="14"/>
  <c r="AA219" i="14"/>
  <c r="AA232" i="14"/>
  <c r="AA272" i="14"/>
  <c r="AA214" i="14"/>
  <c r="AA280" i="14"/>
  <c r="AA231" i="14"/>
  <c r="AA221" i="14"/>
  <c r="AA268" i="14"/>
  <c r="AA277" i="14"/>
  <c r="AA248" i="14"/>
  <c r="AB301" i="14"/>
  <c r="AA378" i="14"/>
  <c r="AA379" i="14"/>
  <c r="AA374" i="14"/>
  <c r="AA356" i="14"/>
  <c r="AA327" i="14"/>
  <c r="AA322" i="14"/>
  <c r="AA385" i="14"/>
  <c r="AA341" i="14"/>
  <c r="AA349" i="14"/>
  <c r="AA323" i="14"/>
  <c r="AA358" i="14"/>
  <c r="AA342" i="14"/>
  <c r="AA306" i="14"/>
  <c r="AA324" i="14"/>
  <c r="AA312" i="14"/>
  <c r="AA386" i="14"/>
  <c r="AA338" i="14"/>
  <c r="AA330" i="14"/>
  <c r="AA375" i="14"/>
  <c r="AA350" i="14"/>
  <c r="AA320" i="14"/>
  <c r="AA377" i="14"/>
  <c r="AA347" i="14"/>
  <c r="AA309" i="14"/>
  <c r="AA308" i="14"/>
  <c r="AA326" i="14"/>
  <c r="AA337" i="14"/>
  <c r="AA334" i="14"/>
  <c r="AA313" i="14"/>
  <c r="AA357" i="14"/>
  <c r="AA346" i="14"/>
  <c r="AA344" i="14"/>
  <c r="AA336" i="14"/>
  <c r="AA328" i="14"/>
  <c r="AA369" i="14"/>
  <c r="AA392" i="14"/>
  <c r="AA384" i="14"/>
  <c r="AA376" i="14"/>
  <c r="AA371" i="14"/>
  <c r="AA368" i="14"/>
  <c r="AA340" i="14"/>
  <c r="AA387" i="14"/>
  <c r="AA391" i="14"/>
  <c r="AA355" i="14"/>
  <c r="AA393" i="14"/>
  <c r="AA364" i="14"/>
  <c r="AA361" i="14"/>
  <c r="AA388" i="14"/>
  <c r="AA307" i="14"/>
  <c r="AA366" i="14"/>
  <c r="AA319" i="14"/>
  <c r="AA311" i="14"/>
  <c r="AA348" i="14"/>
  <c r="AA332" i="14"/>
  <c r="AA370" i="14"/>
  <c r="AA389" i="14"/>
  <c r="AA343" i="14"/>
  <c r="AA353" i="14"/>
  <c r="AA333" i="14"/>
  <c r="AA372" i="14"/>
  <c r="AA331" i="14"/>
  <c r="AA316" i="14"/>
  <c r="AA321" i="14"/>
  <c r="AA314" i="14"/>
  <c r="AA354" i="14"/>
  <c r="AA381" i="14"/>
  <c r="AA373" i="14"/>
  <c r="AA390" i="14"/>
  <c r="AA335" i="14"/>
  <c r="AA383" i="14"/>
  <c r="AA325" i="14"/>
  <c r="AA329" i="14"/>
  <c r="AA362" i="14"/>
  <c r="AA382" i="14"/>
  <c r="AA317" i="14"/>
  <c r="AA363" i="14"/>
  <c r="AA351" i="14"/>
  <c r="AA360" i="14"/>
  <c r="AA304" i="14"/>
  <c r="AA310" i="14"/>
  <c r="AA365" i="14"/>
  <c r="AA380" i="14"/>
  <c r="AA352" i="14"/>
  <c r="AA339" i="14"/>
  <c r="AA367" i="14"/>
  <c r="AA315" i="14"/>
  <c r="AA359" i="14"/>
  <c r="AA318" i="14"/>
  <c r="AA345" i="14"/>
  <c r="AA305" i="14"/>
  <c r="AB502" i="14" l="1"/>
  <c r="AB503" i="14"/>
  <c r="AE3" i="14"/>
  <c r="AE2" i="14"/>
  <c r="AB103" i="14"/>
  <c r="AB102" i="14"/>
  <c r="AB302" i="14"/>
  <c r="AB303" i="14"/>
  <c r="AB403" i="14"/>
  <c r="AB402" i="14"/>
  <c r="AB202" i="14"/>
  <c r="AB203" i="14"/>
  <c r="AC501" i="14"/>
  <c r="AB589" i="14"/>
  <c r="AB579" i="14"/>
  <c r="AB529" i="14"/>
  <c r="AB570" i="14"/>
  <c r="AB540" i="14"/>
  <c r="AB527" i="14"/>
  <c r="AB546" i="14"/>
  <c r="AB520" i="14"/>
  <c r="AB578" i="14"/>
  <c r="AB549" i="14"/>
  <c r="AB531" i="14"/>
  <c r="AB584" i="14"/>
  <c r="AB572" i="14"/>
  <c r="AB542" i="14"/>
  <c r="AB522" i="14"/>
  <c r="AB565" i="14"/>
  <c r="AB557" i="14"/>
  <c r="AB547" i="14"/>
  <c r="AB528" i="14"/>
  <c r="AB588" i="14"/>
  <c r="AB582" i="14"/>
  <c r="AB567" i="14"/>
  <c r="AB563" i="14"/>
  <c r="AB545" i="14"/>
  <c r="AB556" i="14"/>
  <c r="AB543" i="14"/>
  <c r="AB562" i="14"/>
  <c r="AB533" i="14"/>
  <c r="AB521" i="14"/>
  <c r="AB575" i="14"/>
  <c r="AB519" i="14"/>
  <c r="AB516" i="14"/>
  <c r="AB511" i="14"/>
  <c r="AB541" i="14"/>
  <c r="AB513" i="14"/>
  <c r="AB510" i="14"/>
  <c r="AB568" i="14"/>
  <c r="AB558" i="14"/>
  <c r="AB532" i="14"/>
  <c r="AB538" i="14"/>
  <c r="AB505" i="14"/>
  <c r="AB508" i="14"/>
  <c r="AB544" i="14"/>
  <c r="AB585" i="14"/>
  <c r="AB581" i="14"/>
  <c r="AB534" i="14"/>
  <c r="AB561" i="14"/>
  <c r="AB564" i="14"/>
  <c r="AB559" i="14"/>
  <c r="AB514" i="14"/>
  <c r="AB552" i="14"/>
  <c r="AB525" i="14"/>
  <c r="AB569" i="14"/>
  <c r="AB536" i="14"/>
  <c r="AB517" i="14"/>
  <c r="AB590" i="14"/>
  <c r="AB553" i="14"/>
  <c r="AB539" i="14"/>
  <c r="AB560" i="14"/>
  <c r="AB515" i="14"/>
  <c r="AB551" i="14"/>
  <c r="AB587" i="14"/>
  <c r="AB554" i="14"/>
  <c r="AB509" i="14"/>
  <c r="AB507" i="14"/>
  <c r="AB550" i="14"/>
  <c r="AB548" i="14"/>
  <c r="AB577" i="14"/>
  <c r="AB530" i="14"/>
  <c r="AB583" i="14"/>
  <c r="AB574" i="14"/>
  <c r="AB526" i="14"/>
  <c r="AB576" i="14"/>
  <c r="AB537" i="14"/>
  <c r="AB524" i="14"/>
  <c r="AB586" i="14"/>
  <c r="AB512" i="14"/>
  <c r="AB580" i="14"/>
  <c r="AB566" i="14"/>
  <c r="AB593" i="14"/>
  <c r="AB591" i="14"/>
  <c r="AB506" i="14"/>
  <c r="AB555" i="14"/>
  <c r="AB504" i="14"/>
  <c r="AB592" i="14"/>
  <c r="AB573" i="14"/>
  <c r="AB571" i="14"/>
  <c r="AB535" i="14"/>
  <c r="AB523" i="14"/>
  <c r="AB518" i="14"/>
  <c r="AC201" i="14"/>
  <c r="AB276" i="14"/>
  <c r="AB212" i="14"/>
  <c r="AB231" i="14"/>
  <c r="AB274" i="14"/>
  <c r="AB210" i="14"/>
  <c r="AB293" i="14"/>
  <c r="AB229" i="14"/>
  <c r="AB248" i="14"/>
  <c r="AB278" i="14"/>
  <c r="AB275" i="14"/>
  <c r="AB265" i="14"/>
  <c r="AB246" i="14"/>
  <c r="AB252" i="14"/>
  <c r="AB271" i="14"/>
  <c r="AB292" i="14"/>
  <c r="AB228" i="14"/>
  <c r="AB247" i="14"/>
  <c r="AB290" i="14"/>
  <c r="AB226" i="14"/>
  <c r="AB263" i="14"/>
  <c r="AB258" i="14"/>
  <c r="AB249" i="14"/>
  <c r="AB251" i="14"/>
  <c r="AB222" i="14"/>
  <c r="AB284" i="14"/>
  <c r="AB242" i="14"/>
  <c r="AB285" i="14"/>
  <c r="AB205" i="14"/>
  <c r="AB289" i="14"/>
  <c r="AB291" i="14"/>
  <c r="AB270" i="14"/>
  <c r="AB262" i="14"/>
  <c r="AB225" i="14"/>
  <c r="AB236" i="14"/>
  <c r="AB223" i="14"/>
  <c r="AB221" i="14"/>
  <c r="AB213" i="14"/>
  <c r="AB219" i="14"/>
  <c r="AB233" i="14"/>
  <c r="AB217" i="14"/>
  <c r="AB235" i="14"/>
  <c r="AB268" i="14"/>
  <c r="AB220" i="14"/>
  <c r="AB255" i="14"/>
  <c r="AB282" i="14"/>
  <c r="AB266" i="14"/>
  <c r="AB269" i="14"/>
  <c r="AB261" i="14"/>
  <c r="AB245" i="14"/>
  <c r="AB237" i="14"/>
  <c r="AB230" i="14"/>
  <c r="AB241" i="14"/>
  <c r="AB267" i="14"/>
  <c r="AB254" i="14"/>
  <c r="AB287" i="14"/>
  <c r="AB239" i="14"/>
  <c r="AB207" i="14"/>
  <c r="AB253" i="14"/>
  <c r="AB224" i="14"/>
  <c r="AB216" i="14"/>
  <c r="AB238" i="14"/>
  <c r="AB259" i="14"/>
  <c r="AB283" i="14"/>
  <c r="AB243" i="14"/>
  <c r="AB273" i="14"/>
  <c r="AB288" i="14"/>
  <c r="AB256" i="14"/>
  <c r="AB286" i="14"/>
  <c r="AB206" i="14"/>
  <c r="AB272" i="14"/>
  <c r="AB208" i="14"/>
  <c r="AB215" i="14"/>
  <c r="AB250" i="14"/>
  <c r="AB240" i="14"/>
  <c r="AB257" i="14"/>
  <c r="AB260" i="14"/>
  <c r="AB244" i="14"/>
  <c r="AB279" i="14"/>
  <c r="AB280" i="14"/>
  <c r="AB232" i="14"/>
  <c r="AB234" i="14"/>
  <c r="AB218" i="14"/>
  <c r="AB277" i="14"/>
  <c r="AB214" i="14"/>
  <c r="AB227" i="14"/>
  <c r="AB209" i="14"/>
  <c r="AB204" i="14"/>
  <c r="AB264" i="14"/>
  <c r="AB211" i="14"/>
  <c r="AB281" i="14"/>
  <c r="AC301" i="14"/>
  <c r="AB376" i="14"/>
  <c r="AB393" i="14"/>
  <c r="AB346" i="14"/>
  <c r="AB341" i="14"/>
  <c r="AB323" i="14"/>
  <c r="AB360" i="14"/>
  <c r="AB342" i="14"/>
  <c r="AB359" i="14"/>
  <c r="AB356" i="14"/>
  <c r="AB316" i="14"/>
  <c r="AB353" i="14"/>
  <c r="AB352" i="14"/>
  <c r="AB364" i="14"/>
  <c r="AB362" i="14"/>
  <c r="AB339" i="14"/>
  <c r="AB331" i="14"/>
  <c r="AB329" i="14"/>
  <c r="AB305" i="14"/>
  <c r="AB321" i="14"/>
  <c r="AB304" i="14"/>
  <c r="AB319" i="14"/>
  <c r="AB310" i="14"/>
  <c r="AB358" i="14"/>
  <c r="AB332" i="14"/>
  <c r="AB324" i="14"/>
  <c r="AB380" i="14"/>
  <c r="AB318" i="14"/>
  <c r="AB387" i="14"/>
  <c r="AB374" i="14"/>
  <c r="AB366" i="14"/>
  <c r="AB347" i="14"/>
  <c r="AB379" i="14"/>
  <c r="AB390" i="14"/>
  <c r="AB382" i="14"/>
  <c r="AB351" i="14"/>
  <c r="AB308" i="14"/>
  <c r="AB355" i="14"/>
  <c r="AB345" i="14"/>
  <c r="AB369" i="14"/>
  <c r="AB383" i="14"/>
  <c r="AB322" i="14"/>
  <c r="AB314" i="14"/>
  <c r="AB363" i="14"/>
  <c r="AB386" i="14"/>
  <c r="AB361" i="14"/>
  <c r="AB388" i="14"/>
  <c r="AB368" i="14"/>
  <c r="AB385" i="14"/>
  <c r="AB377" i="14"/>
  <c r="AB338" i="14"/>
  <c r="AB330" i="14"/>
  <c r="AB306" i="14"/>
  <c r="AB350" i="14"/>
  <c r="AB320" i="14"/>
  <c r="AB372" i="14"/>
  <c r="AB311" i="14"/>
  <c r="AB312" i="14"/>
  <c r="AB370" i="14"/>
  <c r="AB326" i="14"/>
  <c r="AB315" i="14"/>
  <c r="AB391" i="14"/>
  <c r="AB373" i="14"/>
  <c r="AB392" i="14"/>
  <c r="AB389" i="14"/>
  <c r="AB357" i="14"/>
  <c r="AB333" i="14"/>
  <c r="AB367" i="14"/>
  <c r="AB335" i="14"/>
  <c r="AB327" i="14"/>
  <c r="AB348" i="14"/>
  <c r="AB349" i="14"/>
  <c r="AB313" i="14"/>
  <c r="AB337" i="14"/>
  <c r="AB371" i="14"/>
  <c r="AB309" i="14"/>
  <c r="AB317" i="14"/>
  <c r="AB344" i="14"/>
  <c r="AB336" i="14"/>
  <c r="AB384" i="14"/>
  <c r="AB328" i="14"/>
  <c r="AB381" i="14"/>
  <c r="AB325" i="14"/>
  <c r="AB378" i="14"/>
  <c r="AB334" i="14"/>
  <c r="AB340" i="14"/>
  <c r="AB307" i="14"/>
  <c r="AB354" i="14"/>
  <c r="AB365" i="14"/>
  <c r="AB375" i="14"/>
  <c r="AB343" i="14"/>
  <c r="AC401" i="14"/>
  <c r="AB485" i="14"/>
  <c r="AB491" i="14"/>
  <c r="AB473" i="14"/>
  <c r="AB415" i="14"/>
  <c r="AB437" i="14"/>
  <c r="AB456" i="14"/>
  <c r="AB444" i="14"/>
  <c r="AB439" i="14"/>
  <c r="AB472" i="14"/>
  <c r="AB453" i="14"/>
  <c r="AB445" i="14"/>
  <c r="AB459" i="14"/>
  <c r="AB451" i="14"/>
  <c r="AB427" i="14"/>
  <c r="AB446" i="14"/>
  <c r="AB449" i="14"/>
  <c r="AB489" i="14"/>
  <c r="AB481" i="14"/>
  <c r="AB479" i="14"/>
  <c r="AB407" i="14"/>
  <c r="AB490" i="14"/>
  <c r="AB429" i="14"/>
  <c r="AB454" i="14"/>
  <c r="AB418" i="14"/>
  <c r="AB413" i="14"/>
  <c r="AB478" i="14"/>
  <c r="AB441" i="14"/>
  <c r="AB410" i="14"/>
  <c r="AB474" i="14"/>
  <c r="AB458" i="14"/>
  <c r="AB434" i="14"/>
  <c r="AB455" i="14"/>
  <c r="AB447" i="14"/>
  <c r="AB431" i="14"/>
  <c r="AB423" i="14"/>
  <c r="AB440" i="14"/>
  <c r="AB468" i="14"/>
  <c r="AB417" i="14"/>
  <c r="AB438" i="14"/>
  <c r="AB487" i="14"/>
  <c r="AB433" i="14"/>
  <c r="AB465" i="14"/>
  <c r="AB450" i="14"/>
  <c r="AB442" i="14"/>
  <c r="AB470" i="14"/>
  <c r="AB409" i="14"/>
  <c r="AB492" i="14"/>
  <c r="AB421" i="14"/>
  <c r="AB432" i="14"/>
  <c r="AB467" i="14"/>
  <c r="AB406" i="14"/>
  <c r="AB475" i="14"/>
  <c r="AB484" i="14"/>
  <c r="AB422" i="14"/>
  <c r="AB408" i="14"/>
  <c r="AB466" i="14"/>
  <c r="AB452" i="14"/>
  <c r="AB469" i="14"/>
  <c r="AB483" i="14"/>
  <c r="AB486" i="14"/>
  <c r="AB471" i="14"/>
  <c r="AB435" i="14"/>
  <c r="AB404" i="14"/>
  <c r="AB476" i="14"/>
  <c r="AB430" i="14"/>
  <c r="AB412" i="14"/>
  <c r="AB477" i="14"/>
  <c r="AB488" i="14"/>
  <c r="AB480" i="14"/>
  <c r="AB416" i="14"/>
  <c r="AB428" i="14"/>
  <c r="AB425" i="14"/>
  <c r="AB405" i="14"/>
  <c r="AB462" i="14"/>
  <c r="AB457" i="14"/>
  <c r="AB414" i="14"/>
  <c r="AB424" i="14"/>
  <c r="AB464" i="14"/>
  <c r="AB411" i="14"/>
  <c r="AB443" i="14"/>
  <c r="AB448" i="14"/>
  <c r="AB420" i="14"/>
  <c r="AB436" i="14"/>
  <c r="AB419" i="14"/>
  <c r="AB493" i="14"/>
  <c r="AB461" i="14"/>
  <c r="AB482" i="14"/>
  <c r="AB426" i="14"/>
  <c r="AB463" i="14"/>
  <c r="AB460" i="14"/>
  <c r="AF1" i="14"/>
  <c r="AE72" i="14"/>
  <c r="AE56" i="14"/>
  <c r="AE40" i="14"/>
  <c r="AE24" i="14"/>
  <c r="AE61" i="14"/>
  <c r="AE45" i="14"/>
  <c r="AE29" i="14"/>
  <c r="AE13" i="14"/>
  <c r="AE58" i="14"/>
  <c r="AE42" i="14"/>
  <c r="AE26" i="14"/>
  <c r="AE10" i="14"/>
  <c r="AE19" i="14"/>
  <c r="AE59" i="14"/>
  <c r="AE15" i="14"/>
  <c r="AE9" i="14"/>
  <c r="AE86" i="14"/>
  <c r="AE52" i="14"/>
  <c r="AE57" i="14"/>
  <c r="AE70" i="14"/>
  <c r="AE54" i="14"/>
  <c r="AE22" i="14"/>
  <c r="AE75" i="14"/>
  <c r="AE4" i="14"/>
  <c r="AE78" i="14"/>
  <c r="AE76" i="14"/>
  <c r="AE79" i="14"/>
  <c r="AE8" i="14"/>
  <c r="AE88" i="14"/>
  <c r="AE93" i="14"/>
  <c r="AE85" i="14"/>
  <c r="AE90" i="14"/>
  <c r="AE55" i="14"/>
  <c r="AE11" i="14"/>
  <c r="AE84" i="14"/>
  <c r="AE20" i="14"/>
  <c r="AE73" i="14"/>
  <c r="AE41" i="14"/>
  <c r="AE25" i="14"/>
  <c r="AE80" i="14"/>
  <c r="AE60" i="14"/>
  <c r="AE44" i="14"/>
  <c r="AE28" i="14"/>
  <c r="AE12" i="14"/>
  <c r="AE77" i="14"/>
  <c r="AE65" i="14"/>
  <c r="AE49" i="14"/>
  <c r="AE33" i="14"/>
  <c r="AE17" i="14"/>
  <c r="AE62" i="14"/>
  <c r="AE46" i="14"/>
  <c r="AE30" i="14"/>
  <c r="AE14" i="14"/>
  <c r="AE74" i="14"/>
  <c r="AE51" i="14"/>
  <c r="AE27" i="14"/>
  <c r="AE23" i="14"/>
  <c r="AE35" i="14"/>
  <c r="AE71" i="14"/>
  <c r="AE39" i="14"/>
  <c r="AE5" i="14"/>
  <c r="AE68" i="14"/>
  <c r="AE36" i="14"/>
  <c r="AE38" i="14"/>
  <c r="AE91" i="14"/>
  <c r="AE43" i="14"/>
  <c r="AE83" i="14"/>
  <c r="AE63" i="14"/>
  <c r="AE67" i="14"/>
  <c r="AE47" i="14"/>
  <c r="AE87" i="14"/>
  <c r="AE7" i="14"/>
  <c r="AE92" i="14"/>
  <c r="AE6" i="14"/>
  <c r="AE89" i="14"/>
  <c r="AE64" i="14"/>
  <c r="AE48" i="14"/>
  <c r="AE32" i="14"/>
  <c r="AE16" i="14"/>
  <c r="AE69" i="14"/>
  <c r="AE53" i="14"/>
  <c r="AE37" i="14"/>
  <c r="AE21" i="14"/>
  <c r="AE82" i="14"/>
  <c r="AE81" i="14"/>
  <c r="AE66" i="14"/>
  <c r="AE50" i="14"/>
  <c r="AE34" i="14"/>
  <c r="AE18" i="14"/>
  <c r="AE31" i="14"/>
  <c r="AC101" i="14"/>
  <c r="AB184" i="14"/>
  <c r="AB177" i="14"/>
  <c r="AB188" i="14"/>
  <c r="AB175" i="14"/>
  <c r="AB111" i="14"/>
  <c r="AB154" i="14"/>
  <c r="AB157" i="14"/>
  <c r="AB136" i="14"/>
  <c r="AB115" i="14"/>
  <c r="AB118" i="14"/>
  <c r="AB121" i="14"/>
  <c r="AB140" i="14"/>
  <c r="AB151" i="14"/>
  <c r="AB130" i="14"/>
  <c r="AB133" i="14"/>
  <c r="AB112" i="14"/>
  <c r="AB155" i="14"/>
  <c r="AB132" i="14"/>
  <c r="AB116" i="14"/>
  <c r="AB191" i="14"/>
  <c r="AB164" i="14"/>
  <c r="AB113" i="14"/>
  <c r="AB182" i="14"/>
  <c r="AB193" i="14"/>
  <c r="AB127" i="14"/>
  <c r="AB170" i="14"/>
  <c r="AB106" i="14"/>
  <c r="AB173" i="14"/>
  <c r="AB109" i="14"/>
  <c r="AB152" i="14"/>
  <c r="AB131" i="14"/>
  <c r="AB169" i="14"/>
  <c r="AB124" i="14"/>
  <c r="AB153" i="14"/>
  <c r="AB158" i="14"/>
  <c r="AB176" i="14"/>
  <c r="AB187" i="14"/>
  <c r="AB180" i="14"/>
  <c r="AB167" i="14"/>
  <c r="AB146" i="14"/>
  <c r="AB149" i="14"/>
  <c r="AB186" i="14"/>
  <c r="AB128" i="14"/>
  <c r="AB171" i="14"/>
  <c r="AB107" i="14"/>
  <c r="AB105" i="14"/>
  <c r="AB161" i="14"/>
  <c r="AB189" i="14"/>
  <c r="AB137" i="14"/>
  <c r="AB143" i="14"/>
  <c r="AB122" i="14"/>
  <c r="AB125" i="14"/>
  <c r="AB168" i="14"/>
  <c r="AB104" i="14"/>
  <c r="AB147" i="14"/>
  <c r="AB142" i="14"/>
  <c r="AB156" i="14"/>
  <c r="AB126" i="14"/>
  <c r="AB172" i="14"/>
  <c r="AB174" i="14"/>
  <c r="AB179" i="14"/>
  <c r="AB185" i="14"/>
  <c r="AB139" i="14"/>
  <c r="AB145" i="14"/>
  <c r="AB119" i="14"/>
  <c r="AB162" i="14"/>
  <c r="AB165" i="14"/>
  <c r="AB183" i="14"/>
  <c r="AB138" i="14"/>
  <c r="AB141" i="14"/>
  <c r="AB160" i="14"/>
  <c r="AB134" i="14"/>
  <c r="AB108" i="14"/>
  <c r="AB190" i="14"/>
  <c r="AB114" i="14"/>
  <c r="AB117" i="14"/>
  <c r="AB129" i="14"/>
  <c r="AB150" i="14"/>
  <c r="AB159" i="14"/>
  <c r="AB178" i="14"/>
  <c r="AB123" i="14"/>
  <c r="AB192" i="14"/>
  <c r="AB120" i="14"/>
  <c r="AB135" i="14"/>
  <c r="AB144" i="14"/>
  <c r="AB181" i="14"/>
  <c r="AB163" i="14"/>
  <c r="AB148" i="14"/>
  <c r="AB166" i="14"/>
  <c r="AB110" i="14"/>
  <c r="AC203" i="14" l="1"/>
  <c r="AC202" i="14"/>
  <c r="AC403" i="14"/>
  <c r="AC402" i="14"/>
  <c r="AC502" i="14"/>
  <c r="AC503" i="14"/>
  <c r="AC103" i="14"/>
  <c r="AC102" i="14"/>
  <c r="AC302" i="14"/>
  <c r="AC303" i="14"/>
  <c r="AF3" i="14"/>
  <c r="AF2" i="14"/>
  <c r="AG1" i="14"/>
  <c r="AF7" i="14"/>
  <c r="AF79" i="14"/>
  <c r="AF44" i="14"/>
  <c r="AF52" i="14"/>
  <c r="AF28" i="14"/>
  <c r="AF63" i="14"/>
  <c r="AF51" i="14"/>
  <c r="AF43" i="14"/>
  <c r="AF78" i="14"/>
  <c r="AF69" i="14"/>
  <c r="AF53" i="14"/>
  <c r="AF37" i="14"/>
  <c r="AF21" i="14"/>
  <c r="AF76" i="14"/>
  <c r="AF42" i="14"/>
  <c r="AF90" i="14"/>
  <c r="AF12" i="14"/>
  <c r="AF67" i="14"/>
  <c r="AF75" i="14"/>
  <c r="AF56" i="14"/>
  <c r="AF72" i="14"/>
  <c r="AF88" i="14"/>
  <c r="AF73" i="14"/>
  <c r="AF57" i="14"/>
  <c r="AF41" i="14"/>
  <c r="AF25" i="14"/>
  <c r="AF81" i="14"/>
  <c r="AF62" i="14"/>
  <c r="AF30" i="14"/>
  <c r="AF14" i="14"/>
  <c r="AF4" i="14"/>
  <c r="AF84" i="14"/>
  <c r="AF15" i="14"/>
  <c r="AF93" i="14"/>
  <c r="AF61" i="14"/>
  <c r="AF45" i="14"/>
  <c r="AF29" i="14"/>
  <c r="AF13" i="14"/>
  <c r="AF66" i="14"/>
  <c r="AF50" i="14"/>
  <c r="AF34" i="14"/>
  <c r="AF18" i="14"/>
  <c r="AF32" i="14"/>
  <c r="AF74" i="14"/>
  <c r="AF39" i="14"/>
  <c r="AF10" i="14"/>
  <c r="AF91" i="14"/>
  <c r="AF9" i="14"/>
  <c r="AF83" i="14"/>
  <c r="AF5" i="14"/>
  <c r="AF47" i="14"/>
  <c r="AF64" i="14"/>
  <c r="AF36" i="14"/>
  <c r="AF77" i="14"/>
  <c r="AF82" i="14"/>
  <c r="AF55" i="14"/>
  <c r="AF11" i="14"/>
  <c r="AF16" i="14"/>
  <c r="AF48" i="14"/>
  <c r="AF31" i="14"/>
  <c r="AF19" i="14"/>
  <c r="AF58" i="14"/>
  <c r="AF68" i="14"/>
  <c r="AF60" i="14"/>
  <c r="AF46" i="14"/>
  <c r="AF80" i="14"/>
  <c r="AF85" i="14"/>
  <c r="AF65" i="14"/>
  <c r="AF49" i="14"/>
  <c r="AF33" i="14"/>
  <c r="AF17" i="14"/>
  <c r="AF71" i="14"/>
  <c r="AF87" i="14"/>
  <c r="AF70" i="14"/>
  <c r="AF54" i="14"/>
  <c r="AF38" i="14"/>
  <c r="AF22" i="14"/>
  <c r="AF6" i="14"/>
  <c r="AF23" i="14"/>
  <c r="AF35" i="14"/>
  <c r="AF24" i="14"/>
  <c r="AF59" i="14"/>
  <c r="AF89" i="14"/>
  <c r="AF8" i="14"/>
  <c r="AF40" i="14"/>
  <c r="AF26" i="14"/>
  <c r="AF20" i="14"/>
  <c r="AF27" i="14"/>
  <c r="AF92" i="14"/>
  <c r="AF86" i="14"/>
  <c r="AD201" i="14"/>
  <c r="AC271" i="14"/>
  <c r="AC207" i="14"/>
  <c r="AC290" i="14"/>
  <c r="AC226" i="14"/>
  <c r="AC269" i="14"/>
  <c r="AC205" i="14"/>
  <c r="AC288" i="14"/>
  <c r="AC224" i="14"/>
  <c r="AC243" i="14"/>
  <c r="AC212" i="14"/>
  <c r="AC247" i="14"/>
  <c r="AC266" i="14"/>
  <c r="AC287" i="14"/>
  <c r="AC223" i="14"/>
  <c r="AC242" i="14"/>
  <c r="AC285" i="14"/>
  <c r="AC221" i="14"/>
  <c r="AC274" i="14"/>
  <c r="AC216" i="14"/>
  <c r="AC208" i="14"/>
  <c r="AC241" i="14"/>
  <c r="AC292" i="14"/>
  <c r="AC239" i="14"/>
  <c r="AC245" i="14"/>
  <c r="AC264" i="14"/>
  <c r="AC256" i="14"/>
  <c r="AC240" i="14"/>
  <c r="AC232" i="14"/>
  <c r="AC228" i="14"/>
  <c r="AC268" i="14"/>
  <c r="AC220" i="14"/>
  <c r="AC214" i="14"/>
  <c r="AC276" i="14"/>
  <c r="AC204" i="14"/>
  <c r="AC258" i="14"/>
  <c r="AC272" i="14"/>
  <c r="AC248" i="14"/>
  <c r="AC219" i="14"/>
  <c r="AC211" i="14"/>
  <c r="AC286" i="14"/>
  <c r="AC252" i="14"/>
  <c r="AC279" i="14"/>
  <c r="AC210" i="14"/>
  <c r="AC229" i="14"/>
  <c r="AC213" i="14"/>
  <c r="AC235" i="14"/>
  <c r="AC227" i="14"/>
  <c r="AC262" i="14"/>
  <c r="AC231" i="14"/>
  <c r="AC253" i="14"/>
  <c r="AC283" i="14"/>
  <c r="AC275" i="14"/>
  <c r="AC259" i="14"/>
  <c r="AC251" i="14"/>
  <c r="AC233" i="14"/>
  <c r="AC284" i="14"/>
  <c r="AC238" i="14"/>
  <c r="AC209" i="14"/>
  <c r="AC280" i="14"/>
  <c r="AC222" i="14"/>
  <c r="AC260" i="14"/>
  <c r="AC246" i="14"/>
  <c r="AC265" i="14"/>
  <c r="AC244" i="14"/>
  <c r="AC278" i="14"/>
  <c r="AC249" i="14"/>
  <c r="AC281" i="14"/>
  <c r="AC263" i="14"/>
  <c r="AC282" i="14"/>
  <c r="AC267" i="14"/>
  <c r="AC273" i="14"/>
  <c r="AC255" i="14"/>
  <c r="AC257" i="14"/>
  <c r="AC270" i="14"/>
  <c r="AC236" i="14"/>
  <c r="AC234" i="14"/>
  <c r="AC218" i="14"/>
  <c r="AC230" i="14"/>
  <c r="AC217" i="14"/>
  <c r="AC254" i="14"/>
  <c r="AC225" i="14"/>
  <c r="AC215" i="14"/>
  <c r="AC291" i="14"/>
  <c r="AC289" i="14"/>
  <c r="AC206" i="14"/>
  <c r="AC277" i="14"/>
  <c r="AC250" i="14"/>
  <c r="AC237" i="14"/>
  <c r="AC293" i="14"/>
  <c r="AC261" i="14"/>
  <c r="AD101" i="14"/>
  <c r="AC179" i="14"/>
  <c r="AC190" i="14"/>
  <c r="AC183" i="14"/>
  <c r="AC170" i="14"/>
  <c r="AC106" i="14"/>
  <c r="AC149" i="14"/>
  <c r="AC152" i="14"/>
  <c r="AC131" i="14"/>
  <c r="AC174" i="14"/>
  <c r="AC110" i="14"/>
  <c r="AC159" i="14"/>
  <c r="AC189" i="14"/>
  <c r="AC143" i="14"/>
  <c r="AC137" i="14"/>
  <c r="AC113" i="14"/>
  <c r="AC167" i="14"/>
  <c r="AC146" i="14"/>
  <c r="AC125" i="14"/>
  <c r="AC128" i="14"/>
  <c r="AC176" i="14"/>
  <c r="AC171" i="14"/>
  <c r="AC107" i="14"/>
  <c r="AC150" i="14"/>
  <c r="AC151" i="14"/>
  <c r="AC127" i="14"/>
  <c r="AC140" i="14"/>
  <c r="AC177" i="14"/>
  <c r="AC188" i="14"/>
  <c r="AC122" i="14"/>
  <c r="AC165" i="14"/>
  <c r="AC186" i="14"/>
  <c r="AC168" i="14"/>
  <c r="AC104" i="14"/>
  <c r="AC147" i="14"/>
  <c r="AC126" i="14"/>
  <c r="AC172" i="14"/>
  <c r="AC119" i="14"/>
  <c r="AC169" i="14"/>
  <c r="AC105" i="14"/>
  <c r="AC182" i="14"/>
  <c r="AC162" i="14"/>
  <c r="AC192" i="14"/>
  <c r="AC141" i="14"/>
  <c r="AC144" i="14"/>
  <c r="AC123" i="14"/>
  <c r="AC166" i="14"/>
  <c r="AC124" i="14"/>
  <c r="AC148" i="14"/>
  <c r="AC108" i="14"/>
  <c r="AC156" i="14"/>
  <c r="AC111" i="14"/>
  <c r="AC193" i="14"/>
  <c r="AC138" i="14"/>
  <c r="AC117" i="14"/>
  <c r="AC120" i="14"/>
  <c r="AC163" i="14"/>
  <c r="AC142" i="14"/>
  <c r="AC161" i="14"/>
  <c r="AC116" i="14"/>
  <c r="AC145" i="14"/>
  <c r="AC135" i="14"/>
  <c r="AC191" i="14"/>
  <c r="AC133" i="14"/>
  <c r="AC136" i="14"/>
  <c r="AC155" i="14"/>
  <c r="AC153" i="14"/>
  <c r="AC185" i="14"/>
  <c r="AC109" i="14"/>
  <c r="AC112" i="14"/>
  <c r="AC154" i="14"/>
  <c r="AC178" i="14"/>
  <c r="AC118" i="14"/>
  <c r="AC187" i="14"/>
  <c r="AC130" i="14"/>
  <c r="AC173" i="14"/>
  <c r="AC181" i="14"/>
  <c r="AC139" i="14"/>
  <c r="AC129" i="14"/>
  <c r="AC157" i="14"/>
  <c r="AC160" i="14"/>
  <c r="AC115" i="14"/>
  <c r="AC121" i="14"/>
  <c r="AC164" i="14"/>
  <c r="AC180" i="14"/>
  <c r="AC114" i="14"/>
  <c r="AC132" i="14"/>
  <c r="AC134" i="14"/>
  <c r="AC184" i="14"/>
  <c r="AC158" i="14"/>
  <c r="AC175" i="14"/>
  <c r="AD301" i="14"/>
  <c r="AC392" i="14"/>
  <c r="AC371" i="14"/>
  <c r="AC393" i="14"/>
  <c r="AC388" i="14"/>
  <c r="AC373" i="14"/>
  <c r="AC341" i="14"/>
  <c r="AC336" i="14"/>
  <c r="AC349" i="14"/>
  <c r="AC318" i="14"/>
  <c r="AC337" i="14"/>
  <c r="AC332" i="14"/>
  <c r="AC316" i="14"/>
  <c r="AC340" i="14"/>
  <c r="AC385" i="14"/>
  <c r="AC377" i="14"/>
  <c r="AC364" i="14"/>
  <c r="AC361" i="14"/>
  <c r="AC359" i="14"/>
  <c r="AC305" i="14"/>
  <c r="AC355" i="14"/>
  <c r="AC319" i="14"/>
  <c r="AC312" i="14"/>
  <c r="AC308" i="14"/>
  <c r="AC313" i="14"/>
  <c r="AC348" i="14"/>
  <c r="AC317" i="14"/>
  <c r="AC309" i="14"/>
  <c r="AC380" i="14"/>
  <c r="AC372" i="14"/>
  <c r="AC333" i="14"/>
  <c r="AC325" i="14"/>
  <c r="AC386" i="14"/>
  <c r="AC324" i="14"/>
  <c r="AC311" i="14"/>
  <c r="AC353" i="14"/>
  <c r="AC387" i="14"/>
  <c r="AC379" i="14"/>
  <c r="AC363" i="14"/>
  <c r="AC351" i="14"/>
  <c r="AC331" i="14"/>
  <c r="AC323" i="14"/>
  <c r="AC378" i="14"/>
  <c r="AC358" i="14"/>
  <c r="AC368" i="14"/>
  <c r="AC360" i="14"/>
  <c r="AC366" i="14"/>
  <c r="AC347" i="14"/>
  <c r="AC339" i="14"/>
  <c r="AC376" i="14"/>
  <c r="AC390" i="14"/>
  <c r="AC320" i="14"/>
  <c r="AC354" i="14"/>
  <c r="AC315" i="14"/>
  <c r="AC314" i="14"/>
  <c r="AC322" i="14"/>
  <c r="AC327" i="14"/>
  <c r="AC346" i="14"/>
  <c r="AC370" i="14"/>
  <c r="AC362" i="14"/>
  <c r="AC342" i="14"/>
  <c r="AC345" i="14"/>
  <c r="AC389" i="14"/>
  <c r="AC338" i="14"/>
  <c r="AC382" i="14"/>
  <c r="AC369" i="14"/>
  <c r="AC326" i="14"/>
  <c r="AC329" i="14"/>
  <c r="AC310" i="14"/>
  <c r="AC381" i="14"/>
  <c r="AC343" i="14"/>
  <c r="AC330" i="14"/>
  <c r="AC357" i="14"/>
  <c r="AC344" i="14"/>
  <c r="AC306" i="14"/>
  <c r="AC375" i="14"/>
  <c r="AC384" i="14"/>
  <c r="AC352" i="14"/>
  <c r="AC328" i="14"/>
  <c r="AC374" i="14"/>
  <c r="AC365" i="14"/>
  <c r="AC350" i="14"/>
  <c r="AC367" i="14"/>
  <c r="AC383" i="14"/>
  <c r="AC334" i="14"/>
  <c r="AC335" i="14"/>
  <c r="AC391" i="14"/>
  <c r="AC304" i="14"/>
  <c r="AC356" i="14"/>
  <c r="AC321" i="14"/>
  <c r="AC307" i="14"/>
  <c r="AD401" i="14"/>
  <c r="AC480" i="14"/>
  <c r="AC486" i="14"/>
  <c r="AC489" i="14"/>
  <c r="AC492" i="14"/>
  <c r="AC410" i="14"/>
  <c r="AC432" i="14"/>
  <c r="AC451" i="14"/>
  <c r="AC490" i="14"/>
  <c r="AC479" i="14"/>
  <c r="AC416" i="14"/>
  <c r="AC476" i="14"/>
  <c r="AC463" i="14"/>
  <c r="AC414" i="14"/>
  <c r="AC473" i="14"/>
  <c r="AC444" i="14"/>
  <c r="AC423" i="14"/>
  <c r="AC472" i="14"/>
  <c r="AC464" i="14"/>
  <c r="AC491" i="14"/>
  <c r="AC483" i="14"/>
  <c r="AC469" i="14"/>
  <c r="AC427" i="14"/>
  <c r="AC404" i="14"/>
  <c r="AC428" i="14"/>
  <c r="AC477" i="14"/>
  <c r="AC439" i="14"/>
  <c r="AC421" i="14"/>
  <c r="AC405" i="14"/>
  <c r="AC470" i="14"/>
  <c r="AC461" i="14"/>
  <c r="AC453" i="14"/>
  <c r="AC459" i="14"/>
  <c r="AC449" i="14"/>
  <c r="AC450" i="14"/>
  <c r="AC442" i="14"/>
  <c r="AC426" i="14"/>
  <c r="AC418" i="14"/>
  <c r="AC443" i="14"/>
  <c r="AC454" i="14"/>
  <c r="AC462" i="14"/>
  <c r="AC436" i="14"/>
  <c r="AC478" i="14"/>
  <c r="AC474" i="14"/>
  <c r="AC420" i="14"/>
  <c r="AC445" i="14"/>
  <c r="AC437" i="14"/>
  <c r="AC458" i="14"/>
  <c r="AC434" i="14"/>
  <c r="AC456" i="14"/>
  <c r="AC424" i="14"/>
  <c r="AC482" i="14"/>
  <c r="AC438" i="14"/>
  <c r="AC417" i="14"/>
  <c r="AC415" i="14"/>
  <c r="AC447" i="14"/>
  <c r="AC409" i="14"/>
  <c r="AC408" i="14"/>
  <c r="AC460" i="14"/>
  <c r="AC481" i="14"/>
  <c r="AC484" i="14"/>
  <c r="AC435" i="14"/>
  <c r="AC487" i="14"/>
  <c r="AC412" i="14"/>
  <c r="AC485" i="14"/>
  <c r="AC452" i="14"/>
  <c r="AC433" i="14"/>
  <c r="AC457" i="14"/>
  <c r="AC419" i="14"/>
  <c r="AC422" i="14"/>
  <c r="AC411" i="14"/>
  <c r="AC471" i="14"/>
  <c r="AC448" i="14"/>
  <c r="AC468" i="14"/>
  <c r="AC466" i="14"/>
  <c r="AC441" i="14"/>
  <c r="AC407" i="14"/>
  <c r="AC431" i="14"/>
  <c r="AC406" i="14"/>
  <c r="AC493" i="14"/>
  <c r="AC446" i="14"/>
  <c r="AC430" i="14"/>
  <c r="AC467" i="14"/>
  <c r="AC488" i="14"/>
  <c r="AC465" i="14"/>
  <c r="AC455" i="14"/>
  <c r="AC429" i="14"/>
  <c r="AC440" i="14"/>
  <c r="AC413" i="14"/>
  <c r="AC475" i="14"/>
  <c r="AC425" i="14"/>
  <c r="AD501" i="14"/>
  <c r="AC581" i="14"/>
  <c r="AC561" i="14"/>
  <c r="AC524" i="14"/>
  <c r="AC535" i="14"/>
  <c r="AC541" i="14"/>
  <c r="AC508" i="14"/>
  <c r="AC542" i="14"/>
  <c r="AC512" i="14"/>
  <c r="AC558" i="14"/>
  <c r="AC511" i="14"/>
  <c r="AC583" i="14"/>
  <c r="AC537" i="14"/>
  <c r="AC562" i="14"/>
  <c r="AC517" i="14"/>
  <c r="AC565" i="14"/>
  <c r="AC534" i="14"/>
  <c r="AC506" i="14"/>
  <c r="AC577" i="14"/>
  <c r="AC586" i="14"/>
  <c r="AC589" i="14"/>
  <c r="AC579" i="14"/>
  <c r="AC540" i="14"/>
  <c r="AC566" i="14"/>
  <c r="AC551" i="14"/>
  <c r="AC538" i="14"/>
  <c r="AC557" i="14"/>
  <c r="AC590" i="14"/>
  <c r="AC515" i="14"/>
  <c r="AC539" i="14"/>
  <c r="AC507" i="14"/>
  <c r="AC580" i="14"/>
  <c r="AC573" i="14"/>
  <c r="AC553" i="14"/>
  <c r="AC527" i="14"/>
  <c r="AC533" i="14"/>
  <c r="AC519" i="14"/>
  <c r="AC531" i="14"/>
  <c r="AC514" i="14"/>
  <c r="AC593" i="14"/>
  <c r="AC571" i="14"/>
  <c r="AC529" i="14"/>
  <c r="AC556" i="14"/>
  <c r="AC554" i="14"/>
  <c r="AC509" i="14"/>
  <c r="AC575" i="14"/>
  <c r="AC563" i="14"/>
  <c r="AC544" i="14"/>
  <c r="AC569" i="14"/>
  <c r="AC522" i="14"/>
  <c r="AC552" i="14"/>
  <c r="AC505" i="14"/>
  <c r="AC574" i="14"/>
  <c r="AC592" i="14"/>
  <c r="AC578" i="14"/>
  <c r="AC572" i="14"/>
  <c r="AC546" i="14"/>
  <c r="AC549" i="14"/>
  <c r="AC536" i="14"/>
  <c r="AC545" i="14"/>
  <c r="AC568" i="14"/>
  <c r="AC543" i="14"/>
  <c r="AC525" i="14"/>
  <c r="AC550" i="14"/>
  <c r="AC570" i="14"/>
  <c r="AC521" i="14"/>
  <c r="AC532" i="14"/>
  <c r="AC523" i="14"/>
  <c r="AC516" i="14"/>
  <c r="AC587" i="14"/>
  <c r="AC530" i="14"/>
  <c r="AC520" i="14"/>
  <c r="AC588" i="14"/>
  <c r="AC591" i="14"/>
  <c r="AC555" i="14"/>
  <c r="AC567" i="14"/>
  <c r="AC504" i="14"/>
  <c r="AC526" i="14"/>
  <c r="AC564" i="14"/>
  <c r="AC518" i="14"/>
  <c r="AC528" i="14"/>
  <c r="AC513" i="14"/>
  <c r="AC585" i="14"/>
  <c r="AC584" i="14"/>
  <c r="AC547" i="14"/>
  <c r="AC560" i="14"/>
  <c r="AC582" i="14"/>
  <c r="AC576" i="14"/>
  <c r="AC548" i="14"/>
  <c r="AC559" i="14"/>
  <c r="AC510" i="14"/>
  <c r="AD203" i="14" l="1"/>
  <c r="AD202" i="14"/>
  <c r="AD302" i="14"/>
  <c r="AD303" i="14"/>
  <c r="AG3" i="14"/>
  <c r="AG2" i="14"/>
  <c r="AD503" i="14"/>
  <c r="AD502" i="14"/>
  <c r="AD103" i="14"/>
  <c r="AD102" i="14"/>
  <c r="AD402" i="14"/>
  <c r="AD403" i="14"/>
  <c r="AE201" i="14"/>
  <c r="AD290" i="14"/>
  <c r="AD226" i="14"/>
  <c r="AD245" i="14"/>
  <c r="AD288" i="14"/>
  <c r="AD224" i="14"/>
  <c r="AD243" i="14"/>
  <c r="AD262" i="14"/>
  <c r="AD260" i="14"/>
  <c r="AD273" i="14"/>
  <c r="AD231" i="14"/>
  <c r="AD225" i="14"/>
  <c r="AD236" i="14"/>
  <c r="AD266" i="14"/>
  <c r="AD285" i="14"/>
  <c r="AD242" i="14"/>
  <c r="AD261" i="14"/>
  <c r="AD240" i="14"/>
  <c r="AD258" i="14"/>
  <c r="AD293" i="14"/>
  <c r="AD264" i="14"/>
  <c r="AD208" i="14"/>
  <c r="AD259" i="14"/>
  <c r="AD235" i="14"/>
  <c r="AD227" i="14"/>
  <c r="AD249" i="14"/>
  <c r="AD279" i="14"/>
  <c r="AD284" i="14"/>
  <c r="AD271" i="14"/>
  <c r="AD215" i="14"/>
  <c r="AD209" i="14"/>
  <c r="AD204" i="14"/>
  <c r="AD210" i="14"/>
  <c r="AD277" i="14"/>
  <c r="AD205" i="14"/>
  <c r="AD267" i="14"/>
  <c r="AD251" i="14"/>
  <c r="AD214" i="14"/>
  <c r="AD287" i="14"/>
  <c r="AD281" i="14"/>
  <c r="AD247" i="14"/>
  <c r="AD233" i="14"/>
  <c r="AD212" i="14"/>
  <c r="AD276" i="14"/>
  <c r="AD244" i="14"/>
  <c r="AD248" i="14"/>
  <c r="AD291" i="14"/>
  <c r="AD275" i="14"/>
  <c r="AD238" i="14"/>
  <c r="AD230" i="14"/>
  <c r="AD222" i="14"/>
  <c r="AD206" i="14"/>
  <c r="AD292" i="14"/>
  <c r="AD250" i="14"/>
  <c r="AD229" i="14"/>
  <c r="AD213" i="14"/>
  <c r="AD232" i="14"/>
  <c r="AD216" i="14"/>
  <c r="AD278" i="14"/>
  <c r="AD254" i="14"/>
  <c r="AD246" i="14"/>
  <c r="AD268" i="14"/>
  <c r="AD255" i="14"/>
  <c r="AD223" i="14"/>
  <c r="AD289" i="14"/>
  <c r="AD217" i="14"/>
  <c r="AD282" i="14"/>
  <c r="AD269" i="14"/>
  <c r="AD272" i="14"/>
  <c r="AD256" i="14"/>
  <c r="AD286" i="14"/>
  <c r="AD270" i="14"/>
  <c r="AD239" i="14"/>
  <c r="AD257" i="14"/>
  <c r="AD211" i="14"/>
  <c r="AD241" i="14"/>
  <c r="AD218" i="14"/>
  <c r="AD220" i="14"/>
  <c r="AD274" i="14"/>
  <c r="AD237" i="14"/>
  <c r="AD221" i="14"/>
  <c r="AD207" i="14"/>
  <c r="AD234" i="14"/>
  <c r="AD253" i="14"/>
  <c r="AD265" i="14"/>
  <c r="AD280" i="14"/>
  <c r="AD252" i="14"/>
  <c r="AD228" i="14"/>
  <c r="AD283" i="14"/>
  <c r="AD263" i="14"/>
  <c r="AD219" i="14"/>
  <c r="AE401" i="14"/>
  <c r="AD429" i="14"/>
  <c r="AD424" i="14"/>
  <c r="AD451" i="14"/>
  <c r="AD480" i="14"/>
  <c r="AD466" i="14"/>
  <c r="AD481" i="14"/>
  <c r="AD472" i="14"/>
  <c r="AD493" i="14"/>
  <c r="AD490" i="14"/>
  <c r="AD464" i="14"/>
  <c r="AD439" i="14"/>
  <c r="AD436" i="14"/>
  <c r="AD407" i="14"/>
  <c r="AD475" i="14"/>
  <c r="AD467" i="14"/>
  <c r="AD486" i="14"/>
  <c r="AD489" i="14"/>
  <c r="AD491" i="14"/>
  <c r="AD483" i="14"/>
  <c r="AD478" i="14"/>
  <c r="AD446" i="14"/>
  <c r="AD438" i="14"/>
  <c r="AD430" i="14"/>
  <c r="AD456" i="14"/>
  <c r="AD448" i="14"/>
  <c r="AD432" i="14"/>
  <c r="AD443" i="14"/>
  <c r="AD422" i="14"/>
  <c r="AD476" i="14"/>
  <c r="AD410" i="14"/>
  <c r="AD404" i="14"/>
  <c r="AD452" i="14"/>
  <c r="AD458" i="14"/>
  <c r="AD492" i="14"/>
  <c r="AD488" i="14"/>
  <c r="AD468" i="14"/>
  <c r="AD454" i="14"/>
  <c r="AD457" i="14"/>
  <c r="AD428" i="14"/>
  <c r="AD414" i="14"/>
  <c r="AD477" i="14"/>
  <c r="AD431" i="14"/>
  <c r="AD487" i="14"/>
  <c r="AD470" i="14"/>
  <c r="AD405" i="14"/>
  <c r="AD482" i="14"/>
  <c r="AD435" i="14"/>
  <c r="AD465" i="14"/>
  <c r="AD455" i="14"/>
  <c r="AD412" i="14"/>
  <c r="AD419" i="14"/>
  <c r="AD423" i="14"/>
  <c r="AD416" i="14"/>
  <c r="AD471" i="14"/>
  <c r="AD445" i="14"/>
  <c r="AD421" i="14"/>
  <c r="AD413" i="14"/>
  <c r="AD459" i="14"/>
  <c r="AD427" i="14"/>
  <c r="AD441" i="14"/>
  <c r="AD463" i="14"/>
  <c r="AD426" i="14"/>
  <c r="AD409" i="14"/>
  <c r="AD417" i="14"/>
  <c r="AD444" i="14"/>
  <c r="AD461" i="14"/>
  <c r="AD453" i="14"/>
  <c r="AD437" i="14"/>
  <c r="AD411" i="14"/>
  <c r="AD418" i="14"/>
  <c r="AD406" i="14"/>
  <c r="AD462" i="14"/>
  <c r="AD425" i="14"/>
  <c r="AD434" i="14"/>
  <c r="AD485" i="14"/>
  <c r="AD450" i="14"/>
  <c r="AD415" i="14"/>
  <c r="AD479" i="14"/>
  <c r="AD473" i="14"/>
  <c r="AD484" i="14"/>
  <c r="AD408" i="14"/>
  <c r="AD474" i="14"/>
  <c r="AD420" i="14"/>
  <c r="AD449" i="14"/>
  <c r="AD460" i="14"/>
  <c r="AD440" i="14"/>
  <c r="AD433" i="14"/>
  <c r="AD469" i="14"/>
  <c r="AD442" i="14"/>
  <c r="AD447" i="14"/>
  <c r="AE501" i="14"/>
  <c r="AD580" i="14"/>
  <c r="AD591" i="14"/>
  <c r="AD565" i="14"/>
  <c r="AD571" i="14"/>
  <c r="AD543" i="14"/>
  <c r="AD554" i="14"/>
  <c r="AD541" i="14"/>
  <c r="AD560" i="14"/>
  <c r="AD555" i="14"/>
  <c r="AD519" i="14"/>
  <c r="AD517" i="14"/>
  <c r="AD526" i="14"/>
  <c r="AD514" i="14"/>
  <c r="AD510" i="14"/>
  <c r="AD537" i="14"/>
  <c r="AD578" i="14"/>
  <c r="AD566" i="14"/>
  <c r="AD556" i="14"/>
  <c r="AD584" i="14"/>
  <c r="AD530" i="14"/>
  <c r="AD536" i="14"/>
  <c r="AD534" i="14"/>
  <c r="AD506" i="14"/>
  <c r="AD553" i="14"/>
  <c r="AD523" i="14"/>
  <c r="AD532" i="14"/>
  <c r="AD570" i="14"/>
  <c r="AD564" i="14"/>
  <c r="AD559" i="14"/>
  <c r="AD557" i="14"/>
  <c r="AD575" i="14"/>
  <c r="AD512" i="14"/>
  <c r="AD561" i="14"/>
  <c r="AD583" i="14"/>
  <c r="AD508" i="14"/>
  <c r="AD509" i="14"/>
  <c r="AD511" i="14"/>
  <c r="AD572" i="14"/>
  <c r="AD535" i="14"/>
  <c r="AD546" i="14"/>
  <c r="AD533" i="14"/>
  <c r="AD552" i="14"/>
  <c r="AD518" i="14"/>
  <c r="AD516" i="14"/>
  <c r="AD574" i="14"/>
  <c r="AD558" i="14"/>
  <c r="AD539" i="14"/>
  <c r="AD513" i="14"/>
  <c r="AD521" i="14"/>
  <c r="AD590" i="14"/>
  <c r="AD593" i="14"/>
  <c r="AD592" i="14"/>
  <c r="AD548" i="14"/>
  <c r="AD522" i="14"/>
  <c r="AD528" i="14"/>
  <c r="AD589" i="14"/>
  <c r="AD504" i="14"/>
  <c r="AD587" i="14"/>
  <c r="AD562" i="14"/>
  <c r="AD569" i="14"/>
  <c r="AD544" i="14"/>
  <c r="AD563" i="14"/>
  <c r="AD588" i="14"/>
  <c r="AD540" i="14"/>
  <c r="AD551" i="14"/>
  <c r="AD577" i="14"/>
  <c r="AD538" i="14"/>
  <c r="AD520" i="14"/>
  <c r="AD527" i="14"/>
  <c r="AD586" i="14"/>
  <c r="AD542" i="14"/>
  <c r="AD567" i="14"/>
  <c r="AD515" i="14"/>
  <c r="AD507" i="14"/>
  <c r="AD529" i="14"/>
  <c r="AD550" i="14"/>
  <c r="AD579" i="14"/>
  <c r="AD549" i="14"/>
  <c r="AD568" i="14"/>
  <c r="AD585" i="14"/>
  <c r="AD525" i="14"/>
  <c r="AD547" i="14"/>
  <c r="AD505" i="14"/>
  <c r="AD524" i="14"/>
  <c r="AD573" i="14"/>
  <c r="AD531" i="14"/>
  <c r="AD545" i="14"/>
  <c r="AD576" i="14"/>
  <c r="AD582" i="14"/>
  <c r="AD581" i="14"/>
  <c r="AE101" i="14"/>
  <c r="AD180" i="14"/>
  <c r="AD191" i="14"/>
  <c r="AD125" i="14"/>
  <c r="AD168" i="14"/>
  <c r="AD104" i="14"/>
  <c r="AD171" i="14"/>
  <c r="AD107" i="14"/>
  <c r="AD150" i="14"/>
  <c r="AD129" i="14"/>
  <c r="AD114" i="14"/>
  <c r="AD156" i="14"/>
  <c r="AD181" i="14"/>
  <c r="AD138" i="14"/>
  <c r="AD185" i="14"/>
  <c r="AD178" i="14"/>
  <c r="AD165" i="14"/>
  <c r="AD144" i="14"/>
  <c r="AD147" i="14"/>
  <c r="AD126" i="14"/>
  <c r="AD189" i="14"/>
  <c r="AD169" i="14"/>
  <c r="AD105" i="14"/>
  <c r="AD179" i="14"/>
  <c r="AD151" i="14"/>
  <c r="AD135" i="14"/>
  <c r="AD192" i="14"/>
  <c r="AD141" i="14"/>
  <c r="AD120" i="14"/>
  <c r="AD123" i="14"/>
  <c r="AD166" i="14"/>
  <c r="AD145" i="14"/>
  <c r="AD143" i="14"/>
  <c r="AD162" i="14"/>
  <c r="AD119" i="14"/>
  <c r="AD132" i="14"/>
  <c r="AD190" i="14"/>
  <c r="AD183" i="14"/>
  <c r="AD117" i="14"/>
  <c r="AD160" i="14"/>
  <c r="AD163" i="14"/>
  <c r="AD142" i="14"/>
  <c r="AD121" i="14"/>
  <c r="AD187" i="14"/>
  <c r="AD124" i="14"/>
  <c r="AD177" i="14"/>
  <c r="AD157" i="14"/>
  <c r="AD184" i="14"/>
  <c r="AD136" i="14"/>
  <c r="AD139" i="14"/>
  <c r="AD118" i="14"/>
  <c r="AD161" i="14"/>
  <c r="AD164" i="14"/>
  <c r="AD130" i="14"/>
  <c r="AD186" i="14"/>
  <c r="AD128" i="14"/>
  <c r="AD131" i="14"/>
  <c r="AD108" i="14"/>
  <c r="AD173" i="14"/>
  <c r="AD137" i="14"/>
  <c r="AD122" i="14"/>
  <c r="AD146" i="14"/>
  <c r="AD127" i="14"/>
  <c r="AD149" i="14"/>
  <c r="AD113" i="14"/>
  <c r="AD116" i="14"/>
  <c r="AD140" i="14"/>
  <c r="AD175" i="14"/>
  <c r="AD154" i="14"/>
  <c r="AD182" i="14"/>
  <c r="AD176" i="14"/>
  <c r="AD158" i="14"/>
  <c r="AD148" i="14"/>
  <c r="AD188" i="14"/>
  <c r="AD112" i="14"/>
  <c r="AD115" i="14"/>
  <c r="AD134" i="14"/>
  <c r="AD170" i="14"/>
  <c r="AD159" i="14"/>
  <c r="AD153" i="14"/>
  <c r="AD174" i="14"/>
  <c r="AD106" i="14"/>
  <c r="AD109" i="14"/>
  <c r="AD111" i="14"/>
  <c r="AD167" i="14"/>
  <c r="AD193" i="14"/>
  <c r="AD155" i="14"/>
  <c r="AD152" i="14"/>
  <c r="AD110" i="14"/>
  <c r="AD133" i="14"/>
  <c r="AD172" i="14"/>
  <c r="AH1" i="14"/>
  <c r="AG84" i="14"/>
  <c r="AG77" i="14"/>
  <c r="AG86" i="14"/>
  <c r="AG8" i="14"/>
  <c r="AG56" i="14"/>
  <c r="AG12" i="14"/>
  <c r="AG20" i="14"/>
  <c r="AG78" i="14"/>
  <c r="AG72" i="14"/>
  <c r="AG44" i="14"/>
  <c r="AG73" i="14"/>
  <c r="AG57" i="14"/>
  <c r="AG41" i="14"/>
  <c r="AG25" i="14"/>
  <c r="AG81" i="14"/>
  <c r="AG30" i="14"/>
  <c r="AG59" i="14"/>
  <c r="AG43" i="14"/>
  <c r="AG90" i="14"/>
  <c r="AG93" i="14"/>
  <c r="AG61" i="14"/>
  <c r="AG45" i="14"/>
  <c r="AG29" i="14"/>
  <c r="AG13" i="14"/>
  <c r="AG60" i="14"/>
  <c r="AG65" i="14"/>
  <c r="AG49" i="14"/>
  <c r="AG33" i="14"/>
  <c r="AG17" i="14"/>
  <c r="AG70" i="14"/>
  <c r="AG54" i="14"/>
  <c r="AG38" i="14"/>
  <c r="AG22" i="14"/>
  <c r="AG6" i="14"/>
  <c r="AG91" i="14"/>
  <c r="AG67" i="14"/>
  <c r="AG51" i="14"/>
  <c r="AG35" i="14"/>
  <c r="AG19" i="14"/>
  <c r="AG5" i="14"/>
  <c r="AG52" i="14"/>
  <c r="AG28" i="14"/>
  <c r="AG36" i="14"/>
  <c r="AG40" i="14"/>
  <c r="AG62" i="14"/>
  <c r="AG46" i="14"/>
  <c r="AG27" i="14"/>
  <c r="AG74" i="14"/>
  <c r="AG66" i="14"/>
  <c r="AG18" i="14"/>
  <c r="AG88" i="14"/>
  <c r="AG79" i="14"/>
  <c r="AG75" i="14"/>
  <c r="AG89" i="14"/>
  <c r="AG68" i="14"/>
  <c r="AG14" i="14"/>
  <c r="AG11" i="14"/>
  <c r="AG15" i="14"/>
  <c r="AG83" i="14"/>
  <c r="AG16" i="14"/>
  <c r="AG69" i="14"/>
  <c r="AG53" i="14"/>
  <c r="AG37" i="14"/>
  <c r="AG21" i="14"/>
  <c r="AG82" i="14"/>
  <c r="AG58" i="14"/>
  <c r="AG42" i="14"/>
  <c r="AG26" i="14"/>
  <c r="AG10" i="14"/>
  <c r="AG71" i="14"/>
  <c r="AG55" i="14"/>
  <c r="AG39" i="14"/>
  <c r="AG23" i="14"/>
  <c r="AG9" i="14"/>
  <c r="AG32" i="14"/>
  <c r="AG64" i="14"/>
  <c r="AG48" i="14"/>
  <c r="AG80" i="14"/>
  <c r="AG24" i="14"/>
  <c r="AG50" i="14"/>
  <c r="AG34" i="14"/>
  <c r="AG85" i="14"/>
  <c r="AG63" i="14"/>
  <c r="AG47" i="14"/>
  <c r="AG31" i="14"/>
  <c r="AG4" i="14"/>
  <c r="AG92" i="14"/>
  <c r="AG76" i="14"/>
  <c r="AG7" i="14"/>
  <c r="AG87" i="14"/>
  <c r="AE301" i="14"/>
  <c r="AD390" i="14"/>
  <c r="AD364" i="14"/>
  <c r="AD378" i="14"/>
  <c r="AD368" i="14"/>
  <c r="AD337" i="14"/>
  <c r="AD376" i="14"/>
  <c r="AD335" i="14"/>
  <c r="AD319" i="14"/>
  <c r="AD373" i="14"/>
  <c r="AD350" i="14"/>
  <c r="AD312" i="14"/>
  <c r="AD361" i="14"/>
  <c r="AD359" i="14"/>
  <c r="AD306" i="14"/>
  <c r="AD389" i="14"/>
  <c r="AD307" i="14"/>
  <c r="AD314" i="14"/>
  <c r="AD356" i="14"/>
  <c r="AD325" i="14"/>
  <c r="AD366" i="14"/>
  <c r="AD383" i="14"/>
  <c r="AD375" i="14"/>
  <c r="AD367" i="14"/>
  <c r="AD365" i="14"/>
  <c r="AD336" i="14"/>
  <c r="AD328" i="14"/>
  <c r="AD320" i="14"/>
  <c r="AD304" i="14"/>
  <c r="AD315" i="14"/>
  <c r="AD382" i="14"/>
  <c r="AD374" i="14"/>
  <c r="AD391" i="14"/>
  <c r="AD370" i="14"/>
  <c r="AD344" i="14"/>
  <c r="AD386" i="14"/>
  <c r="AD326" i="14"/>
  <c r="AD305" i="14"/>
  <c r="AD363" i="14"/>
  <c r="AD352" i="14"/>
  <c r="AD342" i="14"/>
  <c r="AD334" i="14"/>
  <c r="AD318" i="14"/>
  <c r="AD358" i="14"/>
  <c r="AD332" i="14"/>
  <c r="AD324" i="14"/>
  <c r="AD330" i="14"/>
  <c r="AD387" i="14"/>
  <c r="AD379" i="14"/>
  <c r="AD371" i="14"/>
  <c r="AD355" i="14"/>
  <c r="AD392" i="14"/>
  <c r="AD331" i="14"/>
  <c r="AD323" i="14"/>
  <c r="AD310" i="14"/>
  <c r="AD346" i="14"/>
  <c r="AD369" i="14"/>
  <c r="AD381" i="14"/>
  <c r="AD377" i="14"/>
  <c r="AD351" i="14"/>
  <c r="AD339" i="14"/>
  <c r="AD340" i="14"/>
  <c r="AD341" i="14"/>
  <c r="AD308" i="14"/>
  <c r="AD311" i="14"/>
  <c r="AD321" i="14"/>
  <c r="AD313" i="14"/>
  <c r="AD393" i="14"/>
  <c r="AD380" i="14"/>
  <c r="AD343" i="14"/>
  <c r="AD333" i="14"/>
  <c r="AD316" i="14"/>
  <c r="AD353" i="14"/>
  <c r="AD388" i="14"/>
  <c r="AD384" i="14"/>
  <c r="AD317" i="14"/>
  <c r="AD357" i="14"/>
  <c r="AD338" i="14"/>
  <c r="AD345" i="14"/>
  <c r="AD348" i="14"/>
  <c r="AD329" i="14"/>
  <c r="AD354" i="14"/>
  <c r="AD385" i="14"/>
  <c r="AD349" i="14"/>
  <c r="AD347" i="14"/>
  <c r="AD327" i="14"/>
  <c r="AD372" i="14"/>
  <c r="AD322" i="14"/>
  <c r="AD309" i="14"/>
  <c r="AD362" i="14"/>
  <c r="AD360" i="14"/>
  <c r="AE402" i="14" l="1"/>
  <c r="AE403" i="14"/>
  <c r="AE102" i="14"/>
  <c r="AE103" i="14"/>
  <c r="AE203" i="14"/>
  <c r="AE202" i="14"/>
  <c r="AE302" i="14"/>
  <c r="AE303" i="14"/>
  <c r="AE503" i="14"/>
  <c r="AE502" i="14"/>
  <c r="AH2" i="14"/>
  <c r="AH3" i="14"/>
  <c r="AF401" i="14"/>
  <c r="AE489" i="14"/>
  <c r="AE448" i="14"/>
  <c r="AE443" i="14"/>
  <c r="AE466" i="14"/>
  <c r="AE425" i="14"/>
  <c r="AE436" i="14"/>
  <c r="AE470" i="14"/>
  <c r="AE462" i="14"/>
  <c r="AE492" i="14"/>
  <c r="AE484" i="14"/>
  <c r="AE469" i="14"/>
  <c r="AE409" i="14"/>
  <c r="AE423" i="14"/>
  <c r="AE486" i="14"/>
  <c r="AE478" i="14"/>
  <c r="AE481" i="14"/>
  <c r="AE479" i="14"/>
  <c r="AE457" i="14"/>
  <c r="AE449" i="14"/>
  <c r="AE476" i="14"/>
  <c r="AE487" i="14"/>
  <c r="AE490" i="14"/>
  <c r="AE493" i="14"/>
  <c r="AE433" i="14"/>
  <c r="AE464" i="14"/>
  <c r="AE410" i="14"/>
  <c r="AE419" i="14"/>
  <c r="AE418" i="14"/>
  <c r="AE475" i="14"/>
  <c r="AE482" i="14"/>
  <c r="AE456" i="14"/>
  <c r="AE440" i="14"/>
  <c r="AE432" i="14"/>
  <c r="AE422" i="14"/>
  <c r="AE441" i="14"/>
  <c r="AE473" i="14"/>
  <c r="AE420" i="14"/>
  <c r="AE468" i="14"/>
  <c r="AE446" i="14"/>
  <c r="AE414" i="14"/>
  <c r="AE411" i="14"/>
  <c r="AE485" i="14"/>
  <c r="AE431" i="14"/>
  <c r="AE424" i="14"/>
  <c r="AE416" i="14"/>
  <c r="AE408" i="14"/>
  <c r="AE430" i="14"/>
  <c r="AE474" i="14"/>
  <c r="AE421" i="14"/>
  <c r="AE459" i="14"/>
  <c r="AE451" i="14"/>
  <c r="AE435" i="14"/>
  <c r="AE463" i="14"/>
  <c r="AE460" i="14"/>
  <c r="AE453" i="14"/>
  <c r="AE447" i="14"/>
  <c r="AE437" i="14"/>
  <c r="AE488" i="14"/>
  <c r="AE458" i="14"/>
  <c r="AE417" i="14"/>
  <c r="AE450" i="14"/>
  <c r="AE407" i="14"/>
  <c r="AE480" i="14"/>
  <c r="AE467" i="14"/>
  <c r="AE438" i="14"/>
  <c r="AE444" i="14"/>
  <c r="AE483" i="14"/>
  <c r="AE434" i="14"/>
  <c r="AE471" i="14"/>
  <c r="AE426" i="14"/>
  <c r="AE413" i="14"/>
  <c r="AE472" i="14"/>
  <c r="AE442" i="14"/>
  <c r="AE428" i="14"/>
  <c r="AE445" i="14"/>
  <c r="AE429" i="14"/>
  <c r="AE405" i="14"/>
  <c r="AE412" i="14"/>
  <c r="AE427" i="14"/>
  <c r="AE491" i="14"/>
  <c r="AE455" i="14"/>
  <c r="AE404" i="14"/>
  <c r="AE406" i="14"/>
  <c r="AE461" i="14"/>
  <c r="AE452" i="14"/>
  <c r="AE477" i="14"/>
  <c r="AE454" i="14"/>
  <c r="AE415" i="14"/>
  <c r="AE465" i="14"/>
  <c r="AE439" i="14"/>
  <c r="AI1" i="14"/>
  <c r="AH75" i="14"/>
  <c r="AH9" i="14"/>
  <c r="AH68" i="14"/>
  <c r="AH90" i="14"/>
  <c r="AH72" i="14"/>
  <c r="AH77" i="14"/>
  <c r="AH53" i="14"/>
  <c r="AH69" i="14"/>
  <c r="AH37" i="14"/>
  <c r="AH65" i="14"/>
  <c r="AH40" i="14"/>
  <c r="AH41" i="14"/>
  <c r="AH48" i="14"/>
  <c r="AH88" i="14"/>
  <c r="AH78" i="14"/>
  <c r="AH76" i="14"/>
  <c r="AH46" i="14"/>
  <c r="AH30" i="14"/>
  <c r="AH14" i="14"/>
  <c r="AH67" i="14"/>
  <c r="AH29" i="14"/>
  <c r="AH81" i="14"/>
  <c r="AH86" i="14"/>
  <c r="AH28" i="14"/>
  <c r="AH83" i="14"/>
  <c r="AH66" i="14"/>
  <c r="AH6" i="14"/>
  <c r="AH71" i="14"/>
  <c r="AH55" i="14"/>
  <c r="AH21" i="14"/>
  <c r="AH93" i="14"/>
  <c r="AH13" i="14"/>
  <c r="AH45" i="14"/>
  <c r="AH82" i="14"/>
  <c r="AH70" i="14"/>
  <c r="AH54" i="14"/>
  <c r="AH38" i="14"/>
  <c r="AH22" i="14"/>
  <c r="AH59" i="14"/>
  <c r="AH43" i="14"/>
  <c r="AH27" i="14"/>
  <c r="AH11" i="14"/>
  <c r="AH74" i="14"/>
  <c r="AH56" i="14"/>
  <c r="AH12" i="14"/>
  <c r="AH32" i="14"/>
  <c r="AH20" i="14"/>
  <c r="AH19" i="14"/>
  <c r="AH4" i="14"/>
  <c r="AH61" i="14"/>
  <c r="AH16" i="14"/>
  <c r="AH17" i="14"/>
  <c r="AH34" i="14"/>
  <c r="AH18" i="14"/>
  <c r="AH39" i="14"/>
  <c r="AH25" i="14"/>
  <c r="AH87" i="14"/>
  <c r="AH80" i="14"/>
  <c r="AH79" i="14"/>
  <c r="AH33" i="14"/>
  <c r="AH73" i="14"/>
  <c r="AH36" i="14"/>
  <c r="AH60" i="14"/>
  <c r="AH62" i="14"/>
  <c r="AH51" i="14"/>
  <c r="AH35" i="14"/>
  <c r="AH7" i="14"/>
  <c r="AH5" i="14"/>
  <c r="AH58" i="14"/>
  <c r="AH42" i="14"/>
  <c r="AH26" i="14"/>
  <c r="AH10" i="14"/>
  <c r="AH85" i="14"/>
  <c r="AH63" i="14"/>
  <c r="AH47" i="14"/>
  <c r="AH31" i="14"/>
  <c r="AH15" i="14"/>
  <c r="AH52" i="14"/>
  <c r="AH44" i="14"/>
  <c r="AH49" i="14"/>
  <c r="AH8" i="14"/>
  <c r="AH24" i="14"/>
  <c r="AH50" i="14"/>
  <c r="AH91" i="14"/>
  <c r="AH23" i="14"/>
  <c r="AH89" i="14"/>
  <c r="AH57" i="14"/>
  <c r="AH92" i="14"/>
  <c r="AH84" i="14"/>
  <c r="AH64" i="14"/>
  <c r="AF501" i="14"/>
  <c r="AE587" i="14"/>
  <c r="AE577" i="14"/>
  <c r="AE535" i="14"/>
  <c r="AE562" i="14"/>
  <c r="AE560" i="14"/>
  <c r="AE515" i="14"/>
  <c r="AE534" i="14"/>
  <c r="AE504" i="14"/>
  <c r="AE513" i="14"/>
  <c r="AE529" i="14"/>
  <c r="AE575" i="14"/>
  <c r="AE570" i="14"/>
  <c r="AE538" i="14"/>
  <c r="AE580" i="14"/>
  <c r="AE549" i="14"/>
  <c r="AE536" i="14"/>
  <c r="AE555" i="14"/>
  <c r="AE553" i="14"/>
  <c r="AE517" i="14"/>
  <c r="AE545" i="14"/>
  <c r="AE511" i="14"/>
  <c r="AE548" i="14"/>
  <c r="AE542" i="14"/>
  <c r="AE521" i="14"/>
  <c r="AE593" i="14"/>
  <c r="AE551" i="14"/>
  <c r="AE586" i="14"/>
  <c r="AE525" i="14"/>
  <c r="AE531" i="14"/>
  <c r="AE526" i="14"/>
  <c r="AE507" i="14"/>
  <c r="AE563" i="14"/>
  <c r="AE591" i="14"/>
  <c r="AE576" i="14"/>
  <c r="AE527" i="14"/>
  <c r="AE554" i="14"/>
  <c r="AE552" i="14"/>
  <c r="AE579" i="14"/>
  <c r="AE556" i="14"/>
  <c r="AE540" i="14"/>
  <c r="AE590" i="14"/>
  <c r="AE589" i="14"/>
  <c r="AE582" i="14"/>
  <c r="AE592" i="14"/>
  <c r="AE530" i="14"/>
  <c r="AE541" i="14"/>
  <c r="AE528" i="14"/>
  <c r="AE588" i="14"/>
  <c r="AE578" i="14"/>
  <c r="AE547" i="14"/>
  <c r="AE565" i="14"/>
  <c r="AE532" i="14"/>
  <c r="AE516" i="14"/>
  <c r="AE510" i="14"/>
  <c r="AE519" i="14"/>
  <c r="AE561" i="14"/>
  <c r="AE505" i="14"/>
  <c r="AE559" i="14"/>
  <c r="AE557" i="14"/>
  <c r="AE539" i="14"/>
  <c r="AE506" i="14"/>
  <c r="AE524" i="14"/>
  <c r="AE508" i="14"/>
  <c r="AE583" i="14"/>
  <c r="AE584" i="14"/>
  <c r="AE572" i="14"/>
  <c r="AE564" i="14"/>
  <c r="AE546" i="14"/>
  <c r="AE533" i="14"/>
  <c r="AE567" i="14"/>
  <c r="AE558" i="14"/>
  <c r="AE537" i="14"/>
  <c r="AE509" i="14"/>
  <c r="AE571" i="14"/>
  <c r="AE544" i="14"/>
  <c r="AE574" i="14"/>
  <c r="AE514" i="14"/>
  <c r="AE518" i="14"/>
  <c r="AE569" i="14"/>
  <c r="AE543" i="14"/>
  <c r="AE523" i="14"/>
  <c r="AE522" i="14"/>
  <c r="AE520" i="14"/>
  <c r="AE585" i="14"/>
  <c r="AE581" i="14"/>
  <c r="AE568" i="14"/>
  <c r="AE566" i="14"/>
  <c r="AE512" i="14"/>
  <c r="AE550" i="14"/>
  <c r="AE573" i="14"/>
  <c r="AF301" i="14"/>
  <c r="AE366" i="14"/>
  <c r="AE388" i="14"/>
  <c r="AE367" i="14"/>
  <c r="AE315" i="14"/>
  <c r="AE368" i="14"/>
  <c r="AE359" i="14"/>
  <c r="AE329" i="14"/>
  <c r="AE351" i="14"/>
  <c r="AE330" i="14"/>
  <c r="AE304" i="14"/>
  <c r="AE310" i="14"/>
  <c r="AE352" i="14"/>
  <c r="AE365" i="14"/>
  <c r="AE353" i="14"/>
  <c r="AE309" i="14"/>
  <c r="AE378" i="14"/>
  <c r="AE370" i="14"/>
  <c r="AE331" i="14"/>
  <c r="AE323" i="14"/>
  <c r="AE307" i="14"/>
  <c r="AE349" i="14"/>
  <c r="AE356" i="14"/>
  <c r="AE341" i="14"/>
  <c r="AE314" i="14"/>
  <c r="AE371" i="14"/>
  <c r="AE325" i="14"/>
  <c r="AE336" i="14"/>
  <c r="AE364" i="14"/>
  <c r="AE319" i="14"/>
  <c r="AE373" i="14"/>
  <c r="AE346" i="14"/>
  <c r="AE385" i="14"/>
  <c r="AE377" i="14"/>
  <c r="AE369" i="14"/>
  <c r="AE386" i="14"/>
  <c r="AE392" i="14"/>
  <c r="AE362" i="14"/>
  <c r="AE347" i="14"/>
  <c r="AE339" i="14"/>
  <c r="AE389" i="14"/>
  <c r="AE393" i="14"/>
  <c r="AE372" i="14"/>
  <c r="AE345" i="14"/>
  <c r="AE337" i="14"/>
  <c r="AE321" i="14"/>
  <c r="AE327" i="14"/>
  <c r="AE328" i="14"/>
  <c r="AE355" i="14"/>
  <c r="AE320" i="14"/>
  <c r="AE382" i="14"/>
  <c r="AE374" i="14"/>
  <c r="AE358" i="14"/>
  <c r="AE350" i="14"/>
  <c r="AE361" i="14"/>
  <c r="AE326" i="14"/>
  <c r="AE318" i="14"/>
  <c r="AE360" i="14"/>
  <c r="AE343" i="14"/>
  <c r="AE335" i="14"/>
  <c r="AE313" i="14"/>
  <c r="AE390" i="14"/>
  <c r="AE384" i="14"/>
  <c r="AE342" i="14"/>
  <c r="AE334" i="14"/>
  <c r="AE391" i="14"/>
  <c r="AE332" i="14"/>
  <c r="AE379" i="14"/>
  <c r="AE381" i="14"/>
  <c r="AE324" i="14"/>
  <c r="AE333" i="14"/>
  <c r="AE311" i="14"/>
  <c r="AE305" i="14"/>
  <c r="AE383" i="14"/>
  <c r="AE357" i="14"/>
  <c r="AE308" i="14"/>
  <c r="AE316" i="14"/>
  <c r="AE312" i="14"/>
  <c r="AE338" i="14"/>
  <c r="AE380" i="14"/>
  <c r="AE363" i="14"/>
  <c r="AE322" i="14"/>
  <c r="AE375" i="14"/>
  <c r="AE354" i="14"/>
  <c r="AE376" i="14"/>
  <c r="AE387" i="14"/>
  <c r="AE340" i="14"/>
  <c r="AE317" i="14"/>
  <c r="AE344" i="14"/>
  <c r="AE306" i="14"/>
  <c r="AE348" i="14"/>
  <c r="AF201" i="14"/>
  <c r="AE245" i="14"/>
  <c r="AE264" i="14"/>
  <c r="AE243" i="14"/>
  <c r="AE262" i="14"/>
  <c r="AE281" i="14"/>
  <c r="AE217" i="14"/>
  <c r="AE220" i="14"/>
  <c r="AE279" i="14"/>
  <c r="AE260" i="14"/>
  <c r="AE210" i="14"/>
  <c r="AE292" i="14"/>
  <c r="AE244" i="14"/>
  <c r="AE255" i="14"/>
  <c r="AE285" i="14"/>
  <c r="AE221" i="14"/>
  <c r="AE240" i="14"/>
  <c r="AE261" i="14"/>
  <c r="AE280" i="14"/>
  <c r="AE216" i="14"/>
  <c r="AE259" i="14"/>
  <c r="AE278" i="14"/>
  <c r="AE277" i="14"/>
  <c r="AE229" i="14"/>
  <c r="AE224" i="14"/>
  <c r="AE283" i="14"/>
  <c r="AE227" i="14"/>
  <c r="AE211" i="14"/>
  <c r="AE270" i="14"/>
  <c r="AE254" i="14"/>
  <c r="AE246" i="14"/>
  <c r="AE242" i="14"/>
  <c r="AE204" i="14"/>
  <c r="AE263" i="14"/>
  <c r="AE248" i="14"/>
  <c r="AE208" i="14"/>
  <c r="AE267" i="14"/>
  <c r="AE233" i="14"/>
  <c r="AE225" i="14"/>
  <c r="AE209" i="14"/>
  <c r="AE239" i="14"/>
  <c r="AE271" i="14"/>
  <c r="AE236" i="14"/>
  <c r="AE269" i="14"/>
  <c r="AE213" i="14"/>
  <c r="AE251" i="14"/>
  <c r="AE257" i="14"/>
  <c r="AE249" i="14"/>
  <c r="AE241" i="14"/>
  <c r="AE284" i="14"/>
  <c r="AE250" i="14"/>
  <c r="AE268" i="14"/>
  <c r="AE287" i="14"/>
  <c r="AE288" i="14"/>
  <c r="AE232" i="14"/>
  <c r="AE235" i="14"/>
  <c r="AE289" i="14"/>
  <c r="AE273" i="14"/>
  <c r="AE265" i="14"/>
  <c r="AE247" i="14"/>
  <c r="AE290" i="14"/>
  <c r="AE282" i="14"/>
  <c r="AE274" i="14"/>
  <c r="AE234" i="14"/>
  <c r="AE253" i="14"/>
  <c r="AE205" i="14"/>
  <c r="AE291" i="14"/>
  <c r="AE275" i="14"/>
  <c r="AE219" i="14"/>
  <c r="AE218" i="14"/>
  <c r="AE231" i="14"/>
  <c r="AE223" i="14"/>
  <c r="AE215" i="14"/>
  <c r="AE238" i="14"/>
  <c r="AE266" i="14"/>
  <c r="AE258" i="14"/>
  <c r="AE230" i="14"/>
  <c r="AE293" i="14"/>
  <c r="AE237" i="14"/>
  <c r="AE256" i="14"/>
  <c r="AE252" i="14"/>
  <c r="AE214" i="14"/>
  <c r="AE212" i="14"/>
  <c r="AE272" i="14"/>
  <c r="AE286" i="14"/>
  <c r="AE222" i="14"/>
  <c r="AE276" i="14"/>
  <c r="AE228" i="14"/>
  <c r="AE206" i="14"/>
  <c r="AE226" i="14"/>
  <c r="AE207" i="14"/>
  <c r="AF101" i="14"/>
  <c r="AE144" i="14"/>
  <c r="AE123" i="14"/>
  <c r="AE126" i="14"/>
  <c r="AE169" i="14"/>
  <c r="AE105" i="14"/>
  <c r="AE148" i="14"/>
  <c r="AE114" i="14"/>
  <c r="AE170" i="14"/>
  <c r="AE192" i="14"/>
  <c r="AE165" i="14"/>
  <c r="AE146" i="14"/>
  <c r="AE193" i="14"/>
  <c r="AE186" i="14"/>
  <c r="AE120" i="14"/>
  <c r="AE163" i="14"/>
  <c r="AE166" i="14"/>
  <c r="AE145" i="14"/>
  <c r="AE124" i="14"/>
  <c r="AE106" i="14"/>
  <c r="AE179" i="14"/>
  <c r="AE180" i="14"/>
  <c r="AE160" i="14"/>
  <c r="AE139" i="14"/>
  <c r="AE142" i="14"/>
  <c r="AE121" i="14"/>
  <c r="AE164" i="14"/>
  <c r="AE143" i="14"/>
  <c r="AE127" i="14"/>
  <c r="AE190" i="14"/>
  <c r="AE117" i="14"/>
  <c r="AE175" i="14"/>
  <c r="AE157" i="14"/>
  <c r="AE191" i="14"/>
  <c r="AE184" i="14"/>
  <c r="AE136" i="14"/>
  <c r="AE115" i="14"/>
  <c r="AE118" i="14"/>
  <c r="AE161" i="14"/>
  <c r="AE140" i="14"/>
  <c r="AE135" i="14"/>
  <c r="AE154" i="14"/>
  <c r="AE111" i="14"/>
  <c r="AE185" i="14"/>
  <c r="AE178" i="14"/>
  <c r="AE189" i="14"/>
  <c r="AE112" i="14"/>
  <c r="AE155" i="14"/>
  <c r="AE158" i="14"/>
  <c r="AE137" i="14"/>
  <c r="AE187" i="14"/>
  <c r="AE116" i="14"/>
  <c r="AE167" i="14"/>
  <c r="AE181" i="14"/>
  <c r="AE113" i="14"/>
  <c r="AE156" i="14"/>
  <c r="AE162" i="14"/>
  <c r="AE138" i="14"/>
  <c r="AE109" i="14"/>
  <c r="AE168" i="14"/>
  <c r="AE132" i="14"/>
  <c r="AE122" i="14"/>
  <c r="AE108" i="14"/>
  <c r="AE151" i="14"/>
  <c r="AE177" i="14"/>
  <c r="AE131" i="14"/>
  <c r="AE134" i="14"/>
  <c r="AE153" i="14"/>
  <c r="AE125" i="14"/>
  <c r="AE183" i="14"/>
  <c r="AE182" i="14"/>
  <c r="AE107" i="14"/>
  <c r="AE110" i="14"/>
  <c r="AE129" i="14"/>
  <c r="AE172" i="14"/>
  <c r="AE133" i="14"/>
  <c r="AE130" i="14"/>
  <c r="AE159" i="14"/>
  <c r="AE149" i="14"/>
  <c r="AE147" i="14"/>
  <c r="AE171" i="14"/>
  <c r="AE150" i="14"/>
  <c r="AE119" i="14"/>
  <c r="AE188" i="14"/>
  <c r="AE104" i="14"/>
  <c r="AE174" i="14"/>
  <c r="AE173" i="14"/>
  <c r="AE128" i="14"/>
  <c r="AE152" i="14"/>
  <c r="AE141" i="14"/>
  <c r="AE176" i="14"/>
  <c r="AI3" i="14" l="1"/>
  <c r="AI2" i="14"/>
  <c r="AF303" i="14"/>
  <c r="AF302" i="14"/>
  <c r="AF402" i="14"/>
  <c r="AF403" i="14"/>
  <c r="AF102" i="14"/>
  <c r="AF103" i="14"/>
  <c r="AF503" i="14"/>
  <c r="AF502" i="14"/>
  <c r="AF203" i="14"/>
  <c r="AF202" i="14"/>
  <c r="AJ1" i="14"/>
  <c r="AI93" i="14"/>
  <c r="AI77" i="14"/>
  <c r="AI75" i="14"/>
  <c r="AI80" i="14"/>
  <c r="AI57" i="14"/>
  <c r="AI13" i="14"/>
  <c r="AI33" i="14"/>
  <c r="AI21" i="14"/>
  <c r="AI82" i="14"/>
  <c r="AI29" i="14"/>
  <c r="AI7" i="14"/>
  <c r="AI66" i="14"/>
  <c r="AI50" i="14"/>
  <c r="AI34" i="14"/>
  <c r="AI18" i="14"/>
  <c r="AI71" i="14"/>
  <c r="AI79" i="14"/>
  <c r="AI52" i="14"/>
  <c r="AI36" i="14"/>
  <c r="AI49" i="14"/>
  <c r="AI9" i="14"/>
  <c r="AI8" i="14"/>
  <c r="AI70" i="14"/>
  <c r="AI54" i="14"/>
  <c r="AI38" i="14"/>
  <c r="AI22" i="14"/>
  <c r="AI6" i="14"/>
  <c r="AI91" i="14"/>
  <c r="AI59" i="14"/>
  <c r="AI11" i="14"/>
  <c r="AI24" i="14"/>
  <c r="AI58" i="14"/>
  <c r="AI42" i="14"/>
  <c r="AI26" i="14"/>
  <c r="AI10" i="14"/>
  <c r="AI63" i="14"/>
  <c r="AI47" i="14"/>
  <c r="AI31" i="14"/>
  <c r="AI15" i="14"/>
  <c r="AI60" i="14"/>
  <c r="AI44" i="14"/>
  <c r="AI28" i="14"/>
  <c r="AI12" i="14"/>
  <c r="AI69" i="14"/>
  <c r="AI37" i="14"/>
  <c r="AI61" i="14"/>
  <c r="AI55" i="14"/>
  <c r="AI39" i="14"/>
  <c r="AI23" i="14"/>
  <c r="AI65" i="14"/>
  <c r="AI89" i="14"/>
  <c r="AI86" i="14"/>
  <c r="AI83" i="14"/>
  <c r="AI81" i="14"/>
  <c r="AI92" i="14"/>
  <c r="AI84" i="14"/>
  <c r="AI78" i="14"/>
  <c r="AI53" i="14"/>
  <c r="AI45" i="14"/>
  <c r="AI68" i="14"/>
  <c r="AI20" i="14"/>
  <c r="AI25" i="14"/>
  <c r="AI40" i="14"/>
  <c r="AI76" i="14"/>
  <c r="AI62" i="14"/>
  <c r="AI46" i="14"/>
  <c r="AI30" i="14"/>
  <c r="AI14" i="14"/>
  <c r="AI67" i="14"/>
  <c r="AI51" i="14"/>
  <c r="AI35" i="14"/>
  <c r="AI19" i="14"/>
  <c r="AI90" i="14"/>
  <c r="AI64" i="14"/>
  <c r="AI48" i="14"/>
  <c r="AI32" i="14"/>
  <c r="AI16" i="14"/>
  <c r="AI73" i="14"/>
  <c r="AI88" i="14"/>
  <c r="AI87" i="14"/>
  <c r="AI17" i="14"/>
  <c r="AI43" i="14"/>
  <c r="AI27" i="14"/>
  <c r="AI72" i="14"/>
  <c r="AI56" i="14"/>
  <c r="AI41" i="14"/>
  <c r="AI85" i="14"/>
  <c r="AI5" i="14"/>
  <c r="AI74" i="14"/>
  <c r="AI4" i="14"/>
  <c r="AG201" i="14"/>
  <c r="AF264" i="14"/>
  <c r="AF283" i="14"/>
  <c r="AF219" i="14"/>
  <c r="AF262" i="14"/>
  <c r="AF281" i="14"/>
  <c r="AF217" i="14"/>
  <c r="AF236" i="14"/>
  <c r="AF261" i="14"/>
  <c r="AF242" i="14"/>
  <c r="AF223" i="14"/>
  <c r="AF218" i="14"/>
  <c r="AF240" i="14"/>
  <c r="AF259" i="14"/>
  <c r="AF280" i="14"/>
  <c r="AF216" i="14"/>
  <c r="AF235" i="14"/>
  <c r="AF278" i="14"/>
  <c r="AF214" i="14"/>
  <c r="AF267" i="14"/>
  <c r="AF227" i="14"/>
  <c r="AF211" i="14"/>
  <c r="AF230" i="14"/>
  <c r="AF228" i="14"/>
  <c r="AF220" i="14"/>
  <c r="AF204" i="14"/>
  <c r="AF279" i="14"/>
  <c r="AF234" i="14"/>
  <c r="AF253" i="14"/>
  <c r="AF226" i="14"/>
  <c r="AF277" i="14"/>
  <c r="AF288" i="14"/>
  <c r="AF232" i="14"/>
  <c r="AF286" i="14"/>
  <c r="AF270" i="14"/>
  <c r="AF254" i="14"/>
  <c r="AF276" i="14"/>
  <c r="AF252" i="14"/>
  <c r="AF244" i="14"/>
  <c r="AF231" i="14"/>
  <c r="AF251" i="14"/>
  <c r="AF292" i="14"/>
  <c r="AF284" i="14"/>
  <c r="AF268" i="14"/>
  <c r="AF260" i="14"/>
  <c r="AF272" i="14"/>
  <c r="AF224" i="14"/>
  <c r="AF238" i="14"/>
  <c r="AF239" i="14"/>
  <c r="AF258" i="14"/>
  <c r="AF213" i="14"/>
  <c r="AF245" i="14"/>
  <c r="AF285" i="14"/>
  <c r="AF256" i="14"/>
  <c r="AF291" i="14"/>
  <c r="AF243" i="14"/>
  <c r="AF210" i="14"/>
  <c r="AF215" i="14"/>
  <c r="AF266" i="14"/>
  <c r="AF247" i="14"/>
  <c r="AF275" i="14"/>
  <c r="AF289" i="14"/>
  <c r="AF287" i="14"/>
  <c r="AF273" i="14"/>
  <c r="AF293" i="14"/>
  <c r="AF207" i="14"/>
  <c r="AF248" i="14"/>
  <c r="AF265" i="14"/>
  <c r="AF257" i="14"/>
  <c r="AF209" i="14"/>
  <c r="AF212" i="14"/>
  <c r="AF221" i="14"/>
  <c r="AF237" i="14"/>
  <c r="AF208" i="14"/>
  <c r="AF290" i="14"/>
  <c r="AF271" i="14"/>
  <c r="AF205" i="14"/>
  <c r="AF241" i="14"/>
  <c r="AF233" i="14"/>
  <c r="AF269" i="14"/>
  <c r="AF282" i="14"/>
  <c r="AF274" i="14"/>
  <c r="AF249" i="14"/>
  <c r="AF250" i="14"/>
  <c r="AF255" i="14"/>
  <c r="AF246" i="14"/>
  <c r="AF206" i="14"/>
  <c r="AF225" i="14"/>
  <c r="AF222" i="14"/>
  <c r="AF229" i="14"/>
  <c r="AF263" i="14"/>
  <c r="AG101" i="14"/>
  <c r="AF183" i="14"/>
  <c r="AF176" i="14"/>
  <c r="AF163" i="14"/>
  <c r="AF142" i="14"/>
  <c r="AF145" i="14"/>
  <c r="AF124" i="14"/>
  <c r="AF167" i="14"/>
  <c r="AF170" i="14"/>
  <c r="AF125" i="14"/>
  <c r="AF154" i="14"/>
  <c r="AF139" i="14"/>
  <c r="AF193" i="14"/>
  <c r="AF118" i="14"/>
  <c r="AF121" i="14"/>
  <c r="AF187" i="14"/>
  <c r="AF164" i="14"/>
  <c r="AF143" i="14"/>
  <c r="AF106" i="14"/>
  <c r="AF130" i="14"/>
  <c r="AF162" i="14"/>
  <c r="AF138" i="14"/>
  <c r="AF188" i="14"/>
  <c r="AF181" i="14"/>
  <c r="AF192" i="14"/>
  <c r="AF115" i="14"/>
  <c r="AF158" i="14"/>
  <c r="AF161" i="14"/>
  <c r="AF140" i="14"/>
  <c r="AF119" i="14"/>
  <c r="AF190" i="14"/>
  <c r="AF173" i="14"/>
  <c r="AF136" i="14"/>
  <c r="AF155" i="14"/>
  <c r="AF134" i="14"/>
  <c r="AF137" i="14"/>
  <c r="AF116" i="14"/>
  <c r="AF159" i="14"/>
  <c r="AF157" i="14"/>
  <c r="AF109" i="14"/>
  <c r="AF186" i="14"/>
  <c r="AF131" i="14"/>
  <c r="AF174" i="14"/>
  <c r="AF110" i="14"/>
  <c r="AF185" i="14"/>
  <c r="AF113" i="14"/>
  <c r="AF156" i="14"/>
  <c r="AF135" i="14"/>
  <c r="AF146" i="14"/>
  <c r="AF104" i="14"/>
  <c r="AF168" i="14"/>
  <c r="AF127" i="14"/>
  <c r="AF141" i="14"/>
  <c r="AF107" i="14"/>
  <c r="AF150" i="14"/>
  <c r="AF153" i="14"/>
  <c r="AF172" i="14"/>
  <c r="AF144" i="14"/>
  <c r="AF114" i="14"/>
  <c r="AF184" i="14"/>
  <c r="AF126" i="14"/>
  <c r="AF129" i="14"/>
  <c r="AF148" i="14"/>
  <c r="AF179" i="14"/>
  <c r="AF133" i="14"/>
  <c r="AF152" i="14"/>
  <c r="AF178" i="14"/>
  <c r="AF171" i="14"/>
  <c r="AF105" i="14"/>
  <c r="AF165" i="14"/>
  <c r="AF112" i="14"/>
  <c r="AF189" i="14"/>
  <c r="AF147" i="14"/>
  <c r="AF177" i="14"/>
  <c r="AF111" i="14"/>
  <c r="AF160" i="14"/>
  <c r="AF182" i="14"/>
  <c r="AF132" i="14"/>
  <c r="AF180" i="14"/>
  <c r="AF117" i="14"/>
  <c r="AF151" i="14"/>
  <c r="AF120" i="14"/>
  <c r="AF166" i="14"/>
  <c r="AF122" i="14"/>
  <c r="AF191" i="14"/>
  <c r="AF169" i="14"/>
  <c r="AF175" i="14"/>
  <c r="AF128" i="14"/>
  <c r="AF123" i="14"/>
  <c r="AF108" i="14"/>
  <c r="AF149" i="14"/>
  <c r="AG501" i="14"/>
  <c r="AF564" i="14"/>
  <c r="AF554" i="14"/>
  <c r="AF528" i="14"/>
  <c r="AF534" i="14"/>
  <c r="AF504" i="14"/>
  <c r="AF519" i="14"/>
  <c r="AF530" i="14"/>
  <c r="AF557" i="14"/>
  <c r="AF555" i="14"/>
  <c r="AF565" i="14"/>
  <c r="AF510" i="14"/>
  <c r="AF581" i="14"/>
  <c r="AF516" i="14"/>
  <c r="AF591" i="14"/>
  <c r="AF545" i="14"/>
  <c r="AF514" i="14"/>
  <c r="AF572" i="14"/>
  <c r="AF508" i="14"/>
  <c r="AF593" i="14"/>
  <c r="AF570" i="14"/>
  <c r="AF590" i="14"/>
  <c r="AF580" i="14"/>
  <c r="AF566" i="14"/>
  <c r="AF582" i="14"/>
  <c r="AF533" i="14"/>
  <c r="AF544" i="14"/>
  <c r="AF531" i="14"/>
  <c r="AF550" i="14"/>
  <c r="AF553" i="14"/>
  <c r="AF537" i="14"/>
  <c r="AF588" i="14"/>
  <c r="AF546" i="14"/>
  <c r="AF520" i="14"/>
  <c r="AF587" i="14"/>
  <c r="AF583" i="14"/>
  <c r="AF526" i="14"/>
  <c r="AF556" i="14"/>
  <c r="AF512" i="14"/>
  <c r="AF527" i="14"/>
  <c r="AF509" i="14"/>
  <c r="AF506" i="14"/>
  <c r="AF589" i="14"/>
  <c r="AF586" i="14"/>
  <c r="AF577" i="14"/>
  <c r="AF522" i="14"/>
  <c r="AF549" i="14"/>
  <c r="AF560" i="14"/>
  <c r="AF547" i="14"/>
  <c r="AF574" i="14"/>
  <c r="AF567" i="14"/>
  <c r="AF513" i="14"/>
  <c r="AF505" i="14"/>
  <c r="AF561" i="14"/>
  <c r="AF571" i="14"/>
  <c r="AF578" i="14"/>
  <c r="AF541" i="14"/>
  <c r="AF517" i="14"/>
  <c r="AF551" i="14"/>
  <c r="AF515" i="14"/>
  <c r="AF585" i="14"/>
  <c r="AF562" i="14"/>
  <c r="AF539" i="14"/>
  <c r="AF542" i="14"/>
  <c r="AF535" i="14"/>
  <c r="AF592" i="14"/>
  <c r="AF538" i="14"/>
  <c r="AF536" i="14"/>
  <c r="AF518" i="14"/>
  <c r="AF563" i="14"/>
  <c r="AF575" i="14"/>
  <c r="AF568" i="14"/>
  <c r="AF525" i="14"/>
  <c r="AF569" i="14"/>
  <c r="AF543" i="14"/>
  <c r="AF507" i="14"/>
  <c r="AF521" i="14"/>
  <c r="AF552" i="14"/>
  <c r="AF511" i="14"/>
  <c r="AF548" i="14"/>
  <c r="AF532" i="14"/>
  <c r="AF559" i="14"/>
  <c r="AF558" i="14"/>
  <c r="AF579" i="14"/>
  <c r="AF573" i="14"/>
  <c r="AF529" i="14"/>
  <c r="AF540" i="14"/>
  <c r="AF584" i="14"/>
  <c r="AF523" i="14"/>
  <c r="AF524" i="14"/>
  <c r="AF576" i="14"/>
  <c r="AG301" i="14"/>
  <c r="AF385" i="14"/>
  <c r="AF386" i="14"/>
  <c r="AF381" i="14"/>
  <c r="AF368" i="14"/>
  <c r="AF334" i="14"/>
  <c r="AF359" i="14"/>
  <c r="AF329" i="14"/>
  <c r="AF348" i="14"/>
  <c r="AF374" i="14"/>
  <c r="AF357" i="14"/>
  <c r="AF330" i="14"/>
  <c r="AF314" i="14"/>
  <c r="AF392" i="14"/>
  <c r="AF308" i="14"/>
  <c r="AF351" i="14"/>
  <c r="AF380" i="14"/>
  <c r="AF372" i="14"/>
  <c r="AF389" i="14"/>
  <c r="AF342" i="14"/>
  <c r="AF358" i="14"/>
  <c r="AF324" i="14"/>
  <c r="AF356" i="14"/>
  <c r="AF333" i="14"/>
  <c r="AF325" i="14"/>
  <c r="AF309" i="14"/>
  <c r="AF305" i="14"/>
  <c r="AF311" i="14"/>
  <c r="AF306" i="14"/>
  <c r="AF361" i="14"/>
  <c r="AF388" i="14"/>
  <c r="AF384" i="14"/>
  <c r="AF340" i="14"/>
  <c r="AF332" i="14"/>
  <c r="AF316" i="14"/>
  <c r="AF387" i="14"/>
  <c r="AF322" i="14"/>
  <c r="AF377" i="14"/>
  <c r="AF369" i="14"/>
  <c r="AF353" i="14"/>
  <c r="AF321" i="14"/>
  <c r="AF346" i="14"/>
  <c r="AF338" i="14"/>
  <c r="AF323" i="14"/>
  <c r="AF347" i="14"/>
  <c r="AF339" i="14"/>
  <c r="AF393" i="14"/>
  <c r="AF349" i="14"/>
  <c r="AF360" i="14"/>
  <c r="AF345" i="14"/>
  <c r="AF337" i="14"/>
  <c r="AF327" i="14"/>
  <c r="AF319" i="14"/>
  <c r="AF355" i="14"/>
  <c r="AF341" i="14"/>
  <c r="AF362" i="14"/>
  <c r="AF331" i="14"/>
  <c r="AF317" i="14"/>
  <c r="AF383" i="14"/>
  <c r="AF376" i="14"/>
  <c r="AF370" i="14"/>
  <c r="AF364" i="14"/>
  <c r="AF304" i="14"/>
  <c r="AF390" i="14"/>
  <c r="AF352" i="14"/>
  <c r="AF315" i="14"/>
  <c r="AF313" i="14"/>
  <c r="AF382" i="14"/>
  <c r="AF312" i="14"/>
  <c r="AF344" i="14"/>
  <c r="AF328" i="14"/>
  <c r="AF307" i="14"/>
  <c r="AF375" i="14"/>
  <c r="AF379" i="14"/>
  <c r="AF310" i="14"/>
  <c r="AF366" i="14"/>
  <c r="AF335" i="14"/>
  <c r="AF350" i="14"/>
  <c r="AF363" i="14"/>
  <c r="AF336" i="14"/>
  <c r="AF326" i="14"/>
  <c r="AF318" i="14"/>
  <c r="AF343" i="14"/>
  <c r="AF367" i="14"/>
  <c r="AF354" i="14"/>
  <c r="AF320" i="14"/>
  <c r="AF373" i="14"/>
  <c r="AF391" i="14"/>
  <c r="AF378" i="14"/>
  <c r="AF365" i="14"/>
  <c r="AF371" i="14"/>
  <c r="AG401" i="14"/>
  <c r="AF473" i="14"/>
  <c r="AF479" i="14"/>
  <c r="AF482" i="14"/>
  <c r="AF485" i="14"/>
  <c r="AF425" i="14"/>
  <c r="AF444" i="14"/>
  <c r="AF462" i="14"/>
  <c r="AF455" i="14"/>
  <c r="AF412" i="14"/>
  <c r="AF472" i="14"/>
  <c r="AF489" i="14"/>
  <c r="AF481" i="14"/>
  <c r="AF492" i="14"/>
  <c r="AF469" i="14"/>
  <c r="AF466" i="14"/>
  <c r="AF436" i="14"/>
  <c r="AF428" i="14"/>
  <c r="AF413" i="14"/>
  <c r="AF470" i="14"/>
  <c r="AF406" i="14"/>
  <c r="AF405" i="14"/>
  <c r="AF461" i="14"/>
  <c r="AF414" i="14"/>
  <c r="AF416" i="14"/>
  <c r="AF424" i="14"/>
  <c r="AF438" i="14"/>
  <c r="AF490" i="14"/>
  <c r="AF443" i="14"/>
  <c r="AF419" i="14"/>
  <c r="AF411" i="14"/>
  <c r="AF491" i="14"/>
  <c r="AF454" i="14"/>
  <c r="AF446" i="14"/>
  <c r="AF430" i="14"/>
  <c r="AF422" i="14"/>
  <c r="AF468" i="14"/>
  <c r="AF439" i="14"/>
  <c r="AF448" i="14"/>
  <c r="AF407" i="14"/>
  <c r="AF434" i="14"/>
  <c r="AF415" i="14"/>
  <c r="AF417" i="14"/>
  <c r="AF432" i="14"/>
  <c r="AF433" i="14"/>
  <c r="AF463" i="14"/>
  <c r="AF452" i="14"/>
  <c r="AF440" i="14"/>
  <c r="AF445" i="14"/>
  <c r="AF418" i="14"/>
  <c r="AF493" i="14"/>
  <c r="AF449" i="14"/>
  <c r="AF477" i="14"/>
  <c r="AF475" i="14"/>
  <c r="AF423" i="14"/>
  <c r="AF429" i="14"/>
  <c r="AF409" i="14"/>
  <c r="AF486" i="14"/>
  <c r="AF450" i="14"/>
  <c r="AF420" i="14"/>
  <c r="AF474" i="14"/>
  <c r="AF465" i="14"/>
  <c r="AF467" i="14"/>
  <c r="AF447" i="14"/>
  <c r="AF471" i="14"/>
  <c r="AF484" i="14"/>
  <c r="AF431" i="14"/>
  <c r="AF458" i="14"/>
  <c r="AF426" i="14"/>
  <c r="AF404" i="14"/>
  <c r="AF464" i="14"/>
  <c r="AF437" i="14"/>
  <c r="AF456" i="14"/>
  <c r="AF408" i="14"/>
  <c r="AF441" i="14"/>
  <c r="AF476" i="14"/>
  <c r="AF460" i="14"/>
  <c r="AF478" i="14"/>
  <c r="AF421" i="14"/>
  <c r="AF487" i="14"/>
  <c r="AF453" i="14"/>
  <c r="AF483" i="14"/>
  <c r="AF442" i="14"/>
  <c r="AF480" i="14"/>
  <c r="AF435" i="14"/>
  <c r="AF459" i="14"/>
  <c r="AF451" i="14"/>
  <c r="AF427" i="14"/>
  <c r="AF457" i="14"/>
  <c r="AF488" i="14"/>
  <c r="AF410" i="14"/>
  <c r="AG203" i="14" l="1"/>
  <c r="AG202" i="14"/>
  <c r="AG503" i="14"/>
  <c r="AG502" i="14"/>
  <c r="AJ3" i="14"/>
  <c r="AJ2" i="14"/>
  <c r="AG402" i="14"/>
  <c r="AG403" i="14"/>
  <c r="AG102" i="14"/>
  <c r="AG103" i="14"/>
  <c r="AG302" i="14"/>
  <c r="AG303" i="14"/>
  <c r="AH301" i="14"/>
  <c r="AG383" i="14"/>
  <c r="AG393" i="14"/>
  <c r="AG348" i="14"/>
  <c r="AG330" i="14"/>
  <c r="AG371" i="14"/>
  <c r="AG390" i="14"/>
  <c r="AG312" i="14"/>
  <c r="AG326" i="14"/>
  <c r="AG339" i="14"/>
  <c r="AG391" i="14"/>
  <c r="AG358" i="14"/>
  <c r="AG387" i="14"/>
  <c r="AG374" i="14"/>
  <c r="AG343" i="14"/>
  <c r="AG335" i="14"/>
  <c r="AG327" i="14"/>
  <c r="AG319" i="14"/>
  <c r="AG353" i="14"/>
  <c r="AG325" i="14"/>
  <c r="AG311" i="14"/>
  <c r="AG366" i="14"/>
  <c r="AG347" i="14"/>
  <c r="AG380" i="14"/>
  <c r="AG372" i="14"/>
  <c r="AG364" i="14"/>
  <c r="AG356" i="14"/>
  <c r="AG359" i="14"/>
  <c r="AG324" i="14"/>
  <c r="AG316" i="14"/>
  <c r="AG341" i="14"/>
  <c r="AG333" i="14"/>
  <c r="AG388" i="14"/>
  <c r="AG340" i="14"/>
  <c r="AG332" i="14"/>
  <c r="AG379" i="14"/>
  <c r="AG322" i="14"/>
  <c r="AG331" i="14"/>
  <c r="AG317" i="14"/>
  <c r="AG344" i="14"/>
  <c r="AG361" i="14"/>
  <c r="AG385" i="14"/>
  <c r="AG357" i="14"/>
  <c r="AG355" i="14"/>
  <c r="AG346" i="14"/>
  <c r="AG338" i="14"/>
  <c r="AG369" i="14"/>
  <c r="AG349" i="14"/>
  <c r="AG352" i="14"/>
  <c r="AG386" i="14"/>
  <c r="AG378" i="14"/>
  <c r="AG381" i="14"/>
  <c r="AG373" i="14"/>
  <c r="AG360" i="14"/>
  <c r="AG345" i="14"/>
  <c r="AG342" i="14"/>
  <c r="AG375" i="14"/>
  <c r="AG389" i="14"/>
  <c r="AG392" i="14"/>
  <c r="AG337" i="14"/>
  <c r="AG329" i="14"/>
  <c r="AG365" i="14"/>
  <c r="AG351" i="14"/>
  <c r="AG306" i="14"/>
  <c r="AG370" i="14"/>
  <c r="AG367" i="14"/>
  <c r="AG384" i="14"/>
  <c r="AG376" i="14"/>
  <c r="AG321" i="14"/>
  <c r="AG362" i="14"/>
  <c r="AG320" i="14"/>
  <c r="AG350" i="14"/>
  <c r="AG308" i="14"/>
  <c r="AG314" i="14"/>
  <c r="AG315" i="14"/>
  <c r="AG310" i="14"/>
  <c r="AG323" i="14"/>
  <c r="AG368" i="14"/>
  <c r="AG313" i="14"/>
  <c r="AG363" i="14"/>
  <c r="AG318" i="14"/>
  <c r="AG354" i="14"/>
  <c r="AG305" i="14"/>
  <c r="AG382" i="14"/>
  <c r="AG334" i="14"/>
  <c r="AG336" i="14"/>
  <c r="AG377" i="14"/>
  <c r="AG307" i="14"/>
  <c r="AG309" i="14"/>
  <c r="AG304" i="14"/>
  <c r="AG328" i="14"/>
  <c r="AH201" i="14"/>
  <c r="AG283" i="14"/>
  <c r="AG219" i="14"/>
  <c r="AG238" i="14"/>
  <c r="AG281" i="14"/>
  <c r="AG217" i="14"/>
  <c r="AG236" i="14"/>
  <c r="AG255" i="14"/>
  <c r="AG290" i="14"/>
  <c r="AG293" i="14"/>
  <c r="AG208" i="14"/>
  <c r="AG259" i="14"/>
  <c r="AG278" i="14"/>
  <c r="AG235" i="14"/>
  <c r="AG254" i="14"/>
  <c r="AG233" i="14"/>
  <c r="AG251" i="14"/>
  <c r="AG230" i="14"/>
  <c r="AG276" i="14"/>
  <c r="AG247" i="14"/>
  <c r="AG239" i="14"/>
  <c r="AG240" i="14"/>
  <c r="AG213" i="14"/>
  <c r="AG272" i="14"/>
  <c r="AG277" i="14"/>
  <c r="AG237" i="14"/>
  <c r="AG245" i="14"/>
  <c r="AG288" i="14"/>
  <c r="AG270" i="14"/>
  <c r="AG214" i="14"/>
  <c r="AG289" i="14"/>
  <c r="AG273" i="14"/>
  <c r="AG287" i="14"/>
  <c r="AG279" i="14"/>
  <c r="AG271" i="14"/>
  <c r="AG263" i="14"/>
  <c r="AG291" i="14"/>
  <c r="AG243" i="14"/>
  <c r="AG257" i="14"/>
  <c r="AG269" i="14"/>
  <c r="AG248" i="14"/>
  <c r="AG261" i="14"/>
  <c r="AG234" i="14"/>
  <c r="AG256" i="14"/>
  <c r="AG205" i="14"/>
  <c r="AG262" i="14"/>
  <c r="AG280" i="14"/>
  <c r="AG282" i="14"/>
  <c r="AG232" i="14"/>
  <c r="AG274" i="14"/>
  <c r="AG224" i="14"/>
  <c r="AG275" i="14"/>
  <c r="AG227" i="14"/>
  <c r="AG241" i="14"/>
  <c r="AG284" i="14"/>
  <c r="AG212" i="14"/>
  <c r="AG204" i="14"/>
  <c r="AG250" i="14"/>
  <c r="AG221" i="14"/>
  <c r="AG253" i="14"/>
  <c r="AG266" i="14"/>
  <c r="AG226" i="14"/>
  <c r="AG229" i="14"/>
  <c r="AG267" i="14"/>
  <c r="AG286" i="14"/>
  <c r="AG252" i="14"/>
  <c r="AG207" i="14"/>
  <c r="AG285" i="14"/>
  <c r="AG211" i="14"/>
  <c r="AG222" i="14"/>
  <c r="AG244" i="14"/>
  <c r="AG242" i="14"/>
  <c r="AG223" i="14"/>
  <c r="AG246" i="14"/>
  <c r="AG206" i="14"/>
  <c r="AG258" i="14"/>
  <c r="AG210" i="14"/>
  <c r="AG265" i="14"/>
  <c r="AG228" i="14"/>
  <c r="AG216" i="14"/>
  <c r="AG292" i="14"/>
  <c r="AG220" i="14"/>
  <c r="AG231" i="14"/>
  <c r="AG249" i="14"/>
  <c r="AG225" i="14"/>
  <c r="AG209" i="14"/>
  <c r="AG218" i="14"/>
  <c r="AG268" i="14"/>
  <c r="AG264" i="14"/>
  <c r="AG260" i="14"/>
  <c r="AG215" i="14"/>
  <c r="AH101" i="14"/>
  <c r="AG191" i="14"/>
  <c r="AG184" i="14"/>
  <c r="AG118" i="14"/>
  <c r="AG161" i="14"/>
  <c r="AG164" i="14"/>
  <c r="AG143" i="14"/>
  <c r="AG122" i="14"/>
  <c r="AG152" i="14"/>
  <c r="AG107" i="14"/>
  <c r="AG173" i="14"/>
  <c r="AG136" i="14"/>
  <c r="AG141" i="14"/>
  <c r="AG178" i="14"/>
  <c r="AG193" i="14"/>
  <c r="AG158" i="14"/>
  <c r="AG137" i="14"/>
  <c r="AG140" i="14"/>
  <c r="AG119" i="14"/>
  <c r="AG162" i="14"/>
  <c r="AG125" i="14"/>
  <c r="AG144" i="14"/>
  <c r="AG109" i="14"/>
  <c r="AG157" i="14"/>
  <c r="AG120" i="14"/>
  <c r="AG189" i="14"/>
  <c r="AG134" i="14"/>
  <c r="AG113" i="14"/>
  <c r="AG116" i="14"/>
  <c r="AG159" i="14"/>
  <c r="AG138" i="14"/>
  <c r="AG117" i="14"/>
  <c r="AG139" i="14"/>
  <c r="AG155" i="14"/>
  <c r="AG133" i="14"/>
  <c r="AG183" i="14"/>
  <c r="AG176" i="14"/>
  <c r="AG187" i="14"/>
  <c r="AG174" i="14"/>
  <c r="AG110" i="14"/>
  <c r="AG185" i="14"/>
  <c r="AG153" i="14"/>
  <c r="AG156" i="14"/>
  <c r="AG135" i="14"/>
  <c r="AG188" i="14"/>
  <c r="AG114" i="14"/>
  <c r="AG112" i="14"/>
  <c r="AG123" i="14"/>
  <c r="AG150" i="14"/>
  <c r="AG129" i="14"/>
  <c r="AG132" i="14"/>
  <c r="AG175" i="14"/>
  <c r="AG111" i="14"/>
  <c r="AG154" i="14"/>
  <c r="AG165" i="14"/>
  <c r="AG128" i="14"/>
  <c r="AG180" i="14"/>
  <c r="AG131" i="14"/>
  <c r="AG126" i="14"/>
  <c r="AG169" i="14"/>
  <c r="AG172" i="14"/>
  <c r="AG167" i="14"/>
  <c r="AG160" i="14"/>
  <c r="AG104" i="14"/>
  <c r="AG145" i="14"/>
  <c r="AG121" i="14"/>
  <c r="AG148" i="14"/>
  <c r="AG124" i="14"/>
  <c r="AG171" i="14"/>
  <c r="AG179" i="14"/>
  <c r="AG177" i="14"/>
  <c r="AG182" i="14"/>
  <c r="AG190" i="14"/>
  <c r="AG149" i="14"/>
  <c r="AG168" i="14"/>
  <c r="AG166" i="14"/>
  <c r="AG142" i="14"/>
  <c r="AG130" i="14"/>
  <c r="AG106" i="14"/>
  <c r="AG115" i="14"/>
  <c r="AG186" i="14"/>
  <c r="AG170" i="14"/>
  <c r="AG192" i="14"/>
  <c r="AG105" i="14"/>
  <c r="AG108" i="14"/>
  <c r="AG163" i="14"/>
  <c r="AG151" i="14"/>
  <c r="AG146" i="14"/>
  <c r="AG127" i="14"/>
  <c r="AG181" i="14"/>
  <c r="AG147" i="14"/>
  <c r="AH401" i="14"/>
  <c r="AG492" i="14"/>
  <c r="AG422" i="14"/>
  <c r="AG465" i="14"/>
  <c r="AG481" i="14"/>
  <c r="AG477" i="14"/>
  <c r="AG444" i="14"/>
  <c r="AG474" i="14"/>
  <c r="AG473" i="14"/>
  <c r="AG472" i="14"/>
  <c r="AG437" i="14"/>
  <c r="AG466" i="14"/>
  <c r="AG455" i="14"/>
  <c r="AG447" i="14"/>
  <c r="AG410" i="14"/>
  <c r="AG420" i="14"/>
  <c r="AG469" i="14"/>
  <c r="AG443" i="14"/>
  <c r="AG413" i="14"/>
  <c r="AG416" i="14"/>
  <c r="AG414" i="14"/>
  <c r="AG406" i="14"/>
  <c r="AG493" i="14"/>
  <c r="AG485" i="14"/>
  <c r="AG457" i="14"/>
  <c r="AG449" i="14"/>
  <c r="AG441" i="14"/>
  <c r="AG433" i="14"/>
  <c r="AG454" i="14"/>
  <c r="AG446" i="14"/>
  <c r="AG438" i="14"/>
  <c r="AG430" i="14"/>
  <c r="AG436" i="14"/>
  <c r="AG428" i="14"/>
  <c r="AG478" i="14"/>
  <c r="AG475" i="14"/>
  <c r="AG484" i="14"/>
  <c r="AG460" i="14"/>
  <c r="AG462" i="14"/>
  <c r="AG442" i="14"/>
  <c r="AG411" i="14"/>
  <c r="AG407" i="14"/>
  <c r="AG432" i="14"/>
  <c r="AG404" i="14"/>
  <c r="AG479" i="14"/>
  <c r="AG482" i="14"/>
  <c r="AG471" i="14"/>
  <c r="AG417" i="14"/>
  <c r="AG480" i="14"/>
  <c r="AG425" i="14"/>
  <c r="AG464" i="14"/>
  <c r="AG483" i="14"/>
  <c r="AG456" i="14"/>
  <c r="AG489" i="14"/>
  <c r="AG440" i="14"/>
  <c r="AG419" i="14"/>
  <c r="AG459" i="14"/>
  <c r="AG451" i="14"/>
  <c r="AG412" i="14"/>
  <c r="AG415" i="14"/>
  <c r="AG445" i="14"/>
  <c r="AG467" i="14"/>
  <c r="AG463" i="14"/>
  <c r="AG426" i="14"/>
  <c r="AG435" i="14"/>
  <c r="AG453" i="14"/>
  <c r="AG431" i="14"/>
  <c r="AG424" i="14"/>
  <c r="AG488" i="14"/>
  <c r="AG452" i="14"/>
  <c r="AG439" i="14"/>
  <c r="AG450" i="14"/>
  <c r="AG427" i="14"/>
  <c r="AG418" i="14"/>
  <c r="AG491" i="14"/>
  <c r="AG408" i="14"/>
  <c r="AG486" i="14"/>
  <c r="AG434" i="14"/>
  <c r="AG421" i="14"/>
  <c r="AG470" i="14"/>
  <c r="AG429" i="14"/>
  <c r="AG409" i="14"/>
  <c r="AG448" i="14"/>
  <c r="AG461" i="14"/>
  <c r="AG468" i="14"/>
  <c r="AG405" i="14"/>
  <c r="AG476" i="14"/>
  <c r="AG487" i="14"/>
  <c r="AG423" i="14"/>
  <c r="AG490" i="14"/>
  <c r="AG458" i="14"/>
  <c r="AH501" i="14"/>
  <c r="AG573" i="14"/>
  <c r="AG578" i="14"/>
  <c r="AG536" i="14"/>
  <c r="AG547" i="14"/>
  <c r="AG534" i="14"/>
  <c r="AG553" i="14"/>
  <c r="AG554" i="14"/>
  <c r="AG535" i="14"/>
  <c r="AG546" i="14"/>
  <c r="AG522" i="14"/>
  <c r="AG520" i="14"/>
  <c r="AG591" i="14"/>
  <c r="AG574" i="14"/>
  <c r="AG549" i="14"/>
  <c r="AG523" i="14"/>
  <c r="AG565" i="14"/>
  <c r="AG529" i="14"/>
  <c r="AG570" i="14"/>
  <c r="AG510" i="14"/>
  <c r="AG505" i="14"/>
  <c r="AG589" i="14"/>
  <c r="AG575" i="14"/>
  <c r="AG582" i="14"/>
  <c r="AG525" i="14"/>
  <c r="AG593" i="14"/>
  <c r="AG552" i="14"/>
  <c r="AG569" i="14"/>
  <c r="AG583" i="14"/>
  <c r="AG550" i="14"/>
  <c r="AG514" i="14"/>
  <c r="AG572" i="14"/>
  <c r="AG511" i="14"/>
  <c r="AG559" i="14"/>
  <c r="AG508" i="14"/>
  <c r="AG532" i="14"/>
  <c r="AG588" i="14"/>
  <c r="AG577" i="14"/>
  <c r="AG528" i="14"/>
  <c r="AG587" i="14"/>
  <c r="AG539" i="14"/>
  <c r="AG526" i="14"/>
  <c r="AG545" i="14"/>
  <c r="AG590" i="14"/>
  <c r="AG562" i="14"/>
  <c r="AG586" i="14"/>
  <c r="AG541" i="14"/>
  <c r="AG585" i="14"/>
  <c r="AG521" i="14"/>
  <c r="AG524" i="14"/>
  <c r="AG515" i="14"/>
  <c r="AG556" i="14"/>
  <c r="AG548" i="14"/>
  <c r="AG516" i="14"/>
  <c r="AG551" i="14"/>
  <c r="AG558" i="14"/>
  <c r="AG527" i="14"/>
  <c r="AG540" i="14"/>
  <c r="AG580" i="14"/>
  <c r="AG561" i="14"/>
  <c r="AG543" i="14"/>
  <c r="AG507" i="14"/>
  <c r="AG538" i="14"/>
  <c r="AG509" i="14"/>
  <c r="AG530" i="14"/>
  <c r="AG518" i="14"/>
  <c r="AG557" i="14"/>
  <c r="AG533" i="14"/>
  <c r="AG555" i="14"/>
  <c r="AG537" i="14"/>
  <c r="AG513" i="14"/>
  <c r="AG504" i="14"/>
  <c r="AG571" i="14"/>
  <c r="AG519" i="14"/>
  <c r="AG581" i="14"/>
  <c r="AG592" i="14"/>
  <c r="AG544" i="14"/>
  <c r="AG531" i="14"/>
  <c r="AG506" i="14"/>
  <c r="AG576" i="14"/>
  <c r="AG563" i="14"/>
  <c r="AG579" i="14"/>
  <c r="AG517" i="14"/>
  <c r="AG584" i="14"/>
  <c r="AG542" i="14"/>
  <c r="AG512" i="14"/>
  <c r="AG567" i="14"/>
  <c r="AG560" i="14"/>
  <c r="AG564" i="14"/>
  <c r="AG566" i="14"/>
  <c r="AG568" i="14"/>
  <c r="AK1" i="14"/>
  <c r="AJ80" i="14"/>
  <c r="AJ85" i="14"/>
  <c r="AJ88" i="14"/>
  <c r="AJ14" i="14"/>
  <c r="AJ38" i="14"/>
  <c r="AJ62" i="14"/>
  <c r="AJ18" i="14"/>
  <c r="AJ77" i="14"/>
  <c r="AJ21" i="14"/>
  <c r="AJ53" i="14"/>
  <c r="AJ92" i="14"/>
  <c r="AJ61" i="14"/>
  <c r="AJ26" i="14"/>
  <c r="AJ33" i="14"/>
  <c r="AJ7" i="14"/>
  <c r="AJ91" i="14"/>
  <c r="AJ55" i="14"/>
  <c r="AJ84" i="14"/>
  <c r="AJ60" i="14"/>
  <c r="AJ28" i="14"/>
  <c r="AJ12" i="14"/>
  <c r="AJ83" i="14"/>
  <c r="AJ49" i="14"/>
  <c r="AJ6" i="14"/>
  <c r="AJ42" i="14"/>
  <c r="AJ59" i="14"/>
  <c r="AJ9" i="14"/>
  <c r="AJ32" i="14"/>
  <c r="AJ73" i="14"/>
  <c r="AJ34" i="14"/>
  <c r="AJ63" i="14"/>
  <c r="AJ47" i="14"/>
  <c r="AJ31" i="14"/>
  <c r="AJ15" i="14"/>
  <c r="AJ90" i="14"/>
  <c r="AJ68" i="14"/>
  <c r="AJ52" i="14"/>
  <c r="AJ36" i="14"/>
  <c r="AJ20" i="14"/>
  <c r="AJ50" i="14"/>
  <c r="AJ17" i="14"/>
  <c r="AJ82" i="14"/>
  <c r="AJ71" i="14"/>
  <c r="AJ39" i="14"/>
  <c r="AJ66" i="14"/>
  <c r="AJ87" i="14"/>
  <c r="AJ64" i="14"/>
  <c r="AJ10" i="14"/>
  <c r="AJ74" i="14"/>
  <c r="AJ4" i="14"/>
  <c r="AJ89" i="14"/>
  <c r="AJ57" i="14"/>
  <c r="AJ41" i="14"/>
  <c r="AJ46" i="14"/>
  <c r="AJ23" i="14"/>
  <c r="AJ44" i="14"/>
  <c r="AJ75" i="14"/>
  <c r="AJ43" i="14"/>
  <c r="AJ27" i="14"/>
  <c r="AJ11" i="14"/>
  <c r="AJ16" i="14"/>
  <c r="AJ69" i="14"/>
  <c r="AJ58" i="14"/>
  <c r="AJ22" i="14"/>
  <c r="AJ81" i="14"/>
  <c r="AJ67" i="14"/>
  <c r="AJ51" i="14"/>
  <c r="AJ35" i="14"/>
  <c r="AJ19" i="14"/>
  <c r="AJ79" i="14"/>
  <c r="AJ72" i="14"/>
  <c r="AJ56" i="14"/>
  <c r="AJ40" i="14"/>
  <c r="AJ24" i="14"/>
  <c r="AJ65" i="14"/>
  <c r="AJ93" i="14"/>
  <c r="AJ30" i="14"/>
  <c r="AJ29" i="14"/>
  <c r="AJ45" i="14"/>
  <c r="AJ54" i="14"/>
  <c r="AJ25" i="14"/>
  <c r="AJ70" i="14"/>
  <c r="AJ76" i="14"/>
  <c r="AJ48" i="14"/>
  <c r="AJ86" i="14"/>
  <c r="AJ5" i="14"/>
  <c r="AJ8" i="14"/>
  <c r="AJ78" i="14"/>
  <c r="AJ37" i="14"/>
  <c r="AJ13" i="14"/>
  <c r="AH203" i="14" l="1"/>
  <c r="AH202" i="14"/>
  <c r="AH402" i="14"/>
  <c r="AH403" i="14"/>
  <c r="AH302" i="14"/>
  <c r="AH303" i="14"/>
  <c r="AK2" i="14"/>
  <c r="AK3" i="14"/>
  <c r="AH103" i="14"/>
  <c r="AH102" i="14"/>
  <c r="AH503" i="14"/>
  <c r="AH502" i="14"/>
  <c r="AI401" i="14"/>
  <c r="AH487" i="14"/>
  <c r="AH493" i="14"/>
  <c r="AH465" i="14"/>
  <c r="AH417" i="14"/>
  <c r="AH492" i="14"/>
  <c r="AH474" i="14"/>
  <c r="AH439" i="14"/>
  <c r="AH458" i="14"/>
  <c r="AH456" i="14"/>
  <c r="AH457" i="14"/>
  <c r="AH449" i="14"/>
  <c r="AH441" i="14"/>
  <c r="AH433" i="14"/>
  <c r="AH425" i="14"/>
  <c r="AH460" i="14"/>
  <c r="AH431" i="14"/>
  <c r="AH423" i="14"/>
  <c r="AH445" i="14"/>
  <c r="AH437" i="14"/>
  <c r="AH429" i="14"/>
  <c r="AH421" i="14"/>
  <c r="AH410" i="14"/>
  <c r="AH486" i="14"/>
  <c r="AH432" i="14"/>
  <c r="AH435" i="14"/>
  <c r="AH412" i="14"/>
  <c r="AH491" i="14"/>
  <c r="AH483" i="14"/>
  <c r="AH476" i="14"/>
  <c r="AH479" i="14"/>
  <c r="AH490" i="14"/>
  <c r="AH464" i="14"/>
  <c r="AH452" i="14"/>
  <c r="AH444" i="14"/>
  <c r="AH436" i="14"/>
  <c r="AH472" i="14"/>
  <c r="AH446" i="14"/>
  <c r="AH424" i="14"/>
  <c r="AH416" i="14"/>
  <c r="AH454" i="14"/>
  <c r="AH488" i="14"/>
  <c r="AH480" i="14"/>
  <c r="AH481" i="14"/>
  <c r="AH478" i="14"/>
  <c r="AH447" i="14"/>
  <c r="AH477" i="14"/>
  <c r="AH428" i="14"/>
  <c r="AH448" i="14"/>
  <c r="AH408" i="14"/>
  <c r="AH430" i="14"/>
  <c r="AH451" i="14"/>
  <c r="AH414" i="14"/>
  <c r="AH462" i="14"/>
  <c r="AH427" i="14"/>
  <c r="AH407" i="14"/>
  <c r="AH473" i="14"/>
  <c r="AH450" i="14"/>
  <c r="AH468" i="14"/>
  <c r="AH406" i="14"/>
  <c r="AH411" i="14"/>
  <c r="AH434" i="14"/>
  <c r="AH484" i="14"/>
  <c r="AH409" i="14"/>
  <c r="AH455" i="14"/>
  <c r="AH453" i="14"/>
  <c r="AH470" i="14"/>
  <c r="AH459" i="14"/>
  <c r="AH469" i="14"/>
  <c r="AH466" i="14"/>
  <c r="AH438" i="14"/>
  <c r="AH422" i="14"/>
  <c r="AH418" i="14"/>
  <c r="AH467" i="14"/>
  <c r="AH420" i="14"/>
  <c r="AH405" i="14"/>
  <c r="AH489" i="14"/>
  <c r="AH440" i="14"/>
  <c r="AH475" i="14"/>
  <c r="AH442" i="14"/>
  <c r="AH415" i="14"/>
  <c r="AH463" i="14"/>
  <c r="AH443" i="14"/>
  <c r="AH461" i="14"/>
  <c r="AH426" i="14"/>
  <c r="AH419" i="14"/>
  <c r="AH413" i="14"/>
  <c r="AH404" i="14"/>
  <c r="AH471" i="14"/>
  <c r="AH482" i="14"/>
  <c r="AH485" i="14"/>
  <c r="AI201" i="14"/>
  <c r="AH278" i="14"/>
  <c r="AH214" i="14"/>
  <c r="AH233" i="14"/>
  <c r="AH276" i="14"/>
  <c r="AH212" i="14"/>
  <c r="AH231" i="14"/>
  <c r="AH250" i="14"/>
  <c r="AH264" i="14"/>
  <c r="AH205" i="14"/>
  <c r="AH288" i="14"/>
  <c r="AH256" i="14"/>
  <c r="AH254" i="14"/>
  <c r="AH273" i="14"/>
  <c r="AH230" i="14"/>
  <c r="AH249" i="14"/>
  <c r="AH292" i="14"/>
  <c r="AH228" i="14"/>
  <c r="AH262" i="14"/>
  <c r="AH206" i="14"/>
  <c r="AH236" i="14"/>
  <c r="AH279" i="14"/>
  <c r="AH221" i="14"/>
  <c r="AH261" i="14"/>
  <c r="AH232" i="14"/>
  <c r="AH237" i="14"/>
  <c r="AH281" i="14"/>
  <c r="AH217" i="14"/>
  <c r="AH220" i="14"/>
  <c r="AH204" i="14"/>
  <c r="AH285" i="14"/>
  <c r="AH243" i="14"/>
  <c r="AH219" i="14"/>
  <c r="AH246" i="14"/>
  <c r="AH260" i="14"/>
  <c r="AH207" i="14"/>
  <c r="AH240" i="14"/>
  <c r="AH259" i="14"/>
  <c r="AH283" i="14"/>
  <c r="AH275" i="14"/>
  <c r="AH265" i="14"/>
  <c r="AH244" i="14"/>
  <c r="AH287" i="14"/>
  <c r="AH223" i="14"/>
  <c r="AH215" i="14"/>
  <c r="AH211" i="14"/>
  <c r="AH216" i="14"/>
  <c r="AH267" i="14"/>
  <c r="AH208" i="14"/>
  <c r="AH286" i="14"/>
  <c r="AH238" i="14"/>
  <c r="AH225" i="14"/>
  <c r="AH271" i="14"/>
  <c r="AH263" i="14"/>
  <c r="AH255" i="14"/>
  <c r="AH247" i="14"/>
  <c r="AH239" i="14"/>
  <c r="AH213" i="14"/>
  <c r="AH245" i="14"/>
  <c r="AH277" i="14"/>
  <c r="AH248" i="14"/>
  <c r="AH252" i="14"/>
  <c r="AH282" i="14"/>
  <c r="AH242" i="14"/>
  <c r="AH257" i="14"/>
  <c r="AH234" i="14"/>
  <c r="AH226" i="14"/>
  <c r="AH280" i="14"/>
  <c r="AH290" i="14"/>
  <c r="AH258" i="14"/>
  <c r="AH274" i="14"/>
  <c r="AH218" i="14"/>
  <c r="AH291" i="14"/>
  <c r="AH293" i="14"/>
  <c r="AH272" i="14"/>
  <c r="AH253" i="14"/>
  <c r="AH210" i="14"/>
  <c r="AH251" i="14"/>
  <c r="AH270" i="14"/>
  <c r="AH289" i="14"/>
  <c r="AH266" i="14"/>
  <c r="AH235" i="14"/>
  <c r="AH229" i="14"/>
  <c r="AH209" i="14"/>
  <c r="AH227" i="14"/>
  <c r="AH224" i="14"/>
  <c r="AH268" i="14"/>
  <c r="AH222" i="14"/>
  <c r="AH241" i="14"/>
  <c r="AH284" i="14"/>
  <c r="AH269" i="14"/>
  <c r="AI501" i="14"/>
  <c r="AH591" i="14"/>
  <c r="AH531" i="14"/>
  <c r="AH542" i="14"/>
  <c r="AH575" i="14"/>
  <c r="AH529" i="14"/>
  <c r="AH548" i="14"/>
  <c r="AH579" i="14"/>
  <c r="AH512" i="14"/>
  <c r="AH546" i="14"/>
  <c r="AH590" i="14"/>
  <c r="AH570" i="14"/>
  <c r="AH504" i="14"/>
  <c r="AH586" i="14"/>
  <c r="AH571" i="14"/>
  <c r="AH544" i="14"/>
  <c r="AH587" i="14"/>
  <c r="AH588" i="14"/>
  <c r="AH524" i="14"/>
  <c r="AH554" i="14"/>
  <c r="AH527" i="14"/>
  <c r="AH538" i="14"/>
  <c r="AH519" i="14"/>
  <c r="AH543" i="14"/>
  <c r="AH518" i="14"/>
  <c r="AH584" i="14"/>
  <c r="AH569" i="14"/>
  <c r="AH547" i="14"/>
  <c r="AH558" i="14"/>
  <c r="AH574" i="14"/>
  <c r="AH545" i="14"/>
  <c r="AH589" i="14"/>
  <c r="AH511" i="14"/>
  <c r="AH557" i="14"/>
  <c r="AH566" i="14"/>
  <c r="AH517" i="14"/>
  <c r="AH568" i="14"/>
  <c r="AH520" i="14"/>
  <c r="AH577" i="14"/>
  <c r="AH593" i="14"/>
  <c r="AH560" i="14"/>
  <c r="AH523" i="14"/>
  <c r="AH583" i="14"/>
  <c r="AH534" i="14"/>
  <c r="AH578" i="14"/>
  <c r="AH540" i="14"/>
  <c r="AH507" i="14"/>
  <c r="AH522" i="14"/>
  <c r="AH562" i="14"/>
  <c r="AH506" i="14"/>
  <c r="AH515" i="14"/>
  <c r="AH573" i="14"/>
  <c r="AH536" i="14"/>
  <c r="AH565" i="14"/>
  <c r="AH567" i="14"/>
  <c r="AH561" i="14"/>
  <c r="AH516" i="14"/>
  <c r="AH525" i="14"/>
  <c r="AH505" i="14"/>
  <c r="AH509" i="14"/>
  <c r="AH541" i="14"/>
  <c r="AH572" i="14"/>
  <c r="AH552" i="14"/>
  <c r="AH528" i="14"/>
  <c r="AH550" i="14"/>
  <c r="AH532" i="14"/>
  <c r="AH508" i="14"/>
  <c r="AH559" i="14"/>
  <c r="AH576" i="14"/>
  <c r="AH539" i="14"/>
  <c r="AH526" i="14"/>
  <c r="AH563" i="14"/>
  <c r="AH513" i="14"/>
  <c r="AH521" i="14"/>
  <c r="AH580" i="14"/>
  <c r="AH537" i="14"/>
  <c r="AH514" i="14"/>
  <c r="AH592" i="14"/>
  <c r="AH555" i="14"/>
  <c r="AH582" i="14"/>
  <c r="AH549" i="14"/>
  <c r="AH535" i="14"/>
  <c r="AH585" i="14"/>
  <c r="AH564" i="14"/>
  <c r="AH551" i="14"/>
  <c r="AH556" i="14"/>
  <c r="AH510" i="14"/>
  <c r="AH533" i="14"/>
  <c r="AH553" i="14"/>
  <c r="AH530" i="14"/>
  <c r="AH581" i="14"/>
  <c r="AI101" i="14"/>
  <c r="AH186" i="14"/>
  <c r="AH179" i="14"/>
  <c r="AH190" i="14"/>
  <c r="AH113" i="14"/>
  <c r="AH156" i="14"/>
  <c r="AH159" i="14"/>
  <c r="AH188" i="14"/>
  <c r="AH138" i="14"/>
  <c r="AH117" i="14"/>
  <c r="AH107" i="14"/>
  <c r="AH163" i="14"/>
  <c r="AH139" i="14"/>
  <c r="AH142" i="14"/>
  <c r="AH153" i="14"/>
  <c r="AH132" i="14"/>
  <c r="AH135" i="14"/>
  <c r="AH114" i="14"/>
  <c r="AH157" i="14"/>
  <c r="AH144" i="14"/>
  <c r="AH191" i="14"/>
  <c r="AH128" i="14"/>
  <c r="AH174" i="14"/>
  <c r="AH150" i="14"/>
  <c r="AH115" i="14"/>
  <c r="AH184" i="14"/>
  <c r="AH185" i="14"/>
  <c r="AH129" i="14"/>
  <c r="AH172" i="14"/>
  <c r="AH108" i="14"/>
  <c r="AH175" i="14"/>
  <c r="AH111" i="14"/>
  <c r="AH154" i="14"/>
  <c r="AH133" i="14"/>
  <c r="AH158" i="14"/>
  <c r="AH136" i="14"/>
  <c r="AH110" i="14"/>
  <c r="AH112" i="14"/>
  <c r="AH178" i="14"/>
  <c r="AH189" i="14"/>
  <c r="AH182" i="14"/>
  <c r="AH169" i="14"/>
  <c r="AH105" i="14"/>
  <c r="AH148" i="14"/>
  <c r="AH151" i="14"/>
  <c r="AH130" i="14"/>
  <c r="AH173" i="14"/>
  <c r="AH109" i="14"/>
  <c r="AH147" i="14"/>
  <c r="AH160" i="14"/>
  <c r="AH145" i="14"/>
  <c r="AH177" i="14"/>
  <c r="AH124" i="14"/>
  <c r="AH127" i="14"/>
  <c r="AH170" i="14"/>
  <c r="AH106" i="14"/>
  <c r="AH180" i="14"/>
  <c r="AH149" i="14"/>
  <c r="AH104" i="14"/>
  <c r="AH183" i="14"/>
  <c r="AH161" i="14"/>
  <c r="AH137" i="14"/>
  <c r="AH125" i="14"/>
  <c r="AH134" i="14"/>
  <c r="AH131" i="14"/>
  <c r="AH166" i="14"/>
  <c r="AH152" i="14"/>
  <c r="AH146" i="14"/>
  <c r="AH155" i="14"/>
  <c r="AH176" i="14"/>
  <c r="AH122" i="14"/>
  <c r="AH165" i="14"/>
  <c r="AH141" i="14"/>
  <c r="AH120" i="14"/>
  <c r="AH193" i="14"/>
  <c r="AH181" i="14"/>
  <c r="AH126" i="14"/>
  <c r="AH192" i="14"/>
  <c r="AH121" i="14"/>
  <c r="AH168" i="14"/>
  <c r="AH187" i="14"/>
  <c r="AH116" i="14"/>
  <c r="AH123" i="14"/>
  <c r="AH140" i="14"/>
  <c r="AH119" i="14"/>
  <c r="AH167" i="14"/>
  <c r="AH118" i="14"/>
  <c r="AH164" i="14"/>
  <c r="AH143" i="14"/>
  <c r="AH171" i="14"/>
  <c r="AH162" i="14"/>
  <c r="AL1" i="14"/>
  <c r="AK86" i="14"/>
  <c r="AK87" i="14"/>
  <c r="AK4" i="14"/>
  <c r="AK83" i="14"/>
  <c r="AK76" i="14"/>
  <c r="AK91" i="14"/>
  <c r="AK18" i="14"/>
  <c r="AK22" i="14"/>
  <c r="AK59" i="14"/>
  <c r="AK43" i="14"/>
  <c r="AK27" i="14"/>
  <c r="AK11" i="14"/>
  <c r="AK9" i="14"/>
  <c r="AK45" i="14"/>
  <c r="AK29" i="14"/>
  <c r="AK46" i="14"/>
  <c r="AK75" i="14"/>
  <c r="AK89" i="14"/>
  <c r="AK63" i="14"/>
  <c r="AK47" i="14"/>
  <c r="AK31" i="14"/>
  <c r="AK15" i="14"/>
  <c r="AK68" i="14"/>
  <c r="AK36" i="14"/>
  <c r="AK17" i="14"/>
  <c r="AK34" i="14"/>
  <c r="AK6" i="14"/>
  <c r="AK67" i="14"/>
  <c r="AK51" i="14"/>
  <c r="AK35" i="14"/>
  <c r="AK19" i="14"/>
  <c r="AK93" i="14"/>
  <c r="AK85" i="14"/>
  <c r="AK72" i="14"/>
  <c r="AK56" i="14"/>
  <c r="AK40" i="14"/>
  <c r="AK24" i="14"/>
  <c r="AK69" i="14"/>
  <c r="AK53" i="14"/>
  <c r="AK37" i="14"/>
  <c r="AK21" i="14"/>
  <c r="AK58" i="14"/>
  <c r="AK42" i="14"/>
  <c r="AK92" i="14"/>
  <c r="AK32" i="14"/>
  <c r="AK16" i="14"/>
  <c r="AK90" i="14"/>
  <c r="AK74" i="14"/>
  <c r="AK8" i="14"/>
  <c r="AK7" i="14"/>
  <c r="AK66" i="14"/>
  <c r="AK26" i="14"/>
  <c r="AK54" i="14"/>
  <c r="AK50" i="14"/>
  <c r="AK64" i="14"/>
  <c r="AK48" i="14"/>
  <c r="AK88" i="14"/>
  <c r="AK61" i="14"/>
  <c r="AK82" i="14"/>
  <c r="AK81" i="14"/>
  <c r="AK30" i="14"/>
  <c r="AK65" i="14"/>
  <c r="AK49" i="14"/>
  <c r="AK33" i="14"/>
  <c r="AK71" i="14"/>
  <c r="AK55" i="14"/>
  <c r="AK39" i="14"/>
  <c r="AK23" i="14"/>
  <c r="AK5" i="14"/>
  <c r="AK79" i="14"/>
  <c r="AK84" i="14"/>
  <c r="AK60" i="14"/>
  <c r="AK44" i="14"/>
  <c r="AK28" i="14"/>
  <c r="AK12" i="14"/>
  <c r="AK73" i="14"/>
  <c r="AK57" i="14"/>
  <c r="AK41" i="14"/>
  <c r="AK25" i="14"/>
  <c r="AK77" i="14"/>
  <c r="AK38" i="14"/>
  <c r="AK14" i="14"/>
  <c r="AK62" i="14"/>
  <c r="AK10" i="14"/>
  <c r="AK13" i="14"/>
  <c r="AK80" i="14"/>
  <c r="AK70" i="14"/>
  <c r="AK52" i="14"/>
  <c r="AK20" i="14"/>
  <c r="AK78" i="14"/>
  <c r="AI301" i="14"/>
  <c r="AH378" i="14"/>
  <c r="AH348" i="14"/>
  <c r="AH343" i="14"/>
  <c r="AH369" i="14"/>
  <c r="AH325" i="14"/>
  <c r="AH352" i="14"/>
  <c r="AH344" i="14"/>
  <c r="AH311" i="14"/>
  <c r="AH309" i="14"/>
  <c r="AH363" i="14"/>
  <c r="AH326" i="14"/>
  <c r="AH314" i="14"/>
  <c r="AH329" i="14"/>
  <c r="AH304" i="14"/>
  <c r="AH305" i="14"/>
  <c r="AH391" i="14"/>
  <c r="AH383" i="14"/>
  <c r="AH385" i="14"/>
  <c r="AH335" i="14"/>
  <c r="AH327" i="14"/>
  <c r="AH355" i="14"/>
  <c r="AH388" i="14"/>
  <c r="AH353" i="14"/>
  <c r="AH317" i="14"/>
  <c r="AH390" i="14"/>
  <c r="AH307" i="14"/>
  <c r="AH347" i="14"/>
  <c r="AH362" i="14"/>
  <c r="AH313" i="14"/>
  <c r="AH365" i="14"/>
  <c r="AH393" i="14"/>
  <c r="AH361" i="14"/>
  <c r="AH315" i="14"/>
  <c r="AH341" i="14"/>
  <c r="AH333" i="14"/>
  <c r="AH312" i="14"/>
  <c r="AH389" i="14"/>
  <c r="AH381" i="14"/>
  <c r="AH376" i="14"/>
  <c r="AH368" i="14"/>
  <c r="AH357" i="14"/>
  <c r="AH354" i="14"/>
  <c r="AH342" i="14"/>
  <c r="AH392" i="14"/>
  <c r="AH384" i="14"/>
  <c r="AH358" i="14"/>
  <c r="AH372" i="14"/>
  <c r="AH377" i="14"/>
  <c r="AH380" i="14"/>
  <c r="AH310" i="14"/>
  <c r="AH371" i="14"/>
  <c r="AH324" i="14"/>
  <c r="AH316" i="14"/>
  <c r="AH308" i="14"/>
  <c r="AH351" i="14"/>
  <c r="AH336" i="14"/>
  <c r="AH332" i="14"/>
  <c r="AH328" i="14"/>
  <c r="AH366" i="14"/>
  <c r="AH373" i="14"/>
  <c r="AH323" i="14"/>
  <c r="AH320" i="14"/>
  <c r="AH331" i="14"/>
  <c r="AH339" i="14"/>
  <c r="AH364" i="14"/>
  <c r="AH375" i="14"/>
  <c r="AH319" i="14"/>
  <c r="AH346" i="14"/>
  <c r="AH318" i="14"/>
  <c r="AH370" i="14"/>
  <c r="AH387" i="14"/>
  <c r="AH360" i="14"/>
  <c r="AH338" i="14"/>
  <c r="AH350" i="14"/>
  <c r="AH337" i="14"/>
  <c r="AH359" i="14"/>
  <c r="AH374" i="14"/>
  <c r="AH356" i="14"/>
  <c r="AH367" i="14"/>
  <c r="AH386" i="14"/>
  <c r="AH340" i="14"/>
  <c r="AH330" i="14"/>
  <c r="AH334" i="14"/>
  <c r="AH321" i="14"/>
  <c r="AH345" i="14"/>
  <c r="AH322" i="14"/>
  <c r="AH349" i="14"/>
  <c r="AH382" i="14"/>
  <c r="AH379" i="14"/>
  <c r="AH306" i="14"/>
  <c r="AI203" i="14" l="1"/>
  <c r="AI202" i="14"/>
  <c r="AI103" i="14"/>
  <c r="AI102" i="14"/>
  <c r="AI403" i="14"/>
  <c r="AI402" i="14"/>
  <c r="AI302" i="14"/>
  <c r="AI303" i="14"/>
  <c r="AI502" i="14"/>
  <c r="AI503" i="14"/>
  <c r="AL2" i="14"/>
  <c r="AL3" i="14"/>
  <c r="AM1" i="14"/>
  <c r="AL78" i="14"/>
  <c r="AL87" i="14"/>
  <c r="AL9" i="14"/>
  <c r="AL27" i="14"/>
  <c r="AL46" i="14"/>
  <c r="AL22" i="14"/>
  <c r="AL58" i="14"/>
  <c r="AL31" i="14"/>
  <c r="AL39" i="14"/>
  <c r="AL10" i="14"/>
  <c r="AL67" i="14"/>
  <c r="AL54" i="14"/>
  <c r="AL53" i="14"/>
  <c r="AL37" i="14"/>
  <c r="AL21" i="14"/>
  <c r="AL62" i="14"/>
  <c r="AL6" i="14"/>
  <c r="AL38" i="14"/>
  <c r="AL23" i="14"/>
  <c r="AL11" i="14"/>
  <c r="AL71" i="14"/>
  <c r="AL59" i="14"/>
  <c r="AL5" i="14"/>
  <c r="AL85" i="14"/>
  <c r="AL68" i="14"/>
  <c r="AL52" i="14"/>
  <c r="AL36" i="14"/>
  <c r="AL20" i="14"/>
  <c r="AL57" i="14"/>
  <c r="AL41" i="14"/>
  <c r="AL25" i="14"/>
  <c r="AL77" i="14"/>
  <c r="AL18" i="14"/>
  <c r="AL30" i="14"/>
  <c r="AL47" i="14"/>
  <c r="AL79" i="14"/>
  <c r="AL72" i="14"/>
  <c r="AL56" i="14"/>
  <c r="AL40" i="14"/>
  <c r="AL24" i="14"/>
  <c r="AL88" i="14"/>
  <c r="AL61" i="14"/>
  <c r="AL45" i="14"/>
  <c r="AL29" i="14"/>
  <c r="AL13" i="14"/>
  <c r="AL66" i="14"/>
  <c r="AL86" i="14"/>
  <c r="AL80" i="14"/>
  <c r="AL34" i="14"/>
  <c r="AL51" i="14"/>
  <c r="AL64" i="14"/>
  <c r="AL48" i="14"/>
  <c r="AL32" i="14"/>
  <c r="AL16" i="14"/>
  <c r="AL69" i="14"/>
  <c r="AL82" i="14"/>
  <c r="AL43" i="14"/>
  <c r="AL83" i="14"/>
  <c r="AL81" i="14"/>
  <c r="AL73" i="14"/>
  <c r="AL7" i="14"/>
  <c r="AL90" i="14"/>
  <c r="AL8" i="14"/>
  <c r="AL14" i="14"/>
  <c r="AL63" i="14"/>
  <c r="AL19" i="14"/>
  <c r="AL35" i="14"/>
  <c r="AL50" i="14"/>
  <c r="AL92" i="14"/>
  <c r="AL74" i="14"/>
  <c r="AL60" i="14"/>
  <c r="AL44" i="14"/>
  <c r="AL28" i="14"/>
  <c r="AL12" i="14"/>
  <c r="AL65" i="14"/>
  <c r="AL49" i="14"/>
  <c r="AL33" i="14"/>
  <c r="AL17" i="14"/>
  <c r="AL76" i="14"/>
  <c r="AL15" i="14"/>
  <c r="AL26" i="14"/>
  <c r="AL91" i="14"/>
  <c r="AL42" i="14"/>
  <c r="AL4" i="14"/>
  <c r="AL93" i="14"/>
  <c r="AL75" i="14"/>
  <c r="AL84" i="14"/>
  <c r="AL89" i="14"/>
  <c r="AL70" i="14"/>
  <c r="AL55" i="14"/>
  <c r="AJ201" i="14"/>
  <c r="AI233" i="14"/>
  <c r="AI252" i="14"/>
  <c r="AI231" i="14"/>
  <c r="AI250" i="14"/>
  <c r="AI269" i="14"/>
  <c r="AI205" i="14"/>
  <c r="AI232" i="14"/>
  <c r="AI272" i="14"/>
  <c r="AI278" i="14"/>
  <c r="AI273" i="14"/>
  <c r="AI209" i="14"/>
  <c r="AI292" i="14"/>
  <c r="AI249" i="14"/>
  <c r="AI268" i="14"/>
  <c r="AI204" i="14"/>
  <c r="AI247" i="14"/>
  <c r="AI244" i="14"/>
  <c r="AI239" i="14"/>
  <c r="AI282" i="14"/>
  <c r="AI264" i="14"/>
  <c r="AI288" i="14"/>
  <c r="AI265" i="14"/>
  <c r="AI217" i="14"/>
  <c r="AI220" i="14"/>
  <c r="AI223" i="14"/>
  <c r="AI270" i="14"/>
  <c r="AI262" i="14"/>
  <c r="AI235" i="14"/>
  <c r="AI284" i="14"/>
  <c r="AI236" i="14"/>
  <c r="AI279" i="14"/>
  <c r="AI263" i="14"/>
  <c r="AI207" i="14"/>
  <c r="AI226" i="14"/>
  <c r="AI218" i="14"/>
  <c r="AI210" i="14"/>
  <c r="AI211" i="14"/>
  <c r="AI257" i="14"/>
  <c r="AI266" i="14"/>
  <c r="AI258" i="14"/>
  <c r="AI242" i="14"/>
  <c r="AI234" i="14"/>
  <c r="AI291" i="14"/>
  <c r="AI251" i="14"/>
  <c r="AI222" i="14"/>
  <c r="AI224" i="14"/>
  <c r="AI254" i="14"/>
  <c r="AI227" i="14"/>
  <c r="AI230" i="14"/>
  <c r="AI280" i="14"/>
  <c r="AI276" i="14"/>
  <c r="AI290" i="14"/>
  <c r="AI221" i="14"/>
  <c r="AI213" i="14"/>
  <c r="AI219" i="14"/>
  <c r="AI256" i="14"/>
  <c r="AI243" i="14"/>
  <c r="AI208" i="14"/>
  <c r="AI246" i="14"/>
  <c r="AI248" i="14"/>
  <c r="AI259" i="14"/>
  <c r="AI275" i="14"/>
  <c r="AI240" i="14"/>
  <c r="AI277" i="14"/>
  <c r="AI229" i="14"/>
  <c r="AI214" i="14"/>
  <c r="AI261" i="14"/>
  <c r="AI206" i="14"/>
  <c r="AI228" i="14"/>
  <c r="AI293" i="14"/>
  <c r="AI216" i="14"/>
  <c r="AI289" i="14"/>
  <c r="AI281" i="14"/>
  <c r="AI225" i="14"/>
  <c r="AI271" i="14"/>
  <c r="AI237" i="14"/>
  <c r="AI286" i="14"/>
  <c r="AI212" i="14"/>
  <c r="AI287" i="14"/>
  <c r="AI285" i="14"/>
  <c r="AI253" i="14"/>
  <c r="AI245" i="14"/>
  <c r="AI238" i="14"/>
  <c r="AI267" i="14"/>
  <c r="AI255" i="14"/>
  <c r="AI241" i="14"/>
  <c r="AI260" i="14"/>
  <c r="AI215" i="14"/>
  <c r="AI274" i="14"/>
  <c r="AI283" i="14"/>
  <c r="AJ501" i="14"/>
  <c r="AI587" i="14"/>
  <c r="AI523" i="14"/>
  <c r="AI550" i="14"/>
  <c r="AI561" i="14"/>
  <c r="AI548" i="14"/>
  <c r="AI582" i="14"/>
  <c r="AI513" i="14"/>
  <c r="AI592" i="14"/>
  <c r="AI528" i="14"/>
  <c r="AI506" i="14"/>
  <c r="AI517" i="14"/>
  <c r="AI568" i="14"/>
  <c r="AI586" i="14"/>
  <c r="AI526" i="14"/>
  <c r="AI563" i="14"/>
  <c r="AI537" i="14"/>
  <c r="AI524" i="14"/>
  <c r="AI590" i="14"/>
  <c r="AI543" i="14"/>
  <c r="AI546" i="14"/>
  <c r="AI593" i="14"/>
  <c r="AI560" i="14"/>
  <c r="AI533" i="14"/>
  <c r="AI514" i="14"/>
  <c r="AI516" i="14"/>
  <c r="AI539" i="14"/>
  <c r="AI588" i="14"/>
  <c r="AI519" i="14"/>
  <c r="AI591" i="14"/>
  <c r="AI538" i="14"/>
  <c r="AI584" i="14"/>
  <c r="AI515" i="14"/>
  <c r="AI579" i="14"/>
  <c r="AI564" i="14"/>
  <c r="AI570" i="14"/>
  <c r="AI577" i="14"/>
  <c r="AI542" i="14"/>
  <c r="AI553" i="14"/>
  <c r="AI540" i="14"/>
  <c r="AI559" i="14"/>
  <c r="AI525" i="14"/>
  <c r="AI512" i="14"/>
  <c r="AI557" i="14"/>
  <c r="AI549" i="14"/>
  <c r="AI530" i="14"/>
  <c r="AI518" i="14"/>
  <c r="AI552" i="14"/>
  <c r="AI504" i="14"/>
  <c r="AI565" i="14"/>
  <c r="AI555" i="14"/>
  <c r="AI569" i="14"/>
  <c r="AI578" i="14"/>
  <c r="AI574" i="14"/>
  <c r="AI529" i="14"/>
  <c r="AI535" i="14"/>
  <c r="AI572" i="14"/>
  <c r="AI510" i="14"/>
  <c r="AI505" i="14"/>
  <c r="AI580" i="14"/>
  <c r="AI566" i="14"/>
  <c r="AI562" i="14"/>
  <c r="AI507" i="14"/>
  <c r="AI571" i="14"/>
  <c r="AI534" i="14"/>
  <c r="AI521" i="14"/>
  <c r="AI544" i="14"/>
  <c r="AI576" i="14"/>
  <c r="AI581" i="14"/>
  <c r="AI556" i="14"/>
  <c r="AI536" i="14"/>
  <c r="AI509" i="14"/>
  <c r="AI554" i="14"/>
  <c r="AI589" i="14"/>
  <c r="AI583" i="14"/>
  <c r="AI532" i="14"/>
  <c r="AI585" i="14"/>
  <c r="AI522" i="14"/>
  <c r="AI508" i="14"/>
  <c r="AI575" i="14"/>
  <c r="AI531" i="14"/>
  <c r="AI567" i="14"/>
  <c r="AI511" i="14"/>
  <c r="AI573" i="14"/>
  <c r="AI520" i="14"/>
  <c r="AI551" i="14"/>
  <c r="AI541" i="14"/>
  <c r="AI547" i="14"/>
  <c r="AI545" i="14"/>
  <c r="AI527" i="14"/>
  <c r="AI558" i="14"/>
  <c r="AJ301" i="14"/>
  <c r="AI354" i="14"/>
  <c r="AI376" i="14"/>
  <c r="AI353" i="14"/>
  <c r="AI317" i="14"/>
  <c r="AI344" i="14"/>
  <c r="AI383" i="14"/>
  <c r="AI309" i="14"/>
  <c r="AI324" i="14"/>
  <c r="AI316" i="14"/>
  <c r="AI342" i="14"/>
  <c r="AI346" i="14"/>
  <c r="AI336" i="14"/>
  <c r="AI328" i="14"/>
  <c r="AI308" i="14"/>
  <c r="AI385" i="14"/>
  <c r="AI314" i="14"/>
  <c r="AI348" i="14"/>
  <c r="AI349" i="14"/>
  <c r="AI345" i="14"/>
  <c r="AI305" i="14"/>
  <c r="AI392" i="14"/>
  <c r="AI384" i="14"/>
  <c r="AI371" i="14"/>
  <c r="AI380" i="14"/>
  <c r="AI387" i="14"/>
  <c r="AI379" i="14"/>
  <c r="AI367" i="14"/>
  <c r="AI352" i="14"/>
  <c r="AI364" i="14"/>
  <c r="AI359" i="14"/>
  <c r="AI307" i="14"/>
  <c r="AI306" i="14"/>
  <c r="AI318" i="14"/>
  <c r="AI366" i="14"/>
  <c r="AI375" i="14"/>
  <c r="AI319" i="14"/>
  <c r="AI311" i="14"/>
  <c r="AI377" i="14"/>
  <c r="AI334" i="14"/>
  <c r="AI373" i="14"/>
  <c r="AI365" i="14"/>
  <c r="AI390" i="14"/>
  <c r="AI382" i="14"/>
  <c r="AI374" i="14"/>
  <c r="AI343" i="14"/>
  <c r="AI335" i="14"/>
  <c r="AI327" i="14"/>
  <c r="AI356" i="14"/>
  <c r="AI370" i="14"/>
  <c r="AI389" i="14"/>
  <c r="AI372" i="14"/>
  <c r="AI341" i="14"/>
  <c r="AI333" i="14"/>
  <c r="AI363" i="14"/>
  <c r="AI351" i="14"/>
  <c r="AI331" i="14"/>
  <c r="AI332" i="14"/>
  <c r="AI393" i="14"/>
  <c r="AI358" i="14"/>
  <c r="AI381" i="14"/>
  <c r="AI325" i="14"/>
  <c r="AI368" i="14"/>
  <c r="AI321" i="14"/>
  <c r="AI386" i="14"/>
  <c r="AI362" i="14"/>
  <c r="AI357" i="14"/>
  <c r="AI388" i="14"/>
  <c r="AI350" i="14"/>
  <c r="AI391" i="14"/>
  <c r="AI361" i="14"/>
  <c r="AI329" i="14"/>
  <c r="AI338" i="14"/>
  <c r="AI369" i="14"/>
  <c r="AI339" i="14"/>
  <c r="AI337" i="14"/>
  <c r="AI326" i="14"/>
  <c r="AI340" i="14"/>
  <c r="AI304" i="14"/>
  <c r="AI330" i="14"/>
  <c r="AI355" i="14"/>
  <c r="AI320" i="14"/>
  <c r="AI323" i="14"/>
  <c r="AI360" i="14"/>
  <c r="AI313" i="14"/>
  <c r="AI322" i="14"/>
  <c r="AI378" i="14"/>
  <c r="AI310" i="14"/>
  <c r="AI347" i="14"/>
  <c r="AI315" i="14"/>
  <c r="AI312" i="14"/>
  <c r="AJ101" i="14"/>
  <c r="AI187" i="14"/>
  <c r="AI132" i="14"/>
  <c r="AI175" i="14"/>
  <c r="AI111" i="14"/>
  <c r="AI114" i="14"/>
  <c r="AI157" i="14"/>
  <c r="AI136" i="14"/>
  <c r="AI126" i="14"/>
  <c r="AI145" i="14"/>
  <c r="AI110" i="14"/>
  <c r="AI158" i="14"/>
  <c r="AI121" i="14"/>
  <c r="AI169" i="14"/>
  <c r="AI142" i="14"/>
  <c r="AI181" i="14"/>
  <c r="AI192" i="14"/>
  <c r="AI185" i="14"/>
  <c r="AI172" i="14"/>
  <c r="AI108" i="14"/>
  <c r="AI151" i="14"/>
  <c r="AI154" i="14"/>
  <c r="AI133" i="14"/>
  <c r="AI112" i="14"/>
  <c r="AI163" i="14"/>
  <c r="AI150" i="14"/>
  <c r="AI118" i="14"/>
  <c r="AI147" i="14"/>
  <c r="AI148" i="14"/>
  <c r="AI186" i="14"/>
  <c r="AI127" i="14"/>
  <c r="AI130" i="14"/>
  <c r="AI180" i="14"/>
  <c r="AI173" i="14"/>
  <c r="AI109" i="14"/>
  <c r="AI152" i="14"/>
  <c r="AI155" i="14"/>
  <c r="AI131" i="14"/>
  <c r="AI179" i="14"/>
  <c r="AI190" i="14"/>
  <c r="AI124" i="14"/>
  <c r="AI167" i="14"/>
  <c r="AI170" i="14"/>
  <c r="AI106" i="14"/>
  <c r="AI149" i="14"/>
  <c r="AI128" i="14"/>
  <c r="AI166" i="14"/>
  <c r="AI129" i="14"/>
  <c r="AI161" i="14"/>
  <c r="AI115" i="14"/>
  <c r="AI184" i="14"/>
  <c r="AI177" i="14"/>
  <c r="AI164" i="14"/>
  <c r="AI143" i="14"/>
  <c r="AI146" i="14"/>
  <c r="AI125" i="14"/>
  <c r="AI168" i="14"/>
  <c r="AI104" i="14"/>
  <c r="AI123" i="14"/>
  <c r="AI113" i="14"/>
  <c r="AI134" i="14"/>
  <c r="AI171" i="14"/>
  <c r="AI105" i="14"/>
  <c r="AI156" i="14"/>
  <c r="AI120" i="14"/>
  <c r="AI189" i="14"/>
  <c r="AI178" i="14"/>
  <c r="AI165" i="14"/>
  <c r="AI183" i="14"/>
  <c r="AI153" i="14"/>
  <c r="AI191" i="14"/>
  <c r="AI119" i="14"/>
  <c r="AI122" i="14"/>
  <c r="AI141" i="14"/>
  <c r="AI174" i="14"/>
  <c r="AI117" i="14"/>
  <c r="AI160" i="14"/>
  <c r="AI139" i="14"/>
  <c r="AI176" i="14"/>
  <c r="AI182" i="14"/>
  <c r="AI140" i="14"/>
  <c r="AI188" i="14"/>
  <c r="AI116" i="14"/>
  <c r="AI159" i="14"/>
  <c r="AI135" i="14"/>
  <c r="AI193" i="14"/>
  <c r="AI137" i="14"/>
  <c r="AI144" i="14"/>
  <c r="AI162" i="14"/>
  <c r="AI138" i="14"/>
  <c r="AI107" i="14"/>
  <c r="AJ401" i="14"/>
  <c r="AI436" i="14"/>
  <c r="AI479" i="14"/>
  <c r="AI431" i="14"/>
  <c r="AI458" i="14"/>
  <c r="AI424" i="14"/>
  <c r="AI409" i="14"/>
  <c r="AI457" i="14"/>
  <c r="AI460" i="14"/>
  <c r="AI473" i="14"/>
  <c r="AI450" i="14"/>
  <c r="AI442" i="14"/>
  <c r="AI484" i="14"/>
  <c r="AI470" i="14"/>
  <c r="AI456" i="14"/>
  <c r="AI448" i="14"/>
  <c r="AI489" i="14"/>
  <c r="AI407" i="14"/>
  <c r="AI451" i="14"/>
  <c r="AI417" i="14"/>
  <c r="AI413" i="14"/>
  <c r="AI478" i="14"/>
  <c r="AI462" i="14"/>
  <c r="AI486" i="14"/>
  <c r="AI477" i="14"/>
  <c r="AI466" i="14"/>
  <c r="AI480" i="14"/>
  <c r="AI491" i="14"/>
  <c r="AI483" i="14"/>
  <c r="AI429" i="14"/>
  <c r="AI438" i="14"/>
  <c r="AI487" i="14"/>
  <c r="AI468" i="14"/>
  <c r="AI406" i="14"/>
  <c r="AI441" i="14"/>
  <c r="AI464" i="14"/>
  <c r="AI452" i="14"/>
  <c r="AI444" i="14"/>
  <c r="AI428" i="14"/>
  <c r="AI420" i="14"/>
  <c r="AI426" i="14"/>
  <c r="AI474" i="14"/>
  <c r="AI485" i="14"/>
  <c r="AI488" i="14"/>
  <c r="AI459" i="14"/>
  <c r="AI418" i="14"/>
  <c r="AI454" i="14"/>
  <c r="AI412" i="14"/>
  <c r="AI404" i="14"/>
  <c r="AI475" i="14"/>
  <c r="AI423" i="14"/>
  <c r="AI482" i="14"/>
  <c r="AI493" i="14"/>
  <c r="AI463" i="14"/>
  <c r="AI447" i="14"/>
  <c r="AI439" i="14"/>
  <c r="AI461" i="14"/>
  <c r="AI421" i="14"/>
  <c r="AI471" i="14"/>
  <c r="AI432" i="14"/>
  <c r="AI422" i="14"/>
  <c r="AI405" i="14"/>
  <c r="AI443" i="14"/>
  <c r="AI415" i="14"/>
  <c r="AI435" i="14"/>
  <c r="AI440" i="14"/>
  <c r="AI427" i="14"/>
  <c r="AI492" i="14"/>
  <c r="AI481" i="14"/>
  <c r="AI476" i="14"/>
  <c r="AI455" i="14"/>
  <c r="AI472" i="14"/>
  <c r="AI453" i="14"/>
  <c r="AI419" i="14"/>
  <c r="AI465" i="14"/>
  <c r="AI490" i="14"/>
  <c r="AI410" i="14"/>
  <c r="AI467" i="14"/>
  <c r="AI445" i="14"/>
  <c r="AI408" i="14"/>
  <c r="AI430" i="14"/>
  <c r="AI449" i="14"/>
  <c r="AI434" i="14"/>
  <c r="AI425" i="14"/>
  <c r="AI446" i="14"/>
  <c r="AI414" i="14"/>
  <c r="AI437" i="14"/>
  <c r="AI433" i="14"/>
  <c r="AI416" i="14"/>
  <c r="AI469" i="14"/>
  <c r="AI411" i="14"/>
  <c r="AJ202" i="14" l="1"/>
  <c r="AJ203" i="14"/>
  <c r="AJ302" i="14"/>
  <c r="AJ303" i="14"/>
  <c r="AM3" i="14"/>
  <c r="AM2" i="14"/>
  <c r="AJ403" i="14"/>
  <c r="AJ402" i="14"/>
  <c r="AJ502" i="14"/>
  <c r="AJ503" i="14"/>
  <c r="AJ103" i="14"/>
  <c r="AJ102" i="14"/>
  <c r="AK201" i="14"/>
  <c r="AJ252" i="14"/>
  <c r="AJ271" i="14"/>
  <c r="AJ207" i="14"/>
  <c r="AJ250" i="14"/>
  <c r="AJ269" i="14"/>
  <c r="AJ205" i="14"/>
  <c r="AJ288" i="14"/>
  <c r="AJ224" i="14"/>
  <c r="AJ286" i="14"/>
  <c r="AJ230" i="14"/>
  <c r="AJ211" i="14"/>
  <c r="AJ257" i="14"/>
  <c r="AJ292" i="14"/>
  <c r="AJ228" i="14"/>
  <c r="AJ247" i="14"/>
  <c r="AJ268" i="14"/>
  <c r="AJ204" i="14"/>
  <c r="AJ287" i="14"/>
  <c r="AJ223" i="14"/>
  <c r="AJ266" i="14"/>
  <c r="AJ285" i="14"/>
  <c r="AJ284" i="14"/>
  <c r="AJ242" i="14"/>
  <c r="AJ227" i="14"/>
  <c r="AJ236" i="14"/>
  <c r="AJ221" i="14"/>
  <c r="AJ213" i="14"/>
  <c r="AJ241" i="14"/>
  <c r="AJ220" i="14"/>
  <c r="AJ255" i="14"/>
  <c r="AJ282" i="14"/>
  <c r="AJ226" i="14"/>
  <c r="AJ261" i="14"/>
  <c r="AJ245" i="14"/>
  <c r="AJ237" i="14"/>
  <c r="AJ229" i="14"/>
  <c r="AJ217" i="14"/>
  <c r="AJ209" i="14"/>
  <c r="AJ219" i="14"/>
  <c r="AJ276" i="14"/>
  <c r="AJ239" i="14"/>
  <c r="AJ210" i="14"/>
  <c r="AJ253" i="14"/>
  <c r="AJ216" i="14"/>
  <c r="AJ214" i="14"/>
  <c r="AJ206" i="14"/>
  <c r="AJ246" i="14"/>
  <c r="AJ278" i="14"/>
  <c r="AJ249" i="14"/>
  <c r="AJ260" i="14"/>
  <c r="AJ240" i="14"/>
  <c r="AJ232" i="14"/>
  <c r="AJ208" i="14"/>
  <c r="AJ283" i="14"/>
  <c r="AJ275" i="14"/>
  <c r="AJ254" i="14"/>
  <c r="AJ267" i="14"/>
  <c r="AJ289" i="14"/>
  <c r="AJ270" i="14"/>
  <c r="AJ212" i="14"/>
  <c r="AJ256" i="14"/>
  <c r="AJ281" i="14"/>
  <c r="AJ243" i="14"/>
  <c r="AJ225" i="14"/>
  <c r="AJ265" i="14"/>
  <c r="AJ231" i="14"/>
  <c r="AJ215" i="14"/>
  <c r="AJ248" i="14"/>
  <c r="AJ262" i="14"/>
  <c r="AJ273" i="14"/>
  <c r="AJ259" i="14"/>
  <c r="AJ264" i="14"/>
  <c r="AJ290" i="14"/>
  <c r="AJ280" i="14"/>
  <c r="AJ222" i="14"/>
  <c r="AJ291" i="14"/>
  <c r="AJ274" i="14"/>
  <c r="AJ258" i="14"/>
  <c r="AJ293" i="14"/>
  <c r="AJ244" i="14"/>
  <c r="AJ279" i="14"/>
  <c r="AJ263" i="14"/>
  <c r="AJ272" i="14"/>
  <c r="AJ251" i="14"/>
  <c r="AJ233" i="14"/>
  <c r="AJ234" i="14"/>
  <c r="AJ218" i="14"/>
  <c r="AJ277" i="14"/>
  <c r="AJ235" i="14"/>
  <c r="AJ238" i="14"/>
  <c r="AK101" i="14"/>
  <c r="AJ151" i="14"/>
  <c r="AJ130" i="14"/>
  <c r="AJ133" i="14"/>
  <c r="AJ112" i="14"/>
  <c r="AJ155" i="14"/>
  <c r="AJ145" i="14"/>
  <c r="AJ129" i="14"/>
  <c r="AJ142" i="14"/>
  <c r="AJ161" i="14"/>
  <c r="AJ182" i="14"/>
  <c r="AJ193" i="14"/>
  <c r="AJ186" i="14"/>
  <c r="AJ127" i="14"/>
  <c r="AJ170" i="14"/>
  <c r="AJ106" i="14"/>
  <c r="AJ173" i="14"/>
  <c r="AJ109" i="14"/>
  <c r="AJ152" i="14"/>
  <c r="AJ131" i="14"/>
  <c r="AJ137" i="14"/>
  <c r="AJ113" i="14"/>
  <c r="AJ116" i="14"/>
  <c r="AJ176" i="14"/>
  <c r="AJ187" i="14"/>
  <c r="AJ180" i="14"/>
  <c r="AJ167" i="14"/>
  <c r="AJ146" i="14"/>
  <c r="AJ149" i="14"/>
  <c r="AJ128" i="14"/>
  <c r="AJ171" i="14"/>
  <c r="AJ107" i="14"/>
  <c r="AJ166" i="14"/>
  <c r="AJ148" i="14"/>
  <c r="AJ134" i="14"/>
  <c r="AJ143" i="14"/>
  <c r="AJ178" i="14"/>
  <c r="AJ122" i="14"/>
  <c r="AJ125" i="14"/>
  <c r="AJ168" i="14"/>
  <c r="AJ104" i="14"/>
  <c r="AJ181" i="14"/>
  <c r="AJ147" i="14"/>
  <c r="AJ118" i="14"/>
  <c r="AJ174" i="14"/>
  <c r="AJ150" i="14"/>
  <c r="AJ153" i="14"/>
  <c r="AJ124" i="14"/>
  <c r="AJ192" i="14"/>
  <c r="AJ185" i="14"/>
  <c r="AJ119" i="14"/>
  <c r="AJ162" i="14"/>
  <c r="AJ165" i="14"/>
  <c r="AJ144" i="14"/>
  <c r="AJ123" i="14"/>
  <c r="AJ110" i="14"/>
  <c r="AJ121" i="14"/>
  <c r="AJ126" i="14"/>
  <c r="AJ115" i="14"/>
  <c r="AJ140" i="14"/>
  <c r="AJ184" i="14"/>
  <c r="AJ138" i="14"/>
  <c r="AJ141" i="14"/>
  <c r="AJ160" i="14"/>
  <c r="AJ183" i="14"/>
  <c r="AJ190" i="14"/>
  <c r="AJ114" i="14"/>
  <c r="AJ117" i="14"/>
  <c r="AJ136" i="14"/>
  <c r="AJ156" i="14"/>
  <c r="AJ158" i="14"/>
  <c r="AJ132" i="14"/>
  <c r="AJ159" i="14"/>
  <c r="AJ177" i="14"/>
  <c r="AJ135" i="14"/>
  <c r="AJ169" i="14"/>
  <c r="AJ164" i="14"/>
  <c r="AJ175" i="14"/>
  <c r="AJ191" i="14"/>
  <c r="AJ139" i="14"/>
  <c r="AJ188" i="14"/>
  <c r="AJ154" i="14"/>
  <c r="AJ179" i="14"/>
  <c r="AJ157" i="14"/>
  <c r="AJ163" i="14"/>
  <c r="AJ189" i="14"/>
  <c r="AJ172" i="14"/>
  <c r="AJ111" i="14"/>
  <c r="AJ108" i="14"/>
  <c r="AJ105" i="14"/>
  <c r="AJ120" i="14"/>
  <c r="AK501" i="14"/>
  <c r="AJ584" i="14"/>
  <c r="AJ585" i="14"/>
  <c r="AJ542" i="14"/>
  <c r="AJ588" i="14"/>
  <c r="AJ572" i="14"/>
  <c r="AJ522" i="14"/>
  <c r="AJ547" i="14"/>
  <c r="AJ528" i="14"/>
  <c r="AJ539" i="14"/>
  <c r="AJ521" i="14"/>
  <c r="AJ518" i="14"/>
  <c r="AJ504" i="14"/>
  <c r="AJ555" i="14"/>
  <c r="AJ515" i="14"/>
  <c r="AJ523" i="14"/>
  <c r="AJ582" i="14"/>
  <c r="AJ567" i="14"/>
  <c r="AJ583" i="14"/>
  <c r="AJ578" i="14"/>
  <c r="AJ545" i="14"/>
  <c r="AJ556" i="14"/>
  <c r="AJ543" i="14"/>
  <c r="AJ562" i="14"/>
  <c r="AJ510" i="14"/>
  <c r="AJ564" i="14"/>
  <c r="AJ541" i="14"/>
  <c r="AJ591" i="14"/>
  <c r="AJ568" i="14"/>
  <c r="AJ558" i="14"/>
  <c r="AJ575" i="14"/>
  <c r="AJ532" i="14"/>
  <c r="AJ579" i="14"/>
  <c r="AJ538" i="14"/>
  <c r="AJ505" i="14"/>
  <c r="AJ508" i="14"/>
  <c r="AJ571" i="14"/>
  <c r="AJ520" i="14"/>
  <c r="AJ507" i="14"/>
  <c r="AJ577" i="14"/>
  <c r="AJ587" i="14"/>
  <c r="AJ569" i="14"/>
  <c r="AJ534" i="14"/>
  <c r="AJ561" i="14"/>
  <c r="AJ559" i="14"/>
  <c r="AJ514" i="14"/>
  <c r="AJ566" i="14"/>
  <c r="AJ525" i="14"/>
  <c r="AJ544" i="14"/>
  <c r="AJ516" i="14"/>
  <c r="AJ574" i="14"/>
  <c r="AJ563" i="14"/>
  <c r="AJ537" i="14"/>
  <c r="AJ548" i="14"/>
  <c r="AJ573" i="14"/>
  <c r="AJ535" i="14"/>
  <c r="AJ554" i="14"/>
  <c r="AJ586" i="14"/>
  <c r="AJ513" i="14"/>
  <c r="AJ565" i="14"/>
  <c r="AJ529" i="14"/>
  <c r="AJ511" i="14"/>
  <c r="AJ533" i="14"/>
  <c r="AJ551" i="14"/>
  <c r="AJ550" i="14"/>
  <c r="AJ527" i="14"/>
  <c r="AJ530" i="14"/>
  <c r="AJ549" i="14"/>
  <c r="AJ526" i="14"/>
  <c r="AJ524" i="14"/>
  <c r="AJ557" i="14"/>
  <c r="AJ593" i="14"/>
  <c r="AJ576" i="14"/>
  <c r="AJ536" i="14"/>
  <c r="AJ506" i="14"/>
  <c r="AJ531" i="14"/>
  <c r="AJ552" i="14"/>
  <c r="AJ512" i="14"/>
  <c r="AJ540" i="14"/>
  <c r="AJ589" i="14"/>
  <c r="AJ553" i="14"/>
  <c r="AJ546" i="14"/>
  <c r="AJ560" i="14"/>
  <c r="AJ517" i="14"/>
  <c r="AJ592" i="14"/>
  <c r="AJ590" i="14"/>
  <c r="AJ580" i="14"/>
  <c r="AJ519" i="14"/>
  <c r="AJ570" i="14"/>
  <c r="AJ581" i="14"/>
  <c r="AJ509" i="14"/>
  <c r="AN1" i="14"/>
  <c r="AM79" i="14"/>
  <c r="AM90" i="14"/>
  <c r="AM8" i="14"/>
  <c r="AM82" i="14"/>
  <c r="AM59" i="14"/>
  <c r="AM43" i="14"/>
  <c r="AM68" i="14"/>
  <c r="AM52" i="14"/>
  <c r="AM36" i="14"/>
  <c r="AM20" i="14"/>
  <c r="AM41" i="14"/>
  <c r="AM25" i="14"/>
  <c r="AM54" i="14"/>
  <c r="AM22" i="14"/>
  <c r="AM6" i="14"/>
  <c r="AM27" i="14"/>
  <c r="AM9" i="14"/>
  <c r="AM31" i="14"/>
  <c r="AM4" i="14"/>
  <c r="AM67" i="14"/>
  <c r="AM23" i="14"/>
  <c r="AM72" i="14"/>
  <c r="AM56" i="14"/>
  <c r="AM40" i="14"/>
  <c r="AM24" i="14"/>
  <c r="AM45" i="14"/>
  <c r="AM29" i="14"/>
  <c r="AM39" i="14"/>
  <c r="AM63" i="14"/>
  <c r="AM35" i="14"/>
  <c r="AM74" i="14"/>
  <c r="AM60" i="14"/>
  <c r="AM44" i="14"/>
  <c r="AM28" i="14"/>
  <c r="AM12" i="14"/>
  <c r="AM65" i="14"/>
  <c r="AM49" i="14"/>
  <c r="AM33" i="14"/>
  <c r="AM17" i="14"/>
  <c r="AM92" i="14"/>
  <c r="AM62" i="14"/>
  <c r="AM46" i="14"/>
  <c r="AM30" i="14"/>
  <c r="AM14" i="14"/>
  <c r="AM5" i="14"/>
  <c r="AM47" i="14"/>
  <c r="AM11" i="14"/>
  <c r="AM89" i="14"/>
  <c r="AM7" i="14"/>
  <c r="AM70" i="14"/>
  <c r="AM38" i="14"/>
  <c r="AM86" i="14"/>
  <c r="AM81" i="14"/>
  <c r="AM13" i="14"/>
  <c r="AM26" i="14"/>
  <c r="AM15" i="14"/>
  <c r="AM83" i="14"/>
  <c r="AM84" i="14"/>
  <c r="AM93" i="14"/>
  <c r="AM76" i="14"/>
  <c r="AM85" i="14"/>
  <c r="AM71" i="14"/>
  <c r="AM55" i="14"/>
  <c r="AM73" i="14"/>
  <c r="AM57" i="14"/>
  <c r="AM80" i="14"/>
  <c r="AM91" i="14"/>
  <c r="AM75" i="14"/>
  <c r="AM88" i="14"/>
  <c r="AM58" i="14"/>
  <c r="AM10" i="14"/>
  <c r="AM64" i="14"/>
  <c r="AM48" i="14"/>
  <c r="AM32" i="14"/>
  <c r="AM16" i="14"/>
  <c r="AM69" i="14"/>
  <c r="AM53" i="14"/>
  <c r="AM37" i="14"/>
  <c r="AM21" i="14"/>
  <c r="AM77" i="14"/>
  <c r="AM66" i="14"/>
  <c r="AM50" i="14"/>
  <c r="AM34" i="14"/>
  <c r="AM18" i="14"/>
  <c r="AM51" i="14"/>
  <c r="AM78" i="14"/>
  <c r="AM61" i="14"/>
  <c r="AM42" i="14"/>
  <c r="AM19" i="14"/>
  <c r="AM87" i="14"/>
  <c r="AK401" i="14"/>
  <c r="AJ478" i="14"/>
  <c r="AJ462" i="14"/>
  <c r="AJ455" i="14"/>
  <c r="AJ450" i="14"/>
  <c r="AJ471" i="14"/>
  <c r="AJ432" i="14"/>
  <c r="AJ443" i="14"/>
  <c r="AJ489" i="14"/>
  <c r="AJ481" i="14"/>
  <c r="AJ461" i="14"/>
  <c r="AJ430" i="14"/>
  <c r="AJ454" i="14"/>
  <c r="AJ467" i="14"/>
  <c r="AJ483" i="14"/>
  <c r="AJ474" i="14"/>
  <c r="AJ447" i="14"/>
  <c r="AJ431" i="14"/>
  <c r="AJ423" i="14"/>
  <c r="AJ415" i="14"/>
  <c r="AJ484" i="14"/>
  <c r="AJ472" i="14"/>
  <c r="AJ470" i="14"/>
  <c r="AJ440" i="14"/>
  <c r="AJ427" i="14"/>
  <c r="AJ449" i="14"/>
  <c r="AJ405" i="14"/>
  <c r="AJ433" i="14"/>
  <c r="AJ452" i="14"/>
  <c r="AJ466" i="14"/>
  <c r="AJ438" i="14"/>
  <c r="AJ479" i="14"/>
  <c r="AJ426" i="14"/>
  <c r="AJ437" i="14"/>
  <c r="AJ448" i="14"/>
  <c r="AJ463" i="14"/>
  <c r="AJ439" i="14"/>
  <c r="AJ473" i="14"/>
  <c r="AJ453" i="14"/>
  <c r="AJ421" i="14"/>
  <c r="AJ451" i="14"/>
  <c r="AJ420" i="14"/>
  <c r="AJ409" i="14"/>
  <c r="AJ410" i="14"/>
  <c r="AJ475" i="14"/>
  <c r="AJ482" i="14"/>
  <c r="AJ458" i="14"/>
  <c r="AJ434" i="14"/>
  <c r="AJ444" i="14"/>
  <c r="AJ493" i="14"/>
  <c r="AJ416" i="14"/>
  <c r="AJ469" i="14"/>
  <c r="AJ486" i="14"/>
  <c r="AJ435" i="14"/>
  <c r="AJ460" i="14"/>
  <c r="AJ477" i="14"/>
  <c r="AJ488" i="14"/>
  <c r="AJ480" i="14"/>
  <c r="AJ476" i="14"/>
  <c r="AJ424" i="14"/>
  <c r="AJ487" i="14"/>
  <c r="AJ411" i="14"/>
  <c r="AJ491" i="14"/>
  <c r="AJ417" i="14"/>
  <c r="AJ446" i="14"/>
  <c r="AJ408" i="14"/>
  <c r="AJ456" i="14"/>
  <c r="AJ457" i="14"/>
  <c r="AJ419" i="14"/>
  <c r="AJ406" i="14"/>
  <c r="AJ490" i="14"/>
  <c r="AJ464" i="14"/>
  <c r="AJ441" i="14"/>
  <c r="AJ404" i="14"/>
  <c r="AJ465" i="14"/>
  <c r="AJ418" i="14"/>
  <c r="AJ442" i="14"/>
  <c r="AJ445" i="14"/>
  <c r="AJ459" i="14"/>
  <c r="AJ428" i="14"/>
  <c r="AJ485" i="14"/>
  <c r="AJ414" i="14"/>
  <c r="AJ492" i="14"/>
  <c r="AJ468" i="14"/>
  <c r="AJ436" i="14"/>
  <c r="AJ429" i="14"/>
  <c r="AJ412" i="14"/>
  <c r="AJ413" i="14"/>
  <c r="AJ407" i="14"/>
  <c r="AJ422" i="14"/>
  <c r="AJ425" i="14"/>
  <c r="AK301" i="14"/>
  <c r="AJ373" i="14"/>
  <c r="AJ374" i="14"/>
  <c r="AJ369" i="14"/>
  <c r="AJ386" i="14"/>
  <c r="AJ322" i="14"/>
  <c r="AJ353" i="14"/>
  <c r="AJ317" i="14"/>
  <c r="AJ336" i="14"/>
  <c r="AJ345" i="14"/>
  <c r="AJ324" i="14"/>
  <c r="AJ315" i="14"/>
  <c r="AJ340" i="14"/>
  <c r="AJ372" i="14"/>
  <c r="AJ387" i="14"/>
  <c r="AJ366" i="14"/>
  <c r="AJ356" i="14"/>
  <c r="AJ388" i="14"/>
  <c r="AJ347" i="14"/>
  <c r="AJ321" i="14"/>
  <c r="AJ383" i="14"/>
  <c r="AJ359" i="14"/>
  <c r="AJ316" i="14"/>
  <c r="AJ312" i="14"/>
  <c r="AJ379" i="14"/>
  <c r="AJ390" i="14"/>
  <c r="AJ382" i="14"/>
  <c r="AJ380" i="14"/>
  <c r="AJ360" i="14"/>
  <c r="AJ343" i="14"/>
  <c r="AJ355" i="14"/>
  <c r="AJ314" i="14"/>
  <c r="AJ378" i="14"/>
  <c r="AJ367" i="14"/>
  <c r="AJ354" i="14"/>
  <c r="AJ364" i="14"/>
  <c r="AJ361" i="14"/>
  <c r="AJ307" i="14"/>
  <c r="AJ368" i="14"/>
  <c r="AJ385" i="14"/>
  <c r="AJ377" i="14"/>
  <c r="AJ338" i="14"/>
  <c r="AJ330" i="14"/>
  <c r="AJ306" i="14"/>
  <c r="AJ337" i="14"/>
  <c r="AJ392" i="14"/>
  <c r="AJ384" i="14"/>
  <c r="AJ376" i="14"/>
  <c r="AJ393" i="14"/>
  <c r="AJ346" i="14"/>
  <c r="AJ328" i="14"/>
  <c r="AJ341" i="14"/>
  <c r="AJ323" i="14"/>
  <c r="AJ326" i="14"/>
  <c r="AJ348" i="14"/>
  <c r="AJ327" i="14"/>
  <c r="AJ332" i="14"/>
  <c r="AJ389" i="14"/>
  <c r="AJ357" i="14"/>
  <c r="AJ333" i="14"/>
  <c r="AJ308" i="14"/>
  <c r="AJ349" i="14"/>
  <c r="AJ371" i="14"/>
  <c r="AJ363" i="14"/>
  <c r="AJ351" i="14"/>
  <c r="AJ362" i="14"/>
  <c r="AJ309" i="14"/>
  <c r="AJ318" i="14"/>
  <c r="AJ304" i="14"/>
  <c r="AJ305" i="14"/>
  <c r="AJ310" i="14"/>
  <c r="AJ381" i="14"/>
  <c r="AJ325" i="14"/>
  <c r="AJ352" i="14"/>
  <c r="AJ331" i="14"/>
  <c r="AJ334" i="14"/>
  <c r="AJ335" i="14"/>
  <c r="AJ358" i="14"/>
  <c r="AJ370" i="14"/>
  <c r="AJ313" i="14"/>
  <c r="AJ365" i="14"/>
  <c r="AJ339" i="14"/>
  <c r="AJ344" i="14"/>
  <c r="AJ319" i="14"/>
  <c r="AJ375" i="14"/>
  <c r="AJ350" i="14"/>
  <c r="AJ391" i="14"/>
  <c r="AJ329" i="14"/>
  <c r="AJ311" i="14"/>
  <c r="AJ320" i="14"/>
  <c r="AJ342" i="14"/>
  <c r="AK103" i="14" l="1"/>
  <c r="AK102" i="14"/>
  <c r="AN3" i="14"/>
  <c r="AN2" i="14"/>
  <c r="AK203" i="14"/>
  <c r="AK202" i="14"/>
  <c r="AK302" i="14"/>
  <c r="AK303" i="14"/>
  <c r="AK502" i="14"/>
  <c r="AK503" i="14"/>
  <c r="AK403" i="14"/>
  <c r="AK402" i="14"/>
  <c r="AL401" i="14"/>
  <c r="AK491" i="14"/>
  <c r="AK450" i="14"/>
  <c r="AK445" i="14"/>
  <c r="AK471" i="14"/>
  <c r="AK427" i="14"/>
  <c r="AK467" i="14"/>
  <c r="AK438" i="14"/>
  <c r="AK406" i="14"/>
  <c r="AK490" i="14"/>
  <c r="AK493" i="14"/>
  <c r="AK470" i="14"/>
  <c r="AK439" i="14"/>
  <c r="AK479" i="14"/>
  <c r="AK414" i="14"/>
  <c r="AK478" i="14"/>
  <c r="AK411" i="14"/>
  <c r="AK408" i="14"/>
  <c r="AK462" i="14"/>
  <c r="AK472" i="14"/>
  <c r="AK464" i="14"/>
  <c r="AK483" i="14"/>
  <c r="AK486" i="14"/>
  <c r="AK488" i="14"/>
  <c r="AK480" i="14"/>
  <c r="AK482" i="14"/>
  <c r="AK474" i="14"/>
  <c r="AK443" i="14"/>
  <c r="AK435" i="14"/>
  <c r="AK473" i="14"/>
  <c r="AK442" i="14"/>
  <c r="AK426" i="14"/>
  <c r="AK418" i="14"/>
  <c r="AK410" i="14"/>
  <c r="AK432" i="14"/>
  <c r="AK468" i="14"/>
  <c r="AK454" i="14"/>
  <c r="AK463" i="14"/>
  <c r="AK407" i="14"/>
  <c r="AK417" i="14"/>
  <c r="AK460" i="14"/>
  <c r="AK431" i="14"/>
  <c r="AK425" i="14"/>
  <c r="AK457" i="14"/>
  <c r="AK429" i="14"/>
  <c r="AK440" i="14"/>
  <c r="AK458" i="14"/>
  <c r="AK434" i="14"/>
  <c r="AK456" i="14"/>
  <c r="AK424" i="14"/>
  <c r="AK441" i="14"/>
  <c r="AK444" i="14"/>
  <c r="AK455" i="14"/>
  <c r="AK436" i="14"/>
  <c r="AK461" i="14"/>
  <c r="AK453" i="14"/>
  <c r="AK475" i="14"/>
  <c r="AK481" i="14"/>
  <c r="AK484" i="14"/>
  <c r="AK420" i="14"/>
  <c r="AK404" i="14"/>
  <c r="AK423" i="14"/>
  <c r="AK415" i="14"/>
  <c r="AK466" i="14"/>
  <c r="AK412" i="14"/>
  <c r="AK469" i="14"/>
  <c r="AK446" i="14"/>
  <c r="AK428" i="14"/>
  <c r="AK489" i="14"/>
  <c r="AK448" i="14"/>
  <c r="AK416" i="14"/>
  <c r="AK421" i="14"/>
  <c r="AK452" i="14"/>
  <c r="AK492" i="14"/>
  <c r="AK422" i="14"/>
  <c r="AK449" i="14"/>
  <c r="AK405" i="14"/>
  <c r="AK465" i="14"/>
  <c r="AK409" i="14"/>
  <c r="AK459" i="14"/>
  <c r="AK433" i="14"/>
  <c r="AK437" i="14"/>
  <c r="AK485" i="14"/>
  <c r="AK447" i="14"/>
  <c r="AK430" i="14"/>
  <c r="AK476" i="14"/>
  <c r="AK419" i="14"/>
  <c r="AK451" i="14"/>
  <c r="AK477" i="14"/>
  <c r="AK413" i="14"/>
  <c r="AK487" i="14"/>
  <c r="AL101" i="14"/>
  <c r="AK146" i="14"/>
  <c r="AK125" i="14"/>
  <c r="AK128" i="14"/>
  <c r="AK171" i="14"/>
  <c r="AK107" i="14"/>
  <c r="AK150" i="14"/>
  <c r="AK164" i="14"/>
  <c r="AK186" i="14"/>
  <c r="AK192" i="14"/>
  <c r="AK148" i="14"/>
  <c r="AK111" i="14"/>
  <c r="AK177" i="14"/>
  <c r="AK188" i="14"/>
  <c r="AK122" i="14"/>
  <c r="AK165" i="14"/>
  <c r="AK168" i="14"/>
  <c r="AK104" i="14"/>
  <c r="AK181" i="14"/>
  <c r="AK147" i="14"/>
  <c r="AK126" i="14"/>
  <c r="AK159" i="14"/>
  <c r="AK156" i="14"/>
  <c r="AK132" i="14"/>
  <c r="AK182" i="14"/>
  <c r="AK162" i="14"/>
  <c r="AK141" i="14"/>
  <c r="AK144" i="14"/>
  <c r="AK123" i="14"/>
  <c r="AK166" i="14"/>
  <c r="AK137" i="14"/>
  <c r="AK121" i="14"/>
  <c r="AK169" i="14"/>
  <c r="AK151" i="14"/>
  <c r="AK193" i="14"/>
  <c r="AK178" i="14"/>
  <c r="AK138" i="14"/>
  <c r="AK117" i="14"/>
  <c r="AK120" i="14"/>
  <c r="AK163" i="14"/>
  <c r="AK142" i="14"/>
  <c r="AK184" i="14"/>
  <c r="AK129" i="14"/>
  <c r="AK105" i="14"/>
  <c r="AK108" i="14"/>
  <c r="AK153" i="14"/>
  <c r="AK187" i="14"/>
  <c r="AK180" i="14"/>
  <c r="AK191" i="14"/>
  <c r="AK114" i="14"/>
  <c r="AK157" i="14"/>
  <c r="AK160" i="14"/>
  <c r="AK139" i="14"/>
  <c r="AK118" i="14"/>
  <c r="AK135" i="14"/>
  <c r="AK119" i="14"/>
  <c r="AK140" i="14"/>
  <c r="AK167" i="14"/>
  <c r="AK185" i="14"/>
  <c r="AK109" i="14"/>
  <c r="AK112" i="14"/>
  <c r="AK131" i="14"/>
  <c r="AK174" i="14"/>
  <c r="AK161" i="14"/>
  <c r="AK113" i="14"/>
  <c r="AK190" i="14"/>
  <c r="AK154" i="14"/>
  <c r="AK130" i="14"/>
  <c r="AK173" i="14"/>
  <c r="AK175" i="14"/>
  <c r="AK172" i="14"/>
  <c r="AK106" i="14"/>
  <c r="AK149" i="14"/>
  <c r="AK189" i="14"/>
  <c r="AK152" i="14"/>
  <c r="AK183" i="14"/>
  <c r="AK115" i="14"/>
  <c r="AK158" i="14"/>
  <c r="AK124" i="14"/>
  <c r="AK179" i="14"/>
  <c r="AK136" i="14"/>
  <c r="AK110" i="14"/>
  <c r="AK170" i="14"/>
  <c r="AK176" i="14"/>
  <c r="AK134" i="14"/>
  <c r="AK155" i="14"/>
  <c r="AK143" i="14"/>
  <c r="AK145" i="14"/>
  <c r="AK133" i="14"/>
  <c r="AK127" i="14"/>
  <c r="AK116" i="14"/>
  <c r="AL501" i="14"/>
  <c r="AK572" i="14"/>
  <c r="AK582" i="14"/>
  <c r="AK537" i="14"/>
  <c r="AK583" i="14"/>
  <c r="AK589" i="14"/>
  <c r="AK562" i="14"/>
  <c r="AK591" i="14"/>
  <c r="AK576" i="14"/>
  <c r="AK517" i="14"/>
  <c r="AK528" i="14"/>
  <c r="AK558" i="14"/>
  <c r="AK506" i="14"/>
  <c r="AK544" i="14"/>
  <c r="AK577" i="14"/>
  <c r="AK588" i="14"/>
  <c r="AK578" i="14"/>
  <c r="AK567" i="14"/>
  <c r="AK540" i="14"/>
  <c r="AK551" i="14"/>
  <c r="AK579" i="14"/>
  <c r="AK538" i="14"/>
  <c r="AK568" i="14"/>
  <c r="AK557" i="14"/>
  <c r="AK539" i="14"/>
  <c r="AK519" i="14"/>
  <c r="AK516" i="14"/>
  <c r="AK555" i="14"/>
  <c r="AK523" i="14"/>
  <c r="AK511" i="14"/>
  <c r="AK574" i="14"/>
  <c r="AK563" i="14"/>
  <c r="AK553" i="14"/>
  <c r="AK527" i="14"/>
  <c r="AK571" i="14"/>
  <c r="AK533" i="14"/>
  <c r="AK547" i="14"/>
  <c r="AK526" i="14"/>
  <c r="AK508" i="14"/>
  <c r="AK522" i="14"/>
  <c r="AK531" i="14"/>
  <c r="AK552" i="14"/>
  <c r="AK593" i="14"/>
  <c r="AK581" i="14"/>
  <c r="AK529" i="14"/>
  <c r="AK556" i="14"/>
  <c r="AK554" i="14"/>
  <c r="AK564" i="14"/>
  <c r="AK509" i="14"/>
  <c r="AK542" i="14"/>
  <c r="AK592" i="14"/>
  <c r="AK565" i="14"/>
  <c r="AK532" i="14"/>
  <c r="AK543" i="14"/>
  <c r="AK530" i="14"/>
  <c r="AK570" i="14"/>
  <c r="AK549" i="14"/>
  <c r="AK518" i="14"/>
  <c r="AK550" i="14"/>
  <c r="AK515" i="14"/>
  <c r="AK507" i="14"/>
  <c r="AK586" i="14"/>
  <c r="AK545" i="14"/>
  <c r="AK525" i="14"/>
  <c r="AK569" i="14"/>
  <c r="AK521" i="14"/>
  <c r="AK510" i="14"/>
  <c r="AK536" i="14"/>
  <c r="AK587" i="14"/>
  <c r="AK590" i="14"/>
  <c r="AK566" i="14"/>
  <c r="AK512" i="14"/>
  <c r="AK584" i="14"/>
  <c r="AK561" i="14"/>
  <c r="AK559" i="14"/>
  <c r="AK541" i="14"/>
  <c r="AK520" i="14"/>
  <c r="AK575" i="14"/>
  <c r="AK546" i="14"/>
  <c r="AK524" i="14"/>
  <c r="AK514" i="14"/>
  <c r="AK505" i="14"/>
  <c r="AK535" i="14"/>
  <c r="AK573" i="14"/>
  <c r="AK548" i="14"/>
  <c r="AK560" i="14"/>
  <c r="AK534" i="14"/>
  <c r="AK585" i="14"/>
  <c r="AK580" i="14"/>
  <c r="AK504" i="14"/>
  <c r="AK513" i="14"/>
  <c r="AL201" i="14"/>
  <c r="AK247" i="14"/>
  <c r="AK266" i="14"/>
  <c r="AK245" i="14"/>
  <c r="AK264" i="14"/>
  <c r="AK283" i="14"/>
  <c r="AK219" i="14"/>
  <c r="AK214" i="14"/>
  <c r="AK286" i="14"/>
  <c r="AK254" i="14"/>
  <c r="AK217" i="14"/>
  <c r="AK276" i="14"/>
  <c r="AK238" i="14"/>
  <c r="AK228" i="14"/>
  <c r="AK287" i="14"/>
  <c r="AK223" i="14"/>
  <c r="AK242" i="14"/>
  <c r="AK263" i="14"/>
  <c r="AK282" i="14"/>
  <c r="AK218" i="14"/>
  <c r="AK261" i="14"/>
  <c r="AK280" i="14"/>
  <c r="AK239" i="14"/>
  <c r="AK256" i="14"/>
  <c r="AK240" i="14"/>
  <c r="AK232" i="14"/>
  <c r="AK224" i="14"/>
  <c r="AK284" i="14"/>
  <c r="AK222" i="14"/>
  <c r="AK220" i="14"/>
  <c r="AK258" i="14"/>
  <c r="AK288" i="14"/>
  <c r="AK272" i="14"/>
  <c r="AK248" i="14"/>
  <c r="AK211" i="14"/>
  <c r="AK212" i="14"/>
  <c r="AK230" i="14"/>
  <c r="AK279" i="14"/>
  <c r="AK226" i="14"/>
  <c r="AK210" i="14"/>
  <c r="AK285" i="14"/>
  <c r="AK229" i="14"/>
  <c r="AK213" i="14"/>
  <c r="AK235" i="14"/>
  <c r="AK227" i="14"/>
  <c r="AK262" i="14"/>
  <c r="AK233" i="14"/>
  <c r="AK273" i="14"/>
  <c r="AK225" i="14"/>
  <c r="AK268" i="14"/>
  <c r="AK281" i="14"/>
  <c r="AK231" i="14"/>
  <c r="AK269" i="14"/>
  <c r="AK253" i="14"/>
  <c r="AK275" i="14"/>
  <c r="AK259" i="14"/>
  <c r="AK251" i="14"/>
  <c r="AK243" i="14"/>
  <c r="AK252" i="14"/>
  <c r="AK249" i="14"/>
  <c r="AK215" i="14"/>
  <c r="AK250" i="14"/>
  <c r="AK237" i="14"/>
  <c r="AK291" i="14"/>
  <c r="AK267" i="14"/>
  <c r="AK260" i="14"/>
  <c r="AK204" i="14"/>
  <c r="AK209" i="14"/>
  <c r="AK270" i="14"/>
  <c r="AK241" i="14"/>
  <c r="AK221" i="14"/>
  <c r="AK205" i="14"/>
  <c r="AK292" i="14"/>
  <c r="AK206" i="14"/>
  <c r="AK278" i="14"/>
  <c r="AK265" i="14"/>
  <c r="AK255" i="14"/>
  <c r="AK274" i="14"/>
  <c r="AK216" i="14"/>
  <c r="AK236" i="14"/>
  <c r="AK289" i="14"/>
  <c r="AK290" i="14"/>
  <c r="AK257" i="14"/>
  <c r="AK207" i="14"/>
  <c r="AK246" i="14"/>
  <c r="AK271" i="14"/>
  <c r="AK234" i="14"/>
  <c r="AK208" i="14"/>
  <c r="AK293" i="14"/>
  <c r="AK277" i="14"/>
  <c r="AK244" i="14"/>
  <c r="AL301" i="14"/>
  <c r="AK368" i="14"/>
  <c r="AK390" i="14"/>
  <c r="AK369" i="14"/>
  <c r="AK353" i="14"/>
  <c r="AK317" i="14"/>
  <c r="AK364" i="14"/>
  <c r="AK331" i="14"/>
  <c r="AK391" i="14"/>
  <c r="AK362" i="14"/>
  <c r="AK308" i="14"/>
  <c r="AK366" i="14"/>
  <c r="AK375" i="14"/>
  <c r="AK356" i="14"/>
  <c r="AK348" i="14"/>
  <c r="AK313" i="14"/>
  <c r="AK393" i="14"/>
  <c r="AK378" i="14"/>
  <c r="AK309" i="14"/>
  <c r="AK383" i="14"/>
  <c r="AK365" i="14"/>
  <c r="AK340" i="14"/>
  <c r="AK324" i="14"/>
  <c r="AK338" i="14"/>
  <c r="AK380" i="14"/>
  <c r="AK372" i="14"/>
  <c r="AK333" i="14"/>
  <c r="AK325" i="14"/>
  <c r="AK351" i="14"/>
  <c r="AK349" i="14"/>
  <c r="AK387" i="14"/>
  <c r="AK379" i="14"/>
  <c r="AK371" i="14"/>
  <c r="AK388" i="14"/>
  <c r="AK341" i="14"/>
  <c r="AK363" i="14"/>
  <c r="AK323" i="14"/>
  <c r="AK361" i="14"/>
  <c r="AK381" i="14"/>
  <c r="AK335" i="14"/>
  <c r="AK319" i="14"/>
  <c r="AK346" i="14"/>
  <c r="AK327" i="14"/>
  <c r="AK314" i="14"/>
  <c r="AK332" i="14"/>
  <c r="AK360" i="14"/>
  <c r="AK350" i="14"/>
  <c r="AK347" i="14"/>
  <c r="AK339" i="14"/>
  <c r="AK329" i="14"/>
  <c r="AK321" i="14"/>
  <c r="AK384" i="14"/>
  <c r="AK376" i="14"/>
  <c r="AK352" i="14"/>
  <c r="AK374" i="14"/>
  <c r="AK328" i="14"/>
  <c r="AK320" i="14"/>
  <c r="AK377" i="14"/>
  <c r="AK342" i="14"/>
  <c r="AK345" i="14"/>
  <c r="AK315" i="14"/>
  <c r="AK304" i="14"/>
  <c r="AK337" i="14"/>
  <c r="AK382" i="14"/>
  <c r="AK367" i="14"/>
  <c r="AK326" i="14"/>
  <c r="AK386" i="14"/>
  <c r="AK311" i="14"/>
  <c r="AK344" i="14"/>
  <c r="AK322" i="14"/>
  <c r="AK370" i="14"/>
  <c r="AK354" i="14"/>
  <c r="AK316" i="14"/>
  <c r="AK305" i="14"/>
  <c r="AK357" i="14"/>
  <c r="AK307" i="14"/>
  <c r="AK359" i="14"/>
  <c r="AK343" i="14"/>
  <c r="AK310" i="14"/>
  <c r="AK330" i="14"/>
  <c r="AK312" i="14"/>
  <c r="AK389" i="14"/>
  <c r="AK318" i="14"/>
  <c r="AK392" i="14"/>
  <c r="AK336" i="14"/>
  <c r="AK334" i="14"/>
  <c r="AK355" i="14"/>
  <c r="AK306" i="14"/>
  <c r="AK358" i="14"/>
  <c r="AK385" i="14"/>
  <c r="AK373" i="14"/>
  <c r="AO1" i="14"/>
  <c r="AN88" i="14"/>
  <c r="AN61" i="14"/>
  <c r="AN45" i="14"/>
  <c r="AN29" i="14"/>
  <c r="AN13" i="14"/>
  <c r="AN93" i="14"/>
  <c r="AN66" i="14"/>
  <c r="AN50" i="14"/>
  <c r="AN34" i="14"/>
  <c r="AN18" i="14"/>
  <c r="AN59" i="14"/>
  <c r="AN47" i="14"/>
  <c r="AN44" i="14"/>
  <c r="AN24" i="14"/>
  <c r="AN92" i="14"/>
  <c r="AN90" i="14"/>
  <c r="AN12" i="14"/>
  <c r="AN9" i="14"/>
  <c r="AN74" i="14"/>
  <c r="AN28" i="14"/>
  <c r="AN57" i="14"/>
  <c r="AN41" i="14"/>
  <c r="AN91" i="14"/>
  <c r="AN68" i="14"/>
  <c r="AN48" i="14"/>
  <c r="AN75" i="14"/>
  <c r="AN55" i="14"/>
  <c r="AN86" i="14"/>
  <c r="AN67" i="14"/>
  <c r="AN77" i="14"/>
  <c r="AN80" i="14"/>
  <c r="AN52" i="14"/>
  <c r="AN72" i="14"/>
  <c r="AN20" i="14"/>
  <c r="AN79" i="14"/>
  <c r="AN27" i="14"/>
  <c r="AN7" i="14"/>
  <c r="AN64" i="14"/>
  <c r="AN73" i="14"/>
  <c r="AN62" i="14"/>
  <c r="AN46" i="14"/>
  <c r="AN83" i="14"/>
  <c r="AN4" i="14"/>
  <c r="AN65" i="14"/>
  <c r="AN49" i="14"/>
  <c r="AN33" i="14"/>
  <c r="AN17" i="14"/>
  <c r="AN70" i="14"/>
  <c r="AN54" i="14"/>
  <c r="AN38" i="14"/>
  <c r="AN22" i="14"/>
  <c r="AN6" i="14"/>
  <c r="AN39" i="14"/>
  <c r="AN15" i="14"/>
  <c r="AN63" i="14"/>
  <c r="AN16" i="14"/>
  <c r="AN32" i="14"/>
  <c r="AN36" i="14"/>
  <c r="AN31" i="14"/>
  <c r="AN76" i="14"/>
  <c r="AN30" i="14"/>
  <c r="AN14" i="14"/>
  <c r="AN5" i="14"/>
  <c r="AN89" i="14"/>
  <c r="AN71" i="14"/>
  <c r="AN82" i="14"/>
  <c r="AN81" i="14"/>
  <c r="AN56" i="14"/>
  <c r="AN43" i="14"/>
  <c r="AN19" i="14"/>
  <c r="AN40" i="14"/>
  <c r="AN23" i="14"/>
  <c r="AN85" i="14"/>
  <c r="AN51" i="14"/>
  <c r="AN60" i="14"/>
  <c r="AN11" i="14"/>
  <c r="AN78" i="14"/>
  <c r="AN25" i="14"/>
  <c r="AN35" i="14"/>
  <c r="AN8" i="14"/>
  <c r="AN84" i="14"/>
  <c r="AN69" i="14"/>
  <c r="AN53" i="14"/>
  <c r="AN37" i="14"/>
  <c r="AN21" i="14"/>
  <c r="AN87" i="14"/>
  <c r="AN58" i="14"/>
  <c r="AN42" i="14"/>
  <c r="AN26" i="14"/>
  <c r="AN10" i="14"/>
  <c r="AL103" i="14" l="1"/>
  <c r="AL102" i="14"/>
  <c r="AL203" i="14"/>
  <c r="AL202" i="14"/>
  <c r="AL402" i="14"/>
  <c r="AL403" i="14"/>
  <c r="AO3" i="14"/>
  <c r="AO2" i="14"/>
  <c r="AL503" i="14"/>
  <c r="AL502" i="14"/>
  <c r="AL302" i="14"/>
  <c r="AL303" i="14"/>
  <c r="AM301" i="14"/>
  <c r="AL387" i="14"/>
  <c r="AL366" i="14"/>
  <c r="AL388" i="14"/>
  <c r="AL383" i="14"/>
  <c r="AL336" i="14"/>
  <c r="AL364" i="14"/>
  <c r="AL331" i="14"/>
  <c r="AL332" i="14"/>
  <c r="AL317" i="14"/>
  <c r="AL308" i="14"/>
  <c r="AL309" i="14"/>
  <c r="AL375" i="14"/>
  <c r="AL367" i="14"/>
  <c r="AL328" i="14"/>
  <c r="AL320" i="14"/>
  <c r="AL304" i="14"/>
  <c r="AL381" i="14"/>
  <c r="AL346" i="14"/>
  <c r="AL327" i="14"/>
  <c r="AL357" i="14"/>
  <c r="AL313" i="14"/>
  <c r="AL356" i="14"/>
  <c r="AL353" i="14"/>
  <c r="AL341" i="14"/>
  <c r="AL382" i="14"/>
  <c r="AL374" i="14"/>
  <c r="AL391" i="14"/>
  <c r="AL344" i="14"/>
  <c r="AL326" i="14"/>
  <c r="AL370" i="14"/>
  <c r="AL363" i="14"/>
  <c r="AL390" i="14"/>
  <c r="AL351" i="14"/>
  <c r="AL342" i="14"/>
  <c r="AL334" i="14"/>
  <c r="AL318" i="14"/>
  <c r="AL373" i="14"/>
  <c r="AL349" i="14"/>
  <c r="AL358" i="14"/>
  <c r="AL324" i="14"/>
  <c r="AL368" i="14"/>
  <c r="AL307" i="14"/>
  <c r="AL354" i="14"/>
  <c r="AL379" i="14"/>
  <c r="AL371" i="14"/>
  <c r="AL355" i="14"/>
  <c r="AL323" i="14"/>
  <c r="AL348" i="14"/>
  <c r="AL340" i="14"/>
  <c r="AL384" i="14"/>
  <c r="AL322" i="14"/>
  <c r="AL316" i="14"/>
  <c r="AL376" i="14"/>
  <c r="AL350" i="14"/>
  <c r="AL347" i="14"/>
  <c r="AL339" i="14"/>
  <c r="AL377" i="14"/>
  <c r="AL362" i="14"/>
  <c r="AL337" i="14"/>
  <c r="AL311" i="14"/>
  <c r="AL330" i="14"/>
  <c r="AL389" i="14"/>
  <c r="AL321" i="14"/>
  <c r="AL369" i="14"/>
  <c r="AL361" i="14"/>
  <c r="AL306" i="14"/>
  <c r="AL338" i="14"/>
  <c r="AL343" i="14"/>
  <c r="AL385" i="14"/>
  <c r="AL392" i="14"/>
  <c r="AL352" i="14"/>
  <c r="AL345" i="14"/>
  <c r="AL386" i="14"/>
  <c r="AL335" i="14"/>
  <c r="AL319" i="14"/>
  <c r="AL393" i="14"/>
  <c r="AL380" i="14"/>
  <c r="AL312" i="14"/>
  <c r="AL329" i="14"/>
  <c r="AL325" i="14"/>
  <c r="AL360" i="14"/>
  <c r="AL305" i="14"/>
  <c r="AL372" i="14"/>
  <c r="AL314" i="14"/>
  <c r="AL310" i="14"/>
  <c r="AL378" i="14"/>
  <c r="AL365" i="14"/>
  <c r="AL315" i="14"/>
  <c r="AL359" i="14"/>
  <c r="AL333" i="14"/>
  <c r="AM101" i="14"/>
  <c r="AL185" i="14"/>
  <c r="AL178" i="14"/>
  <c r="AL165" i="14"/>
  <c r="AL144" i="14"/>
  <c r="AL187" i="14"/>
  <c r="AL147" i="14"/>
  <c r="AL126" i="14"/>
  <c r="AL169" i="14"/>
  <c r="AL105" i="14"/>
  <c r="AL151" i="14"/>
  <c r="AL119" i="14"/>
  <c r="AL122" i="14"/>
  <c r="AL132" i="14"/>
  <c r="AL164" i="14"/>
  <c r="AL114" i="14"/>
  <c r="AL141" i="14"/>
  <c r="AL120" i="14"/>
  <c r="AL123" i="14"/>
  <c r="AL166" i="14"/>
  <c r="AL145" i="14"/>
  <c r="AL176" i="14"/>
  <c r="AL143" i="14"/>
  <c r="AL190" i="14"/>
  <c r="AL183" i="14"/>
  <c r="AL117" i="14"/>
  <c r="AL160" i="14"/>
  <c r="AL181" i="14"/>
  <c r="AL163" i="14"/>
  <c r="AL142" i="14"/>
  <c r="AL121" i="14"/>
  <c r="AL162" i="14"/>
  <c r="AL116" i="14"/>
  <c r="AL146" i="14"/>
  <c r="AL167" i="14"/>
  <c r="AL108" i="14"/>
  <c r="AL177" i="14"/>
  <c r="AL157" i="14"/>
  <c r="AL136" i="14"/>
  <c r="AL139" i="14"/>
  <c r="AL179" i="14"/>
  <c r="AL118" i="14"/>
  <c r="AL161" i="14"/>
  <c r="AL154" i="14"/>
  <c r="AL130" i="14"/>
  <c r="AL135" i="14"/>
  <c r="AL188" i="14"/>
  <c r="AL133" i="14"/>
  <c r="AL112" i="14"/>
  <c r="AL115" i="14"/>
  <c r="AL158" i="14"/>
  <c r="AL137" i="14"/>
  <c r="AL184" i="14"/>
  <c r="AL156" i="14"/>
  <c r="AL140" i="14"/>
  <c r="AL180" i="14"/>
  <c r="AL173" i="14"/>
  <c r="AL104" i="14"/>
  <c r="AL107" i="14"/>
  <c r="AL192" i="14"/>
  <c r="AL124" i="14"/>
  <c r="AL106" i="14"/>
  <c r="AL191" i="14"/>
  <c r="AL149" i="14"/>
  <c r="AL113" i="14"/>
  <c r="AL175" i="14"/>
  <c r="AL172" i="14"/>
  <c r="AL182" i="14"/>
  <c r="AL125" i="14"/>
  <c r="AL189" i="14"/>
  <c r="AL168" i="14"/>
  <c r="AL171" i="14"/>
  <c r="AL134" i="14"/>
  <c r="AL111" i="14"/>
  <c r="AL193" i="14"/>
  <c r="AL110" i="14"/>
  <c r="AL153" i="14"/>
  <c r="AL148" i="14"/>
  <c r="AL138" i="14"/>
  <c r="AL174" i="14"/>
  <c r="AL127" i="14"/>
  <c r="AL170" i="14"/>
  <c r="AL159" i="14"/>
  <c r="AL152" i="14"/>
  <c r="AL128" i="14"/>
  <c r="AL129" i="14"/>
  <c r="AL155" i="14"/>
  <c r="AL131" i="14"/>
  <c r="AL109" i="14"/>
  <c r="AL186" i="14"/>
  <c r="AL150" i="14"/>
  <c r="AM501" i="14"/>
  <c r="AL583" i="14"/>
  <c r="AL566" i="14"/>
  <c r="AL556" i="14"/>
  <c r="AL530" i="14"/>
  <c r="AL536" i="14"/>
  <c r="AL506" i="14"/>
  <c r="AL534" i="14"/>
  <c r="AL591" i="14"/>
  <c r="AL579" i="14"/>
  <c r="AL563" i="14"/>
  <c r="AL532" i="14"/>
  <c r="AL574" i="14"/>
  <c r="AL559" i="14"/>
  <c r="AL589" i="14"/>
  <c r="AL568" i="14"/>
  <c r="AL557" i="14"/>
  <c r="AL512" i="14"/>
  <c r="AL592" i="14"/>
  <c r="AL515" i="14"/>
  <c r="AL523" i="14"/>
  <c r="AL555" i="14"/>
  <c r="AL572" i="14"/>
  <c r="AL586" i="14"/>
  <c r="AL535" i="14"/>
  <c r="AL546" i="14"/>
  <c r="AL533" i="14"/>
  <c r="AL552" i="14"/>
  <c r="AL569" i="14"/>
  <c r="AL526" i="14"/>
  <c r="AL558" i="14"/>
  <c r="AL545" i="14"/>
  <c r="AL519" i="14"/>
  <c r="AL550" i="14"/>
  <c r="AL584" i="14"/>
  <c r="AL510" i="14"/>
  <c r="AL505" i="14"/>
  <c r="AL590" i="14"/>
  <c r="AL571" i="14"/>
  <c r="AL548" i="14"/>
  <c r="AL522" i="14"/>
  <c r="AL564" i="14"/>
  <c r="AL528" i="14"/>
  <c r="AL537" i="14"/>
  <c r="AL517" i="14"/>
  <c r="AL504" i="14"/>
  <c r="AL514" i="14"/>
  <c r="AL553" i="14"/>
  <c r="AL542" i="14"/>
  <c r="AL588" i="14"/>
  <c r="AL585" i="14"/>
  <c r="AL582" i="14"/>
  <c r="AL593" i="14"/>
  <c r="AL578" i="14"/>
  <c r="AL524" i="14"/>
  <c r="AL551" i="14"/>
  <c r="AL562" i="14"/>
  <c r="AL549" i="14"/>
  <c r="AL509" i="14"/>
  <c r="AL539" i="14"/>
  <c r="AL521" i="14"/>
  <c r="AL529" i="14"/>
  <c r="AL507" i="14"/>
  <c r="AL540" i="14"/>
  <c r="AL538" i="14"/>
  <c r="AL520" i="14"/>
  <c r="AL570" i="14"/>
  <c r="AL565" i="14"/>
  <c r="AL581" i="14"/>
  <c r="AL527" i="14"/>
  <c r="AL516" i="14"/>
  <c r="AL525" i="14"/>
  <c r="AL560" i="14"/>
  <c r="AL511" i="14"/>
  <c r="AL513" i="14"/>
  <c r="AL573" i="14"/>
  <c r="AL554" i="14"/>
  <c r="AL576" i="14"/>
  <c r="AL508" i="14"/>
  <c r="AL518" i="14"/>
  <c r="AL531" i="14"/>
  <c r="AL580" i="14"/>
  <c r="AL567" i="14"/>
  <c r="AL543" i="14"/>
  <c r="AL587" i="14"/>
  <c r="AL544" i="14"/>
  <c r="AL577" i="14"/>
  <c r="AL541" i="14"/>
  <c r="AL561" i="14"/>
  <c r="AL575" i="14"/>
  <c r="AL547" i="14"/>
  <c r="AP1" i="14"/>
  <c r="AO65" i="14"/>
  <c r="AO49" i="14"/>
  <c r="AO33" i="14"/>
  <c r="AO17" i="14"/>
  <c r="AO93" i="14"/>
  <c r="AO70" i="14"/>
  <c r="AO54" i="14"/>
  <c r="AO38" i="14"/>
  <c r="AO22" i="14"/>
  <c r="AO6" i="14"/>
  <c r="AO67" i="14"/>
  <c r="AO51" i="14"/>
  <c r="AO35" i="14"/>
  <c r="AO19" i="14"/>
  <c r="AO5" i="14"/>
  <c r="AO85" i="14"/>
  <c r="AO68" i="14"/>
  <c r="AO52" i="14"/>
  <c r="AO48" i="14"/>
  <c r="AO80" i="14"/>
  <c r="AO83" i="14"/>
  <c r="AO24" i="14"/>
  <c r="AO45" i="14"/>
  <c r="AO18" i="14"/>
  <c r="AO31" i="14"/>
  <c r="AO16" i="14"/>
  <c r="AO20" i="14"/>
  <c r="AO36" i="14"/>
  <c r="AO84" i="14"/>
  <c r="AO72" i="14"/>
  <c r="AO44" i="14"/>
  <c r="AO90" i="14"/>
  <c r="AO4" i="14"/>
  <c r="AO88" i="14"/>
  <c r="AO77" i="14"/>
  <c r="AO82" i="14"/>
  <c r="AO8" i="14"/>
  <c r="AO56" i="14"/>
  <c r="AO74" i="14"/>
  <c r="AO29" i="14"/>
  <c r="AO66" i="14"/>
  <c r="AO15" i="14"/>
  <c r="AO89" i="14"/>
  <c r="AO40" i="14"/>
  <c r="AO60" i="14"/>
  <c r="AO64" i="14"/>
  <c r="AO69" i="14"/>
  <c r="AO53" i="14"/>
  <c r="AO37" i="14"/>
  <c r="AO21" i="14"/>
  <c r="AO87" i="14"/>
  <c r="AO58" i="14"/>
  <c r="AO42" i="14"/>
  <c r="AO26" i="14"/>
  <c r="AO10" i="14"/>
  <c r="AO71" i="14"/>
  <c r="AO55" i="14"/>
  <c r="AO39" i="14"/>
  <c r="AO23" i="14"/>
  <c r="AO9" i="14"/>
  <c r="AO32" i="14"/>
  <c r="AO75" i="14"/>
  <c r="AO50" i="14"/>
  <c r="AO63" i="14"/>
  <c r="AO92" i="14"/>
  <c r="AO76" i="14"/>
  <c r="AO7" i="14"/>
  <c r="AO86" i="14"/>
  <c r="AO79" i="14"/>
  <c r="AO28" i="14"/>
  <c r="AO12" i="14"/>
  <c r="AO61" i="14"/>
  <c r="AO13" i="14"/>
  <c r="AO34" i="14"/>
  <c r="AO81" i="14"/>
  <c r="AO47" i="14"/>
  <c r="AO78" i="14"/>
  <c r="AO73" i="14"/>
  <c r="AO57" i="14"/>
  <c r="AO41" i="14"/>
  <c r="AO25" i="14"/>
  <c r="AO62" i="14"/>
  <c r="AO46" i="14"/>
  <c r="AO30" i="14"/>
  <c r="AO14" i="14"/>
  <c r="AO91" i="14"/>
  <c r="AO59" i="14"/>
  <c r="AO43" i="14"/>
  <c r="AO27" i="14"/>
  <c r="AO11" i="14"/>
  <c r="AM401" i="14"/>
  <c r="AL475" i="14"/>
  <c r="AL481" i="14"/>
  <c r="AL484" i="14"/>
  <c r="AL487" i="14"/>
  <c r="AL405" i="14"/>
  <c r="AL470" i="14"/>
  <c r="AL427" i="14"/>
  <c r="AL485" i="14"/>
  <c r="AL446" i="14"/>
  <c r="AL457" i="14"/>
  <c r="AL417" i="14"/>
  <c r="AL464" i="14"/>
  <c r="AL467" i="14"/>
  <c r="AL486" i="14"/>
  <c r="AL489" i="14"/>
  <c r="AL422" i="14"/>
  <c r="AL477" i="14"/>
  <c r="AL442" i="14"/>
  <c r="AL455" i="14"/>
  <c r="AL408" i="14"/>
  <c r="AL434" i="14"/>
  <c r="AL420" i="14"/>
  <c r="AL491" i="14"/>
  <c r="AL483" i="14"/>
  <c r="AL478" i="14"/>
  <c r="AL471" i="14"/>
  <c r="AL440" i="14"/>
  <c r="AL454" i="14"/>
  <c r="AL410" i="14"/>
  <c r="AL462" i="14"/>
  <c r="AL476" i="14"/>
  <c r="AL463" i="14"/>
  <c r="AL435" i="14"/>
  <c r="AL490" i="14"/>
  <c r="AL488" i="14"/>
  <c r="AL423" i="14"/>
  <c r="AL415" i="14"/>
  <c r="AL447" i="14"/>
  <c r="AL451" i="14"/>
  <c r="AL493" i="14"/>
  <c r="AL445" i="14"/>
  <c r="AL421" i="14"/>
  <c r="AL413" i="14"/>
  <c r="AL424" i="14"/>
  <c r="AL459" i="14"/>
  <c r="AL469" i="14"/>
  <c r="AL441" i="14"/>
  <c r="AL473" i="14"/>
  <c r="AL458" i="14"/>
  <c r="AL412" i="14"/>
  <c r="AL449" i="14"/>
  <c r="AL461" i="14"/>
  <c r="AL453" i="14"/>
  <c r="AL437" i="14"/>
  <c r="AL429" i="14"/>
  <c r="AL472" i="14"/>
  <c r="AL468" i="14"/>
  <c r="AL466" i="14"/>
  <c r="AL452" i="14"/>
  <c r="AL474" i="14"/>
  <c r="AL407" i="14"/>
  <c r="AL428" i="14"/>
  <c r="AL409" i="14"/>
  <c r="AL426" i="14"/>
  <c r="AL480" i="14"/>
  <c r="AL425" i="14"/>
  <c r="AL482" i="14"/>
  <c r="AL416" i="14"/>
  <c r="AL431" i="14"/>
  <c r="AL414" i="14"/>
  <c r="AL450" i="14"/>
  <c r="AL411" i="14"/>
  <c r="AL419" i="14"/>
  <c r="AL406" i="14"/>
  <c r="AL479" i="14"/>
  <c r="AL444" i="14"/>
  <c r="AL460" i="14"/>
  <c r="AL438" i="14"/>
  <c r="AL436" i="14"/>
  <c r="AL492" i="14"/>
  <c r="AL430" i="14"/>
  <c r="AL465" i="14"/>
  <c r="AL433" i="14"/>
  <c r="AL418" i="14"/>
  <c r="AL432" i="14"/>
  <c r="AL443" i="14"/>
  <c r="AL439" i="14"/>
  <c r="AL456" i="14"/>
  <c r="AL448" i="14"/>
  <c r="AL404" i="14"/>
  <c r="AM201" i="14"/>
  <c r="AL266" i="14"/>
  <c r="AL285" i="14"/>
  <c r="AL221" i="14"/>
  <c r="AL264" i="14"/>
  <c r="AL283" i="14"/>
  <c r="AL219" i="14"/>
  <c r="AL238" i="14"/>
  <c r="AL236" i="14"/>
  <c r="AL220" i="14"/>
  <c r="AL260" i="14"/>
  <c r="AL239" i="14"/>
  <c r="AL241" i="14"/>
  <c r="AL242" i="14"/>
  <c r="AL261" i="14"/>
  <c r="AL282" i="14"/>
  <c r="AL218" i="14"/>
  <c r="AL237" i="14"/>
  <c r="AL280" i="14"/>
  <c r="AL216" i="14"/>
  <c r="AL210" i="14"/>
  <c r="AL277" i="14"/>
  <c r="AL205" i="14"/>
  <c r="AL267" i="14"/>
  <c r="AL251" i="14"/>
  <c r="AL243" i="14"/>
  <c r="AL214" i="14"/>
  <c r="AL209" i="14"/>
  <c r="AL257" i="14"/>
  <c r="AL281" i="14"/>
  <c r="AL248" i="14"/>
  <c r="AL291" i="14"/>
  <c r="AL275" i="14"/>
  <c r="AL230" i="14"/>
  <c r="AL222" i="14"/>
  <c r="AL206" i="14"/>
  <c r="AL225" i="14"/>
  <c r="AL204" i="14"/>
  <c r="AL263" i="14"/>
  <c r="AL249" i="14"/>
  <c r="AL287" i="14"/>
  <c r="AL250" i="14"/>
  <c r="AL229" i="14"/>
  <c r="AL213" i="14"/>
  <c r="AL232" i="14"/>
  <c r="AL278" i="14"/>
  <c r="AL254" i="14"/>
  <c r="AL246" i="14"/>
  <c r="AL292" i="14"/>
  <c r="AL252" i="14"/>
  <c r="AL269" i="14"/>
  <c r="AL288" i="14"/>
  <c r="AL272" i="14"/>
  <c r="AL256" i="14"/>
  <c r="AL286" i="14"/>
  <c r="AL270" i="14"/>
  <c r="AL262" i="14"/>
  <c r="AL231" i="14"/>
  <c r="AL271" i="14"/>
  <c r="AL289" i="14"/>
  <c r="AL290" i="14"/>
  <c r="AL234" i="14"/>
  <c r="AL223" i="14"/>
  <c r="AL217" i="14"/>
  <c r="AL276" i="14"/>
  <c r="AL268" i="14"/>
  <c r="AL258" i="14"/>
  <c r="AL259" i="14"/>
  <c r="AL211" i="14"/>
  <c r="AL228" i="14"/>
  <c r="AL247" i="14"/>
  <c r="AL293" i="14"/>
  <c r="AL207" i="14"/>
  <c r="AL212" i="14"/>
  <c r="AL284" i="14"/>
  <c r="AL265" i="14"/>
  <c r="AL274" i="14"/>
  <c r="AL233" i="14"/>
  <c r="AL235" i="14"/>
  <c r="AL227" i="14"/>
  <c r="AL273" i="14"/>
  <c r="AL226" i="14"/>
  <c r="AL253" i="14"/>
  <c r="AL245" i="14"/>
  <c r="AL240" i="14"/>
  <c r="AL215" i="14"/>
  <c r="AL255" i="14"/>
  <c r="AL279" i="14"/>
  <c r="AL224" i="14"/>
  <c r="AL208" i="14"/>
  <c r="AL244" i="14"/>
  <c r="AM102" i="14" l="1"/>
  <c r="AM103" i="14"/>
  <c r="AP2" i="14"/>
  <c r="AP3" i="14"/>
  <c r="AM302" i="14"/>
  <c r="AM303" i="14"/>
  <c r="AM203" i="14"/>
  <c r="AM202" i="14"/>
  <c r="AM503" i="14"/>
  <c r="AM502" i="14"/>
  <c r="AM402" i="14"/>
  <c r="AM403" i="14"/>
  <c r="AQ1" i="14"/>
  <c r="AP70" i="14"/>
  <c r="AP54" i="14"/>
  <c r="AP38" i="14"/>
  <c r="AP22" i="14"/>
  <c r="AP74" i="14"/>
  <c r="AP91" i="14"/>
  <c r="AP59" i="14"/>
  <c r="AP43" i="14"/>
  <c r="AP27" i="14"/>
  <c r="AP11" i="14"/>
  <c r="AP79" i="14"/>
  <c r="AP83" i="14"/>
  <c r="AP28" i="14"/>
  <c r="AP78" i="14"/>
  <c r="AP8" i="14"/>
  <c r="AP33" i="14"/>
  <c r="AP17" i="14"/>
  <c r="AP64" i="14"/>
  <c r="AP18" i="14"/>
  <c r="AP23" i="14"/>
  <c r="AP90" i="14"/>
  <c r="AP85" i="14"/>
  <c r="AP89" i="14"/>
  <c r="AP61" i="14"/>
  <c r="AP45" i="14"/>
  <c r="AP7" i="14"/>
  <c r="AP37" i="14"/>
  <c r="AP77" i="14"/>
  <c r="AP9" i="14"/>
  <c r="AP49" i="14"/>
  <c r="AP60" i="14"/>
  <c r="AP6" i="14"/>
  <c r="AP75" i="14"/>
  <c r="AP40" i="14"/>
  <c r="AP16" i="14"/>
  <c r="AP65" i="14"/>
  <c r="AP57" i="14"/>
  <c r="AP25" i="14"/>
  <c r="AP66" i="14"/>
  <c r="AP55" i="14"/>
  <c r="AP80" i="14"/>
  <c r="AP29" i="14"/>
  <c r="AP82" i="14"/>
  <c r="AP58" i="14"/>
  <c r="AP42" i="14"/>
  <c r="AP26" i="14"/>
  <c r="AP10" i="14"/>
  <c r="AP72" i="14"/>
  <c r="AP63" i="14"/>
  <c r="AP47" i="14"/>
  <c r="AP31" i="14"/>
  <c r="AP15" i="14"/>
  <c r="AP68" i="14"/>
  <c r="AP4" i="14"/>
  <c r="AP84" i="14"/>
  <c r="AP44" i="14"/>
  <c r="AP20" i="14"/>
  <c r="AP24" i="14"/>
  <c r="AP73" i="14"/>
  <c r="AP52" i="14"/>
  <c r="AP5" i="14"/>
  <c r="AP36" i="14"/>
  <c r="AP41" i="14"/>
  <c r="AP21" i="14"/>
  <c r="AP50" i="14"/>
  <c r="AP34" i="14"/>
  <c r="AP39" i="14"/>
  <c r="AP86" i="14"/>
  <c r="AP87" i="14"/>
  <c r="AP92" i="14"/>
  <c r="AP56" i="14"/>
  <c r="AP13" i="14"/>
  <c r="AP48" i="14"/>
  <c r="AP12" i="14"/>
  <c r="AP69" i="14"/>
  <c r="AP32" i="14"/>
  <c r="AP53" i="14"/>
  <c r="AP93" i="14"/>
  <c r="AP88" i="14"/>
  <c r="AP71" i="14"/>
  <c r="AP62" i="14"/>
  <c r="AP46" i="14"/>
  <c r="AP30" i="14"/>
  <c r="AP14" i="14"/>
  <c r="AP81" i="14"/>
  <c r="AP76" i="14"/>
  <c r="AP67" i="14"/>
  <c r="AP51" i="14"/>
  <c r="AP35" i="14"/>
  <c r="AP19" i="14"/>
  <c r="AN101" i="14"/>
  <c r="AM193" i="14"/>
  <c r="AM186" i="14"/>
  <c r="AM120" i="14"/>
  <c r="AM163" i="14"/>
  <c r="AM166" i="14"/>
  <c r="AM145" i="14"/>
  <c r="AM190" i="14"/>
  <c r="AM124" i="14"/>
  <c r="AM180" i="14"/>
  <c r="AM160" i="14"/>
  <c r="AM187" i="14"/>
  <c r="AM139" i="14"/>
  <c r="AM142" i="14"/>
  <c r="AM121" i="14"/>
  <c r="AM164" i="14"/>
  <c r="AM143" i="14"/>
  <c r="AM167" i="14"/>
  <c r="AM162" i="14"/>
  <c r="AM106" i="14"/>
  <c r="AM191" i="14"/>
  <c r="AM136" i="14"/>
  <c r="AM115" i="14"/>
  <c r="AM118" i="14"/>
  <c r="AM161" i="14"/>
  <c r="AM140" i="14"/>
  <c r="AM176" i="14"/>
  <c r="AM119" i="14"/>
  <c r="AM175" i="14"/>
  <c r="AM130" i="14"/>
  <c r="AM151" i="14"/>
  <c r="AM184" i="14"/>
  <c r="AM135" i="14"/>
  <c r="AM185" i="14"/>
  <c r="AM178" i="14"/>
  <c r="AM189" i="14"/>
  <c r="AM112" i="14"/>
  <c r="AM155" i="14"/>
  <c r="AM158" i="14"/>
  <c r="AM137" i="14"/>
  <c r="AM116" i="14"/>
  <c r="AM111" i="14"/>
  <c r="AM165" i="14"/>
  <c r="AM114" i="14"/>
  <c r="AM182" i="14"/>
  <c r="AM152" i="14"/>
  <c r="AM131" i="14"/>
  <c r="AM179" i="14"/>
  <c r="AM134" i="14"/>
  <c r="AM113" i="14"/>
  <c r="AM156" i="14"/>
  <c r="AM117" i="14"/>
  <c r="AM173" i="14"/>
  <c r="AM141" i="14"/>
  <c r="AM149" i="14"/>
  <c r="AM127" i="14"/>
  <c r="AM168" i="14"/>
  <c r="AM144" i="14"/>
  <c r="AM132" i="14"/>
  <c r="AM154" i="14"/>
  <c r="AM108" i="14"/>
  <c r="AM159" i="14"/>
  <c r="AM177" i="14"/>
  <c r="AM153" i="14"/>
  <c r="AM122" i="14"/>
  <c r="AM183" i="14"/>
  <c r="AM107" i="14"/>
  <c r="AM110" i="14"/>
  <c r="AM129" i="14"/>
  <c r="AM105" i="14"/>
  <c r="AM172" i="14"/>
  <c r="AM148" i="14"/>
  <c r="AM157" i="14"/>
  <c r="AM125" i="14"/>
  <c r="AM188" i="14"/>
  <c r="AM170" i="14"/>
  <c r="AM171" i="14"/>
  <c r="AM150" i="14"/>
  <c r="AM192" i="14"/>
  <c r="AM104" i="14"/>
  <c r="AM174" i="14"/>
  <c r="AM138" i="14"/>
  <c r="AM133" i="14"/>
  <c r="AM123" i="14"/>
  <c r="AM181" i="14"/>
  <c r="AM128" i="14"/>
  <c r="AM169" i="14"/>
  <c r="AM146" i="14"/>
  <c r="AM109" i="14"/>
  <c r="AM147" i="14"/>
  <c r="AM126" i="14"/>
  <c r="AN401" i="14"/>
  <c r="AM424" i="14"/>
  <c r="AM446" i="14"/>
  <c r="AM464" i="14"/>
  <c r="AM486" i="14"/>
  <c r="AM478" i="14"/>
  <c r="AM489" i="14"/>
  <c r="AM481" i="14"/>
  <c r="AM441" i="14"/>
  <c r="AM433" i="14"/>
  <c r="AM425" i="14"/>
  <c r="AM477" i="14"/>
  <c r="AM421" i="14"/>
  <c r="AM415" i="14"/>
  <c r="AM411" i="14"/>
  <c r="AM491" i="14"/>
  <c r="AM419" i="14"/>
  <c r="AM405" i="14"/>
  <c r="AM439" i="14"/>
  <c r="AM479" i="14"/>
  <c r="AM487" i="14"/>
  <c r="AM471" i="14"/>
  <c r="AM416" i="14"/>
  <c r="AM408" i="14"/>
  <c r="AM459" i="14"/>
  <c r="AM451" i="14"/>
  <c r="AM443" i="14"/>
  <c r="AM435" i="14"/>
  <c r="AM427" i="14"/>
  <c r="AM422" i="14"/>
  <c r="AM462" i="14"/>
  <c r="AM468" i="14"/>
  <c r="AM466" i="14"/>
  <c r="AM493" i="14"/>
  <c r="AM429" i="14"/>
  <c r="AM458" i="14"/>
  <c r="AM414" i="14"/>
  <c r="AM406" i="14"/>
  <c r="AM469" i="14"/>
  <c r="AM454" i="14"/>
  <c r="AM467" i="14"/>
  <c r="AM480" i="14"/>
  <c r="AM461" i="14"/>
  <c r="AM434" i="14"/>
  <c r="AM470" i="14"/>
  <c r="AM483" i="14"/>
  <c r="AM465" i="14"/>
  <c r="AM460" i="14"/>
  <c r="AM412" i="14"/>
  <c r="AM418" i="14"/>
  <c r="AM420" i="14"/>
  <c r="AM417" i="14"/>
  <c r="AM482" i="14"/>
  <c r="AM456" i="14"/>
  <c r="AM448" i="14"/>
  <c r="AM440" i="14"/>
  <c r="AM432" i="14"/>
  <c r="AM413" i="14"/>
  <c r="AM484" i="14"/>
  <c r="AM472" i="14"/>
  <c r="AM438" i="14"/>
  <c r="AM457" i="14"/>
  <c r="AM488" i="14"/>
  <c r="AM444" i="14"/>
  <c r="AM409" i="14"/>
  <c r="AM445" i="14"/>
  <c r="AM404" i="14"/>
  <c r="AM452" i="14"/>
  <c r="AM492" i="14"/>
  <c r="AM428" i="14"/>
  <c r="AM473" i="14"/>
  <c r="AM450" i="14"/>
  <c r="AM475" i="14"/>
  <c r="AM474" i="14"/>
  <c r="AM407" i="14"/>
  <c r="AM423" i="14"/>
  <c r="AM430" i="14"/>
  <c r="AM449" i="14"/>
  <c r="AM455" i="14"/>
  <c r="AM447" i="14"/>
  <c r="AM426" i="14"/>
  <c r="AM463" i="14"/>
  <c r="AM436" i="14"/>
  <c r="AM476" i="14"/>
  <c r="AM485" i="14"/>
  <c r="AM442" i="14"/>
  <c r="AM453" i="14"/>
  <c r="AM410" i="14"/>
  <c r="AM431" i="14"/>
  <c r="AM490" i="14"/>
  <c r="AM437" i="14"/>
  <c r="AN201" i="14"/>
  <c r="AM285" i="14"/>
  <c r="AM221" i="14"/>
  <c r="AM240" i="14"/>
  <c r="AM283" i="14"/>
  <c r="AM219" i="14"/>
  <c r="AM238" i="14"/>
  <c r="AM257" i="14"/>
  <c r="AM271" i="14"/>
  <c r="AM252" i="14"/>
  <c r="AM242" i="14"/>
  <c r="AM223" i="14"/>
  <c r="AM236" i="14"/>
  <c r="AM210" i="14"/>
  <c r="AM290" i="14"/>
  <c r="AM261" i="14"/>
  <c r="AM280" i="14"/>
  <c r="AM237" i="14"/>
  <c r="AM256" i="14"/>
  <c r="AM235" i="14"/>
  <c r="AM248" i="14"/>
  <c r="AM208" i="14"/>
  <c r="AM267" i="14"/>
  <c r="AM233" i="14"/>
  <c r="AM225" i="14"/>
  <c r="AM217" i="14"/>
  <c r="AM209" i="14"/>
  <c r="AM282" i="14"/>
  <c r="AM263" i="14"/>
  <c r="AM234" i="14"/>
  <c r="AM269" i="14"/>
  <c r="AM213" i="14"/>
  <c r="AM251" i="14"/>
  <c r="AM249" i="14"/>
  <c r="AM241" i="14"/>
  <c r="AM226" i="14"/>
  <c r="AM258" i="14"/>
  <c r="AM212" i="14"/>
  <c r="AM292" i="14"/>
  <c r="AM231" i="14"/>
  <c r="AM288" i="14"/>
  <c r="AM232" i="14"/>
  <c r="AM278" i="14"/>
  <c r="AM289" i="14"/>
  <c r="AM281" i="14"/>
  <c r="AM273" i="14"/>
  <c r="AM265" i="14"/>
  <c r="AM228" i="14"/>
  <c r="AM207" i="14"/>
  <c r="AM255" i="14"/>
  <c r="AM253" i="14"/>
  <c r="AM205" i="14"/>
  <c r="AM216" i="14"/>
  <c r="AM291" i="14"/>
  <c r="AM275" i="14"/>
  <c r="AM284" i="14"/>
  <c r="AM276" i="14"/>
  <c r="AM268" i="14"/>
  <c r="AM272" i="14"/>
  <c r="AM259" i="14"/>
  <c r="AM244" i="14"/>
  <c r="AM277" i="14"/>
  <c r="AM224" i="14"/>
  <c r="AM230" i="14"/>
  <c r="AM204" i="14"/>
  <c r="AM260" i="14"/>
  <c r="AM220" i="14"/>
  <c r="AM206" i="14"/>
  <c r="AM250" i="14"/>
  <c r="AM293" i="14"/>
  <c r="AM229" i="14"/>
  <c r="AM243" i="14"/>
  <c r="AM274" i="14"/>
  <c r="AM218" i="14"/>
  <c r="AM227" i="14"/>
  <c r="AM211" i="14"/>
  <c r="AM286" i="14"/>
  <c r="AM222" i="14"/>
  <c r="AM239" i="14"/>
  <c r="AM262" i="14"/>
  <c r="AM215" i="14"/>
  <c r="AM266" i="14"/>
  <c r="AM245" i="14"/>
  <c r="AM264" i="14"/>
  <c r="AM270" i="14"/>
  <c r="AM214" i="14"/>
  <c r="AM287" i="14"/>
  <c r="AM254" i="14"/>
  <c r="AM279" i="14"/>
  <c r="AM246" i="14"/>
  <c r="AM247" i="14"/>
  <c r="AN501" i="14"/>
  <c r="AM575" i="14"/>
  <c r="AM578" i="14"/>
  <c r="AM574" i="14"/>
  <c r="AM538" i="14"/>
  <c r="AM549" i="14"/>
  <c r="AM536" i="14"/>
  <c r="AM555" i="14"/>
  <c r="AM561" i="14"/>
  <c r="AM542" i="14"/>
  <c r="AM592" i="14"/>
  <c r="AM509" i="14"/>
  <c r="AM526" i="14"/>
  <c r="AM582" i="14"/>
  <c r="AM593" i="14"/>
  <c r="AM551" i="14"/>
  <c r="AM525" i="14"/>
  <c r="AM571" i="14"/>
  <c r="AM531" i="14"/>
  <c r="AM522" i="14"/>
  <c r="AM507" i="14"/>
  <c r="AM577" i="14"/>
  <c r="AM512" i="14"/>
  <c r="AM591" i="14"/>
  <c r="AM580" i="14"/>
  <c r="AM584" i="14"/>
  <c r="AM527" i="14"/>
  <c r="AM554" i="14"/>
  <c r="AM552" i="14"/>
  <c r="AM518" i="14"/>
  <c r="AM516" i="14"/>
  <c r="AM540" i="14"/>
  <c r="AM513" i="14"/>
  <c r="AM553" i="14"/>
  <c r="AM563" i="14"/>
  <c r="AM590" i="14"/>
  <c r="AM581" i="14"/>
  <c r="AM573" i="14"/>
  <c r="AM530" i="14"/>
  <c r="AM541" i="14"/>
  <c r="AM528" i="14"/>
  <c r="AM547" i="14"/>
  <c r="AM567" i="14"/>
  <c r="AM508" i="14"/>
  <c r="AM524" i="14"/>
  <c r="AM585" i="14"/>
  <c r="AM588" i="14"/>
  <c r="AM587" i="14"/>
  <c r="AM543" i="14"/>
  <c r="AM570" i="14"/>
  <c r="AM523" i="14"/>
  <c r="AM545" i="14"/>
  <c r="AM521" i="14"/>
  <c r="AM550" i="14"/>
  <c r="AM511" i="14"/>
  <c r="AM583" i="14"/>
  <c r="AM546" i="14"/>
  <c r="AM533" i="14"/>
  <c r="AM537" i="14"/>
  <c r="AM517" i="14"/>
  <c r="AM504" i="14"/>
  <c r="AM586" i="14"/>
  <c r="AM579" i="14"/>
  <c r="AM576" i="14"/>
  <c r="AM544" i="14"/>
  <c r="AM558" i="14"/>
  <c r="AM565" i="14"/>
  <c r="AM534" i="14"/>
  <c r="AM569" i="14"/>
  <c r="AM562" i="14"/>
  <c r="AM520" i="14"/>
  <c r="AM548" i="14"/>
  <c r="AM514" i="14"/>
  <c r="AM505" i="14"/>
  <c r="AM568" i="14"/>
  <c r="AM589" i="14"/>
  <c r="AM556" i="14"/>
  <c r="AM560" i="14"/>
  <c r="AM557" i="14"/>
  <c r="AM539" i="14"/>
  <c r="AM564" i="14"/>
  <c r="AM572" i="14"/>
  <c r="AM510" i="14"/>
  <c r="AM519" i="14"/>
  <c r="AM506" i="14"/>
  <c r="AM535" i="14"/>
  <c r="AM529" i="14"/>
  <c r="AM515" i="14"/>
  <c r="AM559" i="14"/>
  <c r="AM566" i="14"/>
  <c r="AM532" i="14"/>
  <c r="AN301" i="14"/>
  <c r="AM385" i="14"/>
  <c r="AM332" i="14"/>
  <c r="AM314" i="14"/>
  <c r="AM377" i="14"/>
  <c r="AM369" i="14"/>
  <c r="AM386" i="14"/>
  <c r="AM347" i="14"/>
  <c r="AM339" i="14"/>
  <c r="AM381" i="14"/>
  <c r="AM355" i="14"/>
  <c r="AM393" i="14"/>
  <c r="AM387" i="14"/>
  <c r="AM373" i="14"/>
  <c r="AM345" i="14"/>
  <c r="AM337" i="14"/>
  <c r="AM329" i="14"/>
  <c r="AM321" i="14"/>
  <c r="AM327" i="14"/>
  <c r="AM320" i="14"/>
  <c r="AM305" i="14"/>
  <c r="AM333" i="14"/>
  <c r="AM382" i="14"/>
  <c r="AM374" i="14"/>
  <c r="AM366" i="14"/>
  <c r="AM358" i="14"/>
  <c r="AM350" i="14"/>
  <c r="AM376" i="14"/>
  <c r="AM352" i="14"/>
  <c r="AM363" i="14"/>
  <c r="AM326" i="14"/>
  <c r="AM318" i="14"/>
  <c r="AM379" i="14"/>
  <c r="AM343" i="14"/>
  <c r="AM335" i="14"/>
  <c r="AM338" i="14"/>
  <c r="AM325" i="14"/>
  <c r="AM304" i="14"/>
  <c r="AM372" i="14"/>
  <c r="AM311" i="14"/>
  <c r="AM317" i="14"/>
  <c r="AM354" i="14"/>
  <c r="AM309" i="14"/>
  <c r="AM390" i="14"/>
  <c r="AM364" i="14"/>
  <c r="AM342" i="14"/>
  <c r="AM334" i="14"/>
  <c r="AM371" i="14"/>
  <c r="AM324" i="14"/>
  <c r="AM316" i="14"/>
  <c r="AM346" i="14"/>
  <c r="AM313" i="14"/>
  <c r="AM383" i="14"/>
  <c r="AM378" i="14"/>
  <c r="AM351" i="14"/>
  <c r="AM323" i="14"/>
  <c r="AM389" i="14"/>
  <c r="AM361" i="14"/>
  <c r="AM359" i="14"/>
  <c r="AM344" i="14"/>
  <c r="AM312" i="14"/>
  <c r="AM370" i="14"/>
  <c r="AM315" i="14"/>
  <c r="AM392" i="14"/>
  <c r="AM357" i="14"/>
  <c r="AM319" i="14"/>
  <c r="AM388" i="14"/>
  <c r="AM375" i="14"/>
  <c r="AM307" i="14"/>
  <c r="AM336" i="14"/>
  <c r="AM341" i="14"/>
  <c r="AM322" i="14"/>
  <c r="AM306" i="14"/>
  <c r="AM328" i="14"/>
  <c r="AM340" i="14"/>
  <c r="AM384" i="14"/>
  <c r="AM356" i="14"/>
  <c r="AM330" i="14"/>
  <c r="AM308" i="14"/>
  <c r="AM365" i="14"/>
  <c r="AM362" i="14"/>
  <c r="AM349" i="14"/>
  <c r="AM360" i="14"/>
  <c r="AM348" i="14"/>
  <c r="AM380" i="14"/>
  <c r="AM367" i="14"/>
  <c r="AM368" i="14"/>
  <c r="AM391" i="14"/>
  <c r="AM353" i="14"/>
  <c r="AM331" i="14"/>
  <c r="AM310" i="14"/>
  <c r="AN102" i="14" l="1"/>
  <c r="AN103" i="14"/>
  <c r="AN203" i="14"/>
  <c r="AN202" i="14"/>
  <c r="AQ3" i="14"/>
  <c r="AQ2" i="14"/>
  <c r="AN303" i="14"/>
  <c r="AN302" i="14"/>
  <c r="AN402" i="14"/>
  <c r="AN403" i="14"/>
  <c r="AN503" i="14"/>
  <c r="AN502" i="14"/>
  <c r="AO101" i="14"/>
  <c r="AN187" i="14"/>
  <c r="AN139" i="14"/>
  <c r="AN118" i="14"/>
  <c r="AN121" i="14"/>
  <c r="AN164" i="14"/>
  <c r="AN143" i="14"/>
  <c r="AN138" i="14"/>
  <c r="AN114" i="14"/>
  <c r="AN188" i="14"/>
  <c r="AN181" i="14"/>
  <c r="AN192" i="14"/>
  <c r="AN115" i="14"/>
  <c r="AN158" i="14"/>
  <c r="AN161" i="14"/>
  <c r="AN140" i="14"/>
  <c r="AN119" i="14"/>
  <c r="AN149" i="14"/>
  <c r="AN162" i="14"/>
  <c r="AN155" i="14"/>
  <c r="AN179" i="14"/>
  <c r="AN134" i="14"/>
  <c r="AN137" i="14"/>
  <c r="AN116" i="14"/>
  <c r="AN182" i="14"/>
  <c r="AN159" i="14"/>
  <c r="AN186" i="14"/>
  <c r="AN131" i="14"/>
  <c r="AN174" i="14"/>
  <c r="AN110" i="14"/>
  <c r="AN113" i="14"/>
  <c r="AN156" i="14"/>
  <c r="AN135" i="14"/>
  <c r="AN136" i="14"/>
  <c r="AN120" i="14"/>
  <c r="AN122" i="14"/>
  <c r="AN168" i="14"/>
  <c r="AN180" i="14"/>
  <c r="AN191" i="14"/>
  <c r="AN184" i="14"/>
  <c r="AN177" i="14"/>
  <c r="AN171" i="14"/>
  <c r="AN107" i="14"/>
  <c r="AN150" i="14"/>
  <c r="AN153" i="14"/>
  <c r="AN132" i="14"/>
  <c r="AN175" i="14"/>
  <c r="AN111" i="14"/>
  <c r="AN128" i="14"/>
  <c r="AN133" i="14"/>
  <c r="AN185" i="14"/>
  <c r="AN104" i="14"/>
  <c r="AN152" i="14"/>
  <c r="AN172" i="14"/>
  <c r="AN126" i="14"/>
  <c r="AN129" i="14"/>
  <c r="AN148" i="14"/>
  <c r="AN157" i="14"/>
  <c r="AN130" i="14"/>
  <c r="AN112" i="14"/>
  <c r="AN178" i="14"/>
  <c r="AN105" i="14"/>
  <c r="AN124" i="14"/>
  <c r="AN167" i="14"/>
  <c r="AN183" i="14"/>
  <c r="AN189" i="14"/>
  <c r="AN147" i="14"/>
  <c r="AN165" i="14"/>
  <c r="AN160" i="14"/>
  <c r="AN117" i="14"/>
  <c r="AN154" i="14"/>
  <c r="AN123" i="14"/>
  <c r="AN166" i="14"/>
  <c r="AN169" i="14"/>
  <c r="AN173" i="14"/>
  <c r="AN146" i="14"/>
  <c r="AN142" i="14"/>
  <c r="AN151" i="14"/>
  <c r="AN141" i="14"/>
  <c r="AN144" i="14"/>
  <c r="AN163" i="14"/>
  <c r="AN145" i="14"/>
  <c r="AN109" i="14"/>
  <c r="AN108" i="14"/>
  <c r="AN193" i="14"/>
  <c r="AN170" i="14"/>
  <c r="AN125" i="14"/>
  <c r="AN176" i="14"/>
  <c r="AN190" i="14"/>
  <c r="AN127" i="14"/>
  <c r="AN106" i="14"/>
  <c r="AO501" i="14"/>
  <c r="AN583" i="14"/>
  <c r="AN530" i="14"/>
  <c r="AN557" i="14"/>
  <c r="AN555" i="14"/>
  <c r="AN510" i="14"/>
  <c r="AN517" i="14"/>
  <c r="AN511" i="14"/>
  <c r="AN543" i="14"/>
  <c r="AN545" i="14"/>
  <c r="AN593" i="14"/>
  <c r="AN570" i="14"/>
  <c r="AN589" i="14"/>
  <c r="AN533" i="14"/>
  <c r="AN572" i="14"/>
  <c r="AN566" i="14"/>
  <c r="AN544" i="14"/>
  <c r="AN531" i="14"/>
  <c r="AN550" i="14"/>
  <c r="AN521" i="14"/>
  <c r="AN527" i="14"/>
  <c r="AN574" i="14"/>
  <c r="AN519" i="14"/>
  <c r="AN575" i="14"/>
  <c r="AN567" i="14"/>
  <c r="AN508" i="14"/>
  <c r="AN588" i="14"/>
  <c r="AN576" i="14"/>
  <c r="AN573" i="14"/>
  <c r="AN546" i="14"/>
  <c r="AN579" i="14"/>
  <c r="AN520" i="14"/>
  <c r="AN526" i="14"/>
  <c r="AN580" i="14"/>
  <c r="AN524" i="14"/>
  <c r="AN556" i="14"/>
  <c r="AN586" i="14"/>
  <c r="AN582" i="14"/>
  <c r="AN522" i="14"/>
  <c r="AN549" i="14"/>
  <c r="AN560" i="14"/>
  <c r="AN547" i="14"/>
  <c r="AN516" i="14"/>
  <c r="AN551" i="14"/>
  <c r="AN505" i="14"/>
  <c r="AN569" i="14"/>
  <c r="AN535" i="14"/>
  <c r="AN565" i="14"/>
  <c r="AN585" i="14"/>
  <c r="AN590" i="14"/>
  <c r="AN562" i="14"/>
  <c r="AN525" i="14"/>
  <c r="AN571" i="14"/>
  <c r="AN568" i="14"/>
  <c r="AN536" i="14"/>
  <c r="AN523" i="14"/>
  <c r="AN542" i="14"/>
  <c r="AN561" i="14"/>
  <c r="AN514" i="14"/>
  <c r="AN532" i="14"/>
  <c r="AN553" i="14"/>
  <c r="AN509" i="14"/>
  <c r="AN592" i="14"/>
  <c r="AN539" i="14"/>
  <c r="AN515" i="14"/>
  <c r="AN587" i="14"/>
  <c r="AN577" i="14"/>
  <c r="AN564" i="14"/>
  <c r="AN538" i="14"/>
  <c r="AN518" i="14"/>
  <c r="AN548" i="14"/>
  <c r="AN540" i="14"/>
  <c r="AN563" i="14"/>
  <c r="AN537" i="14"/>
  <c r="AN507" i="14"/>
  <c r="AN581" i="14"/>
  <c r="AN529" i="14"/>
  <c r="AN512" i="14"/>
  <c r="AN506" i="14"/>
  <c r="AN541" i="14"/>
  <c r="AN552" i="14"/>
  <c r="AN534" i="14"/>
  <c r="AN504" i="14"/>
  <c r="AN558" i="14"/>
  <c r="AN578" i="14"/>
  <c r="AN584" i="14"/>
  <c r="AN559" i="14"/>
  <c r="AN591" i="14"/>
  <c r="AN554" i="14"/>
  <c r="AN528" i="14"/>
  <c r="AN513" i="14"/>
  <c r="AO301" i="14"/>
  <c r="AN361" i="14"/>
  <c r="AN383" i="14"/>
  <c r="AN310" i="14"/>
  <c r="AN379" i="14"/>
  <c r="AN324" i="14"/>
  <c r="AN357" i="14"/>
  <c r="AN344" i="14"/>
  <c r="AN325" i="14"/>
  <c r="AN374" i="14"/>
  <c r="AN339" i="14"/>
  <c r="AN308" i="14"/>
  <c r="AN388" i="14"/>
  <c r="AN362" i="14"/>
  <c r="AN340" i="14"/>
  <c r="AN332" i="14"/>
  <c r="AN316" i="14"/>
  <c r="AN322" i="14"/>
  <c r="AN315" i="14"/>
  <c r="AN354" i="14"/>
  <c r="AN307" i="14"/>
  <c r="AN331" i="14"/>
  <c r="AN347" i="14"/>
  <c r="AN376" i="14"/>
  <c r="AN377" i="14"/>
  <c r="AN369" i="14"/>
  <c r="AN353" i="14"/>
  <c r="AN321" i="14"/>
  <c r="AN348" i="14"/>
  <c r="AN382" i="14"/>
  <c r="AN346" i="14"/>
  <c r="AN338" i="14"/>
  <c r="AN330" i="14"/>
  <c r="AN393" i="14"/>
  <c r="AN385" i="14"/>
  <c r="AN345" i="14"/>
  <c r="AN337" i="14"/>
  <c r="AN329" i="14"/>
  <c r="AN360" i="14"/>
  <c r="AN358" i="14"/>
  <c r="AN327" i="14"/>
  <c r="AN319" i="14"/>
  <c r="AN313" i="14"/>
  <c r="AN304" i="14"/>
  <c r="AN312" i="14"/>
  <c r="AN306" i="14"/>
  <c r="AN384" i="14"/>
  <c r="AN343" i="14"/>
  <c r="AN335" i="14"/>
  <c r="AN367" i="14"/>
  <c r="AN323" i="14"/>
  <c r="AN391" i="14"/>
  <c r="AN375" i="14"/>
  <c r="AN378" i="14"/>
  <c r="AN370" i="14"/>
  <c r="AN371" i="14"/>
  <c r="AN341" i="14"/>
  <c r="AN366" i="14"/>
  <c r="AN305" i="14"/>
  <c r="AN352" i="14"/>
  <c r="AN314" i="14"/>
  <c r="AN364" i="14"/>
  <c r="AN351" i="14"/>
  <c r="AN387" i="14"/>
  <c r="AN350" i="14"/>
  <c r="AN368" i="14"/>
  <c r="AN336" i="14"/>
  <c r="AN309" i="14"/>
  <c r="AN381" i="14"/>
  <c r="AN373" i="14"/>
  <c r="AN380" i="14"/>
  <c r="AN342" i="14"/>
  <c r="AN359" i="14"/>
  <c r="AN356" i="14"/>
  <c r="AN328" i="14"/>
  <c r="AN333" i="14"/>
  <c r="AN318" i="14"/>
  <c r="AN349" i="14"/>
  <c r="AN372" i="14"/>
  <c r="AN386" i="14"/>
  <c r="AN389" i="14"/>
  <c r="AN363" i="14"/>
  <c r="AN334" i="14"/>
  <c r="AN326" i="14"/>
  <c r="AN392" i="14"/>
  <c r="AN311" i="14"/>
  <c r="AN390" i="14"/>
  <c r="AN317" i="14"/>
  <c r="AN355" i="14"/>
  <c r="AN365" i="14"/>
  <c r="AN320" i="14"/>
  <c r="AO401" i="14"/>
  <c r="AN484" i="14"/>
  <c r="AN470" i="14"/>
  <c r="AN443" i="14"/>
  <c r="AN438" i="14"/>
  <c r="AN420" i="14"/>
  <c r="AN431" i="14"/>
  <c r="AN467" i="14"/>
  <c r="AN460" i="14"/>
  <c r="AN452" i="14"/>
  <c r="AN444" i="14"/>
  <c r="AN486" i="14"/>
  <c r="AN464" i="14"/>
  <c r="AN462" i="14"/>
  <c r="AN419" i="14"/>
  <c r="AN411" i="14"/>
  <c r="AN490" i="14"/>
  <c r="AN482" i="14"/>
  <c r="AN454" i="14"/>
  <c r="AN446" i="14"/>
  <c r="AN459" i="14"/>
  <c r="AN451" i="14"/>
  <c r="AN435" i="14"/>
  <c r="AN427" i="14"/>
  <c r="AN468" i="14"/>
  <c r="AN441" i="14"/>
  <c r="AN433" i="14"/>
  <c r="AN425" i="14"/>
  <c r="AN485" i="14"/>
  <c r="AN469" i="14"/>
  <c r="AN476" i="14"/>
  <c r="AN421" i="14"/>
  <c r="AN414" i="14"/>
  <c r="AN491" i="14"/>
  <c r="AN478" i="14"/>
  <c r="AN457" i="14"/>
  <c r="AN488" i="14"/>
  <c r="AN426" i="14"/>
  <c r="AN493" i="14"/>
  <c r="AN449" i="14"/>
  <c r="AN436" i="14"/>
  <c r="AN463" i="14"/>
  <c r="AN423" i="14"/>
  <c r="AN474" i="14"/>
  <c r="AN461" i="14"/>
  <c r="AN424" i="14"/>
  <c r="AN418" i="14"/>
  <c r="AN437" i="14"/>
  <c r="AN429" i="14"/>
  <c r="AN405" i="14"/>
  <c r="AN489" i="14"/>
  <c r="AN465" i="14"/>
  <c r="AN447" i="14"/>
  <c r="AN440" i="14"/>
  <c r="AN409" i="14"/>
  <c r="AN475" i="14"/>
  <c r="AN416" i="14"/>
  <c r="AN456" i="14"/>
  <c r="AN479" i="14"/>
  <c r="AN428" i="14"/>
  <c r="AN413" i="14"/>
  <c r="AN407" i="14"/>
  <c r="AN472" i="14"/>
  <c r="AN417" i="14"/>
  <c r="AN473" i="14"/>
  <c r="AN487" i="14"/>
  <c r="AN483" i="14"/>
  <c r="AN458" i="14"/>
  <c r="AN442" i="14"/>
  <c r="AN445" i="14"/>
  <c r="AN448" i="14"/>
  <c r="AN412" i="14"/>
  <c r="AN430" i="14"/>
  <c r="AN466" i="14"/>
  <c r="AN408" i="14"/>
  <c r="AN481" i="14"/>
  <c r="AN492" i="14"/>
  <c r="AN415" i="14"/>
  <c r="AN406" i="14"/>
  <c r="AN404" i="14"/>
  <c r="AN477" i="14"/>
  <c r="AN455" i="14"/>
  <c r="AN422" i="14"/>
  <c r="AN432" i="14"/>
  <c r="AN453" i="14"/>
  <c r="AN450" i="14"/>
  <c r="AN410" i="14"/>
  <c r="AN434" i="14"/>
  <c r="AN480" i="14"/>
  <c r="AN439" i="14"/>
  <c r="AN471" i="14"/>
  <c r="AR1" i="14"/>
  <c r="AQ82" i="14"/>
  <c r="AQ58" i="14"/>
  <c r="AQ42" i="14"/>
  <c r="AQ26" i="14"/>
  <c r="AQ10" i="14"/>
  <c r="AQ63" i="14"/>
  <c r="AQ47" i="14"/>
  <c r="AQ31" i="14"/>
  <c r="AQ15" i="14"/>
  <c r="AQ74" i="14"/>
  <c r="AQ60" i="14"/>
  <c r="AQ44" i="14"/>
  <c r="AQ28" i="14"/>
  <c r="AQ12" i="14"/>
  <c r="AQ41" i="14"/>
  <c r="AQ17" i="14"/>
  <c r="AQ29" i="14"/>
  <c r="AQ89" i="14"/>
  <c r="AQ9" i="14"/>
  <c r="AQ73" i="14"/>
  <c r="AQ38" i="14"/>
  <c r="AQ22" i="14"/>
  <c r="AQ84" i="14"/>
  <c r="AQ91" i="14"/>
  <c r="AQ43" i="14"/>
  <c r="AQ40" i="14"/>
  <c r="AQ77" i="14"/>
  <c r="AQ81" i="14"/>
  <c r="AQ87" i="14"/>
  <c r="AQ80" i="14"/>
  <c r="AQ79" i="14"/>
  <c r="AQ7" i="14"/>
  <c r="AQ45" i="14"/>
  <c r="AQ21" i="14"/>
  <c r="AQ25" i="14"/>
  <c r="AQ37" i="14"/>
  <c r="AQ53" i="14"/>
  <c r="AQ8" i="14"/>
  <c r="AQ70" i="14"/>
  <c r="AQ56" i="14"/>
  <c r="AQ93" i="14"/>
  <c r="AQ90" i="14"/>
  <c r="AQ88" i="14"/>
  <c r="AQ62" i="14"/>
  <c r="AQ46" i="14"/>
  <c r="AQ30" i="14"/>
  <c r="AQ14" i="14"/>
  <c r="AQ67" i="14"/>
  <c r="AQ51" i="14"/>
  <c r="AQ35" i="14"/>
  <c r="AQ19" i="14"/>
  <c r="AQ64" i="14"/>
  <c r="AQ48" i="14"/>
  <c r="AQ32" i="14"/>
  <c r="AQ16" i="14"/>
  <c r="AQ65" i="14"/>
  <c r="AQ57" i="14"/>
  <c r="AQ49" i="14"/>
  <c r="AQ13" i="14"/>
  <c r="AQ78" i="14"/>
  <c r="AQ86" i="14"/>
  <c r="AQ6" i="14"/>
  <c r="AQ59" i="14"/>
  <c r="AQ27" i="14"/>
  <c r="AQ11" i="14"/>
  <c r="AQ24" i="14"/>
  <c r="AQ61" i="14"/>
  <c r="AQ83" i="14"/>
  <c r="AQ85" i="14"/>
  <c r="AQ92" i="14"/>
  <c r="AQ5" i="14"/>
  <c r="AQ4" i="14"/>
  <c r="AQ33" i="14"/>
  <c r="AQ69" i="14"/>
  <c r="AQ54" i="14"/>
  <c r="AQ72" i="14"/>
  <c r="AQ75" i="14"/>
  <c r="AQ66" i="14"/>
  <c r="AQ50" i="14"/>
  <c r="AQ34" i="14"/>
  <c r="AQ18" i="14"/>
  <c r="AQ76" i="14"/>
  <c r="AQ71" i="14"/>
  <c r="AQ55" i="14"/>
  <c r="AQ39" i="14"/>
  <c r="AQ23" i="14"/>
  <c r="AQ68" i="14"/>
  <c r="AQ52" i="14"/>
  <c r="AQ36" i="14"/>
  <c r="AQ20" i="14"/>
  <c r="AO201" i="14"/>
  <c r="AN240" i="14"/>
  <c r="AN259" i="14"/>
  <c r="AN238" i="14"/>
  <c r="AN257" i="14"/>
  <c r="AN276" i="14"/>
  <c r="AN212" i="14"/>
  <c r="AN274" i="14"/>
  <c r="AN255" i="14"/>
  <c r="AN205" i="14"/>
  <c r="AN271" i="14"/>
  <c r="AN280" i="14"/>
  <c r="AN216" i="14"/>
  <c r="AN235" i="14"/>
  <c r="AN256" i="14"/>
  <c r="AN275" i="14"/>
  <c r="AN211" i="14"/>
  <c r="AN254" i="14"/>
  <c r="AN273" i="14"/>
  <c r="AN288" i="14"/>
  <c r="AN232" i="14"/>
  <c r="AN286" i="14"/>
  <c r="AN270" i="14"/>
  <c r="AN214" i="14"/>
  <c r="AN252" i="14"/>
  <c r="AN244" i="14"/>
  <c r="AN236" i="14"/>
  <c r="AN242" i="14"/>
  <c r="AN213" i="14"/>
  <c r="AN287" i="14"/>
  <c r="AN277" i="14"/>
  <c r="AN221" i="14"/>
  <c r="AN290" i="14"/>
  <c r="AN251" i="14"/>
  <c r="AN292" i="14"/>
  <c r="AN284" i="14"/>
  <c r="AN268" i="14"/>
  <c r="AN260" i="14"/>
  <c r="AN218" i="14"/>
  <c r="AN269" i="14"/>
  <c r="AN258" i="14"/>
  <c r="AN272" i="14"/>
  <c r="AN224" i="14"/>
  <c r="AN215" i="14"/>
  <c r="AN253" i="14"/>
  <c r="AN247" i="14"/>
  <c r="AN279" i="14"/>
  <c r="AN250" i="14"/>
  <c r="AN229" i="14"/>
  <c r="AN231" i="14"/>
  <c r="AN291" i="14"/>
  <c r="AN243" i="14"/>
  <c r="AN281" i="14"/>
  <c r="AN261" i="14"/>
  <c r="AN264" i="14"/>
  <c r="AN208" i="14"/>
  <c r="AN219" i="14"/>
  <c r="AN278" i="14"/>
  <c r="AN222" i="14"/>
  <c r="AN206" i="14"/>
  <c r="AN209" i="14"/>
  <c r="AN293" i="14"/>
  <c r="AN226" i="14"/>
  <c r="AN237" i="14"/>
  <c r="AN230" i="14"/>
  <c r="AN217" i="14"/>
  <c r="AN228" i="14"/>
  <c r="AN263" i="14"/>
  <c r="AN207" i="14"/>
  <c r="AN248" i="14"/>
  <c r="AN283" i="14"/>
  <c r="AN267" i="14"/>
  <c r="AN265" i="14"/>
  <c r="AN220" i="14"/>
  <c r="AN223" i="14"/>
  <c r="AN245" i="14"/>
  <c r="AN210" i="14"/>
  <c r="AN249" i="14"/>
  <c r="AN204" i="14"/>
  <c r="AN239" i="14"/>
  <c r="AN227" i="14"/>
  <c r="AN262" i="14"/>
  <c r="AN285" i="14"/>
  <c r="AN266" i="14"/>
  <c r="AN241" i="14"/>
  <c r="AN233" i="14"/>
  <c r="AN234" i="14"/>
  <c r="AN246" i="14"/>
  <c r="AN225" i="14"/>
  <c r="AN282" i="14"/>
  <c r="AN289" i="14"/>
  <c r="AO503" i="14" l="1"/>
  <c r="AO502" i="14"/>
  <c r="AO402" i="14"/>
  <c r="AO403" i="14"/>
  <c r="AO102" i="14"/>
  <c r="AO103" i="14"/>
  <c r="AO203" i="14"/>
  <c r="AO202" i="14"/>
  <c r="AO302" i="14"/>
  <c r="AO303" i="14"/>
  <c r="AR3" i="14"/>
  <c r="AR2" i="14"/>
  <c r="AP501" i="14"/>
  <c r="AO591" i="14"/>
  <c r="AO549" i="14"/>
  <c r="AO523" i="14"/>
  <c r="AO529" i="14"/>
  <c r="AO516" i="14"/>
  <c r="AO540" i="14"/>
  <c r="AO514" i="14"/>
  <c r="AO505" i="14"/>
  <c r="AO565" i="14"/>
  <c r="AO589" i="14"/>
  <c r="AO586" i="14"/>
  <c r="AO580" i="14"/>
  <c r="AO593" i="14"/>
  <c r="AO525" i="14"/>
  <c r="AO564" i="14"/>
  <c r="AO552" i="14"/>
  <c r="AO550" i="14"/>
  <c r="AO548" i="14"/>
  <c r="AO527" i="14"/>
  <c r="AO559" i="14"/>
  <c r="AO551" i="14"/>
  <c r="AO532" i="14"/>
  <c r="AO554" i="14"/>
  <c r="AO506" i="14"/>
  <c r="AO519" i="14"/>
  <c r="AO588" i="14"/>
  <c r="AO528" i="14"/>
  <c r="AO539" i="14"/>
  <c r="AO526" i="14"/>
  <c r="AO545" i="14"/>
  <c r="AO587" i="14"/>
  <c r="AO512" i="14"/>
  <c r="AO543" i="14"/>
  <c r="AO592" i="14"/>
  <c r="AO577" i="14"/>
  <c r="AO541" i="14"/>
  <c r="AO521" i="14"/>
  <c r="AO546" i="14"/>
  <c r="AO574" i="14"/>
  <c r="AO510" i="14"/>
  <c r="AO563" i="14"/>
  <c r="AO508" i="14"/>
  <c r="AO581" i="14"/>
  <c r="AO579" i="14"/>
  <c r="AO566" i="14"/>
  <c r="AO544" i="14"/>
  <c r="AO555" i="14"/>
  <c r="AO542" i="14"/>
  <c r="AO582" i="14"/>
  <c r="AO561" i="14"/>
  <c r="AO520" i="14"/>
  <c r="AO578" i="14"/>
  <c r="AO535" i="14"/>
  <c r="AO570" i="14"/>
  <c r="AO534" i="14"/>
  <c r="AO515" i="14"/>
  <c r="AO507" i="14"/>
  <c r="AO556" i="14"/>
  <c r="AO557" i="14"/>
  <c r="AO533" i="14"/>
  <c r="AO571" i="14"/>
  <c r="AO537" i="14"/>
  <c r="AO513" i="14"/>
  <c r="AO504" i="14"/>
  <c r="AO509" i="14"/>
  <c r="AO531" i="14"/>
  <c r="AO524" i="14"/>
  <c r="AO575" i="14"/>
  <c r="AO568" i="14"/>
  <c r="AO522" i="14"/>
  <c r="AO553" i="14"/>
  <c r="AO511" i="14"/>
  <c r="AO562" i="14"/>
  <c r="AO572" i="14"/>
  <c r="AO584" i="14"/>
  <c r="AO518" i="14"/>
  <c r="AO558" i="14"/>
  <c r="AO530" i="14"/>
  <c r="AO583" i="14"/>
  <c r="AO576" i="14"/>
  <c r="AO536" i="14"/>
  <c r="AO547" i="14"/>
  <c r="AO517" i="14"/>
  <c r="AO585" i="14"/>
  <c r="AO569" i="14"/>
  <c r="AO538" i="14"/>
  <c r="AO573" i="14"/>
  <c r="AO567" i="14"/>
  <c r="AO560" i="14"/>
  <c r="AO590" i="14"/>
  <c r="AS1" i="14"/>
  <c r="AR63" i="14"/>
  <c r="AR47" i="14"/>
  <c r="AR31" i="14"/>
  <c r="AR15" i="14"/>
  <c r="AR68" i="14"/>
  <c r="AR52" i="14"/>
  <c r="AR36" i="14"/>
  <c r="AR20" i="14"/>
  <c r="AR10" i="14"/>
  <c r="AR17" i="14"/>
  <c r="AR26" i="14"/>
  <c r="AR54" i="14"/>
  <c r="AR49" i="14"/>
  <c r="AR87" i="14"/>
  <c r="AR86" i="14"/>
  <c r="AR81" i="14"/>
  <c r="AR69" i="14"/>
  <c r="AR78" i="14"/>
  <c r="AR91" i="14"/>
  <c r="AR43" i="14"/>
  <c r="AR11" i="14"/>
  <c r="AR32" i="14"/>
  <c r="AR89" i="14"/>
  <c r="AR75" i="14"/>
  <c r="AR88" i="14"/>
  <c r="AR92" i="14"/>
  <c r="AR73" i="14"/>
  <c r="AR4" i="14"/>
  <c r="AR84" i="14"/>
  <c r="AR58" i="14"/>
  <c r="AR37" i="14"/>
  <c r="AR50" i="14"/>
  <c r="AR57" i="14"/>
  <c r="AR59" i="14"/>
  <c r="AR27" i="14"/>
  <c r="AR9" i="14"/>
  <c r="AR16" i="14"/>
  <c r="AR80" i="14"/>
  <c r="AR38" i="14"/>
  <c r="AR76" i="14"/>
  <c r="AR67" i="14"/>
  <c r="AR51" i="14"/>
  <c r="AR35" i="14"/>
  <c r="AR19" i="14"/>
  <c r="AR90" i="14"/>
  <c r="AR85" i="14"/>
  <c r="AR72" i="14"/>
  <c r="AR56" i="14"/>
  <c r="AR40" i="14"/>
  <c r="AR24" i="14"/>
  <c r="AR46" i="14"/>
  <c r="AR22" i="14"/>
  <c r="AR7" i="14"/>
  <c r="AR6" i="14"/>
  <c r="AR30" i="14"/>
  <c r="AR14" i="14"/>
  <c r="AR41" i="14"/>
  <c r="AR53" i="14"/>
  <c r="AR18" i="14"/>
  <c r="AR34" i="14"/>
  <c r="AR13" i="14"/>
  <c r="AR62" i="14"/>
  <c r="AR48" i="14"/>
  <c r="AR5" i="14"/>
  <c r="AR74" i="14"/>
  <c r="AR8" i="14"/>
  <c r="AR93" i="14"/>
  <c r="AR45" i="14"/>
  <c r="AR21" i="14"/>
  <c r="AR77" i="14"/>
  <c r="AR29" i="14"/>
  <c r="AR70" i="14"/>
  <c r="AR33" i="14"/>
  <c r="AR66" i="14"/>
  <c r="AR25" i="14"/>
  <c r="AR61" i="14"/>
  <c r="AR64" i="14"/>
  <c r="AR42" i="14"/>
  <c r="AR82" i="14"/>
  <c r="AR65" i="14"/>
  <c r="AR71" i="14"/>
  <c r="AR55" i="14"/>
  <c r="AR39" i="14"/>
  <c r="AR23" i="14"/>
  <c r="AR79" i="14"/>
  <c r="AR60" i="14"/>
  <c r="AR44" i="14"/>
  <c r="AR28" i="14"/>
  <c r="AR12" i="14"/>
  <c r="AR83" i="14"/>
  <c r="AP301" i="14"/>
  <c r="AO380" i="14"/>
  <c r="AO381" i="14"/>
  <c r="AO376" i="14"/>
  <c r="AO361" i="14"/>
  <c r="AO329" i="14"/>
  <c r="AO324" i="14"/>
  <c r="AO343" i="14"/>
  <c r="AO325" i="14"/>
  <c r="AO318" i="14"/>
  <c r="AO344" i="14"/>
  <c r="AO334" i="14"/>
  <c r="AO372" i="14"/>
  <c r="AO364" i="14"/>
  <c r="AO356" i="14"/>
  <c r="AO371" i="14"/>
  <c r="AO316" i="14"/>
  <c r="AO341" i="14"/>
  <c r="AO333" i="14"/>
  <c r="AO352" i="14"/>
  <c r="AO311" i="14"/>
  <c r="AO310" i="14"/>
  <c r="AO322" i="14"/>
  <c r="AO385" i="14"/>
  <c r="AO363" i="14"/>
  <c r="AO326" i="14"/>
  <c r="AO328" i="14"/>
  <c r="AO388" i="14"/>
  <c r="AO377" i="14"/>
  <c r="AO340" i="14"/>
  <c r="AO332" i="14"/>
  <c r="AO336" i="14"/>
  <c r="AO349" i="14"/>
  <c r="AO360" i="14"/>
  <c r="AO348" i="14"/>
  <c r="AO346" i="14"/>
  <c r="AO338" i="14"/>
  <c r="AO330" i="14"/>
  <c r="AO355" i="14"/>
  <c r="AO323" i="14"/>
  <c r="AO374" i="14"/>
  <c r="AO353" i="14"/>
  <c r="AO308" i="14"/>
  <c r="AO386" i="14"/>
  <c r="AO378" i="14"/>
  <c r="AO373" i="14"/>
  <c r="AO369" i="14"/>
  <c r="AO314" i="14"/>
  <c r="AO393" i="14"/>
  <c r="AO389" i="14"/>
  <c r="AO383" i="14"/>
  <c r="AO375" i="14"/>
  <c r="AO392" i="14"/>
  <c r="AO337" i="14"/>
  <c r="AO390" i="14"/>
  <c r="AO327" i="14"/>
  <c r="AO307" i="14"/>
  <c r="AO320" i="14"/>
  <c r="AO315" i="14"/>
  <c r="AO306" i="14"/>
  <c r="AO367" i="14"/>
  <c r="AO384" i="14"/>
  <c r="AO321" i="14"/>
  <c r="AO359" i="14"/>
  <c r="AO319" i="14"/>
  <c r="AO339" i="14"/>
  <c r="AO351" i="14"/>
  <c r="AO368" i="14"/>
  <c r="AO313" i="14"/>
  <c r="AO357" i="14"/>
  <c r="AO309" i="14"/>
  <c r="AO387" i="14"/>
  <c r="AO379" i="14"/>
  <c r="AO362" i="14"/>
  <c r="AO305" i="14"/>
  <c r="AO365" i="14"/>
  <c r="AO382" i="14"/>
  <c r="AO370" i="14"/>
  <c r="AO350" i="14"/>
  <c r="AO317" i="14"/>
  <c r="AO342" i="14"/>
  <c r="AO358" i="14"/>
  <c r="AO354" i="14"/>
  <c r="AO312" i="14"/>
  <c r="AO366" i="14"/>
  <c r="AO347" i="14"/>
  <c r="AO331" i="14"/>
  <c r="AO345" i="14"/>
  <c r="AO391" i="14"/>
  <c r="AO335" i="14"/>
  <c r="AO304" i="14"/>
  <c r="AP201" i="14"/>
  <c r="AO259" i="14"/>
  <c r="AO278" i="14"/>
  <c r="AO214" i="14"/>
  <c r="AO257" i="14"/>
  <c r="AO276" i="14"/>
  <c r="AO212" i="14"/>
  <c r="AO231" i="14"/>
  <c r="AO242" i="14"/>
  <c r="AO280" i="14"/>
  <c r="AO235" i="14"/>
  <c r="AO254" i="14"/>
  <c r="AO275" i="14"/>
  <c r="AO211" i="14"/>
  <c r="AO230" i="14"/>
  <c r="AO273" i="14"/>
  <c r="AO209" i="14"/>
  <c r="AO292" i="14"/>
  <c r="AO270" i="14"/>
  <c r="AO289" i="14"/>
  <c r="AO233" i="14"/>
  <c r="AO287" i="14"/>
  <c r="AO279" i="14"/>
  <c r="AO271" i="14"/>
  <c r="AO263" i="14"/>
  <c r="AO255" i="14"/>
  <c r="AO272" i="14"/>
  <c r="AO205" i="14"/>
  <c r="AO237" i="14"/>
  <c r="AO258" i="14"/>
  <c r="AO232" i="14"/>
  <c r="AO291" i="14"/>
  <c r="AO243" i="14"/>
  <c r="AO217" i="14"/>
  <c r="AO293" i="14"/>
  <c r="AO234" i="14"/>
  <c r="AO274" i="14"/>
  <c r="AO253" i="14"/>
  <c r="AO226" i="14"/>
  <c r="AO208" i="14"/>
  <c r="AO256" i="14"/>
  <c r="AO269" i="14"/>
  <c r="AO262" i="14"/>
  <c r="AO224" i="14"/>
  <c r="AO250" i="14"/>
  <c r="AO248" i="14"/>
  <c r="AO221" i="14"/>
  <c r="AO213" i="14"/>
  <c r="AO283" i="14"/>
  <c r="AO227" i="14"/>
  <c r="AO241" i="14"/>
  <c r="AO284" i="14"/>
  <c r="AO204" i="14"/>
  <c r="AO277" i="14"/>
  <c r="AO210" i="14"/>
  <c r="AO282" i="14"/>
  <c r="AO246" i="14"/>
  <c r="AO222" i="14"/>
  <c r="AO225" i="14"/>
  <c r="AO228" i="14"/>
  <c r="AO220" i="14"/>
  <c r="AO245" i="14"/>
  <c r="AO288" i="14"/>
  <c r="AO244" i="14"/>
  <c r="AO261" i="14"/>
  <c r="AO240" i="14"/>
  <c r="AO219" i="14"/>
  <c r="AO206" i="14"/>
  <c r="AO236" i="14"/>
  <c r="AO215" i="14"/>
  <c r="AO238" i="14"/>
  <c r="AO281" i="14"/>
  <c r="AO265" i="14"/>
  <c r="AO218" i="14"/>
  <c r="AO290" i="14"/>
  <c r="AO249" i="14"/>
  <c r="AO247" i="14"/>
  <c r="AO268" i="14"/>
  <c r="AO223" i="14"/>
  <c r="AO285" i="14"/>
  <c r="AO266" i="14"/>
  <c r="AO239" i="14"/>
  <c r="AO216" i="14"/>
  <c r="AO260" i="14"/>
  <c r="AO267" i="14"/>
  <c r="AO251" i="14"/>
  <c r="AO207" i="14"/>
  <c r="AO286" i="14"/>
  <c r="AO229" i="14"/>
  <c r="AO264" i="14"/>
  <c r="AO252" i="14"/>
  <c r="AP101" i="14"/>
  <c r="AO178" i="14"/>
  <c r="AO158" i="14"/>
  <c r="AO188" i="14"/>
  <c r="AO137" i="14"/>
  <c r="AO140" i="14"/>
  <c r="AO182" i="14"/>
  <c r="AO119" i="14"/>
  <c r="AO162" i="14"/>
  <c r="AO157" i="14"/>
  <c r="AO133" i="14"/>
  <c r="AO117" i="14"/>
  <c r="AO107" i="14"/>
  <c r="AO189" i="14"/>
  <c r="AO134" i="14"/>
  <c r="AO113" i="14"/>
  <c r="AO116" i="14"/>
  <c r="AO159" i="14"/>
  <c r="AO138" i="14"/>
  <c r="AO168" i="14"/>
  <c r="AO131" i="14"/>
  <c r="AO136" i="14"/>
  <c r="AO183" i="14"/>
  <c r="AO176" i="14"/>
  <c r="AO187" i="14"/>
  <c r="AO174" i="14"/>
  <c r="AO110" i="14"/>
  <c r="AO153" i="14"/>
  <c r="AO156" i="14"/>
  <c r="AO135" i="14"/>
  <c r="AO114" i="14"/>
  <c r="AO104" i="14"/>
  <c r="AO150" i="14"/>
  <c r="AO129" i="14"/>
  <c r="AO180" i="14"/>
  <c r="AO132" i="14"/>
  <c r="AO175" i="14"/>
  <c r="AO111" i="14"/>
  <c r="AO154" i="14"/>
  <c r="AO125" i="14"/>
  <c r="AO115" i="14"/>
  <c r="AO141" i="14"/>
  <c r="AO181" i="14"/>
  <c r="AO192" i="14"/>
  <c r="AO126" i="14"/>
  <c r="AO169" i="14"/>
  <c r="AO105" i="14"/>
  <c r="AO172" i="14"/>
  <c r="AO108" i="14"/>
  <c r="AO151" i="14"/>
  <c r="AO130" i="14"/>
  <c r="AO185" i="14"/>
  <c r="AO163" i="14"/>
  <c r="AO145" i="14"/>
  <c r="AO121" i="14"/>
  <c r="AO148" i="14"/>
  <c r="AO124" i="14"/>
  <c r="AO143" i="14"/>
  <c r="AO144" i="14"/>
  <c r="AO109" i="14"/>
  <c r="AO179" i="14"/>
  <c r="AO177" i="14"/>
  <c r="AO123" i="14"/>
  <c r="AO184" i="14"/>
  <c r="AO166" i="14"/>
  <c r="AO142" i="14"/>
  <c r="AO190" i="14"/>
  <c r="AO165" i="14"/>
  <c r="AO112" i="14"/>
  <c r="AO171" i="14"/>
  <c r="AO118" i="14"/>
  <c r="AO161" i="14"/>
  <c r="AO164" i="14"/>
  <c r="AO106" i="14"/>
  <c r="AO120" i="14"/>
  <c r="AO152" i="14"/>
  <c r="AO139" i="14"/>
  <c r="AO173" i="14"/>
  <c r="AO193" i="14"/>
  <c r="AO191" i="14"/>
  <c r="AO122" i="14"/>
  <c r="AO155" i="14"/>
  <c r="AO127" i="14"/>
  <c r="AO167" i="14"/>
  <c r="AO160" i="14"/>
  <c r="AO146" i="14"/>
  <c r="AO147" i="14"/>
  <c r="AO186" i="14"/>
  <c r="AO170" i="14"/>
  <c r="AO128" i="14"/>
  <c r="AO149" i="14"/>
  <c r="AP401" i="14"/>
  <c r="AO468" i="14"/>
  <c r="AO480" i="14"/>
  <c r="AO457" i="14"/>
  <c r="AO463" i="14"/>
  <c r="AO439" i="14"/>
  <c r="AO489" i="14"/>
  <c r="AO450" i="14"/>
  <c r="AO493" i="14"/>
  <c r="AO485" i="14"/>
  <c r="AO414" i="14"/>
  <c r="AO406" i="14"/>
  <c r="AO449" i="14"/>
  <c r="AO441" i="14"/>
  <c r="AO433" i="14"/>
  <c r="AO425" i="14"/>
  <c r="AO451" i="14"/>
  <c r="AO419" i="14"/>
  <c r="AO421" i="14"/>
  <c r="AO470" i="14"/>
  <c r="AO454" i="14"/>
  <c r="AO446" i="14"/>
  <c r="AO438" i="14"/>
  <c r="AO422" i="14"/>
  <c r="AO483" i="14"/>
  <c r="AO430" i="14"/>
  <c r="AO460" i="14"/>
  <c r="AO452" i="14"/>
  <c r="AO444" i="14"/>
  <c r="AO486" i="14"/>
  <c r="AO411" i="14"/>
  <c r="AO424" i="14"/>
  <c r="AO445" i="14"/>
  <c r="AO472" i="14"/>
  <c r="AO487" i="14"/>
  <c r="AO490" i="14"/>
  <c r="AO465" i="14"/>
  <c r="AO443" i="14"/>
  <c r="AO437" i="14"/>
  <c r="AO492" i="14"/>
  <c r="AO428" i="14"/>
  <c r="AO477" i="14"/>
  <c r="AO447" i="14"/>
  <c r="AO475" i="14"/>
  <c r="AO426" i="14"/>
  <c r="AO473" i="14"/>
  <c r="AO409" i="14"/>
  <c r="AO404" i="14"/>
  <c r="AO456" i="14"/>
  <c r="AO466" i="14"/>
  <c r="AO429" i="14"/>
  <c r="AO476" i="14"/>
  <c r="AO410" i="14"/>
  <c r="AO488" i="14"/>
  <c r="AO467" i="14"/>
  <c r="AO453" i="14"/>
  <c r="AO405" i="14"/>
  <c r="AO413" i="14"/>
  <c r="AO432" i="14"/>
  <c r="AO427" i="14"/>
  <c r="AO434" i="14"/>
  <c r="AO491" i="14"/>
  <c r="AO408" i="14"/>
  <c r="AO412" i="14"/>
  <c r="AO471" i="14"/>
  <c r="AO417" i="14"/>
  <c r="AO478" i="14"/>
  <c r="AO464" i="14"/>
  <c r="AO431" i="14"/>
  <c r="AO474" i="14"/>
  <c r="AO462" i="14"/>
  <c r="AO479" i="14"/>
  <c r="AO482" i="14"/>
  <c r="AO435" i="14"/>
  <c r="AO423" i="14"/>
  <c r="AO440" i="14"/>
  <c r="AO420" i="14"/>
  <c r="AO415" i="14"/>
  <c r="AO458" i="14"/>
  <c r="AO416" i="14"/>
  <c r="AO469" i="14"/>
  <c r="AO459" i="14"/>
  <c r="AO418" i="14"/>
  <c r="AO461" i="14"/>
  <c r="AO448" i="14"/>
  <c r="AO442" i="14"/>
  <c r="AO407" i="14"/>
  <c r="AO484" i="14"/>
  <c r="AO436" i="14"/>
  <c r="AO455" i="14"/>
  <c r="AO481" i="14"/>
  <c r="AS2" i="14" l="1"/>
  <c r="AS3" i="14"/>
  <c r="AP203" i="14"/>
  <c r="AP202" i="14"/>
  <c r="AP503" i="14"/>
  <c r="AP502" i="14"/>
  <c r="AP402" i="14"/>
  <c r="AP403" i="14"/>
  <c r="AP302" i="14"/>
  <c r="AP303" i="14"/>
  <c r="AP103" i="14"/>
  <c r="AP102" i="14"/>
  <c r="AQ101" i="14"/>
  <c r="AP153" i="14"/>
  <c r="AP132" i="14"/>
  <c r="AP135" i="14"/>
  <c r="AP114" i="14"/>
  <c r="AP157" i="14"/>
  <c r="AP134" i="14"/>
  <c r="AP168" i="14"/>
  <c r="AP150" i="14"/>
  <c r="AP184" i="14"/>
  <c r="AP129" i="14"/>
  <c r="AP180" i="14"/>
  <c r="AP172" i="14"/>
  <c r="AP108" i="14"/>
  <c r="AP175" i="14"/>
  <c r="AP111" i="14"/>
  <c r="AP154" i="14"/>
  <c r="AP183" i="14"/>
  <c r="AP133" i="14"/>
  <c r="AP120" i="14"/>
  <c r="AP104" i="14"/>
  <c r="AP152" i="14"/>
  <c r="AP178" i="14"/>
  <c r="AP189" i="14"/>
  <c r="AP182" i="14"/>
  <c r="AP169" i="14"/>
  <c r="AP105" i="14"/>
  <c r="AP148" i="14"/>
  <c r="AP151" i="14"/>
  <c r="AP130" i="14"/>
  <c r="AP173" i="14"/>
  <c r="AP109" i="14"/>
  <c r="AP185" i="14"/>
  <c r="AP112" i="14"/>
  <c r="AP123" i="14"/>
  <c r="AP163" i="14"/>
  <c r="AP145" i="14"/>
  <c r="AP124" i="14"/>
  <c r="AP127" i="14"/>
  <c r="AP170" i="14"/>
  <c r="AP106" i="14"/>
  <c r="AP149" i="14"/>
  <c r="AP144" i="14"/>
  <c r="AP126" i="14"/>
  <c r="AP176" i="14"/>
  <c r="AP187" i="14"/>
  <c r="AP121" i="14"/>
  <c r="AP164" i="14"/>
  <c r="AP167" i="14"/>
  <c r="AP146" i="14"/>
  <c r="AP125" i="14"/>
  <c r="AP174" i="14"/>
  <c r="AP158" i="14"/>
  <c r="AP160" i="14"/>
  <c r="AP118" i="14"/>
  <c r="AP179" i="14"/>
  <c r="AP161" i="14"/>
  <c r="AP137" i="14"/>
  <c r="AP177" i="14"/>
  <c r="AP131" i="14"/>
  <c r="AP188" i="14"/>
  <c r="AP113" i="14"/>
  <c r="AP156" i="14"/>
  <c r="AP159" i="14"/>
  <c r="AP139" i="14"/>
  <c r="AP155" i="14"/>
  <c r="AP190" i="14"/>
  <c r="AP166" i="14"/>
  <c r="AP122" i="14"/>
  <c r="AP165" i="14"/>
  <c r="AP141" i="14"/>
  <c r="AP147" i="14"/>
  <c r="AP171" i="14"/>
  <c r="AP181" i="14"/>
  <c r="AP191" i="14"/>
  <c r="AP193" i="14"/>
  <c r="AP117" i="14"/>
  <c r="AP128" i="14"/>
  <c r="AP142" i="14"/>
  <c r="AP136" i="14"/>
  <c r="AP162" i="14"/>
  <c r="AP116" i="14"/>
  <c r="AP115" i="14"/>
  <c r="AP140" i="14"/>
  <c r="AP119" i="14"/>
  <c r="AP110" i="14"/>
  <c r="AP186" i="14"/>
  <c r="AP143" i="14"/>
  <c r="AP107" i="14"/>
  <c r="AP138" i="14"/>
  <c r="AP192" i="14"/>
  <c r="AT1" i="14"/>
  <c r="AS67" i="14"/>
  <c r="AS51" i="14"/>
  <c r="AS35" i="14"/>
  <c r="AS19" i="14"/>
  <c r="AS72" i="14"/>
  <c r="AS56" i="14"/>
  <c r="AS40" i="14"/>
  <c r="AS24" i="14"/>
  <c r="AS69" i="14"/>
  <c r="AS53" i="14"/>
  <c r="AS37" i="14"/>
  <c r="AS21" i="14"/>
  <c r="AS87" i="14"/>
  <c r="AS92" i="14"/>
  <c r="AS58" i="14"/>
  <c r="AS10" i="14"/>
  <c r="AS82" i="14"/>
  <c r="AS75" i="14"/>
  <c r="AS63" i="14"/>
  <c r="AS52" i="14"/>
  <c r="AS36" i="14"/>
  <c r="AS65" i="14"/>
  <c r="AS49" i="14"/>
  <c r="AS17" i="14"/>
  <c r="AS18" i="14"/>
  <c r="AS93" i="14"/>
  <c r="AS85" i="14"/>
  <c r="AS70" i="14"/>
  <c r="AS90" i="14"/>
  <c r="AS74" i="14"/>
  <c r="AS8" i="14"/>
  <c r="AS89" i="14"/>
  <c r="AS7" i="14"/>
  <c r="AS76" i="14"/>
  <c r="AS42" i="14"/>
  <c r="AS54" i="14"/>
  <c r="AS62" i="14"/>
  <c r="AS81" i="14"/>
  <c r="AS71" i="14"/>
  <c r="AS55" i="14"/>
  <c r="AS39" i="14"/>
  <c r="AS23" i="14"/>
  <c r="AS5" i="14"/>
  <c r="AS79" i="14"/>
  <c r="AS60" i="14"/>
  <c r="AS44" i="14"/>
  <c r="AS28" i="14"/>
  <c r="AS12" i="14"/>
  <c r="AS73" i="14"/>
  <c r="AS57" i="14"/>
  <c r="AS41" i="14"/>
  <c r="AS25" i="14"/>
  <c r="AS38" i="14"/>
  <c r="AS77" i="14"/>
  <c r="AS34" i="14"/>
  <c r="AS30" i="14"/>
  <c r="AS66" i="14"/>
  <c r="AS47" i="14"/>
  <c r="AS15" i="14"/>
  <c r="AS68" i="14"/>
  <c r="AS78" i="14"/>
  <c r="AS50" i="14"/>
  <c r="AS26" i="14"/>
  <c r="AS46" i="14"/>
  <c r="AS22" i="14"/>
  <c r="AS31" i="14"/>
  <c r="AS20" i="14"/>
  <c r="AS33" i="14"/>
  <c r="AS86" i="14"/>
  <c r="AS80" i="14"/>
  <c r="AS4" i="14"/>
  <c r="AS14" i="14"/>
  <c r="AS91" i="14"/>
  <c r="AS59" i="14"/>
  <c r="AS43" i="14"/>
  <c r="AS27" i="14"/>
  <c r="AS11" i="14"/>
  <c r="AS9" i="14"/>
  <c r="AS88" i="14"/>
  <c r="AS64" i="14"/>
  <c r="AS48" i="14"/>
  <c r="AS32" i="14"/>
  <c r="AS16" i="14"/>
  <c r="AS84" i="14"/>
  <c r="AS83" i="14"/>
  <c r="AS61" i="14"/>
  <c r="AS45" i="14"/>
  <c r="AS29" i="14"/>
  <c r="AS13" i="14"/>
  <c r="AS6" i="14"/>
  <c r="AQ301" i="14"/>
  <c r="AP375" i="14"/>
  <c r="AP376" i="14"/>
  <c r="AP371" i="14"/>
  <c r="AP324" i="14"/>
  <c r="AP319" i="14"/>
  <c r="AP338" i="14"/>
  <c r="AP354" i="14"/>
  <c r="AP320" i="14"/>
  <c r="AP318" i="14"/>
  <c r="AP369" i="14"/>
  <c r="AP352" i="14"/>
  <c r="AP365" i="14"/>
  <c r="AP373" i="14"/>
  <c r="AP343" i="14"/>
  <c r="AP341" i="14"/>
  <c r="AP333" i="14"/>
  <c r="AP325" i="14"/>
  <c r="AP345" i="14"/>
  <c r="AP326" i="14"/>
  <c r="AP342" i="14"/>
  <c r="AP305" i="14"/>
  <c r="AP374" i="14"/>
  <c r="AP339" i="14"/>
  <c r="AP304" i="14"/>
  <c r="AP389" i="14"/>
  <c r="AP381" i="14"/>
  <c r="AP368" i="14"/>
  <c r="AP380" i="14"/>
  <c r="AP392" i="14"/>
  <c r="AP384" i="14"/>
  <c r="AP357" i="14"/>
  <c r="AP355" i="14"/>
  <c r="AP350" i="14"/>
  <c r="AP385" i="14"/>
  <c r="AP363" i="14"/>
  <c r="AP347" i="14"/>
  <c r="AP309" i="14"/>
  <c r="AP331" i="14"/>
  <c r="AP364" i="14"/>
  <c r="AP306" i="14"/>
  <c r="AP316" i="14"/>
  <c r="AP308" i="14"/>
  <c r="AP366" i="14"/>
  <c r="AP361" i="14"/>
  <c r="AP310" i="14"/>
  <c r="AP370" i="14"/>
  <c r="AP387" i="14"/>
  <c r="AP379" i="14"/>
  <c r="AP340" i="14"/>
  <c r="AP332" i="14"/>
  <c r="AP383" i="14"/>
  <c r="AP327" i="14"/>
  <c r="AP317" i="14"/>
  <c r="AP314" i="14"/>
  <c r="AP311" i="14"/>
  <c r="AP377" i="14"/>
  <c r="AP388" i="14"/>
  <c r="AP346" i="14"/>
  <c r="AP337" i="14"/>
  <c r="AP315" i="14"/>
  <c r="AP359" i="14"/>
  <c r="AP372" i="14"/>
  <c r="AP349" i="14"/>
  <c r="AP367" i="14"/>
  <c r="AP386" i="14"/>
  <c r="AP348" i="14"/>
  <c r="AP358" i="14"/>
  <c r="AP330" i="14"/>
  <c r="AP393" i="14"/>
  <c r="AP344" i="14"/>
  <c r="AP312" i="14"/>
  <c r="AP329" i="14"/>
  <c r="AP307" i="14"/>
  <c r="AP362" i="14"/>
  <c r="AP382" i="14"/>
  <c r="AP391" i="14"/>
  <c r="AP335" i="14"/>
  <c r="AP378" i="14"/>
  <c r="AP322" i="14"/>
  <c r="AP356" i="14"/>
  <c r="AP328" i="14"/>
  <c r="AP313" i="14"/>
  <c r="AP323" i="14"/>
  <c r="AP336" i="14"/>
  <c r="AP321" i="14"/>
  <c r="AP351" i="14"/>
  <c r="AP353" i="14"/>
  <c r="AP390" i="14"/>
  <c r="AP360" i="14"/>
  <c r="AP334" i="14"/>
  <c r="AQ501" i="14"/>
  <c r="AP586" i="14"/>
  <c r="AP574" i="14"/>
  <c r="AP544" i="14"/>
  <c r="AP590" i="14"/>
  <c r="AP565" i="14"/>
  <c r="AP524" i="14"/>
  <c r="AP593" i="14"/>
  <c r="AP510" i="14"/>
  <c r="AP567" i="14"/>
  <c r="AP527" i="14"/>
  <c r="AP584" i="14"/>
  <c r="AP569" i="14"/>
  <c r="AP575" i="14"/>
  <c r="AP570" i="14"/>
  <c r="AP547" i="14"/>
  <c r="AP558" i="14"/>
  <c r="AP545" i="14"/>
  <c r="AP514" i="14"/>
  <c r="AP511" i="14"/>
  <c r="AP588" i="14"/>
  <c r="AP560" i="14"/>
  <c r="AP523" i="14"/>
  <c r="AP534" i="14"/>
  <c r="AP540" i="14"/>
  <c r="AP507" i="14"/>
  <c r="AP554" i="14"/>
  <c r="AP585" i="14"/>
  <c r="AP581" i="14"/>
  <c r="AP536" i="14"/>
  <c r="AP582" i="14"/>
  <c r="AP561" i="14"/>
  <c r="AP516" i="14"/>
  <c r="AP515" i="14"/>
  <c r="AP551" i="14"/>
  <c r="AP513" i="14"/>
  <c r="AP505" i="14"/>
  <c r="AP562" i="14"/>
  <c r="AP533" i="14"/>
  <c r="AP517" i="14"/>
  <c r="AP576" i="14"/>
  <c r="AP572" i="14"/>
  <c r="AP568" i="14"/>
  <c r="AP566" i="14"/>
  <c r="AP539" i="14"/>
  <c r="AP550" i="14"/>
  <c r="AP537" i="14"/>
  <c r="AP556" i="14"/>
  <c r="AP559" i="14"/>
  <c r="AP538" i="14"/>
  <c r="AP520" i="14"/>
  <c r="AP546" i="14"/>
  <c r="AP522" i="14"/>
  <c r="AP583" i="14"/>
  <c r="AP578" i="14"/>
  <c r="AP564" i="14"/>
  <c r="AP526" i="14"/>
  <c r="AP577" i="14"/>
  <c r="AP543" i="14"/>
  <c r="AP509" i="14"/>
  <c r="AP549" i="14"/>
  <c r="AP541" i="14"/>
  <c r="AP535" i="14"/>
  <c r="AP521" i="14"/>
  <c r="AP504" i="14"/>
  <c r="AP557" i="14"/>
  <c r="AP591" i="14"/>
  <c r="AP571" i="14"/>
  <c r="AP579" i="14"/>
  <c r="AP548" i="14"/>
  <c r="AP506" i="14"/>
  <c r="AP519" i="14"/>
  <c r="AP592" i="14"/>
  <c r="AP555" i="14"/>
  <c r="AP542" i="14"/>
  <c r="AP530" i="14"/>
  <c r="AP525" i="14"/>
  <c r="AP531" i="14"/>
  <c r="AP573" i="14"/>
  <c r="AP552" i="14"/>
  <c r="AP580" i="14"/>
  <c r="AP518" i="14"/>
  <c r="AP587" i="14"/>
  <c r="AP532" i="14"/>
  <c r="AP512" i="14"/>
  <c r="AP529" i="14"/>
  <c r="AP528" i="14"/>
  <c r="AP589" i="14"/>
  <c r="AP553" i="14"/>
  <c r="AP508" i="14"/>
  <c r="AP563" i="14"/>
  <c r="AQ401" i="14"/>
  <c r="AP463" i="14"/>
  <c r="AP457" i="14"/>
  <c r="AP452" i="14"/>
  <c r="AP434" i="14"/>
  <c r="AP478" i="14"/>
  <c r="AP445" i="14"/>
  <c r="AP432" i="14"/>
  <c r="AP464" i="14"/>
  <c r="AP455" i="14"/>
  <c r="AP447" i="14"/>
  <c r="AP439" i="14"/>
  <c r="AP461" i="14"/>
  <c r="AP453" i="14"/>
  <c r="AP459" i="14"/>
  <c r="AP414" i="14"/>
  <c r="AP492" i="14"/>
  <c r="AP491" i="14"/>
  <c r="AP483" i="14"/>
  <c r="AP468" i="14"/>
  <c r="AP484" i="14"/>
  <c r="AP465" i="14"/>
  <c r="AP493" i="14"/>
  <c r="AP460" i="14"/>
  <c r="AP428" i="14"/>
  <c r="AP477" i="14"/>
  <c r="AP458" i="14"/>
  <c r="AP419" i="14"/>
  <c r="AP438" i="14"/>
  <c r="AP415" i="14"/>
  <c r="AP482" i="14"/>
  <c r="AP485" i="14"/>
  <c r="AP486" i="14"/>
  <c r="AP435" i="14"/>
  <c r="AP454" i="14"/>
  <c r="AP487" i="14"/>
  <c r="AP467" i="14"/>
  <c r="AP450" i="14"/>
  <c r="AP429" i="14"/>
  <c r="AP469" i="14"/>
  <c r="AP446" i="14"/>
  <c r="AP412" i="14"/>
  <c r="AP440" i="14"/>
  <c r="AP413" i="14"/>
  <c r="AP471" i="14"/>
  <c r="AP409" i="14"/>
  <c r="AP431" i="14"/>
  <c r="AP418" i="14"/>
  <c r="AP406" i="14"/>
  <c r="AP449" i="14"/>
  <c r="AP441" i="14"/>
  <c r="AP433" i="14"/>
  <c r="AP425" i="14"/>
  <c r="AP417" i="14"/>
  <c r="AP476" i="14"/>
  <c r="AP442" i="14"/>
  <c r="AP410" i="14"/>
  <c r="AP443" i="14"/>
  <c r="AP408" i="14"/>
  <c r="AP466" i="14"/>
  <c r="AP437" i="14"/>
  <c r="AP416" i="14"/>
  <c r="AP430" i="14"/>
  <c r="AP489" i="14"/>
  <c r="AP475" i="14"/>
  <c r="AP424" i="14"/>
  <c r="AP451" i="14"/>
  <c r="AP423" i="14"/>
  <c r="AP405" i="14"/>
  <c r="AP472" i="14"/>
  <c r="AP488" i="14"/>
  <c r="AP480" i="14"/>
  <c r="AP427" i="14"/>
  <c r="AP420" i="14"/>
  <c r="AP470" i="14"/>
  <c r="AP448" i="14"/>
  <c r="AP426" i="14"/>
  <c r="AP473" i="14"/>
  <c r="AP421" i="14"/>
  <c r="AP474" i="14"/>
  <c r="AP456" i="14"/>
  <c r="AP436" i="14"/>
  <c r="AP411" i="14"/>
  <c r="AP407" i="14"/>
  <c r="AP481" i="14"/>
  <c r="AP462" i="14"/>
  <c r="AP404" i="14"/>
  <c r="AP479" i="14"/>
  <c r="AP490" i="14"/>
  <c r="AP444" i="14"/>
  <c r="AP422" i="14"/>
  <c r="AQ201" i="14"/>
  <c r="AP254" i="14"/>
  <c r="AP273" i="14"/>
  <c r="AP209" i="14"/>
  <c r="AP252" i="14"/>
  <c r="AP271" i="14"/>
  <c r="AP207" i="14"/>
  <c r="AP290" i="14"/>
  <c r="AP226" i="14"/>
  <c r="AP285" i="14"/>
  <c r="AP216" i="14"/>
  <c r="AP267" i="14"/>
  <c r="AP219" i="14"/>
  <c r="AP251" i="14"/>
  <c r="AP293" i="14"/>
  <c r="AP230" i="14"/>
  <c r="AP249" i="14"/>
  <c r="AP270" i="14"/>
  <c r="AP206" i="14"/>
  <c r="AP289" i="14"/>
  <c r="AP225" i="14"/>
  <c r="AP268" i="14"/>
  <c r="AP204" i="14"/>
  <c r="AP287" i="14"/>
  <c r="AP281" i="14"/>
  <c r="AP233" i="14"/>
  <c r="AP217" i="14"/>
  <c r="AP292" i="14"/>
  <c r="AP220" i="14"/>
  <c r="AP275" i="14"/>
  <c r="AP259" i="14"/>
  <c r="AP272" i="14"/>
  <c r="AP246" i="14"/>
  <c r="AP276" i="14"/>
  <c r="AP260" i="14"/>
  <c r="AP229" i="14"/>
  <c r="AP248" i="14"/>
  <c r="AP291" i="14"/>
  <c r="AP283" i="14"/>
  <c r="AP265" i="14"/>
  <c r="AP244" i="14"/>
  <c r="AP223" i="14"/>
  <c r="AP215" i="14"/>
  <c r="AP277" i="14"/>
  <c r="AP269" i="14"/>
  <c r="AP286" i="14"/>
  <c r="AP238" i="14"/>
  <c r="AP263" i="14"/>
  <c r="AP255" i="14"/>
  <c r="AP247" i="14"/>
  <c r="AP239" i="14"/>
  <c r="AP231" i="14"/>
  <c r="AP245" i="14"/>
  <c r="AP256" i="14"/>
  <c r="AP227" i="14"/>
  <c r="AP213" i="14"/>
  <c r="AP240" i="14"/>
  <c r="AP257" i="14"/>
  <c r="AP284" i="14"/>
  <c r="AP228" i="14"/>
  <c r="AP218" i="14"/>
  <c r="AP210" i="14"/>
  <c r="AP234" i="14"/>
  <c r="AP224" i="14"/>
  <c r="AP205" i="14"/>
  <c r="AP261" i="14"/>
  <c r="AP236" i="14"/>
  <c r="AP212" i="14"/>
  <c r="AP274" i="14"/>
  <c r="AP243" i="14"/>
  <c r="AP278" i="14"/>
  <c r="AP279" i="14"/>
  <c r="AP222" i="14"/>
  <c r="AP214" i="14"/>
  <c r="AP241" i="14"/>
  <c r="AP266" i="14"/>
  <c r="AP235" i="14"/>
  <c r="AP237" i="14"/>
  <c r="AP280" i="14"/>
  <c r="AP258" i="14"/>
  <c r="AP262" i="14"/>
  <c r="AP253" i="14"/>
  <c r="AP288" i="14"/>
  <c r="AP232" i="14"/>
  <c r="AP208" i="14"/>
  <c r="AP221" i="14"/>
  <c r="AP282" i="14"/>
  <c r="AP250" i="14"/>
  <c r="AP264" i="14"/>
  <c r="AP242" i="14"/>
  <c r="AP211" i="14"/>
  <c r="AT2" i="14" l="1"/>
  <c r="AT3" i="14"/>
  <c r="AQ502" i="14"/>
  <c r="AQ503" i="14"/>
  <c r="AQ103" i="14"/>
  <c r="AQ102" i="14"/>
  <c r="AQ203" i="14"/>
  <c r="AQ202" i="14"/>
  <c r="AQ302" i="14"/>
  <c r="AQ303" i="14"/>
  <c r="AQ403" i="14"/>
  <c r="AQ402" i="14"/>
  <c r="AU1" i="14"/>
  <c r="AT85" i="14"/>
  <c r="AT72" i="14"/>
  <c r="AT56" i="14"/>
  <c r="AT40" i="14"/>
  <c r="AT24" i="14"/>
  <c r="AT90" i="14"/>
  <c r="AT61" i="14"/>
  <c r="AT45" i="14"/>
  <c r="AT29" i="14"/>
  <c r="AT13" i="14"/>
  <c r="AT59" i="14"/>
  <c r="AT10" i="14"/>
  <c r="AT92" i="14"/>
  <c r="AT46" i="14"/>
  <c r="AT80" i="14"/>
  <c r="AT4" i="14"/>
  <c r="AT51" i="14"/>
  <c r="AT52" i="14"/>
  <c r="AT36" i="14"/>
  <c r="AT20" i="14"/>
  <c r="AT7" i="14"/>
  <c r="AT70" i="14"/>
  <c r="AT43" i="14"/>
  <c r="AT6" i="14"/>
  <c r="AT31" i="14"/>
  <c r="AT47" i="14"/>
  <c r="AT23" i="14"/>
  <c r="AT5" i="14"/>
  <c r="AT8" i="14"/>
  <c r="AT74" i="14"/>
  <c r="AT87" i="14"/>
  <c r="AT9" i="14"/>
  <c r="AT82" i="14"/>
  <c r="AT18" i="14"/>
  <c r="AT76" i="14"/>
  <c r="AT91" i="14"/>
  <c r="AT71" i="14"/>
  <c r="AT58" i="14"/>
  <c r="AT14" i="14"/>
  <c r="AT89" i="14"/>
  <c r="AT30" i="14"/>
  <c r="AT77" i="14"/>
  <c r="AT73" i="14"/>
  <c r="AT41" i="14"/>
  <c r="AT19" i="14"/>
  <c r="AT83" i="14"/>
  <c r="AT66" i="14"/>
  <c r="AT79" i="14"/>
  <c r="AT60" i="14"/>
  <c r="AT44" i="14"/>
  <c r="AT28" i="14"/>
  <c r="AT12" i="14"/>
  <c r="AT84" i="14"/>
  <c r="AT65" i="14"/>
  <c r="AT49" i="14"/>
  <c r="AT33" i="14"/>
  <c r="AT17" i="14"/>
  <c r="AT35" i="14"/>
  <c r="AT15" i="14"/>
  <c r="AT54" i="14"/>
  <c r="AT55" i="14"/>
  <c r="AT27" i="14"/>
  <c r="AT22" i="14"/>
  <c r="AT75" i="14"/>
  <c r="AT42" i="14"/>
  <c r="AT86" i="14"/>
  <c r="AT78" i="14"/>
  <c r="AT50" i="14"/>
  <c r="AT26" i="14"/>
  <c r="AT11" i="14"/>
  <c r="AT67" i="14"/>
  <c r="AT34" i="14"/>
  <c r="AT81" i="14"/>
  <c r="AT38" i="14"/>
  <c r="AT39" i="14"/>
  <c r="AT68" i="14"/>
  <c r="AT57" i="14"/>
  <c r="AT25" i="14"/>
  <c r="AT62" i="14"/>
  <c r="AT64" i="14"/>
  <c r="AT48" i="14"/>
  <c r="AT32" i="14"/>
  <c r="AT16" i="14"/>
  <c r="AT69" i="14"/>
  <c r="AT53" i="14"/>
  <c r="AT37" i="14"/>
  <c r="AT21" i="14"/>
  <c r="AT93" i="14"/>
  <c r="AT88" i="14"/>
  <c r="AT63" i="14"/>
  <c r="AR401" i="14"/>
  <c r="AQ482" i="14"/>
  <c r="AQ488" i="14"/>
  <c r="AQ491" i="14"/>
  <c r="AQ484" i="14"/>
  <c r="AQ412" i="14"/>
  <c r="AQ463" i="14"/>
  <c r="AQ434" i="14"/>
  <c r="AQ453" i="14"/>
  <c r="AQ479" i="14"/>
  <c r="AQ486" i="14"/>
  <c r="AQ458" i="14"/>
  <c r="AQ468" i="14"/>
  <c r="AQ425" i="14"/>
  <c r="AQ419" i="14"/>
  <c r="AQ406" i="14"/>
  <c r="AQ422" i="14"/>
  <c r="AQ480" i="14"/>
  <c r="AQ465" i="14"/>
  <c r="AQ477" i="14"/>
  <c r="AQ487" i="14"/>
  <c r="AQ474" i="14"/>
  <c r="AQ485" i="14"/>
  <c r="AQ448" i="14"/>
  <c r="AQ408" i="14"/>
  <c r="AQ492" i="14"/>
  <c r="AQ411" i="14"/>
  <c r="AQ415" i="14"/>
  <c r="AQ460" i="14"/>
  <c r="AQ436" i="14"/>
  <c r="AQ437" i="14"/>
  <c r="AQ493" i="14"/>
  <c r="AQ447" i="14"/>
  <c r="AQ439" i="14"/>
  <c r="AQ476" i="14"/>
  <c r="AQ473" i="14"/>
  <c r="AQ461" i="14"/>
  <c r="AQ421" i="14"/>
  <c r="AQ432" i="14"/>
  <c r="AQ454" i="14"/>
  <c r="AQ414" i="14"/>
  <c r="AQ430" i="14"/>
  <c r="AQ452" i="14"/>
  <c r="AQ444" i="14"/>
  <c r="AQ428" i="14"/>
  <c r="AQ420" i="14"/>
  <c r="AQ489" i="14"/>
  <c r="AQ426" i="14"/>
  <c r="AQ455" i="14"/>
  <c r="AQ431" i="14"/>
  <c r="AQ442" i="14"/>
  <c r="AQ410" i="14"/>
  <c r="AQ433" i="14"/>
  <c r="AQ467" i="14"/>
  <c r="AQ490" i="14"/>
  <c r="AQ475" i="14"/>
  <c r="AQ456" i="14"/>
  <c r="AQ451" i="14"/>
  <c r="AQ418" i="14"/>
  <c r="AQ470" i="14"/>
  <c r="AQ449" i="14"/>
  <c r="AQ404" i="14"/>
  <c r="AQ440" i="14"/>
  <c r="AQ435" i="14"/>
  <c r="AQ405" i="14"/>
  <c r="AQ459" i="14"/>
  <c r="AQ413" i="14"/>
  <c r="AQ441" i="14"/>
  <c r="AQ471" i="14"/>
  <c r="AQ409" i="14"/>
  <c r="AQ407" i="14"/>
  <c r="AQ481" i="14"/>
  <c r="AQ423" i="14"/>
  <c r="AQ462" i="14"/>
  <c r="AQ445" i="14"/>
  <c r="AQ417" i="14"/>
  <c r="AQ438" i="14"/>
  <c r="AQ429" i="14"/>
  <c r="AQ472" i="14"/>
  <c r="AQ469" i="14"/>
  <c r="AQ416" i="14"/>
  <c r="AQ450" i="14"/>
  <c r="AQ443" i="14"/>
  <c r="AQ446" i="14"/>
  <c r="AQ466" i="14"/>
  <c r="AQ483" i="14"/>
  <c r="AQ424" i="14"/>
  <c r="AQ427" i="14"/>
  <c r="AQ464" i="14"/>
  <c r="AQ478" i="14"/>
  <c r="AQ457" i="14"/>
  <c r="AR301" i="14"/>
  <c r="AQ373" i="14"/>
  <c r="AQ390" i="14"/>
  <c r="AQ380" i="14"/>
  <c r="AQ343" i="14"/>
  <c r="AQ338" i="14"/>
  <c r="AQ391" i="14"/>
  <c r="AQ356" i="14"/>
  <c r="AQ320" i="14"/>
  <c r="AQ339" i="14"/>
  <c r="AQ324" i="14"/>
  <c r="AQ348" i="14"/>
  <c r="AQ307" i="14"/>
  <c r="AQ321" i="14"/>
  <c r="AQ360" i="14"/>
  <c r="AQ367" i="14"/>
  <c r="AQ392" i="14"/>
  <c r="AQ384" i="14"/>
  <c r="AQ371" i="14"/>
  <c r="AQ359" i="14"/>
  <c r="AQ344" i="14"/>
  <c r="AQ337" i="14"/>
  <c r="AQ312" i="14"/>
  <c r="AQ375" i="14"/>
  <c r="AQ329" i="14"/>
  <c r="AQ315" i="14"/>
  <c r="AQ332" i="14"/>
  <c r="AQ376" i="14"/>
  <c r="AQ387" i="14"/>
  <c r="AQ379" i="14"/>
  <c r="AQ357" i="14"/>
  <c r="AQ368" i="14"/>
  <c r="AQ366" i="14"/>
  <c r="AQ358" i="14"/>
  <c r="AQ319" i="14"/>
  <c r="AQ311" i="14"/>
  <c r="AQ352" i="14"/>
  <c r="AQ310" i="14"/>
  <c r="AQ340" i="14"/>
  <c r="AQ369" i="14"/>
  <c r="AQ305" i="14"/>
  <c r="AQ388" i="14"/>
  <c r="AQ365" i="14"/>
  <c r="AQ382" i="14"/>
  <c r="AQ374" i="14"/>
  <c r="AQ335" i="14"/>
  <c r="AQ327" i="14"/>
  <c r="AQ393" i="14"/>
  <c r="AQ318" i="14"/>
  <c r="AQ389" i="14"/>
  <c r="AQ381" i="14"/>
  <c r="AQ333" i="14"/>
  <c r="AQ325" i="14"/>
  <c r="AQ355" i="14"/>
  <c r="AQ353" i="14"/>
  <c r="AQ385" i="14"/>
  <c r="AQ372" i="14"/>
  <c r="AQ316" i="14"/>
  <c r="AQ309" i="14"/>
  <c r="AQ314" i="14"/>
  <c r="AQ362" i="14"/>
  <c r="AQ346" i="14"/>
  <c r="AQ363" i="14"/>
  <c r="AQ351" i="14"/>
  <c r="AQ308" i="14"/>
  <c r="AQ342" i="14"/>
  <c r="AQ304" i="14"/>
  <c r="AQ350" i="14"/>
  <c r="AQ317" i="14"/>
  <c r="AQ383" i="14"/>
  <c r="AQ336" i="14"/>
  <c r="AQ364" i="14"/>
  <c r="AQ306" i="14"/>
  <c r="AQ313" i="14"/>
  <c r="AQ326" i="14"/>
  <c r="AQ345" i="14"/>
  <c r="AQ334" i="14"/>
  <c r="AQ377" i="14"/>
  <c r="AQ349" i="14"/>
  <c r="AQ378" i="14"/>
  <c r="AQ322" i="14"/>
  <c r="AQ347" i="14"/>
  <c r="AQ386" i="14"/>
  <c r="AQ354" i="14"/>
  <c r="AQ330" i="14"/>
  <c r="AQ323" i="14"/>
  <c r="AQ361" i="14"/>
  <c r="AQ341" i="14"/>
  <c r="AQ370" i="14"/>
  <c r="AQ328" i="14"/>
  <c r="AQ331" i="14"/>
  <c r="AR201" i="14"/>
  <c r="AQ273" i="14"/>
  <c r="AQ209" i="14"/>
  <c r="AQ292" i="14"/>
  <c r="AQ228" i="14"/>
  <c r="AQ271" i="14"/>
  <c r="AQ207" i="14"/>
  <c r="AQ290" i="14"/>
  <c r="AQ226" i="14"/>
  <c r="AQ245" i="14"/>
  <c r="AQ286" i="14"/>
  <c r="AQ243" i="14"/>
  <c r="AQ249" i="14"/>
  <c r="AQ268" i="14"/>
  <c r="AQ289" i="14"/>
  <c r="AQ225" i="14"/>
  <c r="AQ244" i="14"/>
  <c r="AQ287" i="14"/>
  <c r="AQ223" i="14"/>
  <c r="AQ265" i="14"/>
  <c r="AQ217" i="14"/>
  <c r="AQ252" i="14"/>
  <c r="AQ220" i="14"/>
  <c r="AQ264" i="14"/>
  <c r="AQ235" i="14"/>
  <c r="AQ254" i="14"/>
  <c r="AQ256" i="14"/>
  <c r="AQ227" i="14"/>
  <c r="AQ259" i="14"/>
  <c r="AQ270" i="14"/>
  <c r="AQ232" i="14"/>
  <c r="AQ291" i="14"/>
  <c r="AQ284" i="14"/>
  <c r="AQ236" i="14"/>
  <c r="AQ279" i="14"/>
  <c r="AQ263" i="14"/>
  <c r="AQ218" i="14"/>
  <c r="AQ210" i="14"/>
  <c r="AQ272" i="14"/>
  <c r="AQ224" i="14"/>
  <c r="AQ257" i="14"/>
  <c r="AQ204" i="14"/>
  <c r="AQ266" i="14"/>
  <c r="AQ258" i="14"/>
  <c r="AQ242" i="14"/>
  <c r="AQ234" i="14"/>
  <c r="AQ208" i="14"/>
  <c r="AQ278" i="14"/>
  <c r="AQ240" i="14"/>
  <c r="AQ211" i="14"/>
  <c r="AQ283" i="14"/>
  <c r="AQ251" i="14"/>
  <c r="AQ222" i="14"/>
  <c r="AQ276" i="14"/>
  <c r="AQ247" i="14"/>
  <c r="AQ250" i="14"/>
  <c r="AQ221" i="14"/>
  <c r="AQ213" i="14"/>
  <c r="AQ246" i="14"/>
  <c r="AQ248" i="14"/>
  <c r="AQ241" i="14"/>
  <c r="AQ274" i="14"/>
  <c r="AQ237" i="14"/>
  <c r="AQ229" i="14"/>
  <c r="AQ205" i="14"/>
  <c r="AQ206" i="14"/>
  <c r="AQ267" i="14"/>
  <c r="AQ219" i="14"/>
  <c r="AQ269" i="14"/>
  <c r="AQ230" i="14"/>
  <c r="AQ261" i="14"/>
  <c r="AQ293" i="14"/>
  <c r="AQ238" i="14"/>
  <c r="AQ214" i="14"/>
  <c r="AQ260" i="14"/>
  <c r="AQ212" i="14"/>
  <c r="AQ285" i="14"/>
  <c r="AQ253" i="14"/>
  <c r="AQ275" i="14"/>
  <c r="AQ288" i="14"/>
  <c r="AQ262" i="14"/>
  <c r="AQ255" i="14"/>
  <c r="AQ277" i="14"/>
  <c r="AQ281" i="14"/>
  <c r="AQ216" i="14"/>
  <c r="AQ239" i="14"/>
  <c r="AQ231" i="14"/>
  <c r="AQ215" i="14"/>
  <c r="AQ233" i="14"/>
  <c r="AQ280" i="14"/>
  <c r="AQ282" i="14"/>
  <c r="AR501" i="14"/>
  <c r="AQ586" i="14"/>
  <c r="AQ570" i="14"/>
  <c r="AQ526" i="14"/>
  <c r="AQ537" i="14"/>
  <c r="AQ524" i="14"/>
  <c r="AQ543" i="14"/>
  <c r="AQ549" i="14"/>
  <c r="AQ560" i="14"/>
  <c r="AQ552" i="14"/>
  <c r="AQ533" i="14"/>
  <c r="AQ554" i="14"/>
  <c r="AQ507" i="14"/>
  <c r="AQ590" i="14"/>
  <c r="AQ566" i="14"/>
  <c r="AQ539" i="14"/>
  <c r="AQ519" i="14"/>
  <c r="AQ568" i="14"/>
  <c r="AQ508" i="14"/>
  <c r="AQ518" i="14"/>
  <c r="AQ528" i="14"/>
  <c r="AQ579" i="14"/>
  <c r="AQ577" i="14"/>
  <c r="AQ564" i="14"/>
  <c r="AQ542" i="14"/>
  <c r="AQ553" i="14"/>
  <c r="AQ540" i="14"/>
  <c r="AQ559" i="14"/>
  <c r="AQ520" i="14"/>
  <c r="AQ585" i="14"/>
  <c r="AQ546" i="14"/>
  <c r="AQ516" i="14"/>
  <c r="AQ593" i="14"/>
  <c r="AQ573" i="14"/>
  <c r="AQ565" i="14"/>
  <c r="AQ555" i="14"/>
  <c r="AQ529" i="14"/>
  <c r="AQ567" i="14"/>
  <c r="AQ535" i="14"/>
  <c r="AQ505" i="14"/>
  <c r="AQ509" i="14"/>
  <c r="AQ504" i="14"/>
  <c r="AQ581" i="14"/>
  <c r="AQ522" i="14"/>
  <c r="AQ531" i="14"/>
  <c r="AQ576" i="14"/>
  <c r="AQ558" i="14"/>
  <c r="AQ582" i="14"/>
  <c r="AQ556" i="14"/>
  <c r="AQ511" i="14"/>
  <c r="AQ513" i="14"/>
  <c r="AQ562" i="14"/>
  <c r="AQ510" i="14"/>
  <c r="AQ575" i="14"/>
  <c r="AQ515" i="14"/>
  <c r="AQ584" i="14"/>
  <c r="AQ592" i="14"/>
  <c r="AQ589" i="14"/>
  <c r="AQ532" i="14"/>
  <c r="AQ583" i="14"/>
  <c r="AQ538" i="14"/>
  <c r="AQ561" i="14"/>
  <c r="AQ591" i="14"/>
  <c r="AQ580" i="14"/>
  <c r="AQ514" i="14"/>
  <c r="AQ517" i="14"/>
  <c r="AQ587" i="14"/>
  <c r="AQ550" i="14"/>
  <c r="AQ569" i="14"/>
  <c r="AQ536" i="14"/>
  <c r="AQ525" i="14"/>
  <c r="AQ557" i="14"/>
  <c r="AQ574" i="14"/>
  <c r="AQ512" i="14"/>
  <c r="AQ506" i="14"/>
  <c r="AQ544" i="14"/>
  <c r="AQ530" i="14"/>
  <c r="AQ541" i="14"/>
  <c r="AQ548" i="14"/>
  <c r="AQ523" i="14"/>
  <c r="AQ578" i="14"/>
  <c r="AQ571" i="14"/>
  <c r="AQ572" i="14"/>
  <c r="AQ547" i="14"/>
  <c r="AQ521" i="14"/>
  <c r="AQ534" i="14"/>
  <c r="AQ545" i="14"/>
  <c r="AQ527" i="14"/>
  <c r="AQ551" i="14"/>
  <c r="AQ588" i="14"/>
  <c r="AQ563" i="14"/>
  <c r="AR101" i="14"/>
  <c r="AQ181" i="14"/>
  <c r="AQ192" i="14"/>
  <c r="AQ185" i="14"/>
  <c r="AQ172" i="14"/>
  <c r="AQ108" i="14"/>
  <c r="AQ151" i="14"/>
  <c r="AQ154" i="14"/>
  <c r="AQ133" i="14"/>
  <c r="AQ112" i="14"/>
  <c r="AQ139" i="14"/>
  <c r="AQ123" i="14"/>
  <c r="AQ169" i="14"/>
  <c r="AQ171" i="14"/>
  <c r="AQ180" i="14"/>
  <c r="AQ148" i="14"/>
  <c r="AQ127" i="14"/>
  <c r="AQ130" i="14"/>
  <c r="AQ173" i="14"/>
  <c r="AQ109" i="14"/>
  <c r="AQ152" i="14"/>
  <c r="AQ131" i="14"/>
  <c r="AQ105" i="14"/>
  <c r="AQ126" i="14"/>
  <c r="AQ107" i="14"/>
  <c r="AQ110" i="14"/>
  <c r="AQ179" i="14"/>
  <c r="AQ190" i="14"/>
  <c r="AQ124" i="14"/>
  <c r="AQ167" i="14"/>
  <c r="AQ170" i="14"/>
  <c r="AQ106" i="14"/>
  <c r="AQ149" i="14"/>
  <c r="AQ128" i="14"/>
  <c r="AQ178" i="14"/>
  <c r="AQ142" i="14"/>
  <c r="AQ147" i="14"/>
  <c r="AQ137" i="14"/>
  <c r="AQ188" i="14"/>
  <c r="AQ184" i="14"/>
  <c r="AQ177" i="14"/>
  <c r="AQ164" i="14"/>
  <c r="AQ143" i="14"/>
  <c r="AQ146" i="14"/>
  <c r="AQ125" i="14"/>
  <c r="AQ168" i="14"/>
  <c r="AQ104" i="14"/>
  <c r="AQ155" i="14"/>
  <c r="AQ140" i="14"/>
  <c r="AQ119" i="14"/>
  <c r="AQ191" i="14"/>
  <c r="AQ122" i="14"/>
  <c r="AQ165" i="14"/>
  <c r="AQ144" i="14"/>
  <c r="AQ115" i="14"/>
  <c r="AQ174" i="14"/>
  <c r="AQ118" i="14"/>
  <c r="AQ189" i="14"/>
  <c r="AQ132" i="14"/>
  <c r="AQ175" i="14"/>
  <c r="AQ153" i="14"/>
  <c r="AQ183" i="14"/>
  <c r="AQ141" i="14"/>
  <c r="AQ166" i="14"/>
  <c r="AQ113" i="14"/>
  <c r="AQ117" i="14"/>
  <c r="AQ160" i="14"/>
  <c r="AQ121" i="14"/>
  <c r="AQ176" i="14"/>
  <c r="AQ182" i="14"/>
  <c r="AQ136" i="14"/>
  <c r="AQ134" i="14"/>
  <c r="AQ116" i="14"/>
  <c r="AQ159" i="14"/>
  <c r="AQ162" i="14"/>
  <c r="AQ129" i="14"/>
  <c r="AQ145" i="14"/>
  <c r="AQ186" i="14"/>
  <c r="AQ187" i="14"/>
  <c r="AQ193" i="14"/>
  <c r="AQ157" i="14"/>
  <c r="AQ150" i="14"/>
  <c r="AQ156" i="14"/>
  <c r="AQ158" i="14"/>
  <c r="AQ163" i="14"/>
  <c r="AQ138" i="14"/>
  <c r="AQ114" i="14"/>
  <c r="AQ120" i="14"/>
  <c r="AQ135" i="14"/>
  <c r="AQ111" i="14"/>
  <c r="AQ161" i="14"/>
  <c r="AR403" i="14" l="1"/>
  <c r="AR402" i="14"/>
  <c r="AR202" i="14"/>
  <c r="AR203" i="14"/>
  <c r="AU3" i="14"/>
  <c r="AU2" i="14"/>
  <c r="AR103" i="14"/>
  <c r="AR102" i="14"/>
  <c r="AR302" i="14"/>
  <c r="AR303" i="14"/>
  <c r="AR502" i="14"/>
  <c r="AR503" i="14"/>
  <c r="AS501" i="14"/>
  <c r="AR582" i="14"/>
  <c r="AR567" i="14"/>
  <c r="AR571" i="14"/>
  <c r="AR545" i="14"/>
  <c r="AR580" i="14"/>
  <c r="AR556" i="14"/>
  <c r="AR565" i="14"/>
  <c r="AR543" i="14"/>
  <c r="AR585" i="14"/>
  <c r="AR562" i="14"/>
  <c r="AR519" i="14"/>
  <c r="AR521" i="14"/>
  <c r="AR568" i="14"/>
  <c r="AR558" i="14"/>
  <c r="AR569" i="14"/>
  <c r="AR532" i="14"/>
  <c r="AR538" i="14"/>
  <c r="AR505" i="14"/>
  <c r="AR578" i="14"/>
  <c r="AR541" i="14"/>
  <c r="AR511" i="14"/>
  <c r="AR588" i="14"/>
  <c r="AR516" i="14"/>
  <c r="AR570" i="14"/>
  <c r="AR534" i="14"/>
  <c r="AR561" i="14"/>
  <c r="AR559" i="14"/>
  <c r="AR514" i="14"/>
  <c r="AR512" i="14"/>
  <c r="AR587" i="14"/>
  <c r="AR564" i="14"/>
  <c r="AR552" i="14"/>
  <c r="AR533" i="14"/>
  <c r="AR518" i="14"/>
  <c r="AR515" i="14"/>
  <c r="AR536" i="14"/>
  <c r="AR574" i="14"/>
  <c r="AR537" i="14"/>
  <c r="AR548" i="14"/>
  <c r="AR535" i="14"/>
  <c r="AR554" i="14"/>
  <c r="AR560" i="14"/>
  <c r="AR539" i="14"/>
  <c r="AR510" i="14"/>
  <c r="AR549" i="14"/>
  <c r="AR504" i="14"/>
  <c r="AR592" i="14"/>
  <c r="AR576" i="14"/>
  <c r="AR583" i="14"/>
  <c r="AR550" i="14"/>
  <c r="AR524" i="14"/>
  <c r="AR577" i="14"/>
  <c r="AR530" i="14"/>
  <c r="AR523" i="14"/>
  <c r="AR506" i="14"/>
  <c r="AR573" i="14"/>
  <c r="AR547" i="14"/>
  <c r="AR557" i="14"/>
  <c r="AR563" i="14"/>
  <c r="AR551" i="14"/>
  <c r="AR509" i="14"/>
  <c r="AR525" i="14"/>
  <c r="AR584" i="14"/>
  <c r="AR527" i="14"/>
  <c r="AR508" i="14"/>
  <c r="AR507" i="14"/>
  <c r="AR575" i="14"/>
  <c r="AR526" i="14"/>
  <c r="AR531" i="14"/>
  <c r="AR555" i="14"/>
  <c r="AR591" i="14"/>
  <c r="AR579" i="14"/>
  <c r="AR513" i="14"/>
  <c r="AR586" i="14"/>
  <c r="AR528" i="14"/>
  <c r="AR540" i="14"/>
  <c r="AR522" i="14"/>
  <c r="AR520" i="14"/>
  <c r="AR517" i="14"/>
  <c r="AR593" i="14"/>
  <c r="AR589" i="14"/>
  <c r="AR553" i="14"/>
  <c r="AR546" i="14"/>
  <c r="AR572" i="14"/>
  <c r="AR566" i="14"/>
  <c r="AR581" i="14"/>
  <c r="AR590" i="14"/>
  <c r="AR544" i="14"/>
  <c r="AR542" i="14"/>
  <c r="AR529" i="14"/>
  <c r="AS401" i="14"/>
  <c r="AR431" i="14"/>
  <c r="AR475" i="14"/>
  <c r="AR426" i="14"/>
  <c r="AR453" i="14"/>
  <c r="AR487" i="14"/>
  <c r="AR462" i="14"/>
  <c r="AR472" i="14"/>
  <c r="AR444" i="14"/>
  <c r="AR405" i="14"/>
  <c r="AR446" i="14"/>
  <c r="AR449" i="14"/>
  <c r="AR483" i="14"/>
  <c r="AR477" i="14"/>
  <c r="AR469" i="14"/>
  <c r="AR461" i="14"/>
  <c r="AR488" i="14"/>
  <c r="AR491" i="14"/>
  <c r="AR424" i="14"/>
  <c r="AR492" i="14"/>
  <c r="AR481" i="14"/>
  <c r="AR455" i="14"/>
  <c r="AR439" i="14"/>
  <c r="AR421" i="14"/>
  <c r="AR451" i="14"/>
  <c r="AR454" i="14"/>
  <c r="AR418" i="14"/>
  <c r="AR430" i="14"/>
  <c r="AR413" i="14"/>
  <c r="AR410" i="14"/>
  <c r="AR407" i="14"/>
  <c r="AR473" i="14"/>
  <c r="AR429" i="14"/>
  <c r="AR420" i="14"/>
  <c r="AR416" i="14"/>
  <c r="AR404" i="14"/>
  <c r="AR486" i="14"/>
  <c r="AR489" i="14"/>
  <c r="AR463" i="14"/>
  <c r="AR432" i="14"/>
  <c r="AR471" i="14"/>
  <c r="AR435" i="14"/>
  <c r="AR467" i="14"/>
  <c r="AR438" i="14"/>
  <c r="AR464" i="14"/>
  <c r="AR478" i="14"/>
  <c r="AR474" i="14"/>
  <c r="AR437" i="14"/>
  <c r="AR480" i="14"/>
  <c r="AR476" i="14"/>
  <c r="AR479" i="14"/>
  <c r="AR465" i="14"/>
  <c r="AR419" i="14"/>
  <c r="AR482" i="14"/>
  <c r="AR422" i="14"/>
  <c r="AR443" i="14"/>
  <c r="AR457" i="14"/>
  <c r="AR442" i="14"/>
  <c r="AR445" i="14"/>
  <c r="AR470" i="14"/>
  <c r="AR459" i="14"/>
  <c r="AR460" i="14"/>
  <c r="AR409" i="14"/>
  <c r="AR485" i="14"/>
  <c r="AR408" i="14"/>
  <c r="AR425" i="14"/>
  <c r="AR466" i="14"/>
  <c r="AR448" i="14"/>
  <c r="AR484" i="14"/>
  <c r="AR452" i="14"/>
  <c r="AR436" i="14"/>
  <c r="AR417" i="14"/>
  <c r="AR458" i="14"/>
  <c r="AR450" i="14"/>
  <c r="AR434" i="14"/>
  <c r="AR490" i="14"/>
  <c r="AR456" i="14"/>
  <c r="AR428" i="14"/>
  <c r="AR468" i="14"/>
  <c r="AR441" i="14"/>
  <c r="AR493" i="14"/>
  <c r="AR433" i="14"/>
  <c r="AR414" i="14"/>
  <c r="AR412" i="14"/>
  <c r="AR447" i="14"/>
  <c r="AR406" i="14"/>
  <c r="AR423" i="14"/>
  <c r="AR415" i="14"/>
  <c r="AR427" i="14"/>
  <c r="AR411" i="14"/>
  <c r="AR440" i="14"/>
  <c r="AS301" i="14"/>
  <c r="AR349" i="14"/>
  <c r="AR392" i="14"/>
  <c r="AR339" i="14"/>
  <c r="AR316" i="14"/>
  <c r="AR337" i="14"/>
  <c r="AR360" i="14"/>
  <c r="AR379" i="14"/>
  <c r="AR390" i="14"/>
  <c r="AR382" i="14"/>
  <c r="AR374" i="14"/>
  <c r="AR361" i="14"/>
  <c r="AR386" i="14"/>
  <c r="AR340" i="14"/>
  <c r="AR362" i="14"/>
  <c r="AR305" i="14"/>
  <c r="AR345" i="14"/>
  <c r="AR378" i="14"/>
  <c r="AR313" i="14"/>
  <c r="AR343" i="14"/>
  <c r="AR348" i="14"/>
  <c r="AR307" i="14"/>
  <c r="AR335" i="14"/>
  <c r="AR314" i="14"/>
  <c r="AR354" i="14"/>
  <c r="AR352" i="14"/>
  <c r="AR364" i="14"/>
  <c r="AR368" i="14"/>
  <c r="AR385" i="14"/>
  <c r="AR377" i="14"/>
  <c r="AR369" i="14"/>
  <c r="AR338" i="14"/>
  <c r="AR330" i="14"/>
  <c r="AR322" i="14"/>
  <c r="AR306" i="14"/>
  <c r="AR375" i="14"/>
  <c r="AR311" i="14"/>
  <c r="AR332" i="14"/>
  <c r="AR384" i="14"/>
  <c r="AR376" i="14"/>
  <c r="AR393" i="14"/>
  <c r="AR346" i="14"/>
  <c r="AR356" i="14"/>
  <c r="AR353" i="14"/>
  <c r="AR328" i="14"/>
  <c r="AR372" i="14"/>
  <c r="AR351" i="14"/>
  <c r="AR310" i="14"/>
  <c r="AR365" i="14"/>
  <c r="AR370" i="14"/>
  <c r="AR344" i="14"/>
  <c r="AR336" i="14"/>
  <c r="AR320" i="14"/>
  <c r="AR389" i="14"/>
  <c r="AR357" i="14"/>
  <c r="AR333" i="14"/>
  <c r="AR327" i="14"/>
  <c r="AR312" i="14"/>
  <c r="AR347" i="14"/>
  <c r="AR350" i="14"/>
  <c r="AR308" i="14"/>
  <c r="AR319" i="14"/>
  <c r="AR381" i="14"/>
  <c r="AR325" i="14"/>
  <c r="AR331" i="14"/>
  <c r="AR334" i="14"/>
  <c r="AR380" i="14"/>
  <c r="AR388" i="14"/>
  <c r="AR367" i="14"/>
  <c r="AR309" i="14"/>
  <c r="AR315" i="14"/>
  <c r="AR304" i="14"/>
  <c r="AR321" i="14"/>
  <c r="AR359" i="14"/>
  <c r="AR324" i="14"/>
  <c r="AR355" i="14"/>
  <c r="AR391" i="14"/>
  <c r="AR342" i="14"/>
  <c r="AR373" i="14"/>
  <c r="AR387" i="14"/>
  <c r="AR317" i="14"/>
  <c r="AR383" i="14"/>
  <c r="AR358" i="14"/>
  <c r="AR318" i="14"/>
  <c r="AR366" i="14"/>
  <c r="AR323" i="14"/>
  <c r="AR371" i="14"/>
  <c r="AR326" i="14"/>
  <c r="AR329" i="14"/>
  <c r="AR341" i="14"/>
  <c r="AR363" i="14"/>
  <c r="AS101" i="14"/>
  <c r="AR182" i="14"/>
  <c r="AR193" i="14"/>
  <c r="AR127" i="14"/>
  <c r="AR181" i="14"/>
  <c r="AR170" i="14"/>
  <c r="AR106" i="14"/>
  <c r="AR173" i="14"/>
  <c r="AR109" i="14"/>
  <c r="AR152" i="14"/>
  <c r="AR131" i="14"/>
  <c r="AR121" i="14"/>
  <c r="AR105" i="14"/>
  <c r="AR153" i="14"/>
  <c r="AR129" i="14"/>
  <c r="AR176" i="14"/>
  <c r="AR187" i="14"/>
  <c r="AR180" i="14"/>
  <c r="AR167" i="14"/>
  <c r="AR146" i="14"/>
  <c r="AR149" i="14"/>
  <c r="AR128" i="14"/>
  <c r="AR171" i="14"/>
  <c r="AR107" i="14"/>
  <c r="AR158" i="14"/>
  <c r="AR113" i="14"/>
  <c r="AR142" i="14"/>
  <c r="AR124" i="14"/>
  <c r="AR178" i="14"/>
  <c r="AR137" i="14"/>
  <c r="AR143" i="14"/>
  <c r="AR122" i="14"/>
  <c r="AR125" i="14"/>
  <c r="AR168" i="14"/>
  <c r="AR104" i="14"/>
  <c r="AR147" i="14"/>
  <c r="AR150" i="14"/>
  <c r="AR126" i="14"/>
  <c r="AR164" i="14"/>
  <c r="AR192" i="14"/>
  <c r="AR185" i="14"/>
  <c r="AR119" i="14"/>
  <c r="AR162" i="14"/>
  <c r="AR165" i="14"/>
  <c r="AR144" i="14"/>
  <c r="AR123" i="14"/>
  <c r="AR118" i="14"/>
  <c r="AR172" i="14"/>
  <c r="AR186" i="14"/>
  <c r="AR161" i="14"/>
  <c r="AR166" i="14"/>
  <c r="AR174" i="14"/>
  <c r="AR179" i="14"/>
  <c r="AR159" i="14"/>
  <c r="AR191" i="14"/>
  <c r="AR138" i="14"/>
  <c r="AR141" i="14"/>
  <c r="AR120" i="14"/>
  <c r="AR163" i="14"/>
  <c r="AR110" i="14"/>
  <c r="AR184" i="14"/>
  <c r="AR189" i="14"/>
  <c r="AR160" i="14"/>
  <c r="AR140" i="14"/>
  <c r="AR190" i="14"/>
  <c r="AR114" i="14"/>
  <c r="AR117" i="14"/>
  <c r="AR136" i="14"/>
  <c r="AR112" i="14"/>
  <c r="AR155" i="14"/>
  <c r="AR148" i="14"/>
  <c r="AR156" i="14"/>
  <c r="AR177" i="14"/>
  <c r="AR135" i="14"/>
  <c r="AR108" i="14"/>
  <c r="AR145" i="14"/>
  <c r="AR111" i="14"/>
  <c r="AR154" i="14"/>
  <c r="AR157" i="14"/>
  <c r="AR116" i="14"/>
  <c r="AR139" i="14"/>
  <c r="AR130" i="14"/>
  <c r="AR169" i="14"/>
  <c r="AR151" i="14"/>
  <c r="AR183" i="14"/>
  <c r="AR133" i="14"/>
  <c r="AR132" i="14"/>
  <c r="AR188" i="14"/>
  <c r="AR115" i="14"/>
  <c r="AR175" i="14"/>
  <c r="AR134" i="14"/>
  <c r="AV1" i="14"/>
  <c r="AU60" i="14"/>
  <c r="AU44" i="14"/>
  <c r="AU28" i="14"/>
  <c r="AU12" i="14"/>
  <c r="AU82" i="14"/>
  <c r="AU65" i="14"/>
  <c r="AU49" i="14"/>
  <c r="AU33" i="14"/>
  <c r="AU17" i="14"/>
  <c r="AU88" i="14"/>
  <c r="AU62" i="14"/>
  <c r="AU46" i="14"/>
  <c r="AU30" i="14"/>
  <c r="AU14" i="14"/>
  <c r="AU51" i="14"/>
  <c r="AU43" i="14"/>
  <c r="AU39" i="14"/>
  <c r="AU63" i="14"/>
  <c r="AU75" i="14"/>
  <c r="AU4" i="14"/>
  <c r="AU29" i="14"/>
  <c r="AU58" i="14"/>
  <c r="AU26" i="14"/>
  <c r="AU79" i="14"/>
  <c r="AU8" i="14"/>
  <c r="AU80" i="14"/>
  <c r="AU27" i="14"/>
  <c r="AU83" i="14"/>
  <c r="AU90" i="14"/>
  <c r="AU47" i="14"/>
  <c r="AU23" i="14"/>
  <c r="AU81" i="14"/>
  <c r="AU31" i="14"/>
  <c r="AU15" i="14"/>
  <c r="AU35" i="14"/>
  <c r="AU9" i="14"/>
  <c r="AU91" i="14"/>
  <c r="AU56" i="14"/>
  <c r="AU40" i="14"/>
  <c r="AU13" i="14"/>
  <c r="AU42" i="14"/>
  <c r="AU19" i="14"/>
  <c r="AU64" i="14"/>
  <c r="AU48" i="14"/>
  <c r="AU32" i="14"/>
  <c r="AU16" i="14"/>
  <c r="AU74" i="14"/>
  <c r="AU69" i="14"/>
  <c r="AU53" i="14"/>
  <c r="AU37" i="14"/>
  <c r="AU21" i="14"/>
  <c r="AU92" i="14"/>
  <c r="AU66" i="14"/>
  <c r="AU50" i="14"/>
  <c r="AU34" i="14"/>
  <c r="AU18" i="14"/>
  <c r="AU71" i="14"/>
  <c r="AU86" i="14"/>
  <c r="AU93" i="14"/>
  <c r="AU85" i="14"/>
  <c r="AU24" i="14"/>
  <c r="AU77" i="14"/>
  <c r="AU10" i="14"/>
  <c r="AU55" i="14"/>
  <c r="AU87" i="14"/>
  <c r="AU84" i="14"/>
  <c r="AU89" i="14"/>
  <c r="AU5" i="14"/>
  <c r="AU72" i="14"/>
  <c r="AU61" i="14"/>
  <c r="AU45" i="14"/>
  <c r="AU59" i="14"/>
  <c r="AU78" i="14"/>
  <c r="AU67" i="14"/>
  <c r="AU11" i="14"/>
  <c r="AU68" i="14"/>
  <c r="AU52" i="14"/>
  <c r="AU36" i="14"/>
  <c r="AU20" i="14"/>
  <c r="AU73" i="14"/>
  <c r="AU57" i="14"/>
  <c r="AU41" i="14"/>
  <c r="AU25" i="14"/>
  <c r="AU7" i="14"/>
  <c r="AU70" i="14"/>
  <c r="AU54" i="14"/>
  <c r="AU38" i="14"/>
  <c r="AU22" i="14"/>
  <c r="AU6" i="14"/>
  <c r="AU76" i="14"/>
  <c r="AS201" i="14"/>
  <c r="AR292" i="14"/>
  <c r="AR228" i="14"/>
  <c r="AR247" i="14"/>
  <c r="AR290" i="14"/>
  <c r="AR226" i="14"/>
  <c r="AR245" i="14"/>
  <c r="AR264" i="14"/>
  <c r="AR267" i="14"/>
  <c r="AR275" i="14"/>
  <c r="AR222" i="14"/>
  <c r="AR283" i="14"/>
  <c r="AR268" i="14"/>
  <c r="AR204" i="14"/>
  <c r="AR287" i="14"/>
  <c r="AR244" i="14"/>
  <c r="AR263" i="14"/>
  <c r="AR242" i="14"/>
  <c r="AR236" i="14"/>
  <c r="AR285" i="14"/>
  <c r="AR221" i="14"/>
  <c r="AR213" i="14"/>
  <c r="AR205" i="14"/>
  <c r="AR230" i="14"/>
  <c r="AR249" i="14"/>
  <c r="AR273" i="14"/>
  <c r="AR220" i="14"/>
  <c r="AR255" i="14"/>
  <c r="AR223" i="14"/>
  <c r="AR282" i="14"/>
  <c r="AR261" i="14"/>
  <c r="AR237" i="14"/>
  <c r="AR229" i="14"/>
  <c r="AR206" i="14"/>
  <c r="AR217" i="14"/>
  <c r="AR278" i="14"/>
  <c r="AR291" i="14"/>
  <c r="AR270" i="14"/>
  <c r="AR251" i="14"/>
  <c r="AR262" i="14"/>
  <c r="AR276" i="14"/>
  <c r="AR239" i="14"/>
  <c r="AR266" i="14"/>
  <c r="AR210" i="14"/>
  <c r="AR269" i="14"/>
  <c r="AR253" i="14"/>
  <c r="AR216" i="14"/>
  <c r="AR286" i="14"/>
  <c r="AR246" i="14"/>
  <c r="AR219" i="14"/>
  <c r="AR257" i="14"/>
  <c r="AR260" i="14"/>
  <c r="AR207" i="14"/>
  <c r="AR240" i="14"/>
  <c r="AR232" i="14"/>
  <c r="AR224" i="14"/>
  <c r="AR208" i="14"/>
  <c r="AR243" i="14"/>
  <c r="AR214" i="14"/>
  <c r="AR212" i="14"/>
  <c r="AR279" i="14"/>
  <c r="AR250" i="14"/>
  <c r="AR293" i="14"/>
  <c r="AR277" i="14"/>
  <c r="AR280" i="14"/>
  <c r="AR256" i="14"/>
  <c r="AR248" i="14"/>
  <c r="AR254" i="14"/>
  <c r="AR225" i="14"/>
  <c r="AR265" i="14"/>
  <c r="AR209" i="14"/>
  <c r="AR241" i="14"/>
  <c r="AR231" i="14"/>
  <c r="AR215" i="14"/>
  <c r="AR288" i="14"/>
  <c r="AR227" i="14"/>
  <c r="AR233" i="14"/>
  <c r="AR259" i="14"/>
  <c r="AR284" i="14"/>
  <c r="AR274" i="14"/>
  <c r="AR258" i="14"/>
  <c r="AR238" i="14"/>
  <c r="AR252" i="14"/>
  <c r="AR271" i="14"/>
  <c r="AR234" i="14"/>
  <c r="AR218" i="14"/>
  <c r="AR289" i="14"/>
  <c r="AR281" i="14"/>
  <c r="AR211" i="14"/>
  <c r="AR272" i="14"/>
  <c r="AR235" i="14"/>
  <c r="AS403" i="14" l="1"/>
  <c r="AS402" i="14"/>
  <c r="AS103" i="14"/>
  <c r="AS102" i="14"/>
  <c r="AS502" i="14"/>
  <c r="AS503" i="14"/>
  <c r="AS203" i="14"/>
  <c r="AS202" i="14"/>
  <c r="AS302" i="14"/>
  <c r="AS303" i="14"/>
  <c r="AV3" i="14"/>
  <c r="AV2" i="14"/>
  <c r="AT401" i="14"/>
  <c r="AS475" i="14"/>
  <c r="AS426" i="14"/>
  <c r="AS421" i="14"/>
  <c r="AS448" i="14"/>
  <c r="AS425" i="14"/>
  <c r="AS472" i="14"/>
  <c r="AS464" i="14"/>
  <c r="AS483" i="14"/>
  <c r="AS486" i="14"/>
  <c r="AS478" i="14"/>
  <c r="AS490" i="14"/>
  <c r="AS452" i="14"/>
  <c r="AS423" i="14"/>
  <c r="AS469" i="14"/>
  <c r="AS416" i="14"/>
  <c r="AS408" i="14"/>
  <c r="AS439" i="14"/>
  <c r="AS485" i="14"/>
  <c r="AS474" i="14"/>
  <c r="AS488" i="14"/>
  <c r="AS480" i="14"/>
  <c r="AS491" i="14"/>
  <c r="AS477" i="14"/>
  <c r="AS462" i="14"/>
  <c r="AS481" i="14"/>
  <c r="AS437" i="14"/>
  <c r="AS459" i="14"/>
  <c r="AS451" i="14"/>
  <c r="AS463" i="14"/>
  <c r="AS458" i="14"/>
  <c r="AS450" i="14"/>
  <c r="AS434" i="14"/>
  <c r="AS473" i="14"/>
  <c r="AS456" i="14"/>
  <c r="AS424" i="14"/>
  <c r="AS443" i="14"/>
  <c r="AS441" i="14"/>
  <c r="AS461" i="14"/>
  <c r="AS479" i="14"/>
  <c r="AS428" i="14"/>
  <c r="AS413" i="14"/>
  <c r="AS484" i="14"/>
  <c r="AS438" i="14"/>
  <c r="AS415" i="14"/>
  <c r="AS429" i="14"/>
  <c r="AS440" i="14"/>
  <c r="AS489" i="14"/>
  <c r="AS476" i="14"/>
  <c r="AS435" i="14"/>
  <c r="AS407" i="14"/>
  <c r="AS412" i="14"/>
  <c r="AS493" i="14"/>
  <c r="AS409" i="14"/>
  <c r="AS411" i="14"/>
  <c r="AS492" i="14"/>
  <c r="AS422" i="14"/>
  <c r="AS466" i="14"/>
  <c r="AS436" i="14"/>
  <c r="AS417" i="14"/>
  <c r="AS467" i="14"/>
  <c r="AS457" i="14"/>
  <c r="AS447" i="14"/>
  <c r="AS433" i="14"/>
  <c r="AS446" i="14"/>
  <c r="AS419" i="14"/>
  <c r="AS406" i="14"/>
  <c r="AS420" i="14"/>
  <c r="AS404" i="14"/>
  <c r="AS468" i="14"/>
  <c r="AS471" i="14"/>
  <c r="AS430" i="14"/>
  <c r="AS455" i="14"/>
  <c r="AS444" i="14"/>
  <c r="AS453" i="14"/>
  <c r="AS445" i="14"/>
  <c r="AS427" i="14"/>
  <c r="AS414" i="14"/>
  <c r="AS460" i="14"/>
  <c r="AS431" i="14"/>
  <c r="AS432" i="14"/>
  <c r="AS449" i="14"/>
  <c r="AS442" i="14"/>
  <c r="AS465" i="14"/>
  <c r="AS418" i="14"/>
  <c r="AS470" i="14"/>
  <c r="AS487" i="14"/>
  <c r="AS410" i="14"/>
  <c r="AS405" i="14"/>
  <c r="AS482" i="14"/>
  <c r="AS454" i="14"/>
  <c r="AW1" i="14"/>
  <c r="AV79" i="14"/>
  <c r="AV74" i="14"/>
  <c r="AV92" i="14"/>
  <c r="AV19" i="14"/>
  <c r="AV35" i="14"/>
  <c r="AV40" i="14"/>
  <c r="AV52" i="14"/>
  <c r="AV73" i="14"/>
  <c r="AV83" i="14"/>
  <c r="AV46" i="14"/>
  <c r="AV43" i="14"/>
  <c r="AV15" i="14"/>
  <c r="AV48" i="14"/>
  <c r="AV24" i="14"/>
  <c r="AV86" i="14"/>
  <c r="AV90" i="14"/>
  <c r="AV81" i="14"/>
  <c r="AV45" i="14"/>
  <c r="AV66" i="14"/>
  <c r="AV50" i="14"/>
  <c r="AV87" i="14"/>
  <c r="AV4" i="14"/>
  <c r="AV56" i="14"/>
  <c r="AV60" i="14"/>
  <c r="AV80" i="14"/>
  <c r="AV59" i="14"/>
  <c r="AV85" i="14"/>
  <c r="AV84" i="14"/>
  <c r="AV65" i="14"/>
  <c r="AV49" i="14"/>
  <c r="AV33" i="14"/>
  <c r="AV17" i="14"/>
  <c r="AV93" i="14"/>
  <c r="AV70" i="14"/>
  <c r="AV54" i="14"/>
  <c r="AV38" i="14"/>
  <c r="AV22" i="14"/>
  <c r="AV6" i="14"/>
  <c r="AV76" i="14"/>
  <c r="AV71" i="14"/>
  <c r="AV8" i="14"/>
  <c r="AV75" i="14"/>
  <c r="AV51" i="14"/>
  <c r="AV27" i="14"/>
  <c r="AV16" i="14"/>
  <c r="AV64" i="14"/>
  <c r="AV28" i="14"/>
  <c r="AV57" i="14"/>
  <c r="AV25" i="14"/>
  <c r="AV78" i="14"/>
  <c r="AV62" i="14"/>
  <c r="AV30" i="14"/>
  <c r="AV44" i="14"/>
  <c r="AV20" i="14"/>
  <c r="AV67" i="14"/>
  <c r="AV18" i="14"/>
  <c r="AV82" i="14"/>
  <c r="AV77" i="14"/>
  <c r="AV31" i="14"/>
  <c r="AV91" i="14"/>
  <c r="AV9" i="14"/>
  <c r="AV39" i="14"/>
  <c r="AV63" i="14"/>
  <c r="AV68" i="14"/>
  <c r="AV41" i="14"/>
  <c r="AV14" i="14"/>
  <c r="AV32" i="14"/>
  <c r="AV12" i="14"/>
  <c r="AV88" i="14"/>
  <c r="AV5" i="14"/>
  <c r="AV11" i="14"/>
  <c r="AV61" i="14"/>
  <c r="AV55" i="14"/>
  <c r="AV23" i="14"/>
  <c r="AV69" i="14"/>
  <c r="AV53" i="14"/>
  <c r="AV37" i="14"/>
  <c r="AV21" i="14"/>
  <c r="AV58" i="14"/>
  <c r="AV42" i="14"/>
  <c r="AV26" i="14"/>
  <c r="AV10" i="14"/>
  <c r="AV72" i="14"/>
  <c r="AV47" i="14"/>
  <c r="AV36" i="14"/>
  <c r="AV29" i="14"/>
  <c r="AV13" i="14"/>
  <c r="AV34" i="14"/>
  <c r="AV89" i="14"/>
  <c r="AV7" i="14"/>
  <c r="AT201" i="14"/>
  <c r="AS287" i="14"/>
  <c r="AS223" i="14"/>
  <c r="AS242" i="14"/>
  <c r="AS285" i="14"/>
  <c r="AS221" i="14"/>
  <c r="AS240" i="14"/>
  <c r="AS259" i="14"/>
  <c r="AS265" i="14"/>
  <c r="AS236" i="14"/>
  <c r="AS249" i="14"/>
  <c r="AS252" i="14"/>
  <c r="AS286" i="14"/>
  <c r="AS263" i="14"/>
  <c r="AS282" i="14"/>
  <c r="AS239" i="14"/>
  <c r="AS258" i="14"/>
  <c r="AS237" i="14"/>
  <c r="AS247" i="14"/>
  <c r="AS245" i="14"/>
  <c r="AS288" i="14"/>
  <c r="AS272" i="14"/>
  <c r="AS264" i="14"/>
  <c r="AS248" i="14"/>
  <c r="AS211" i="14"/>
  <c r="AS220" i="14"/>
  <c r="AS279" i="14"/>
  <c r="AS266" i="14"/>
  <c r="AS226" i="14"/>
  <c r="AS210" i="14"/>
  <c r="AS229" i="14"/>
  <c r="AS213" i="14"/>
  <c r="AS235" i="14"/>
  <c r="AS227" i="14"/>
  <c r="AS219" i="14"/>
  <c r="AS209" i="14"/>
  <c r="AS241" i="14"/>
  <c r="AS225" i="14"/>
  <c r="AS214" i="14"/>
  <c r="AS231" i="14"/>
  <c r="AS269" i="14"/>
  <c r="AS253" i="14"/>
  <c r="AS275" i="14"/>
  <c r="AS251" i="14"/>
  <c r="AS243" i="14"/>
  <c r="AS238" i="14"/>
  <c r="AS270" i="14"/>
  <c r="AS292" i="14"/>
  <c r="AS215" i="14"/>
  <c r="AS250" i="14"/>
  <c r="AS291" i="14"/>
  <c r="AS283" i="14"/>
  <c r="AS267" i="14"/>
  <c r="AS204" i="14"/>
  <c r="AS254" i="14"/>
  <c r="AS273" i="14"/>
  <c r="AS271" i="14"/>
  <c r="AS234" i="14"/>
  <c r="AS280" i="14"/>
  <c r="AS246" i="14"/>
  <c r="AS278" i="14"/>
  <c r="AS289" i="14"/>
  <c r="AS281" i="14"/>
  <c r="AS284" i="14"/>
  <c r="AS205" i="14"/>
  <c r="AS224" i="14"/>
  <c r="AS244" i="14"/>
  <c r="AS260" i="14"/>
  <c r="AS255" i="14"/>
  <c r="AS274" i="14"/>
  <c r="AS216" i="14"/>
  <c r="AS222" i="14"/>
  <c r="AS212" i="14"/>
  <c r="AS290" i="14"/>
  <c r="AS276" i="14"/>
  <c r="AS257" i="14"/>
  <c r="AS233" i="14"/>
  <c r="AS256" i="14"/>
  <c r="AS208" i="14"/>
  <c r="AS217" i="14"/>
  <c r="AS206" i="14"/>
  <c r="AS293" i="14"/>
  <c r="AS277" i="14"/>
  <c r="AS230" i="14"/>
  <c r="AS207" i="14"/>
  <c r="AS218" i="14"/>
  <c r="AS268" i="14"/>
  <c r="AS261" i="14"/>
  <c r="AS232" i="14"/>
  <c r="AS228" i="14"/>
  <c r="AS262" i="14"/>
  <c r="AT301" i="14"/>
  <c r="AS387" i="14"/>
  <c r="AS351" i="14"/>
  <c r="AS334" i="14"/>
  <c r="AS362" i="14"/>
  <c r="AS378" i="14"/>
  <c r="AS359" i="14"/>
  <c r="AS322" i="14"/>
  <c r="AS380" i="14"/>
  <c r="AS372" i="14"/>
  <c r="AS333" i="14"/>
  <c r="AS325" i="14"/>
  <c r="AS317" i="14"/>
  <c r="AS381" i="14"/>
  <c r="AS365" i="14"/>
  <c r="AS349" i="14"/>
  <c r="AS340" i="14"/>
  <c r="AS307" i="14"/>
  <c r="AS306" i="14"/>
  <c r="AS311" i="14"/>
  <c r="AS379" i="14"/>
  <c r="AS371" i="14"/>
  <c r="AS388" i="14"/>
  <c r="AS355" i="14"/>
  <c r="AS341" i="14"/>
  <c r="AS354" i="14"/>
  <c r="AS323" i="14"/>
  <c r="AS364" i="14"/>
  <c r="AS361" i="14"/>
  <c r="AS324" i="14"/>
  <c r="AS360" i="14"/>
  <c r="AS391" i="14"/>
  <c r="AS347" i="14"/>
  <c r="AS339" i="14"/>
  <c r="AS331" i="14"/>
  <c r="AS315" i="14"/>
  <c r="AS329" i="14"/>
  <c r="AS321" i="14"/>
  <c r="AS312" i="14"/>
  <c r="AS316" i="14"/>
  <c r="AS384" i="14"/>
  <c r="AS376" i="14"/>
  <c r="AS368" i="14"/>
  <c r="AS352" i="14"/>
  <c r="AS366" i="14"/>
  <c r="AS328" i="14"/>
  <c r="AS320" i="14"/>
  <c r="AS345" i="14"/>
  <c r="AS337" i="14"/>
  <c r="AS327" i="14"/>
  <c r="AS338" i="14"/>
  <c r="AS392" i="14"/>
  <c r="AS357" i="14"/>
  <c r="AS353" i="14"/>
  <c r="AS344" i="14"/>
  <c r="AS336" i="14"/>
  <c r="AS382" i="14"/>
  <c r="AS389" i="14"/>
  <c r="AS370" i="14"/>
  <c r="AS326" i="14"/>
  <c r="AS308" i="14"/>
  <c r="AS358" i="14"/>
  <c r="AS343" i="14"/>
  <c r="AS369" i="14"/>
  <c r="AS383" i="14"/>
  <c r="AS363" i="14"/>
  <c r="AS304" i="14"/>
  <c r="AS346" i="14"/>
  <c r="AS330" i="14"/>
  <c r="AS319" i="14"/>
  <c r="AS385" i="14"/>
  <c r="AS310" i="14"/>
  <c r="AS374" i="14"/>
  <c r="AS367" i="14"/>
  <c r="AS313" i="14"/>
  <c r="AS335" i="14"/>
  <c r="AS393" i="14"/>
  <c r="AS356" i="14"/>
  <c r="AS350" i="14"/>
  <c r="AS318" i="14"/>
  <c r="AS305" i="14"/>
  <c r="AS373" i="14"/>
  <c r="AS348" i="14"/>
  <c r="AS314" i="14"/>
  <c r="AS390" i="14"/>
  <c r="AS377" i="14"/>
  <c r="AS309" i="14"/>
  <c r="AS342" i="14"/>
  <c r="AS375" i="14"/>
  <c r="AS386" i="14"/>
  <c r="AS332" i="14"/>
  <c r="AT501" i="14"/>
  <c r="AS577" i="14"/>
  <c r="AS583" i="14"/>
  <c r="AS540" i="14"/>
  <c r="AS551" i="14"/>
  <c r="AS538" i="14"/>
  <c r="AS557" i="14"/>
  <c r="AS510" i="14"/>
  <c r="AS573" i="14"/>
  <c r="AS558" i="14"/>
  <c r="AS570" i="14"/>
  <c r="AS563" i="14"/>
  <c r="AS553" i="14"/>
  <c r="AS582" i="14"/>
  <c r="AS527" i="14"/>
  <c r="AS533" i="14"/>
  <c r="AS508" i="14"/>
  <c r="AS575" i="14"/>
  <c r="AS593" i="14"/>
  <c r="AS529" i="14"/>
  <c r="AS556" i="14"/>
  <c r="AS554" i="14"/>
  <c r="AS509" i="14"/>
  <c r="AS564" i="14"/>
  <c r="AS552" i="14"/>
  <c r="AS544" i="14"/>
  <c r="AS534" i="14"/>
  <c r="AS572" i="14"/>
  <c r="AS522" i="14"/>
  <c r="AS513" i="14"/>
  <c r="AS592" i="14"/>
  <c r="AS589" i="14"/>
  <c r="AS569" i="14"/>
  <c r="AS532" i="14"/>
  <c r="AS565" i="14"/>
  <c r="AS543" i="14"/>
  <c r="AS567" i="14"/>
  <c r="AS530" i="14"/>
  <c r="AS578" i="14"/>
  <c r="AS574" i="14"/>
  <c r="AS549" i="14"/>
  <c r="AS579" i="14"/>
  <c r="AS571" i="14"/>
  <c r="AS581" i="14"/>
  <c r="AS507" i="14"/>
  <c r="AS587" i="14"/>
  <c r="AS576" i="14"/>
  <c r="AS545" i="14"/>
  <c r="AS580" i="14"/>
  <c r="AS525" i="14"/>
  <c r="AS555" i="14"/>
  <c r="AS519" i="14"/>
  <c r="AS547" i="14"/>
  <c r="AS521" i="14"/>
  <c r="AS550" i="14"/>
  <c r="AS542" i="14"/>
  <c r="AS588" i="14"/>
  <c r="AS560" i="14"/>
  <c r="AS505" i="14"/>
  <c r="AS516" i="14"/>
  <c r="AS591" i="14"/>
  <c r="AS523" i="14"/>
  <c r="AS539" i="14"/>
  <c r="AS562" i="14"/>
  <c r="AS512" i="14"/>
  <c r="AS584" i="14"/>
  <c r="AS561" i="14"/>
  <c r="AS559" i="14"/>
  <c r="AS586" i="14"/>
  <c r="AS541" i="14"/>
  <c r="AS566" i="14"/>
  <c r="AS536" i="14"/>
  <c r="AS520" i="14"/>
  <c r="AS526" i="14"/>
  <c r="AS585" i="14"/>
  <c r="AS537" i="14"/>
  <c r="AS590" i="14"/>
  <c r="AS548" i="14"/>
  <c r="AS535" i="14"/>
  <c r="AS517" i="14"/>
  <c r="AS568" i="14"/>
  <c r="AS528" i="14"/>
  <c r="AS524" i="14"/>
  <c r="AS511" i="14"/>
  <c r="AS518" i="14"/>
  <c r="AS504" i="14"/>
  <c r="AS514" i="14"/>
  <c r="AS506" i="14"/>
  <c r="AS515" i="14"/>
  <c r="AS546" i="14"/>
  <c r="AS531" i="14"/>
  <c r="AT101" i="14"/>
  <c r="AS177" i="14"/>
  <c r="AS188" i="14"/>
  <c r="AS181" i="14"/>
  <c r="AS122" i="14"/>
  <c r="AS165" i="14"/>
  <c r="AS168" i="14"/>
  <c r="AS104" i="14"/>
  <c r="AS147" i="14"/>
  <c r="AS184" i="14"/>
  <c r="AS126" i="14"/>
  <c r="AS164" i="14"/>
  <c r="AS132" i="14"/>
  <c r="AS161" i="14"/>
  <c r="AS108" i="14"/>
  <c r="AS148" i="14"/>
  <c r="AS156" i="14"/>
  <c r="AS182" i="14"/>
  <c r="AS162" i="14"/>
  <c r="AS141" i="14"/>
  <c r="AS144" i="14"/>
  <c r="AS123" i="14"/>
  <c r="AS166" i="14"/>
  <c r="AS189" i="14"/>
  <c r="AS113" i="14"/>
  <c r="AS169" i="14"/>
  <c r="AS145" i="14"/>
  <c r="AS193" i="14"/>
  <c r="AS138" i="14"/>
  <c r="AS117" i="14"/>
  <c r="AS120" i="14"/>
  <c r="AS163" i="14"/>
  <c r="AS142" i="14"/>
  <c r="AS105" i="14"/>
  <c r="AS176" i="14"/>
  <c r="AS127" i="14"/>
  <c r="AS187" i="14"/>
  <c r="AS180" i="14"/>
  <c r="AS191" i="14"/>
  <c r="AS114" i="14"/>
  <c r="AS157" i="14"/>
  <c r="AS160" i="14"/>
  <c r="AS139" i="14"/>
  <c r="AS118" i="14"/>
  <c r="AS175" i="14"/>
  <c r="AS159" i="14"/>
  <c r="AS116" i="14"/>
  <c r="AS129" i="14"/>
  <c r="AS154" i="14"/>
  <c r="AS133" i="14"/>
  <c r="AS136" i="14"/>
  <c r="AS192" i="14"/>
  <c r="AS115" i="14"/>
  <c r="AS158" i="14"/>
  <c r="AS111" i="14"/>
  <c r="AS167" i="14"/>
  <c r="AS153" i="14"/>
  <c r="AS143" i="14"/>
  <c r="AS190" i="14"/>
  <c r="AS107" i="14"/>
  <c r="AS150" i="14"/>
  <c r="AS178" i="14"/>
  <c r="AS172" i="14"/>
  <c r="AS130" i="14"/>
  <c r="AS173" i="14"/>
  <c r="AS135" i="14"/>
  <c r="AS106" i="14"/>
  <c r="AS149" i="14"/>
  <c r="AS152" i="14"/>
  <c r="AS171" i="14"/>
  <c r="AS119" i="14"/>
  <c r="AS183" i="14"/>
  <c r="AS125" i="14"/>
  <c r="AS128" i="14"/>
  <c r="AS137" i="14"/>
  <c r="AS170" i="14"/>
  <c r="AS134" i="14"/>
  <c r="AS124" i="14"/>
  <c r="AS131" i="14"/>
  <c r="AS109" i="14"/>
  <c r="AS121" i="14"/>
  <c r="AS185" i="14"/>
  <c r="AS155" i="14"/>
  <c r="AS186" i="14"/>
  <c r="AS151" i="14"/>
  <c r="AS174" i="14"/>
  <c r="AS140" i="14"/>
  <c r="AS179" i="14"/>
  <c r="AS146" i="14"/>
  <c r="AS112" i="14"/>
  <c r="AS110" i="14"/>
  <c r="AW3" i="14" l="1"/>
  <c r="AW2" i="14"/>
  <c r="AT302" i="14"/>
  <c r="AT303" i="14"/>
  <c r="AT402" i="14"/>
  <c r="AT403" i="14"/>
  <c r="AT103" i="14"/>
  <c r="AT102" i="14"/>
  <c r="AT203" i="14"/>
  <c r="AT202" i="14"/>
  <c r="AT503" i="14"/>
  <c r="AT502" i="14"/>
  <c r="AU301" i="14"/>
  <c r="AT363" i="14"/>
  <c r="AT385" i="14"/>
  <c r="AT312" i="14"/>
  <c r="AT350" i="14"/>
  <c r="AT326" i="14"/>
  <c r="AT338" i="14"/>
  <c r="AT369" i="14"/>
  <c r="AT382" i="14"/>
  <c r="AT374" i="14"/>
  <c r="AT366" i="14"/>
  <c r="AT391" i="14"/>
  <c r="AT383" i="14"/>
  <c r="AT344" i="14"/>
  <c r="AT336" i="14"/>
  <c r="AT368" i="14"/>
  <c r="AT351" i="14"/>
  <c r="AT349" i="14"/>
  <c r="AT357" i="14"/>
  <c r="AT314" i="14"/>
  <c r="AT333" i="14"/>
  <c r="AT390" i="14"/>
  <c r="AT370" i="14"/>
  <c r="AT342" i="14"/>
  <c r="AT334" i="14"/>
  <c r="AT318" i="14"/>
  <c r="AT361" i="14"/>
  <c r="AT324" i="14"/>
  <c r="AT308" i="14"/>
  <c r="AT379" i="14"/>
  <c r="AT371" i="14"/>
  <c r="AT355" i="14"/>
  <c r="AT323" i="14"/>
  <c r="AT386" i="14"/>
  <c r="AT348" i="14"/>
  <c r="AT340" i="14"/>
  <c r="AT332" i="14"/>
  <c r="AT389" i="14"/>
  <c r="AT315" i="14"/>
  <c r="AT356" i="14"/>
  <c r="AT346" i="14"/>
  <c r="AT327" i="14"/>
  <c r="AT387" i="14"/>
  <c r="AT347" i="14"/>
  <c r="AT339" i="14"/>
  <c r="AT331" i="14"/>
  <c r="AT329" i="14"/>
  <c r="AT321" i="14"/>
  <c r="AT307" i="14"/>
  <c r="AT373" i="14"/>
  <c r="AT354" i="14"/>
  <c r="AT392" i="14"/>
  <c r="AT319" i="14"/>
  <c r="AT376" i="14"/>
  <c r="AT384" i="14"/>
  <c r="AT309" i="14"/>
  <c r="AT310" i="14"/>
  <c r="AT311" i="14"/>
  <c r="AT388" i="14"/>
  <c r="AT328" i="14"/>
  <c r="AT352" i="14"/>
  <c r="AT345" i="14"/>
  <c r="AT330" i="14"/>
  <c r="AT341" i="14"/>
  <c r="AT313" i="14"/>
  <c r="AT360" i="14"/>
  <c r="AT372" i="14"/>
  <c r="AT358" i="14"/>
  <c r="AT343" i="14"/>
  <c r="AT316" i="14"/>
  <c r="AT393" i="14"/>
  <c r="AT380" i="14"/>
  <c r="AT375" i="14"/>
  <c r="AT320" i="14"/>
  <c r="AT378" i="14"/>
  <c r="AT365" i="14"/>
  <c r="AT306" i="14"/>
  <c r="AT317" i="14"/>
  <c r="AT322" i="14"/>
  <c r="AT304" i="14"/>
  <c r="AT367" i="14"/>
  <c r="AT381" i="14"/>
  <c r="AT362" i="14"/>
  <c r="AT325" i="14"/>
  <c r="AT359" i="14"/>
  <c r="AT305" i="14"/>
  <c r="AT335" i="14"/>
  <c r="AT353" i="14"/>
  <c r="AT337" i="14"/>
  <c r="AT364" i="14"/>
  <c r="AT377" i="14"/>
  <c r="AX1" i="14"/>
  <c r="AW88" i="14"/>
  <c r="AW77" i="14"/>
  <c r="AW16" i="14"/>
  <c r="AW61" i="14"/>
  <c r="AW45" i="14"/>
  <c r="AW29" i="14"/>
  <c r="AW13" i="14"/>
  <c r="AW50" i="14"/>
  <c r="AW34" i="14"/>
  <c r="AW91" i="14"/>
  <c r="AW63" i="14"/>
  <c r="AW83" i="14"/>
  <c r="AW85" i="14"/>
  <c r="AW20" i="14"/>
  <c r="AW64" i="14"/>
  <c r="AW52" i="14"/>
  <c r="AW90" i="14"/>
  <c r="AW65" i="14"/>
  <c r="AW49" i="14"/>
  <c r="AW33" i="14"/>
  <c r="AW17" i="14"/>
  <c r="AW93" i="14"/>
  <c r="AW70" i="14"/>
  <c r="AW51" i="14"/>
  <c r="AW5" i="14"/>
  <c r="AW48" i="14"/>
  <c r="AW32" i="14"/>
  <c r="AW36" i="14"/>
  <c r="AW69" i="14"/>
  <c r="AW53" i="14"/>
  <c r="AW37" i="14"/>
  <c r="AW21" i="14"/>
  <c r="AW58" i="14"/>
  <c r="AW42" i="14"/>
  <c r="AW26" i="14"/>
  <c r="AW10" i="14"/>
  <c r="AW71" i="14"/>
  <c r="AW55" i="14"/>
  <c r="AW39" i="14"/>
  <c r="AW23" i="14"/>
  <c r="AW9" i="14"/>
  <c r="AW68" i="14"/>
  <c r="AW78" i="14"/>
  <c r="AW66" i="14"/>
  <c r="AW18" i="14"/>
  <c r="AW15" i="14"/>
  <c r="AW28" i="14"/>
  <c r="AW84" i="14"/>
  <c r="AW74" i="14"/>
  <c r="AW54" i="14"/>
  <c r="AW38" i="14"/>
  <c r="AW22" i="14"/>
  <c r="AW6" i="14"/>
  <c r="AW67" i="14"/>
  <c r="AW92" i="14"/>
  <c r="AW76" i="14"/>
  <c r="AW89" i="14"/>
  <c r="AW7" i="14"/>
  <c r="AW82" i="14"/>
  <c r="AW86" i="14"/>
  <c r="AW81" i="14"/>
  <c r="AW8" i="14"/>
  <c r="AW79" i="14"/>
  <c r="AW31" i="14"/>
  <c r="AW19" i="14"/>
  <c r="AW24" i="14"/>
  <c r="AW60" i="14"/>
  <c r="AW44" i="14"/>
  <c r="AW73" i="14"/>
  <c r="AW57" i="14"/>
  <c r="AW41" i="14"/>
  <c r="AW25" i="14"/>
  <c r="AW62" i="14"/>
  <c r="AW46" i="14"/>
  <c r="AW30" i="14"/>
  <c r="AW14" i="14"/>
  <c r="AW87" i="14"/>
  <c r="AW59" i="14"/>
  <c r="AW43" i="14"/>
  <c r="AW27" i="14"/>
  <c r="AW11" i="14"/>
  <c r="AW4" i="14"/>
  <c r="AW40" i="14"/>
  <c r="AW47" i="14"/>
  <c r="AW56" i="14"/>
  <c r="AW12" i="14"/>
  <c r="AW35" i="14"/>
  <c r="AW80" i="14"/>
  <c r="AW75" i="14"/>
  <c r="AW72" i="14"/>
  <c r="AU501" i="14"/>
  <c r="AT532" i="14"/>
  <c r="AT559" i="14"/>
  <c r="AT563" i="14"/>
  <c r="AT557" i="14"/>
  <c r="AT512" i="14"/>
  <c r="AT519" i="14"/>
  <c r="AT547" i="14"/>
  <c r="AT516" i="14"/>
  <c r="AT521" i="14"/>
  <c r="AT514" i="14"/>
  <c r="AT572" i="14"/>
  <c r="AT574" i="14"/>
  <c r="AT589" i="14"/>
  <c r="AT535" i="14"/>
  <c r="AT546" i="14"/>
  <c r="AT533" i="14"/>
  <c r="AT584" i="14"/>
  <c r="AT575" i="14"/>
  <c r="AT552" i="14"/>
  <c r="AT508" i="14"/>
  <c r="AT553" i="14"/>
  <c r="AT511" i="14"/>
  <c r="AT545" i="14"/>
  <c r="AT531" i="14"/>
  <c r="AT590" i="14"/>
  <c r="AT581" i="14"/>
  <c r="AT569" i="14"/>
  <c r="AT548" i="14"/>
  <c r="AT522" i="14"/>
  <c r="AT578" i="14"/>
  <c r="AT583" i="14"/>
  <c r="AT528" i="14"/>
  <c r="AT504" i="14"/>
  <c r="AT576" i="14"/>
  <c r="AT558" i="14"/>
  <c r="AT505" i="14"/>
  <c r="AT526" i="14"/>
  <c r="AT539" i="14"/>
  <c r="AT588" i="14"/>
  <c r="AT524" i="14"/>
  <c r="AT551" i="14"/>
  <c r="AT562" i="14"/>
  <c r="AT549" i="14"/>
  <c r="AT518" i="14"/>
  <c r="AT515" i="14"/>
  <c r="AT507" i="14"/>
  <c r="AT510" i="14"/>
  <c r="AT587" i="14"/>
  <c r="AT573" i="14"/>
  <c r="AT527" i="14"/>
  <c r="AT538" i="14"/>
  <c r="AT593" i="14"/>
  <c r="AT586" i="14"/>
  <c r="AT525" i="14"/>
  <c r="AT544" i="14"/>
  <c r="AT555" i="14"/>
  <c r="AT579" i="14"/>
  <c r="AT565" i="14"/>
  <c r="AT577" i="14"/>
  <c r="AT529" i="14"/>
  <c r="AT568" i="14"/>
  <c r="AT592" i="14"/>
  <c r="AT567" i="14"/>
  <c r="AT560" i="14"/>
  <c r="AT506" i="14"/>
  <c r="AT556" i="14"/>
  <c r="AT591" i="14"/>
  <c r="AT554" i="14"/>
  <c r="AT536" i="14"/>
  <c r="AT570" i="14"/>
  <c r="AT513" i="14"/>
  <c r="AT580" i="14"/>
  <c r="AT582" i="14"/>
  <c r="AT543" i="14"/>
  <c r="AT530" i="14"/>
  <c r="AT561" i="14"/>
  <c r="AT540" i="14"/>
  <c r="AT534" i="14"/>
  <c r="AT523" i="14"/>
  <c r="AT509" i="14"/>
  <c r="AT520" i="14"/>
  <c r="AT517" i="14"/>
  <c r="AT537" i="14"/>
  <c r="AT564" i="14"/>
  <c r="AT541" i="14"/>
  <c r="AT585" i="14"/>
  <c r="AT550" i="14"/>
  <c r="AT571" i="14"/>
  <c r="AT566" i="14"/>
  <c r="AT542" i="14"/>
  <c r="AU201" i="14"/>
  <c r="AT242" i="14"/>
  <c r="AT261" i="14"/>
  <c r="AT240" i="14"/>
  <c r="AT259" i="14"/>
  <c r="AT278" i="14"/>
  <c r="AT214" i="14"/>
  <c r="AT268" i="14"/>
  <c r="AT204" i="14"/>
  <c r="AT252" i="14"/>
  <c r="AT282" i="14"/>
  <c r="AT218" i="14"/>
  <c r="AT237" i="14"/>
  <c r="AT258" i="14"/>
  <c r="AT277" i="14"/>
  <c r="AT213" i="14"/>
  <c r="AT256" i="14"/>
  <c r="AT275" i="14"/>
  <c r="AT285" i="14"/>
  <c r="AT248" i="14"/>
  <c r="AT291" i="14"/>
  <c r="AT230" i="14"/>
  <c r="AT222" i="14"/>
  <c r="AT206" i="14"/>
  <c r="AT289" i="14"/>
  <c r="AT217" i="14"/>
  <c r="AT250" i="14"/>
  <c r="AT229" i="14"/>
  <c r="AT232" i="14"/>
  <c r="AT254" i="14"/>
  <c r="AT246" i="14"/>
  <c r="AT238" i="14"/>
  <c r="AT263" i="14"/>
  <c r="AT255" i="14"/>
  <c r="AT233" i="14"/>
  <c r="AT212" i="14"/>
  <c r="AT269" i="14"/>
  <c r="AT288" i="14"/>
  <c r="AT272" i="14"/>
  <c r="AT216" i="14"/>
  <c r="AT286" i="14"/>
  <c r="AT270" i="14"/>
  <c r="AT262" i="14"/>
  <c r="AT241" i="14"/>
  <c r="AT265" i="14"/>
  <c r="AT273" i="14"/>
  <c r="AT290" i="14"/>
  <c r="AT234" i="14"/>
  <c r="AT207" i="14"/>
  <c r="AT220" i="14"/>
  <c r="AT239" i="14"/>
  <c r="AT225" i="14"/>
  <c r="AT253" i="14"/>
  <c r="AT276" i="14"/>
  <c r="AT257" i="14"/>
  <c r="AT247" i="14"/>
  <c r="AT260" i="14"/>
  <c r="AT231" i="14"/>
  <c r="AT244" i="14"/>
  <c r="AT223" i="14"/>
  <c r="AT293" i="14"/>
  <c r="AT279" i="14"/>
  <c r="AT274" i="14"/>
  <c r="AT266" i="14"/>
  <c r="AT251" i="14"/>
  <c r="AT292" i="14"/>
  <c r="AT219" i="14"/>
  <c r="AT209" i="14"/>
  <c r="AT281" i="14"/>
  <c r="AT210" i="14"/>
  <c r="AT221" i="14"/>
  <c r="AT243" i="14"/>
  <c r="AT235" i="14"/>
  <c r="AT226" i="14"/>
  <c r="AT245" i="14"/>
  <c r="AT205" i="14"/>
  <c r="AT280" i="14"/>
  <c r="AT224" i="14"/>
  <c r="AT208" i="14"/>
  <c r="AT283" i="14"/>
  <c r="AT215" i="14"/>
  <c r="AT249" i="14"/>
  <c r="AT264" i="14"/>
  <c r="AT227" i="14"/>
  <c r="AT236" i="14"/>
  <c r="AT287" i="14"/>
  <c r="AT284" i="14"/>
  <c r="AT271" i="14"/>
  <c r="AT211" i="14"/>
  <c r="AT228" i="14"/>
  <c r="AT267" i="14"/>
  <c r="AU401" i="14"/>
  <c r="AU403" i="14" s="1"/>
  <c r="AT486" i="14"/>
  <c r="AT445" i="14"/>
  <c r="AT440" i="14"/>
  <c r="AT488" i="14"/>
  <c r="AT422" i="14"/>
  <c r="AT482" i="14"/>
  <c r="AT433" i="14"/>
  <c r="AT450" i="14"/>
  <c r="AT491" i="14"/>
  <c r="AT483" i="14"/>
  <c r="AT475" i="14"/>
  <c r="AT478" i="14"/>
  <c r="AT485" i="14"/>
  <c r="AT438" i="14"/>
  <c r="AT430" i="14"/>
  <c r="AT444" i="14"/>
  <c r="AT406" i="14"/>
  <c r="AT404" i="14"/>
  <c r="AT426" i="14"/>
  <c r="AT439" i="14"/>
  <c r="AT423" i="14"/>
  <c r="AT474" i="14"/>
  <c r="AT492" i="14"/>
  <c r="AT484" i="14"/>
  <c r="AT421" i="14"/>
  <c r="AT413" i="14"/>
  <c r="AT405" i="14"/>
  <c r="AT456" i="14"/>
  <c r="AT448" i="14"/>
  <c r="AT432" i="14"/>
  <c r="AT424" i="14"/>
  <c r="AT479" i="14"/>
  <c r="AT472" i="14"/>
  <c r="AT469" i="14"/>
  <c r="AT489" i="14"/>
  <c r="AT435" i="14"/>
  <c r="AT454" i="14"/>
  <c r="AT457" i="14"/>
  <c r="AT442" i="14"/>
  <c r="AT420" i="14"/>
  <c r="AT462" i="14"/>
  <c r="AT455" i="14"/>
  <c r="AT419" i="14"/>
  <c r="AT465" i="14"/>
  <c r="AT431" i="14"/>
  <c r="AT443" i="14"/>
  <c r="AT447" i="14"/>
  <c r="AT459" i="14"/>
  <c r="AT441" i="14"/>
  <c r="AT466" i="14"/>
  <c r="AT415" i="14"/>
  <c r="AT412" i="14"/>
  <c r="AT493" i="14"/>
  <c r="AT464" i="14"/>
  <c r="AT463" i="14"/>
  <c r="AT452" i="14"/>
  <c r="AT458" i="14"/>
  <c r="AT467" i="14"/>
  <c r="AT453" i="14"/>
  <c r="AT437" i="14"/>
  <c r="AT429" i="14"/>
  <c r="AT471" i="14"/>
  <c r="AT427" i="14"/>
  <c r="AT446" i="14"/>
  <c r="AT416" i="14"/>
  <c r="AT477" i="14"/>
  <c r="AT425" i="14"/>
  <c r="AT428" i="14"/>
  <c r="AT460" i="14"/>
  <c r="AT410" i="14"/>
  <c r="AT487" i="14"/>
  <c r="AT449" i="14"/>
  <c r="AT480" i="14"/>
  <c r="AT414" i="14"/>
  <c r="AT476" i="14"/>
  <c r="AT409" i="14"/>
  <c r="AT418" i="14"/>
  <c r="AT434" i="14"/>
  <c r="AT436" i="14"/>
  <c r="AT461" i="14"/>
  <c r="AT470" i="14"/>
  <c r="AT451" i="14"/>
  <c r="AT411" i="14"/>
  <c r="AT408" i="14"/>
  <c r="AT473" i="14"/>
  <c r="AT490" i="14"/>
  <c r="AT481" i="14"/>
  <c r="AT417" i="14"/>
  <c r="AT468" i="14"/>
  <c r="AT407" i="14"/>
  <c r="AU101" i="14"/>
  <c r="AT141" i="14"/>
  <c r="AT120" i="14"/>
  <c r="AT123" i="14"/>
  <c r="AT166" i="14"/>
  <c r="AT145" i="14"/>
  <c r="AT132" i="14"/>
  <c r="AT116" i="14"/>
  <c r="AT156" i="14"/>
  <c r="AT164" i="14"/>
  <c r="AT189" i="14"/>
  <c r="AT111" i="14"/>
  <c r="AT190" i="14"/>
  <c r="AT183" i="14"/>
  <c r="AT117" i="14"/>
  <c r="AT160" i="14"/>
  <c r="AT163" i="14"/>
  <c r="AT142" i="14"/>
  <c r="AT121" i="14"/>
  <c r="AT138" i="14"/>
  <c r="AT124" i="14"/>
  <c r="AT122" i="14"/>
  <c r="AT143" i="14"/>
  <c r="AT162" i="14"/>
  <c r="AT170" i="14"/>
  <c r="AT187" i="14"/>
  <c r="AT177" i="14"/>
  <c r="AT179" i="14"/>
  <c r="AT157" i="14"/>
  <c r="AT136" i="14"/>
  <c r="AT139" i="14"/>
  <c r="AT118" i="14"/>
  <c r="AT176" i="14"/>
  <c r="AT161" i="14"/>
  <c r="AT127" i="14"/>
  <c r="AT130" i="14"/>
  <c r="AT106" i="14"/>
  <c r="AT188" i="14"/>
  <c r="AT133" i="14"/>
  <c r="AT112" i="14"/>
  <c r="AT192" i="14"/>
  <c r="AT115" i="14"/>
  <c r="AT158" i="14"/>
  <c r="AT137" i="14"/>
  <c r="AT172" i="14"/>
  <c r="AT182" i="14"/>
  <c r="AT193" i="14"/>
  <c r="AT186" i="14"/>
  <c r="AT173" i="14"/>
  <c r="AT109" i="14"/>
  <c r="AT152" i="14"/>
  <c r="AT155" i="14"/>
  <c r="AT134" i="14"/>
  <c r="AT113" i="14"/>
  <c r="AT108" i="14"/>
  <c r="AT181" i="14"/>
  <c r="AT185" i="14"/>
  <c r="AT191" i="14"/>
  <c r="AT149" i="14"/>
  <c r="AT184" i="14"/>
  <c r="AT167" i="14"/>
  <c r="AT140" i="14"/>
  <c r="AT125" i="14"/>
  <c r="AT168" i="14"/>
  <c r="AT171" i="14"/>
  <c r="AT144" i="14"/>
  <c r="AT147" i="14"/>
  <c r="AT135" i="14"/>
  <c r="AT178" i="14"/>
  <c r="AT110" i="14"/>
  <c r="AT153" i="14"/>
  <c r="AT175" i="14"/>
  <c r="AT165" i="14"/>
  <c r="AT129" i="14"/>
  <c r="AT148" i="14"/>
  <c r="AT146" i="14"/>
  <c r="AT150" i="14"/>
  <c r="AT169" i="14"/>
  <c r="AT159" i="14"/>
  <c r="AT154" i="14"/>
  <c r="AT180" i="14"/>
  <c r="AT128" i="14"/>
  <c r="AT104" i="14"/>
  <c r="AT105" i="14"/>
  <c r="AT131" i="14"/>
  <c r="AT107" i="14"/>
  <c r="AT114" i="14"/>
  <c r="AT126" i="14"/>
  <c r="AT151" i="14"/>
  <c r="AT119" i="14"/>
  <c r="AT174" i="14"/>
  <c r="AX2" i="14" l="1"/>
  <c r="AX3" i="14"/>
  <c r="AU202" i="14"/>
  <c r="AU203" i="14"/>
  <c r="AU303" i="14"/>
  <c r="AU302" i="14"/>
  <c r="AU102" i="14"/>
  <c r="AU103" i="14"/>
  <c r="AU503" i="14"/>
  <c r="AU502" i="14"/>
  <c r="AU402" i="14"/>
  <c r="AV401" i="14"/>
  <c r="AV403" i="14" s="1"/>
  <c r="AU470" i="14"/>
  <c r="AU479" i="14"/>
  <c r="AU482" i="14"/>
  <c r="AU459" i="14"/>
  <c r="AU422" i="14"/>
  <c r="AU468" i="14"/>
  <c r="AU441" i="14"/>
  <c r="AU452" i="14"/>
  <c r="AU469" i="14"/>
  <c r="AU457" i="14"/>
  <c r="AU449" i="14"/>
  <c r="AU493" i="14"/>
  <c r="AU480" i="14"/>
  <c r="AU467" i="14"/>
  <c r="AU434" i="14"/>
  <c r="AU411" i="14"/>
  <c r="AU406" i="14"/>
  <c r="AU416" i="14"/>
  <c r="AU408" i="14"/>
  <c r="AU471" i="14"/>
  <c r="AU487" i="14"/>
  <c r="AU451" i="14"/>
  <c r="AU443" i="14"/>
  <c r="AU435" i="14"/>
  <c r="AU456" i="14"/>
  <c r="AU448" i="14"/>
  <c r="AU440" i="14"/>
  <c r="AU432" i="14"/>
  <c r="AU424" i="14"/>
  <c r="AU438" i="14"/>
  <c r="AU430" i="14"/>
  <c r="AU466" i="14"/>
  <c r="AU446" i="14"/>
  <c r="AU491" i="14"/>
  <c r="AU460" i="14"/>
  <c r="AU415" i="14"/>
  <c r="AU490" i="14"/>
  <c r="AU413" i="14"/>
  <c r="AU481" i="14"/>
  <c r="AU484" i="14"/>
  <c r="AU425" i="14"/>
  <c r="AU444" i="14"/>
  <c r="AU420" i="14"/>
  <c r="AU417" i="14"/>
  <c r="AU447" i="14"/>
  <c r="AU412" i="14"/>
  <c r="AU476" i="14"/>
  <c r="AU409" i="14"/>
  <c r="AU454" i="14"/>
  <c r="AU464" i="14"/>
  <c r="AU478" i="14"/>
  <c r="AU489" i="14"/>
  <c r="AU492" i="14"/>
  <c r="AU461" i="14"/>
  <c r="AU472" i="14"/>
  <c r="AU453" i="14"/>
  <c r="AU473" i="14"/>
  <c r="AU410" i="14"/>
  <c r="AU465" i="14"/>
  <c r="AU486" i="14"/>
  <c r="AU488" i="14"/>
  <c r="AU427" i="14"/>
  <c r="AU428" i="14"/>
  <c r="AU405" i="14"/>
  <c r="AU474" i="14"/>
  <c r="AU414" i="14"/>
  <c r="AU437" i="14"/>
  <c r="AU429" i="14"/>
  <c r="AU431" i="14"/>
  <c r="AU477" i="14"/>
  <c r="AU442" i="14"/>
  <c r="AU485" i="14"/>
  <c r="AU475" i="14"/>
  <c r="AU445" i="14"/>
  <c r="AU458" i="14"/>
  <c r="AU423" i="14"/>
  <c r="AU463" i="14"/>
  <c r="AU404" i="14"/>
  <c r="AU483" i="14"/>
  <c r="AU455" i="14"/>
  <c r="AU418" i="14"/>
  <c r="AU436" i="14"/>
  <c r="AU419" i="14"/>
  <c r="AU433" i="14"/>
  <c r="AU407" i="14"/>
  <c r="AU426" i="14"/>
  <c r="AU421" i="14"/>
  <c r="AU439" i="14"/>
  <c r="AU462" i="14"/>
  <c r="AU450" i="14"/>
  <c r="AY1" i="14"/>
  <c r="AX77" i="14"/>
  <c r="AX82" i="14"/>
  <c r="AX64" i="14"/>
  <c r="AX32" i="14"/>
  <c r="AX90" i="14"/>
  <c r="AX40" i="14"/>
  <c r="AX89" i="14"/>
  <c r="AX72" i="14"/>
  <c r="AX66" i="14"/>
  <c r="AX50" i="14"/>
  <c r="AX34" i="14"/>
  <c r="AX18" i="14"/>
  <c r="AX25" i="14"/>
  <c r="AX29" i="14"/>
  <c r="AX7" i="14"/>
  <c r="AX60" i="14"/>
  <c r="AX37" i="14"/>
  <c r="AX4" i="14"/>
  <c r="AX79" i="14"/>
  <c r="AX93" i="14"/>
  <c r="AX70" i="14"/>
  <c r="AX38" i="14"/>
  <c r="AX22" i="14"/>
  <c r="AX43" i="14"/>
  <c r="AX17" i="14"/>
  <c r="AX74" i="14"/>
  <c r="AX80" i="14"/>
  <c r="AX58" i="14"/>
  <c r="AX42" i="14"/>
  <c r="AX26" i="14"/>
  <c r="AX10" i="14"/>
  <c r="AX87" i="14"/>
  <c r="AX63" i="14"/>
  <c r="AX47" i="14"/>
  <c r="AX31" i="14"/>
  <c r="AX15" i="14"/>
  <c r="AX69" i="14"/>
  <c r="AX48" i="14"/>
  <c r="AX21" i="14"/>
  <c r="AX76" i="14"/>
  <c r="AX55" i="14"/>
  <c r="AX39" i="14"/>
  <c r="AX65" i="14"/>
  <c r="AX54" i="14"/>
  <c r="AX27" i="14"/>
  <c r="AX52" i="14"/>
  <c r="AX85" i="14"/>
  <c r="AX86" i="14"/>
  <c r="AX41" i="14"/>
  <c r="AX24" i="14"/>
  <c r="AX8" i="14"/>
  <c r="AX53" i="14"/>
  <c r="AX81" i="14"/>
  <c r="AX71" i="14"/>
  <c r="AX23" i="14"/>
  <c r="AX45" i="14"/>
  <c r="AX6" i="14"/>
  <c r="AX68" i="14"/>
  <c r="AX44" i="14"/>
  <c r="AX88" i="14"/>
  <c r="AX78" i="14"/>
  <c r="AX62" i="14"/>
  <c r="AX46" i="14"/>
  <c r="AX30" i="14"/>
  <c r="AX14" i="14"/>
  <c r="AX67" i="14"/>
  <c r="AX51" i="14"/>
  <c r="AX35" i="14"/>
  <c r="AX19" i="14"/>
  <c r="AX91" i="14"/>
  <c r="AX84" i="14"/>
  <c r="AX61" i="14"/>
  <c r="AX73" i="14"/>
  <c r="AX57" i="14"/>
  <c r="AX13" i="14"/>
  <c r="AX20" i="14"/>
  <c r="AX12" i="14"/>
  <c r="AX16" i="14"/>
  <c r="AX49" i="14"/>
  <c r="AX33" i="14"/>
  <c r="AX56" i="14"/>
  <c r="AX9" i="14"/>
  <c r="AX36" i="14"/>
  <c r="AX59" i="14"/>
  <c r="AX11" i="14"/>
  <c r="AX28" i="14"/>
  <c r="AX83" i="14"/>
  <c r="AX92" i="14"/>
  <c r="AX5" i="14"/>
  <c r="AX75" i="14"/>
  <c r="AV101" i="14"/>
  <c r="AU180" i="14"/>
  <c r="AU160" i="14"/>
  <c r="AU139" i="14"/>
  <c r="AU142" i="14"/>
  <c r="AU176" i="14"/>
  <c r="AU121" i="14"/>
  <c r="AU164" i="14"/>
  <c r="AU119" i="14"/>
  <c r="AU151" i="14"/>
  <c r="AU106" i="14"/>
  <c r="AU127" i="14"/>
  <c r="AU167" i="14"/>
  <c r="AU146" i="14"/>
  <c r="AU165" i="14"/>
  <c r="AU191" i="14"/>
  <c r="AU136" i="14"/>
  <c r="AU115" i="14"/>
  <c r="AU182" i="14"/>
  <c r="AU118" i="14"/>
  <c r="AU161" i="14"/>
  <c r="AU140" i="14"/>
  <c r="AU175" i="14"/>
  <c r="AU111" i="14"/>
  <c r="AU185" i="14"/>
  <c r="AU178" i="14"/>
  <c r="AU189" i="14"/>
  <c r="AU112" i="14"/>
  <c r="AU192" i="14"/>
  <c r="AU155" i="14"/>
  <c r="AU158" i="14"/>
  <c r="AU137" i="14"/>
  <c r="AU116" i="14"/>
  <c r="AU117" i="14"/>
  <c r="AU152" i="14"/>
  <c r="AU131" i="14"/>
  <c r="AU134" i="14"/>
  <c r="AU113" i="14"/>
  <c r="AU156" i="14"/>
  <c r="AU157" i="14"/>
  <c r="AU141" i="14"/>
  <c r="AU135" i="14"/>
  <c r="AU183" i="14"/>
  <c r="AU128" i="14"/>
  <c r="AU171" i="14"/>
  <c r="AU107" i="14"/>
  <c r="AU174" i="14"/>
  <c r="AU110" i="14"/>
  <c r="AU153" i="14"/>
  <c r="AU132" i="14"/>
  <c r="AU130" i="14"/>
  <c r="AU149" i="14"/>
  <c r="AU114" i="14"/>
  <c r="AU162" i="14"/>
  <c r="AU125" i="14"/>
  <c r="AU138" i="14"/>
  <c r="AU109" i="14"/>
  <c r="AU120" i="14"/>
  <c r="AU163" i="14"/>
  <c r="AU166" i="14"/>
  <c r="AU108" i="14"/>
  <c r="AU133" i="14"/>
  <c r="AU177" i="14"/>
  <c r="AU190" i="14"/>
  <c r="AU122" i="14"/>
  <c r="AU179" i="14"/>
  <c r="AU129" i="14"/>
  <c r="AU105" i="14"/>
  <c r="AU172" i="14"/>
  <c r="AU148" i="14"/>
  <c r="AU143" i="14"/>
  <c r="AU188" i="14"/>
  <c r="AU124" i="14"/>
  <c r="AU193" i="14"/>
  <c r="AU169" i="14"/>
  <c r="AU104" i="14"/>
  <c r="AU159" i="14"/>
  <c r="AU154" i="14"/>
  <c r="AU173" i="14"/>
  <c r="AU181" i="14"/>
  <c r="AU144" i="14"/>
  <c r="AU145" i="14"/>
  <c r="AU147" i="14"/>
  <c r="AU126" i="14"/>
  <c r="AU168" i="14"/>
  <c r="AU187" i="14"/>
  <c r="AU123" i="14"/>
  <c r="AU186" i="14"/>
  <c r="AU184" i="14"/>
  <c r="AU150" i="14"/>
  <c r="AU170" i="14"/>
  <c r="AV501" i="14"/>
  <c r="AU593" i="14"/>
  <c r="AU579" i="14"/>
  <c r="AU551" i="14"/>
  <c r="AU567" i="14"/>
  <c r="AU525" i="14"/>
  <c r="AU584" i="14"/>
  <c r="AU531" i="14"/>
  <c r="AU566" i="14"/>
  <c r="AU534" i="14"/>
  <c r="AU507" i="14"/>
  <c r="AU524" i="14"/>
  <c r="AU591" i="14"/>
  <c r="AU527" i="14"/>
  <c r="AU554" i="14"/>
  <c r="AU574" i="14"/>
  <c r="AU552" i="14"/>
  <c r="AU519" i="14"/>
  <c r="AU588" i="14"/>
  <c r="AU520" i="14"/>
  <c r="AU558" i="14"/>
  <c r="AU505" i="14"/>
  <c r="AU590" i="14"/>
  <c r="AU571" i="14"/>
  <c r="AU577" i="14"/>
  <c r="AU530" i="14"/>
  <c r="AU541" i="14"/>
  <c r="AU528" i="14"/>
  <c r="AU564" i="14"/>
  <c r="AU547" i="14"/>
  <c r="AU517" i="14"/>
  <c r="AU522" i="14"/>
  <c r="AU545" i="14"/>
  <c r="AU585" i="14"/>
  <c r="AU582" i="14"/>
  <c r="AU578" i="14"/>
  <c r="AU543" i="14"/>
  <c r="AU563" i="14"/>
  <c r="AU523" i="14"/>
  <c r="AU509" i="14"/>
  <c r="AU587" i="14"/>
  <c r="AU540" i="14"/>
  <c r="AU512" i="14"/>
  <c r="AU589" i="14"/>
  <c r="AU583" i="14"/>
  <c r="AU568" i="14"/>
  <c r="AU546" i="14"/>
  <c r="AU586" i="14"/>
  <c r="AU557" i="14"/>
  <c r="AU544" i="14"/>
  <c r="AU518" i="14"/>
  <c r="AU532" i="14"/>
  <c r="AU526" i="14"/>
  <c r="AU521" i="14"/>
  <c r="AU513" i="14"/>
  <c r="AU537" i="14"/>
  <c r="AU510" i="14"/>
  <c r="AU570" i="14"/>
  <c r="AU581" i="14"/>
  <c r="AU516" i="14"/>
  <c r="AU592" i="14"/>
  <c r="AU555" i="14"/>
  <c r="AU569" i="14"/>
  <c r="AU562" i="14"/>
  <c r="AU549" i="14"/>
  <c r="AU576" i="14"/>
  <c r="AU556" i="14"/>
  <c r="AU514" i="14"/>
  <c r="AU548" i="14"/>
  <c r="AU575" i="14"/>
  <c r="AU538" i="14"/>
  <c r="AU573" i="14"/>
  <c r="AU508" i="14"/>
  <c r="AU560" i="14"/>
  <c r="AU561" i="14"/>
  <c r="AU553" i="14"/>
  <c r="AU572" i="14"/>
  <c r="AU511" i="14"/>
  <c r="AU536" i="14"/>
  <c r="AU506" i="14"/>
  <c r="AU550" i="14"/>
  <c r="AU535" i="14"/>
  <c r="AU542" i="14"/>
  <c r="AU580" i="14"/>
  <c r="AU515" i="14"/>
  <c r="AU529" i="14"/>
  <c r="AU559" i="14"/>
  <c r="AU565" i="14"/>
  <c r="AU533" i="14"/>
  <c r="AU539" i="14"/>
  <c r="AU504" i="14"/>
  <c r="AV301" i="14"/>
  <c r="AU382" i="14"/>
  <c r="AU383" i="14"/>
  <c r="AU378" i="14"/>
  <c r="AU331" i="14"/>
  <c r="AU326" i="14"/>
  <c r="AU372" i="14"/>
  <c r="AU361" i="14"/>
  <c r="AU345" i="14"/>
  <c r="AU327" i="14"/>
  <c r="AU353" i="14"/>
  <c r="AU306" i="14"/>
  <c r="AU330" i="14"/>
  <c r="AU304" i="14"/>
  <c r="AU308" i="14"/>
  <c r="AU389" i="14"/>
  <c r="AU309" i="14"/>
  <c r="AU393" i="14"/>
  <c r="AU385" i="14"/>
  <c r="AU368" i="14"/>
  <c r="AU337" i="14"/>
  <c r="AU329" i="14"/>
  <c r="AU321" i="14"/>
  <c r="AU319" i="14"/>
  <c r="AU312" i="14"/>
  <c r="AU355" i="14"/>
  <c r="AU311" i="14"/>
  <c r="AU341" i="14"/>
  <c r="AU333" i="14"/>
  <c r="AU322" i="14"/>
  <c r="AU374" i="14"/>
  <c r="AU366" i="14"/>
  <c r="AU358" i="14"/>
  <c r="AU350" i="14"/>
  <c r="AU351" i="14"/>
  <c r="AU318" i="14"/>
  <c r="AU363" i="14"/>
  <c r="AU349" i="14"/>
  <c r="AU343" i="14"/>
  <c r="AU335" i="14"/>
  <c r="AU344" i="14"/>
  <c r="AU390" i="14"/>
  <c r="AU342" i="14"/>
  <c r="AU334" i="14"/>
  <c r="AU324" i="14"/>
  <c r="AU316" i="14"/>
  <c r="AU373" i="14"/>
  <c r="AU376" i="14"/>
  <c r="AU338" i="14"/>
  <c r="AU381" i="14"/>
  <c r="AU348" i="14"/>
  <c r="AU340" i="14"/>
  <c r="AU332" i="14"/>
  <c r="AU357" i="14"/>
  <c r="AU388" i="14"/>
  <c r="AU380" i="14"/>
  <c r="AU375" i="14"/>
  <c r="AU367" i="14"/>
  <c r="AU392" i="14"/>
  <c r="AU362" i="14"/>
  <c r="AU370" i="14"/>
  <c r="AU315" i="14"/>
  <c r="AU356" i="14"/>
  <c r="AU307" i="14"/>
  <c r="AU384" i="14"/>
  <c r="AU328" i="14"/>
  <c r="AU313" i="14"/>
  <c r="AU387" i="14"/>
  <c r="AU352" i="14"/>
  <c r="AU346" i="14"/>
  <c r="AU320" i="14"/>
  <c r="AU310" i="14"/>
  <c r="AU347" i="14"/>
  <c r="AU354" i="14"/>
  <c r="AU314" i="14"/>
  <c r="AU371" i="14"/>
  <c r="AU317" i="14"/>
  <c r="AU325" i="14"/>
  <c r="AU336" i="14"/>
  <c r="AU379" i="14"/>
  <c r="AU364" i="14"/>
  <c r="AU377" i="14"/>
  <c r="AU359" i="14"/>
  <c r="AU360" i="14"/>
  <c r="AU305" i="14"/>
  <c r="AU339" i="14"/>
  <c r="AU391" i="14"/>
  <c r="AU386" i="14"/>
  <c r="AU323" i="14"/>
  <c r="AU369" i="14"/>
  <c r="AU365" i="14"/>
  <c r="AV201" i="14"/>
  <c r="AU261" i="14"/>
  <c r="AU280" i="14"/>
  <c r="AU216" i="14"/>
  <c r="AU259" i="14"/>
  <c r="AU278" i="14"/>
  <c r="AU214" i="14"/>
  <c r="AU233" i="14"/>
  <c r="AU255" i="14"/>
  <c r="AU218" i="14"/>
  <c r="AU290" i="14"/>
  <c r="AU237" i="14"/>
  <c r="AU256" i="14"/>
  <c r="AU277" i="14"/>
  <c r="AU213" i="14"/>
  <c r="AU232" i="14"/>
  <c r="AU275" i="14"/>
  <c r="AU211" i="14"/>
  <c r="AU269" i="14"/>
  <c r="AU221" i="14"/>
  <c r="AU251" i="14"/>
  <c r="AU249" i="14"/>
  <c r="AU241" i="14"/>
  <c r="AU228" i="14"/>
  <c r="AU207" i="14"/>
  <c r="AU268" i="14"/>
  <c r="AU226" i="14"/>
  <c r="AU220" i="14"/>
  <c r="AU284" i="14"/>
  <c r="AU234" i="14"/>
  <c r="AU288" i="14"/>
  <c r="AU240" i="14"/>
  <c r="AU289" i="14"/>
  <c r="AU281" i="14"/>
  <c r="AU273" i="14"/>
  <c r="AU265" i="14"/>
  <c r="AU257" i="14"/>
  <c r="AU279" i="14"/>
  <c r="AU252" i="14"/>
  <c r="AU204" i="14"/>
  <c r="AU215" i="14"/>
  <c r="AU253" i="14"/>
  <c r="AU205" i="14"/>
  <c r="AU291" i="14"/>
  <c r="AU235" i="14"/>
  <c r="AU247" i="14"/>
  <c r="AU272" i="14"/>
  <c r="AU219" i="14"/>
  <c r="AU271" i="14"/>
  <c r="AU282" i="14"/>
  <c r="AU250" i="14"/>
  <c r="AU293" i="14"/>
  <c r="AU245" i="14"/>
  <c r="AU206" i="14"/>
  <c r="AU287" i="14"/>
  <c r="AU212" i="14"/>
  <c r="AU231" i="14"/>
  <c r="AU242" i="14"/>
  <c r="AU208" i="14"/>
  <c r="AU230" i="14"/>
  <c r="AU285" i="14"/>
  <c r="AU229" i="14"/>
  <c r="AU248" i="14"/>
  <c r="AU283" i="14"/>
  <c r="AU267" i="14"/>
  <c r="AU243" i="14"/>
  <c r="AU239" i="14"/>
  <c r="AU223" i="14"/>
  <c r="AU227" i="14"/>
  <c r="AU286" i="14"/>
  <c r="AU222" i="14"/>
  <c r="AU292" i="14"/>
  <c r="AU244" i="14"/>
  <c r="AU264" i="14"/>
  <c r="AU270" i="14"/>
  <c r="AU225" i="14"/>
  <c r="AU258" i="14"/>
  <c r="AU236" i="14"/>
  <c r="AU254" i="14"/>
  <c r="AU209" i="14"/>
  <c r="AU266" i="14"/>
  <c r="AU262" i="14"/>
  <c r="AU217" i="14"/>
  <c r="AU274" i="14"/>
  <c r="AU276" i="14"/>
  <c r="AU246" i="14"/>
  <c r="AU224" i="14"/>
  <c r="AU238" i="14"/>
  <c r="AU263" i="14"/>
  <c r="AU210" i="14"/>
  <c r="AU260" i="14"/>
  <c r="AV303" i="14" l="1"/>
  <c r="AV302" i="14"/>
  <c r="AY3" i="14"/>
  <c r="AY2" i="14"/>
  <c r="AV503" i="14"/>
  <c r="AV502" i="14"/>
  <c r="AV202" i="14"/>
  <c r="AV203" i="14"/>
  <c r="AV102" i="14"/>
  <c r="AV103" i="14"/>
  <c r="AW501" i="14"/>
  <c r="AV593" i="14"/>
  <c r="AV570" i="14"/>
  <c r="AV590" i="14"/>
  <c r="AV533" i="14"/>
  <c r="AV584" i="14"/>
  <c r="AV544" i="14"/>
  <c r="AV531" i="14"/>
  <c r="AV568" i="14"/>
  <c r="AV550" i="14"/>
  <c r="AV571" i="14"/>
  <c r="AV553" i="14"/>
  <c r="AV515" i="14"/>
  <c r="AV588" i="14"/>
  <c r="AV580" i="14"/>
  <c r="AV582" i="14"/>
  <c r="AV546" i="14"/>
  <c r="AV520" i="14"/>
  <c r="AV526" i="14"/>
  <c r="AV561" i="14"/>
  <c r="AV516" i="14"/>
  <c r="AV535" i="14"/>
  <c r="AV513" i="14"/>
  <c r="AV511" i="14"/>
  <c r="AV509" i="14"/>
  <c r="AV529" i="14"/>
  <c r="AV586" i="14"/>
  <c r="AV577" i="14"/>
  <c r="AV522" i="14"/>
  <c r="AV549" i="14"/>
  <c r="AV560" i="14"/>
  <c r="AV547" i="14"/>
  <c r="AV540" i="14"/>
  <c r="AV505" i="14"/>
  <c r="AV585" i="14"/>
  <c r="AV565" i="14"/>
  <c r="AV562" i="14"/>
  <c r="AV525" i="14"/>
  <c r="AV574" i="14"/>
  <c r="AV536" i="14"/>
  <c r="AV573" i="14"/>
  <c r="AV523" i="14"/>
  <c r="AV542" i="14"/>
  <c r="AV524" i="14"/>
  <c r="AV579" i="14"/>
  <c r="AV538" i="14"/>
  <c r="AV518" i="14"/>
  <c r="AV551" i="14"/>
  <c r="AV532" i="14"/>
  <c r="AV507" i="14"/>
  <c r="AV543" i="14"/>
  <c r="AV545" i="14"/>
  <c r="AV537" i="14"/>
  <c r="AV589" i="14"/>
  <c r="AV592" i="14"/>
  <c r="AV539" i="14"/>
  <c r="AV576" i="14"/>
  <c r="AV572" i="14"/>
  <c r="AV512" i="14"/>
  <c r="AV564" i="14"/>
  <c r="AV557" i="14"/>
  <c r="AV587" i="14"/>
  <c r="AV556" i="14"/>
  <c r="AV569" i="14"/>
  <c r="AV559" i="14"/>
  <c r="AV583" i="14"/>
  <c r="AV563" i="14"/>
  <c r="AV566" i="14"/>
  <c r="AV514" i="14"/>
  <c r="AV555" i="14"/>
  <c r="AV521" i="14"/>
  <c r="AV508" i="14"/>
  <c r="AV591" i="14"/>
  <c r="AV581" i="14"/>
  <c r="AV558" i="14"/>
  <c r="AV504" i="14"/>
  <c r="AV567" i="14"/>
  <c r="AV517" i="14"/>
  <c r="AV528" i="14"/>
  <c r="AV578" i="14"/>
  <c r="AV519" i="14"/>
  <c r="AV506" i="14"/>
  <c r="AV554" i="14"/>
  <c r="AV548" i="14"/>
  <c r="AV530" i="14"/>
  <c r="AV510" i="14"/>
  <c r="AV541" i="14"/>
  <c r="AV552" i="14"/>
  <c r="AV575" i="14"/>
  <c r="AV534" i="14"/>
  <c r="AV527" i="14"/>
  <c r="AW301" i="14"/>
  <c r="AV380" i="14"/>
  <c r="AV392" i="14"/>
  <c r="AV350" i="14"/>
  <c r="AV345" i="14"/>
  <c r="AV359" i="14"/>
  <c r="AV327" i="14"/>
  <c r="AV346" i="14"/>
  <c r="AV305" i="14"/>
  <c r="AV339" i="14"/>
  <c r="AV320" i="14"/>
  <c r="AV308" i="14"/>
  <c r="AV377" i="14"/>
  <c r="AV369" i="14"/>
  <c r="AV361" i="14"/>
  <c r="AV353" i="14"/>
  <c r="AV321" i="14"/>
  <c r="AV348" i="14"/>
  <c r="AV338" i="14"/>
  <c r="AV330" i="14"/>
  <c r="AV314" i="14"/>
  <c r="AV325" i="14"/>
  <c r="AV344" i="14"/>
  <c r="AV379" i="14"/>
  <c r="AV319" i="14"/>
  <c r="AV354" i="14"/>
  <c r="AV304" i="14"/>
  <c r="AV311" i="14"/>
  <c r="AV357" i="14"/>
  <c r="AV309" i="14"/>
  <c r="AV356" i="14"/>
  <c r="AV393" i="14"/>
  <c r="AV385" i="14"/>
  <c r="AV352" i="14"/>
  <c r="AV363" i="14"/>
  <c r="AV337" i="14"/>
  <c r="AV329" i="14"/>
  <c r="AV376" i="14"/>
  <c r="AV358" i="14"/>
  <c r="AV364" i="14"/>
  <c r="AV343" i="14"/>
  <c r="AV335" i="14"/>
  <c r="AV317" i="14"/>
  <c r="AV313" i="14"/>
  <c r="AV333" i="14"/>
  <c r="AV387" i="14"/>
  <c r="AV336" i="14"/>
  <c r="AV391" i="14"/>
  <c r="AV383" i="14"/>
  <c r="AV375" i="14"/>
  <c r="AV378" i="14"/>
  <c r="AV370" i="14"/>
  <c r="AV367" i="14"/>
  <c r="AV374" i="14"/>
  <c r="AV371" i="14"/>
  <c r="AV386" i="14"/>
  <c r="AV390" i="14"/>
  <c r="AV368" i="14"/>
  <c r="AV351" i="14"/>
  <c r="AV362" i="14"/>
  <c r="AV384" i="14"/>
  <c r="AV341" i="14"/>
  <c r="AV355" i="14"/>
  <c r="AV323" i="14"/>
  <c r="AV340" i="14"/>
  <c r="AV347" i="14"/>
  <c r="AV331" i="14"/>
  <c r="AV388" i="14"/>
  <c r="AV366" i="14"/>
  <c r="AV342" i="14"/>
  <c r="AV332" i="14"/>
  <c r="AV307" i="14"/>
  <c r="AV365" i="14"/>
  <c r="AV372" i="14"/>
  <c r="AV389" i="14"/>
  <c r="AV334" i="14"/>
  <c r="AV326" i="14"/>
  <c r="AV382" i="14"/>
  <c r="AV324" i="14"/>
  <c r="AV312" i="14"/>
  <c r="AV310" i="14"/>
  <c r="AV349" i="14"/>
  <c r="AV322" i="14"/>
  <c r="AV381" i="14"/>
  <c r="AV373" i="14"/>
  <c r="AV318" i="14"/>
  <c r="AV316" i="14"/>
  <c r="AV360" i="14"/>
  <c r="AV306" i="14"/>
  <c r="AV328" i="14"/>
  <c r="AV315" i="14"/>
  <c r="AZ1" i="14"/>
  <c r="AY81" i="14"/>
  <c r="AY75" i="14"/>
  <c r="AY65" i="14"/>
  <c r="AY25" i="14"/>
  <c r="AY78" i="14"/>
  <c r="AY84" i="14"/>
  <c r="AY88" i="14"/>
  <c r="AY70" i="14"/>
  <c r="AY54" i="14"/>
  <c r="AY38" i="14"/>
  <c r="AY22" i="14"/>
  <c r="AY6" i="14"/>
  <c r="AY59" i="14"/>
  <c r="AY72" i="14"/>
  <c r="AY40" i="14"/>
  <c r="AY24" i="14"/>
  <c r="AY17" i="14"/>
  <c r="AY69" i="14"/>
  <c r="AY33" i="14"/>
  <c r="AY41" i="14"/>
  <c r="AY58" i="14"/>
  <c r="AY42" i="14"/>
  <c r="AY26" i="14"/>
  <c r="AY10" i="14"/>
  <c r="AY63" i="14"/>
  <c r="AY44" i="14"/>
  <c r="AY12" i="14"/>
  <c r="AY21" i="14"/>
  <c r="AY49" i="14"/>
  <c r="AY62" i="14"/>
  <c r="AY46" i="14"/>
  <c r="AY30" i="14"/>
  <c r="AY14" i="14"/>
  <c r="AY82" i="14"/>
  <c r="AY79" i="14"/>
  <c r="AY67" i="14"/>
  <c r="AY51" i="14"/>
  <c r="AY35" i="14"/>
  <c r="AY19" i="14"/>
  <c r="AY64" i="14"/>
  <c r="AY48" i="14"/>
  <c r="AY32" i="14"/>
  <c r="AY16" i="14"/>
  <c r="AY90" i="14"/>
  <c r="AY27" i="14"/>
  <c r="AY11" i="14"/>
  <c r="AY53" i="14"/>
  <c r="AY77" i="14"/>
  <c r="AY47" i="14"/>
  <c r="AY31" i="14"/>
  <c r="AY60" i="14"/>
  <c r="AY29" i="14"/>
  <c r="AY85" i="14"/>
  <c r="AY87" i="14"/>
  <c r="AY92" i="14"/>
  <c r="AY5" i="14"/>
  <c r="AY4" i="14"/>
  <c r="AY7" i="14"/>
  <c r="AY13" i="14"/>
  <c r="AY43" i="14"/>
  <c r="AY80" i="14"/>
  <c r="AY56" i="14"/>
  <c r="AY86" i="14"/>
  <c r="AY28" i="14"/>
  <c r="AY45" i="14"/>
  <c r="AY66" i="14"/>
  <c r="AY50" i="14"/>
  <c r="AY34" i="14"/>
  <c r="AY18" i="14"/>
  <c r="AY76" i="14"/>
  <c r="AY71" i="14"/>
  <c r="AY55" i="14"/>
  <c r="AY39" i="14"/>
  <c r="AY23" i="14"/>
  <c r="AY68" i="14"/>
  <c r="AY52" i="14"/>
  <c r="AY36" i="14"/>
  <c r="AY20" i="14"/>
  <c r="AY83" i="14"/>
  <c r="AY57" i="14"/>
  <c r="AY61" i="14"/>
  <c r="AY37" i="14"/>
  <c r="AY93" i="14"/>
  <c r="AY15" i="14"/>
  <c r="AY91" i="14"/>
  <c r="AY89" i="14"/>
  <c r="AY73" i="14"/>
  <c r="AY74" i="14"/>
  <c r="AY9" i="14"/>
  <c r="AY8" i="14"/>
  <c r="AW101" i="14"/>
  <c r="AV188" i="14"/>
  <c r="AV181" i="14"/>
  <c r="AV192" i="14"/>
  <c r="AV115" i="14"/>
  <c r="AV158" i="14"/>
  <c r="AV161" i="14"/>
  <c r="AV140" i="14"/>
  <c r="AV119" i="14"/>
  <c r="AV177" i="14"/>
  <c r="AV125" i="14"/>
  <c r="AV175" i="14"/>
  <c r="AV155" i="14"/>
  <c r="AV134" i="14"/>
  <c r="AV137" i="14"/>
  <c r="AV116" i="14"/>
  <c r="AV159" i="14"/>
  <c r="AV162" i="14"/>
  <c r="AV120" i="14"/>
  <c r="AV138" i="14"/>
  <c r="AV186" i="14"/>
  <c r="AV131" i="14"/>
  <c r="AV174" i="14"/>
  <c r="AV110" i="14"/>
  <c r="AV113" i="14"/>
  <c r="AV156" i="14"/>
  <c r="AV135" i="14"/>
  <c r="AV160" i="14"/>
  <c r="AV180" i="14"/>
  <c r="AV191" i="14"/>
  <c r="AV184" i="14"/>
  <c r="AV171" i="14"/>
  <c r="AV107" i="14"/>
  <c r="AV150" i="14"/>
  <c r="AV153" i="14"/>
  <c r="AV193" i="14"/>
  <c r="AV132" i="14"/>
  <c r="AV111" i="14"/>
  <c r="AV112" i="14"/>
  <c r="AV168" i="14"/>
  <c r="AV136" i="14"/>
  <c r="AV179" i="14"/>
  <c r="AV144" i="14"/>
  <c r="AV130" i="14"/>
  <c r="AV147" i="14"/>
  <c r="AV126" i="14"/>
  <c r="AV129" i="14"/>
  <c r="AV172" i="14"/>
  <c r="AV108" i="14"/>
  <c r="AV151" i="14"/>
  <c r="AV149" i="14"/>
  <c r="AV173" i="14"/>
  <c r="AV146" i="14"/>
  <c r="AV104" i="14"/>
  <c r="AV133" i="14"/>
  <c r="AV109" i="14"/>
  <c r="AV148" i="14"/>
  <c r="AV122" i="14"/>
  <c r="AV178" i="14"/>
  <c r="AV105" i="14"/>
  <c r="AV124" i="14"/>
  <c r="AV185" i="14"/>
  <c r="AV167" i="14"/>
  <c r="AV143" i="14"/>
  <c r="AV154" i="14"/>
  <c r="AV157" i="14"/>
  <c r="AV183" i="14"/>
  <c r="AV189" i="14"/>
  <c r="AV187" i="14"/>
  <c r="AV128" i="14"/>
  <c r="AV123" i="14"/>
  <c r="AV166" i="14"/>
  <c r="AV169" i="14"/>
  <c r="AV164" i="14"/>
  <c r="AV170" i="14"/>
  <c r="AV117" i="14"/>
  <c r="AV165" i="14"/>
  <c r="AV142" i="14"/>
  <c r="AV118" i="14"/>
  <c r="AV145" i="14"/>
  <c r="AV121" i="14"/>
  <c r="AV106" i="14"/>
  <c r="AV141" i="14"/>
  <c r="AV152" i="14"/>
  <c r="AV176" i="14"/>
  <c r="AV139" i="14"/>
  <c r="AV182" i="14"/>
  <c r="AV114" i="14"/>
  <c r="AV190" i="14"/>
  <c r="AV163" i="14"/>
  <c r="AV127" i="14"/>
  <c r="AW201" i="14"/>
  <c r="AV280" i="14"/>
  <c r="AV216" i="14"/>
  <c r="AV235" i="14"/>
  <c r="AV278" i="14"/>
  <c r="AV214" i="14"/>
  <c r="AV233" i="14"/>
  <c r="AV252" i="14"/>
  <c r="AV271" i="14"/>
  <c r="AV223" i="14"/>
  <c r="AV242" i="14"/>
  <c r="AV256" i="14"/>
  <c r="AV275" i="14"/>
  <c r="AV232" i="14"/>
  <c r="AV251" i="14"/>
  <c r="AV230" i="14"/>
  <c r="AV259" i="14"/>
  <c r="AV254" i="14"/>
  <c r="AV292" i="14"/>
  <c r="AV284" i="14"/>
  <c r="AV276" i="14"/>
  <c r="AV268" i="14"/>
  <c r="AV260" i="14"/>
  <c r="AV287" i="14"/>
  <c r="AV247" i="14"/>
  <c r="AV218" i="14"/>
  <c r="AV293" i="14"/>
  <c r="AV272" i="14"/>
  <c r="AV224" i="14"/>
  <c r="AV258" i="14"/>
  <c r="AV215" i="14"/>
  <c r="AV282" i="14"/>
  <c r="AV291" i="14"/>
  <c r="AV243" i="14"/>
  <c r="AV238" i="14"/>
  <c r="AV281" i="14"/>
  <c r="AV255" i="14"/>
  <c r="AV205" i="14"/>
  <c r="AV264" i="14"/>
  <c r="AV208" i="14"/>
  <c r="AV219" i="14"/>
  <c r="AV222" i="14"/>
  <c r="AV206" i="14"/>
  <c r="AV209" i="14"/>
  <c r="AV226" i="14"/>
  <c r="AV266" i="14"/>
  <c r="AV239" i="14"/>
  <c r="AV210" i="14"/>
  <c r="AV285" i="14"/>
  <c r="AV283" i="14"/>
  <c r="AV262" i="14"/>
  <c r="AV225" i="14"/>
  <c r="AV217" i="14"/>
  <c r="AV237" i="14"/>
  <c r="AV269" i="14"/>
  <c r="AV263" i="14"/>
  <c r="AV213" i="14"/>
  <c r="AV253" i="14"/>
  <c r="AV248" i="14"/>
  <c r="AV267" i="14"/>
  <c r="AV273" i="14"/>
  <c r="AV265" i="14"/>
  <c r="AV220" i="14"/>
  <c r="AV279" i="14"/>
  <c r="AV261" i="14"/>
  <c r="AV250" i="14"/>
  <c r="AV240" i="14"/>
  <c r="AV257" i="14"/>
  <c r="AV212" i="14"/>
  <c r="AV277" i="14"/>
  <c r="AV234" i="14"/>
  <c r="AV244" i="14"/>
  <c r="AV229" i="14"/>
  <c r="AV249" i="14"/>
  <c r="AV204" i="14"/>
  <c r="AV290" i="14"/>
  <c r="AV241" i="14"/>
  <c r="AV221" i="14"/>
  <c r="AV211" i="14"/>
  <c r="AV246" i="14"/>
  <c r="AV231" i="14"/>
  <c r="AV274" i="14"/>
  <c r="AV207" i="14"/>
  <c r="AV227" i="14"/>
  <c r="AV286" i="14"/>
  <c r="AV270" i="14"/>
  <c r="AV289" i="14"/>
  <c r="AV288" i="14"/>
  <c r="AV236" i="14"/>
  <c r="AV228" i="14"/>
  <c r="AV245" i="14"/>
  <c r="AV402" i="14"/>
  <c r="AW401" i="14"/>
  <c r="AW403" i="14" s="1"/>
  <c r="AV489" i="14"/>
  <c r="AV419" i="14"/>
  <c r="AV486" i="14"/>
  <c r="AV468" i="14"/>
  <c r="AV441" i="14"/>
  <c r="AV460" i="14"/>
  <c r="AV483" i="14"/>
  <c r="AV490" i="14"/>
  <c r="AV482" i="14"/>
  <c r="AV411" i="14"/>
  <c r="AV454" i="14"/>
  <c r="AV446" i="14"/>
  <c r="AV438" i="14"/>
  <c r="AV430" i="14"/>
  <c r="AV422" i="14"/>
  <c r="AV466" i="14"/>
  <c r="AV461" i="14"/>
  <c r="AV453" i="14"/>
  <c r="AV456" i="14"/>
  <c r="AV450" i="14"/>
  <c r="AV451" i="14"/>
  <c r="AV443" i="14"/>
  <c r="AV435" i="14"/>
  <c r="AV471" i="14"/>
  <c r="AV459" i="14"/>
  <c r="AV427" i="14"/>
  <c r="AV488" i="14"/>
  <c r="AV469" i="14"/>
  <c r="AV457" i="14"/>
  <c r="AV449" i="14"/>
  <c r="AV491" i="14"/>
  <c r="AV493" i="14"/>
  <c r="AV436" i="14"/>
  <c r="AV423" i="14"/>
  <c r="AV474" i="14"/>
  <c r="AV475" i="14"/>
  <c r="AV412" i="14"/>
  <c r="AV418" i="14"/>
  <c r="AV406" i="14"/>
  <c r="AV463" i="14"/>
  <c r="AV410" i="14"/>
  <c r="AV421" i="14"/>
  <c r="AV465" i="14"/>
  <c r="AV472" i="14"/>
  <c r="AV447" i="14"/>
  <c r="AV409" i="14"/>
  <c r="AV417" i="14"/>
  <c r="AV405" i="14"/>
  <c r="AV470" i="14"/>
  <c r="AV433" i="14"/>
  <c r="AV407" i="14"/>
  <c r="AV479" i="14"/>
  <c r="AV428" i="14"/>
  <c r="AV426" i="14"/>
  <c r="AV445" i="14"/>
  <c r="AV476" i="14"/>
  <c r="AV455" i="14"/>
  <c r="AV473" i="14"/>
  <c r="AV484" i="14"/>
  <c r="AV487" i="14"/>
  <c r="AV431" i="14"/>
  <c r="AV416" i="14"/>
  <c r="AV429" i="14"/>
  <c r="AV442" i="14"/>
  <c r="AV408" i="14"/>
  <c r="AV448" i="14"/>
  <c r="AV481" i="14"/>
  <c r="AV492" i="14"/>
  <c r="AV434" i="14"/>
  <c r="AV437" i="14"/>
  <c r="AV432" i="14"/>
  <c r="AV480" i="14"/>
  <c r="AV467" i="14"/>
  <c r="AV452" i="14"/>
  <c r="AV415" i="14"/>
  <c r="AV413" i="14"/>
  <c r="AV440" i="14"/>
  <c r="AV462" i="14"/>
  <c r="AV420" i="14"/>
  <c r="AV464" i="14"/>
  <c r="AV424" i="14"/>
  <c r="AV404" i="14"/>
  <c r="AV477" i="14"/>
  <c r="AV439" i="14"/>
  <c r="AV485" i="14"/>
  <c r="AV458" i="14"/>
  <c r="AV414" i="14"/>
  <c r="AV425" i="14"/>
  <c r="AV444" i="14"/>
  <c r="AV478" i="14"/>
  <c r="AW203" i="14" l="1"/>
  <c r="AW202" i="14"/>
  <c r="AW302" i="14"/>
  <c r="AW303" i="14"/>
  <c r="AW102" i="14"/>
  <c r="AW103" i="14"/>
  <c r="AW502" i="14"/>
  <c r="AW503" i="14"/>
  <c r="AZ3" i="14"/>
  <c r="AZ2" i="14"/>
  <c r="AX301" i="14"/>
  <c r="AW356" i="14"/>
  <c r="AW378" i="14"/>
  <c r="AW350" i="14"/>
  <c r="AW305" i="14"/>
  <c r="AW361" i="14"/>
  <c r="AW319" i="14"/>
  <c r="AW385" i="14"/>
  <c r="AW346" i="14"/>
  <c r="AW387" i="14"/>
  <c r="AW365" i="14"/>
  <c r="AW366" i="14"/>
  <c r="AW314" i="14"/>
  <c r="AW355" i="14"/>
  <c r="AW342" i="14"/>
  <c r="AW331" i="14"/>
  <c r="AW312" i="14"/>
  <c r="AW310" i="14"/>
  <c r="AW323" i="14"/>
  <c r="AW388" i="14"/>
  <c r="AW380" i="14"/>
  <c r="AW340" i="14"/>
  <c r="AW332" i="14"/>
  <c r="AW324" i="14"/>
  <c r="AW322" i="14"/>
  <c r="AW371" i="14"/>
  <c r="AW308" i="14"/>
  <c r="AW317" i="14"/>
  <c r="AW304" i="14"/>
  <c r="AW377" i="14"/>
  <c r="AW320" i="14"/>
  <c r="AW306" i="14"/>
  <c r="AW307" i="14"/>
  <c r="AW360" i="14"/>
  <c r="AW374" i="14"/>
  <c r="AW358" i="14"/>
  <c r="AW338" i="14"/>
  <c r="AW330" i="14"/>
  <c r="AW390" i="14"/>
  <c r="AW328" i="14"/>
  <c r="AW386" i="14"/>
  <c r="AW373" i="14"/>
  <c r="AW393" i="14"/>
  <c r="AW369" i="14"/>
  <c r="AW318" i="14"/>
  <c r="AW389" i="14"/>
  <c r="AW381" i="14"/>
  <c r="AW354" i="14"/>
  <c r="AW368" i="14"/>
  <c r="AW382" i="14"/>
  <c r="AW363" i="14"/>
  <c r="AW321" i="14"/>
  <c r="AW313" i="14"/>
  <c r="AW359" i="14"/>
  <c r="AW364" i="14"/>
  <c r="AW367" i="14"/>
  <c r="AW384" i="14"/>
  <c r="AW329" i="14"/>
  <c r="AW357" i="14"/>
  <c r="AW341" i="14"/>
  <c r="AW370" i="14"/>
  <c r="AW339" i="14"/>
  <c r="AW326" i="14"/>
  <c r="AW376" i="14"/>
  <c r="AW347" i="14"/>
  <c r="AW325" i="14"/>
  <c r="AW351" i="14"/>
  <c r="AW336" i="14"/>
  <c r="AW315" i="14"/>
  <c r="AW344" i="14"/>
  <c r="AW311" i="14"/>
  <c r="AW379" i="14"/>
  <c r="AW309" i="14"/>
  <c r="AW349" i="14"/>
  <c r="AW372" i="14"/>
  <c r="AW391" i="14"/>
  <c r="AW316" i="14"/>
  <c r="AW343" i="14"/>
  <c r="AW335" i="14"/>
  <c r="AW353" i="14"/>
  <c r="AW348" i="14"/>
  <c r="AW333" i="14"/>
  <c r="AW352" i="14"/>
  <c r="AW362" i="14"/>
  <c r="AW345" i="14"/>
  <c r="AW375" i="14"/>
  <c r="AW334" i="14"/>
  <c r="AW337" i="14"/>
  <c r="AW383" i="14"/>
  <c r="AW392" i="14"/>
  <c r="AW327" i="14"/>
  <c r="AX201" i="14"/>
  <c r="AW235" i="14"/>
  <c r="AW254" i="14"/>
  <c r="AW233" i="14"/>
  <c r="AW252" i="14"/>
  <c r="AW271" i="14"/>
  <c r="AW207" i="14"/>
  <c r="AW208" i="14"/>
  <c r="AW229" i="14"/>
  <c r="AW248" i="14"/>
  <c r="AW280" i="14"/>
  <c r="AW232" i="14"/>
  <c r="AW264" i="14"/>
  <c r="AW275" i="14"/>
  <c r="AW211" i="14"/>
  <c r="AW251" i="14"/>
  <c r="AW270" i="14"/>
  <c r="AW206" i="14"/>
  <c r="AW249" i="14"/>
  <c r="AW291" i="14"/>
  <c r="AW243" i="14"/>
  <c r="AW214" i="14"/>
  <c r="AW273" i="14"/>
  <c r="AW217" i="14"/>
  <c r="AW210" i="14"/>
  <c r="AW226" i="14"/>
  <c r="AW253" i="14"/>
  <c r="AW262" i="14"/>
  <c r="AW257" i="14"/>
  <c r="AW250" i="14"/>
  <c r="AW221" i="14"/>
  <c r="AW293" i="14"/>
  <c r="AW283" i="14"/>
  <c r="AW227" i="14"/>
  <c r="AW241" i="14"/>
  <c r="AW284" i="14"/>
  <c r="AW204" i="14"/>
  <c r="AW277" i="14"/>
  <c r="AW288" i="14"/>
  <c r="AW290" i="14"/>
  <c r="AW269" i="14"/>
  <c r="AW282" i="14"/>
  <c r="AW261" i="14"/>
  <c r="AW246" i="14"/>
  <c r="AW222" i="14"/>
  <c r="AW225" i="14"/>
  <c r="AW228" i="14"/>
  <c r="AW220" i="14"/>
  <c r="AW212" i="14"/>
  <c r="AW218" i="14"/>
  <c r="AW245" i="14"/>
  <c r="AW274" i="14"/>
  <c r="AW267" i="14"/>
  <c r="AW219" i="14"/>
  <c r="AW281" i="14"/>
  <c r="AW265" i="14"/>
  <c r="AW209" i="14"/>
  <c r="AW268" i="14"/>
  <c r="AW260" i="14"/>
  <c r="AW244" i="14"/>
  <c r="AW236" i="14"/>
  <c r="AW240" i="14"/>
  <c r="AW205" i="14"/>
  <c r="AW285" i="14"/>
  <c r="AW263" i="14"/>
  <c r="AW258" i="14"/>
  <c r="AW213" i="14"/>
  <c r="AW238" i="14"/>
  <c r="AW242" i="14"/>
  <c r="AW224" i="14"/>
  <c r="AW230" i="14"/>
  <c r="AW287" i="14"/>
  <c r="AW255" i="14"/>
  <c r="AW247" i="14"/>
  <c r="AW237" i="14"/>
  <c r="AW286" i="14"/>
  <c r="AW289" i="14"/>
  <c r="AW239" i="14"/>
  <c r="AW256" i="14"/>
  <c r="AW234" i="14"/>
  <c r="AW215" i="14"/>
  <c r="AW216" i="14"/>
  <c r="AW292" i="14"/>
  <c r="AW279" i="14"/>
  <c r="AW231" i="14"/>
  <c r="AW223" i="14"/>
  <c r="AW272" i="14"/>
  <c r="AW276" i="14"/>
  <c r="AW259" i="14"/>
  <c r="AW266" i="14"/>
  <c r="AW278" i="14"/>
  <c r="AW402" i="14"/>
  <c r="AX401" i="14"/>
  <c r="AX403" i="14" s="1"/>
  <c r="AW479" i="14"/>
  <c r="AW438" i="14"/>
  <c r="AW433" i="14"/>
  <c r="AW460" i="14"/>
  <c r="AW464" i="14"/>
  <c r="AW426" i="14"/>
  <c r="AW454" i="14"/>
  <c r="AW446" i="14"/>
  <c r="AW430" i="14"/>
  <c r="AW422" i="14"/>
  <c r="AW457" i="14"/>
  <c r="AW436" i="14"/>
  <c r="AW428" i="14"/>
  <c r="AW442" i="14"/>
  <c r="AW434" i="14"/>
  <c r="AW412" i="14"/>
  <c r="AW437" i="14"/>
  <c r="AW408" i="14"/>
  <c r="AW440" i="14"/>
  <c r="AW488" i="14"/>
  <c r="AW480" i="14"/>
  <c r="AW466" i="14"/>
  <c r="AW465" i="14"/>
  <c r="AW463" i="14"/>
  <c r="AW492" i="14"/>
  <c r="AW425" i="14"/>
  <c r="AW447" i="14"/>
  <c r="AW481" i="14"/>
  <c r="AW435" i="14"/>
  <c r="AW449" i="14"/>
  <c r="AW441" i="14"/>
  <c r="AW455" i="14"/>
  <c r="AW456" i="14"/>
  <c r="AW410" i="14"/>
  <c r="AW486" i="14"/>
  <c r="AW414" i="14"/>
  <c r="AW406" i="14"/>
  <c r="AW489" i="14"/>
  <c r="AW453" i="14"/>
  <c r="AW475" i="14"/>
  <c r="AW409" i="14"/>
  <c r="AW474" i="14"/>
  <c r="AW404" i="14"/>
  <c r="AW418" i="14"/>
  <c r="AW444" i="14"/>
  <c r="AW484" i="14"/>
  <c r="AW467" i="14"/>
  <c r="AW452" i="14"/>
  <c r="AW439" i="14"/>
  <c r="AW450" i="14"/>
  <c r="AW471" i="14"/>
  <c r="AW461" i="14"/>
  <c r="AW443" i="14"/>
  <c r="AW413" i="14"/>
  <c r="AW473" i="14"/>
  <c r="AW432" i="14"/>
  <c r="AW423" i="14"/>
  <c r="AW477" i="14"/>
  <c r="AW458" i="14"/>
  <c r="AW491" i="14"/>
  <c r="AW431" i="14"/>
  <c r="AW411" i="14"/>
  <c r="AW421" i="14"/>
  <c r="AW416" i="14"/>
  <c r="AW407" i="14"/>
  <c r="AW459" i="14"/>
  <c r="AW420" i="14"/>
  <c r="AW405" i="14"/>
  <c r="AW468" i="14"/>
  <c r="AW482" i="14"/>
  <c r="AW493" i="14"/>
  <c r="AW485" i="14"/>
  <c r="AW470" i="14"/>
  <c r="AW462" i="14"/>
  <c r="AW445" i="14"/>
  <c r="AW429" i="14"/>
  <c r="AW415" i="14"/>
  <c r="AW427" i="14"/>
  <c r="AW472" i="14"/>
  <c r="AW448" i="14"/>
  <c r="AW476" i="14"/>
  <c r="AW487" i="14"/>
  <c r="AW490" i="14"/>
  <c r="AW451" i="14"/>
  <c r="AW417" i="14"/>
  <c r="AW424" i="14"/>
  <c r="AW419" i="14"/>
  <c r="AW483" i="14"/>
  <c r="AW469" i="14"/>
  <c r="AW478" i="14"/>
  <c r="AZ87" i="14"/>
  <c r="AZ5" i="14"/>
  <c r="AZ80" i="14"/>
  <c r="AZ4" i="14"/>
  <c r="AZ79" i="14"/>
  <c r="AZ89" i="14"/>
  <c r="AZ26" i="14"/>
  <c r="AZ14" i="14"/>
  <c r="AZ45" i="14"/>
  <c r="AZ21" i="14"/>
  <c r="AZ34" i="14"/>
  <c r="AZ93" i="14"/>
  <c r="AZ59" i="14"/>
  <c r="AZ43" i="14"/>
  <c r="AZ27" i="14"/>
  <c r="AZ11" i="14"/>
  <c r="AZ91" i="14"/>
  <c r="AZ32" i="14"/>
  <c r="AZ16" i="14"/>
  <c r="AZ46" i="14"/>
  <c r="AZ50" i="14"/>
  <c r="AZ61" i="14"/>
  <c r="AZ17" i="14"/>
  <c r="AZ49" i="14"/>
  <c r="AZ82" i="14"/>
  <c r="AZ63" i="14"/>
  <c r="AZ47" i="14"/>
  <c r="AZ31" i="14"/>
  <c r="AZ15" i="14"/>
  <c r="AZ36" i="14"/>
  <c r="AZ20" i="14"/>
  <c r="AZ53" i="14"/>
  <c r="AZ66" i="14"/>
  <c r="AZ73" i="14"/>
  <c r="AZ41" i="14"/>
  <c r="AZ67" i="14"/>
  <c r="AZ51" i="14"/>
  <c r="AZ35" i="14"/>
  <c r="AZ19" i="14"/>
  <c r="AZ72" i="14"/>
  <c r="AZ56" i="14"/>
  <c r="AZ40" i="14"/>
  <c r="AZ24" i="14"/>
  <c r="AZ33" i="14"/>
  <c r="AZ58" i="14"/>
  <c r="AZ88" i="14"/>
  <c r="AZ62" i="14"/>
  <c r="AZ42" i="14"/>
  <c r="AZ25" i="14"/>
  <c r="AZ7" i="14"/>
  <c r="AZ48" i="14"/>
  <c r="AZ85" i="14"/>
  <c r="AZ77" i="14"/>
  <c r="AZ22" i="14"/>
  <c r="AZ57" i="14"/>
  <c r="AZ52" i="14"/>
  <c r="AZ74" i="14"/>
  <c r="AZ92" i="14"/>
  <c r="AZ8" i="14"/>
  <c r="AZ65" i="14"/>
  <c r="AZ10" i="14"/>
  <c r="AZ38" i="14"/>
  <c r="AZ70" i="14"/>
  <c r="AZ9" i="14"/>
  <c r="AZ69" i="14"/>
  <c r="AZ64" i="14"/>
  <c r="AZ75" i="14"/>
  <c r="AZ90" i="14"/>
  <c r="AZ13" i="14"/>
  <c r="AZ37" i="14"/>
  <c r="AZ76" i="14"/>
  <c r="AZ71" i="14"/>
  <c r="AZ55" i="14"/>
  <c r="AZ39" i="14"/>
  <c r="AZ23" i="14"/>
  <c r="AZ81" i="14"/>
  <c r="AZ60" i="14"/>
  <c r="AZ44" i="14"/>
  <c r="AZ28" i="14"/>
  <c r="AZ12" i="14"/>
  <c r="AZ84" i="14"/>
  <c r="AZ54" i="14"/>
  <c r="AZ78" i="14"/>
  <c r="AZ6" i="14"/>
  <c r="AZ30" i="14"/>
  <c r="AZ18" i="14"/>
  <c r="AZ29" i="14"/>
  <c r="AZ68" i="14"/>
  <c r="AZ86" i="14"/>
  <c r="AZ83" i="14"/>
  <c r="AZ176" i="14"/>
  <c r="AZ187" i="14"/>
  <c r="AZ180" i="14"/>
  <c r="AZ167" i="14"/>
  <c r="AZ146" i="14"/>
  <c r="AZ149" i="14"/>
  <c r="AZ128" i="14"/>
  <c r="AZ171" i="14"/>
  <c r="AZ107" i="14"/>
  <c r="AZ174" i="14"/>
  <c r="AZ143" i="14"/>
  <c r="AZ122" i="14"/>
  <c r="AZ186" i="14"/>
  <c r="AZ125" i="14"/>
  <c r="AZ168" i="14"/>
  <c r="AZ104" i="14"/>
  <c r="AZ147" i="14"/>
  <c r="AZ172" i="14"/>
  <c r="AZ110" i="14"/>
  <c r="AZ132" i="14"/>
  <c r="AZ192" i="14"/>
  <c r="AZ185" i="14"/>
  <c r="AZ119" i="14"/>
  <c r="AZ162" i="14"/>
  <c r="AZ165" i="14"/>
  <c r="AZ144" i="14"/>
  <c r="AZ123" i="14"/>
  <c r="AZ124" i="14"/>
  <c r="AZ148" i="14"/>
  <c r="AZ108" i="14"/>
  <c r="AZ181" i="14"/>
  <c r="AZ156" i="14"/>
  <c r="AZ140" i="14"/>
  <c r="AZ179" i="14"/>
  <c r="AZ159" i="14"/>
  <c r="AZ138" i="14"/>
  <c r="AZ141" i="14"/>
  <c r="AZ120" i="14"/>
  <c r="AZ163" i="14"/>
  <c r="AZ161" i="14"/>
  <c r="AZ116" i="14"/>
  <c r="AZ145" i="14"/>
  <c r="AZ142" i="14"/>
  <c r="AZ105" i="14"/>
  <c r="AZ183" i="14"/>
  <c r="AZ190" i="14"/>
  <c r="AZ135" i="14"/>
  <c r="AZ114" i="14"/>
  <c r="AZ117" i="14"/>
  <c r="AZ178" i="14"/>
  <c r="AZ160" i="14"/>
  <c r="AZ139" i="14"/>
  <c r="AZ153" i="14"/>
  <c r="AZ129" i="14"/>
  <c r="AZ150" i="14"/>
  <c r="AZ136" i="14"/>
  <c r="AZ134" i="14"/>
  <c r="AZ113" i="14"/>
  <c r="AZ112" i="14"/>
  <c r="AZ155" i="14"/>
  <c r="AZ158" i="14"/>
  <c r="AZ166" i="14"/>
  <c r="AZ177" i="14"/>
  <c r="AZ131" i="14"/>
  <c r="AZ191" i="14"/>
  <c r="AZ169" i="14"/>
  <c r="AZ111" i="14"/>
  <c r="AZ154" i="14"/>
  <c r="AZ157" i="14"/>
  <c r="AZ188" i="14"/>
  <c r="AZ130" i="14"/>
  <c r="AZ133" i="14"/>
  <c r="AZ152" i="14"/>
  <c r="AZ121" i="14"/>
  <c r="AZ193" i="14"/>
  <c r="AZ106" i="14"/>
  <c r="AZ126" i="14"/>
  <c r="AZ164" i="14"/>
  <c r="AZ109" i="14"/>
  <c r="AZ175" i="14"/>
  <c r="AZ137" i="14"/>
  <c r="AZ170" i="14"/>
  <c r="AZ189" i="14"/>
  <c r="AZ173" i="14"/>
  <c r="AZ115" i="14"/>
  <c r="AZ182" i="14"/>
  <c r="AZ127" i="14"/>
  <c r="AZ118" i="14"/>
  <c r="AZ184" i="14"/>
  <c r="AZ151" i="14"/>
  <c r="AX101" i="14"/>
  <c r="AW189" i="14"/>
  <c r="AW134" i="14"/>
  <c r="AW113" i="14"/>
  <c r="AW116" i="14"/>
  <c r="AW159" i="14"/>
  <c r="AW177" i="14"/>
  <c r="AW138" i="14"/>
  <c r="AW190" i="14"/>
  <c r="AW128" i="14"/>
  <c r="AW183" i="14"/>
  <c r="AW176" i="14"/>
  <c r="AW187" i="14"/>
  <c r="AW174" i="14"/>
  <c r="AW110" i="14"/>
  <c r="AW153" i="14"/>
  <c r="AW193" i="14"/>
  <c r="AW156" i="14"/>
  <c r="AW135" i="14"/>
  <c r="AW114" i="14"/>
  <c r="AW117" i="14"/>
  <c r="AW139" i="14"/>
  <c r="AW150" i="14"/>
  <c r="AW129" i="14"/>
  <c r="AW132" i="14"/>
  <c r="AW111" i="14"/>
  <c r="AW154" i="14"/>
  <c r="AW131" i="14"/>
  <c r="AW115" i="14"/>
  <c r="AW155" i="14"/>
  <c r="AW163" i="14"/>
  <c r="AW188" i="14"/>
  <c r="AW181" i="14"/>
  <c r="AW192" i="14"/>
  <c r="AW126" i="14"/>
  <c r="AW169" i="14"/>
  <c r="AW105" i="14"/>
  <c r="AW172" i="14"/>
  <c r="AW108" i="14"/>
  <c r="AW151" i="14"/>
  <c r="AW175" i="14"/>
  <c r="AW130" i="14"/>
  <c r="AW168" i="14"/>
  <c r="AW123" i="14"/>
  <c r="AW152" i="14"/>
  <c r="AW186" i="14"/>
  <c r="AW179" i="14"/>
  <c r="AW166" i="14"/>
  <c r="AW145" i="14"/>
  <c r="AW148" i="14"/>
  <c r="AW185" i="14"/>
  <c r="AW127" i="14"/>
  <c r="AW170" i="14"/>
  <c r="AW106" i="14"/>
  <c r="AW104" i="14"/>
  <c r="AW160" i="14"/>
  <c r="AW136" i="14"/>
  <c r="AW157" i="14"/>
  <c r="AW119" i="14"/>
  <c r="AW162" i="14"/>
  <c r="AW120" i="14"/>
  <c r="AW178" i="14"/>
  <c r="AW184" i="14"/>
  <c r="AW142" i="14"/>
  <c r="AW144" i="14"/>
  <c r="AW118" i="14"/>
  <c r="AW161" i="14"/>
  <c r="AW164" i="14"/>
  <c r="AW125" i="14"/>
  <c r="AW182" i="14"/>
  <c r="AW137" i="14"/>
  <c r="AW140" i="14"/>
  <c r="AW133" i="14"/>
  <c r="AW171" i="14"/>
  <c r="AW107" i="14"/>
  <c r="AW149" i="14"/>
  <c r="AW146" i="14"/>
  <c r="AW158" i="14"/>
  <c r="AW124" i="14"/>
  <c r="AW109" i="14"/>
  <c r="AW147" i="14"/>
  <c r="AW191" i="14"/>
  <c r="AW122" i="14"/>
  <c r="AW173" i="14"/>
  <c r="AW143" i="14"/>
  <c r="AW141" i="14"/>
  <c r="AW112" i="14"/>
  <c r="AW167" i="14"/>
  <c r="AW180" i="14"/>
  <c r="AW165" i="14"/>
  <c r="AW121" i="14"/>
  <c r="AX501" i="14"/>
  <c r="AW589" i="14"/>
  <c r="AW563" i="14"/>
  <c r="AW525" i="14"/>
  <c r="AW574" i="14"/>
  <c r="AW552" i="14"/>
  <c r="AW568" i="14"/>
  <c r="AW550" i="14"/>
  <c r="AW506" i="14"/>
  <c r="AW546" i="14"/>
  <c r="AW509" i="14"/>
  <c r="AW588" i="14"/>
  <c r="AW576" i="14"/>
  <c r="AW528" i="14"/>
  <c r="AW575" i="14"/>
  <c r="AW539" i="14"/>
  <c r="AW583" i="14"/>
  <c r="AW526" i="14"/>
  <c r="AW571" i="14"/>
  <c r="AW545" i="14"/>
  <c r="AW518" i="14"/>
  <c r="AW559" i="14"/>
  <c r="AW582" i="14"/>
  <c r="AW541" i="14"/>
  <c r="AW587" i="14"/>
  <c r="AW564" i="14"/>
  <c r="AW521" i="14"/>
  <c r="AW516" i="14"/>
  <c r="AW556" i="14"/>
  <c r="AW581" i="14"/>
  <c r="AW566" i="14"/>
  <c r="AW592" i="14"/>
  <c r="AW544" i="14"/>
  <c r="AW555" i="14"/>
  <c r="AW542" i="14"/>
  <c r="AW561" i="14"/>
  <c r="AW532" i="14"/>
  <c r="AW570" i="14"/>
  <c r="AW514" i="14"/>
  <c r="AW538" i="14"/>
  <c r="AW530" i="14"/>
  <c r="AW567" i="14"/>
  <c r="AW557" i="14"/>
  <c r="AW593" i="14"/>
  <c r="AW531" i="14"/>
  <c r="AW537" i="14"/>
  <c r="AW504" i="14"/>
  <c r="AW507" i="14"/>
  <c r="AW543" i="14"/>
  <c r="AW515" i="14"/>
  <c r="AW565" i="14"/>
  <c r="AW512" i="14"/>
  <c r="AW590" i="14"/>
  <c r="AW579" i="14"/>
  <c r="AW527" i="14"/>
  <c r="AW508" i="14"/>
  <c r="AW519" i="14"/>
  <c r="AW533" i="14"/>
  <c r="AW513" i="14"/>
  <c r="AW510" i="14"/>
  <c r="AW577" i="14"/>
  <c r="AW522" i="14"/>
  <c r="AW580" i="14"/>
  <c r="AW562" i="14"/>
  <c r="AW554" i="14"/>
  <c r="AW585" i="14"/>
  <c r="AW553" i="14"/>
  <c r="AW520" i="14"/>
  <c r="AW535" i="14"/>
  <c r="AW569" i="14"/>
  <c r="AW578" i="14"/>
  <c r="AW549" i="14"/>
  <c r="AW560" i="14"/>
  <c r="AW547" i="14"/>
  <c r="AW529" i="14"/>
  <c r="AW548" i="14"/>
  <c r="AW534" i="14"/>
  <c r="AW540" i="14"/>
  <c r="AW523" i="14"/>
  <c r="AW558" i="14"/>
  <c r="AW536" i="14"/>
  <c r="AW572" i="14"/>
  <c r="AW591" i="14"/>
  <c r="AW551" i="14"/>
  <c r="AW517" i="14"/>
  <c r="AW573" i="14"/>
  <c r="AW586" i="14"/>
  <c r="AW584" i="14"/>
  <c r="AW524" i="14"/>
  <c r="AW505" i="14"/>
  <c r="AW511" i="14"/>
  <c r="AX203" i="14" l="1"/>
  <c r="AX202" i="14"/>
  <c r="AX503" i="14"/>
  <c r="AX502" i="14"/>
  <c r="AX303" i="14"/>
  <c r="AX302" i="14"/>
  <c r="AX102" i="14"/>
  <c r="AX103" i="14"/>
  <c r="AY101" i="14"/>
  <c r="AX184" i="14"/>
  <c r="AX129" i="14"/>
  <c r="AX193" i="14"/>
  <c r="AX172" i="14"/>
  <c r="AX108" i="14"/>
  <c r="AX111" i="14"/>
  <c r="AX154" i="14"/>
  <c r="AX133" i="14"/>
  <c r="AX147" i="14"/>
  <c r="AX178" i="14"/>
  <c r="AX189" i="14"/>
  <c r="AX182" i="14"/>
  <c r="AX169" i="14"/>
  <c r="AX105" i="14"/>
  <c r="AX148" i="14"/>
  <c r="AX151" i="14"/>
  <c r="AX130" i="14"/>
  <c r="AX173" i="14"/>
  <c r="AX109" i="14"/>
  <c r="AX180" i="14"/>
  <c r="AX120" i="14"/>
  <c r="AX136" i="14"/>
  <c r="AX166" i="14"/>
  <c r="AX104" i="14"/>
  <c r="AX145" i="14"/>
  <c r="AX124" i="14"/>
  <c r="AX127" i="14"/>
  <c r="AX175" i="14"/>
  <c r="AX170" i="14"/>
  <c r="AX106" i="14"/>
  <c r="AX149" i="14"/>
  <c r="AX150" i="14"/>
  <c r="AX134" i="14"/>
  <c r="AX112" i="14"/>
  <c r="AX176" i="14"/>
  <c r="AX187" i="14"/>
  <c r="AX191" i="14"/>
  <c r="AX121" i="14"/>
  <c r="AX164" i="14"/>
  <c r="AX185" i="14"/>
  <c r="AX167" i="14"/>
  <c r="AX146" i="14"/>
  <c r="AX125" i="14"/>
  <c r="AX174" i="14"/>
  <c r="AX142" i="14"/>
  <c r="AX171" i="14"/>
  <c r="AX118" i="14"/>
  <c r="AX131" i="14"/>
  <c r="AX181" i="14"/>
  <c r="AX161" i="14"/>
  <c r="AX140" i="14"/>
  <c r="AX143" i="14"/>
  <c r="AX122" i="14"/>
  <c r="AX165" i="14"/>
  <c r="AX123" i="14"/>
  <c r="AX107" i="14"/>
  <c r="AX110" i="14"/>
  <c r="AX155" i="14"/>
  <c r="AX158" i="14"/>
  <c r="AX113" i="14"/>
  <c r="AX156" i="14"/>
  <c r="AX159" i="14"/>
  <c r="AX144" i="14"/>
  <c r="AX163" i="14"/>
  <c r="AX190" i="14"/>
  <c r="AX132" i="14"/>
  <c r="AX135" i="14"/>
  <c r="AX188" i="14"/>
  <c r="AX152" i="14"/>
  <c r="AX139" i="14"/>
  <c r="AX141" i="14"/>
  <c r="AX126" i="14"/>
  <c r="AX153" i="14"/>
  <c r="AX183" i="14"/>
  <c r="AX177" i="14"/>
  <c r="AX117" i="14"/>
  <c r="AX160" i="14"/>
  <c r="AX168" i="14"/>
  <c r="AX186" i="14"/>
  <c r="AX162" i="14"/>
  <c r="AX115" i="14"/>
  <c r="AX116" i="14"/>
  <c r="AX119" i="14"/>
  <c r="AX114" i="14"/>
  <c r="AX128" i="14"/>
  <c r="AX192" i="14"/>
  <c r="AX137" i="14"/>
  <c r="AX138" i="14"/>
  <c r="AX157" i="14"/>
  <c r="AX179" i="14"/>
  <c r="AY201" i="14"/>
  <c r="AX230" i="14"/>
  <c r="AX249" i="14"/>
  <c r="AX292" i="14"/>
  <c r="AX228" i="14"/>
  <c r="AX247" i="14"/>
  <c r="AX266" i="14"/>
  <c r="AX227" i="14"/>
  <c r="AX248" i="14"/>
  <c r="AX280" i="14"/>
  <c r="AX251" i="14"/>
  <c r="AX235" i="14"/>
  <c r="AX270" i="14"/>
  <c r="AX206" i="14"/>
  <c r="AX289" i="14"/>
  <c r="AX246" i="14"/>
  <c r="AX265" i="14"/>
  <c r="AX244" i="14"/>
  <c r="AX254" i="14"/>
  <c r="AX276" i="14"/>
  <c r="AX260" i="14"/>
  <c r="AX204" i="14"/>
  <c r="AX256" i="14"/>
  <c r="AX216" i="14"/>
  <c r="AX205" i="14"/>
  <c r="AX273" i="14"/>
  <c r="AX223" i="14"/>
  <c r="AX215" i="14"/>
  <c r="AX207" i="14"/>
  <c r="AX240" i="14"/>
  <c r="AX283" i="14"/>
  <c r="AX253" i="14"/>
  <c r="AX286" i="14"/>
  <c r="AX238" i="14"/>
  <c r="AX287" i="14"/>
  <c r="AX263" i="14"/>
  <c r="AX255" i="14"/>
  <c r="AX239" i="14"/>
  <c r="AX231" i="14"/>
  <c r="AX211" i="14"/>
  <c r="AX213" i="14"/>
  <c r="AX275" i="14"/>
  <c r="AX257" i="14"/>
  <c r="AX225" i="14"/>
  <c r="AX284" i="14"/>
  <c r="AX271" i="14"/>
  <c r="AX218" i="14"/>
  <c r="AX210" i="14"/>
  <c r="AX291" i="14"/>
  <c r="AX243" i="14"/>
  <c r="AX264" i="14"/>
  <c r="AX278" i="14"/>
  <c r="AX222" i="14"/>
  <c r="AX209" i="14"/>
  <c r="AX268" i="14"/>
  <c r="AX212" i="14"/>
  <c r="AX242" i="14"/>
  <c r="AX234" i="14"/>
  <c r="AX226" i="14"/>
  <c r="AX267" i="14"/>
  <c r="AX261" i="14"/>
  <c r="AX245" i="14"/>
  <c r="AX236" i="14"/>
  <c r="AX274" i="14"/>
  <c r="AX293" i="14"/>
  <c r="AX224" i="14"/>
  <c r="AX220" i="14"/>
  <c r="AX279" i="14"/>
  <c r="AX221" i="14"/>
  <c r="AX259" i="14"/>
  <c r="AX282" i="14"/>
  <c r="AX250" i="14"/>
  <c r="AX229" i="14"/>
  <c r="AX237" i="14"/>
  <c r="AX233" i="14"/>
  <c r="AX262" i="14"/>
  <c r="AX281" i="14"/>
  <c r="AX219" i="14"/>
  <c r="AX232" i="14"/>
  <c r="AX272" i="14"/>
  <c r="AX277" i="14"/>
  <c r="AX285" i="14"/>
  <c r="AX214" i="14"/>
  <c r="AX241" i="14"/>
  <c r="AX290" i="14"/>
  <c r="AX288" i="14"/>
  <c r="AX258" i="14"/>
  <c r="AX269" i="14"/>
  <c r="AX208" i="14"/>
  <c r="AX217" i="14"/>
  <c r="AX252" i="14"/>
  <c r="AY501" i="14"/>
  <c r="AX584" i="14"/>
  <c r="AX580" i="14"/>
  <c r="AX569" i="14"/>
  <c r="AX520" i="14"/>
  <c r="AX547" i="14"/>
  <c r="AX558" i="14"/>
  <c r="AX571" i="14"/>
  <c r="AX545" i="14"/>
  <c r="AX541" i="14"/>
  <c r="AX565" i="14"/>
  <c r="AX551" i="14"/>
  <c r="AX530" i="14"/>
  <c r="AX560" i="14"/>
  <c r="AX593" i="14"/>
  <c r="AX523" i="14"/>
  <c r="AX534" i="14"/>
  <c r="AX540" i="14"/>
  <c r="AX507" i="14"/>
  <c r="AX522" i="14"/>
  <c r="AX525" i="14"/>
  <c r="AX512" i="14"/>
  <c r="AX590" i="14"/>
  <c r="AX567" i="14"/>
  <c r="AX509" i="14"/>
  <c r="AX549" i="14"/>
  <c r="AX577" i="14"/>
  <c r="AX536" i="14"/>
  <c r="AX583" i="14"/>
  <c r="AX561" i="14"/>
  <c r="AX516" i="14"/>
  <c r="AX533" i="14"/>
  <c r="AX505" i="14"/>
  <c r="AX563" i="14"/>
  <c r="AX546" i="14"/>
  <c r="AX527" i="14"/>
  <c r="AX510" i="14"/>
  <c r="AX576" i="14"/>
  <c r="AX579" i="14"/>
  <c r="AX587" i="14"/>
  <c r="AX539" i="14"/>
  <c r="AX578" i="14"/>
  <c r="AX568" i="14"/>
  <c r="AX550" i="14"/>
  <c r="AX537" i="14"/>
  <c r="AX588" i="14"/>
  <c r="AX570" i="14"/>
  <c r="AX556" i="14"/>
  <c r="AX521" i="14"/>
  <c r="AX504" i="14"/>
  <c r="AX506" i="14"/>
  <c r="AX575" i="14"/>
  <c r="AX552" i="14"/>
  <c r="AX526" i="14"/>
  <c r="AX532" i="14"/>
  <c r="AX517" i="14"/>
  <c r="AX511" i="14"/>
  <c r="AX557" i="14"/>
  <c r="AX538" i="14"/>
  <c r="AX554" i="14"/>
  <c r="AX559" i="14"/>
  <c r="AX591" i="14"/>
  <c r="AX585" i="14"/>
  <c r="AX548" i="14"/>
  <c r="AX562" i="14"/>
  <c r="AX535" i="14"/>
  <c r="AX592" i="14"/>
  <c r="AX544" i="14"/>
  <c r="AX555" i="14"/>
  <c r="AX542" i="14"/>
  <c r="AX524" i="14"/>
  <c r="AX581" i="14"/>
  <c r="AX531" i="14"/>
  <c r="AX573" i="14"/>
  <c r="AX543" i="14"/>
  <c r="AX514" i="14"/>
  <c r="AX518" i="14"/>
  <c r="AX564" i="14"/>
  <c r="AX553" i="14"/>
  <c r="AX513" i="14"/>
  <c r="AX582" i="14"/>
  <c r="AX572" i="14"/>
  <c r="AX508" i="14"/>
  <c r="AX529" i="14"/>
  <c r="AX574" i="14"/>
  <c r="AX589" i="14"/>
  <c r="AX519" i="14"/>
  <c r="AX566" i="14"/>
  <c r="AX515" i="14"/>
  <c r="AX528" i="14"/>
  <c r="AX586" i="14"/>
  <c r="AY401" i="14"/>
  <c r="AY403" i="14" s="1"/>
  <c r="AX402" i="14"/>
  <c r="AX433" i="14"/>
  <c r="AX467" i="14"/>
  <c r="AX428" i="14"/>
  <c r="AX455" i="14"/>
  <c r="AX492" i="14"/>
  <c r="AX475" i="14"/>
  <c r="AX421" i="14"/>
  <c r="AX414" i="14"/>
  <c r="AX491" i="14"/>
  <c r="AX483" i="14"/>
  <c r="AX476" i="14"/>
  <c r="AX427" i="14"/>
  <c r="AX456" i="14"/>
  <c r="AX472" i="14"/>
  <c r="AX470" i="14"/>
  <c r="AX430" i="14"/>
  <c r="AX406" i="14"/>
  <c r="AX468" i="14"/>
  <c r="AX489" i="14"/>
  <c r="AX485" i="14"/>
  <c r="AX487" i="14"/>
  <c r="AX439" i="14"/>
  <c r="AX477" i="14"/>
  <c r="AX450" i="14"/>
  <c r="AX429" i="14"/>
  <c r="AX446" i="14"/>
  <c r="AX420" i="14"/>
  <c r="AX416" i="14"/>
  <c r="AX490" i="14"/>
  <c r="AX469" i="14"/>
  <c r="AX444" i="14"/>
  <c r="AX436" i="14"/>
  <c r="AX407" i="14"/>
  <c r="AX409" i="14"/>
  <c r="AX431" i="14"/>
  <c r="AX465" i="14"/>
  <c r="AX447" i="14"/>
  <c r="AX479" i="14"/>
  <c r="AX449" i="14"/>
  <c r="AX441" i="14"/>
  <c r="AX425" i="14"/>
  <c r="AX417" i="14"/>
  <c r="AX442" i="14"/>
  <c r="AX453" i="14"/>
  <c r="AX435" i="14"/>
  <c r="AX413" i="14"/>
  <c r="AX438" i="14"/>
  <c r="AX443" i="14"/>
  <c r="AX451" i="14"/>
  <c r="AX432" i="14"/>
  <c r="AX473" i="14"/>
  <c r="AX426" i="14"/>
  <c r="AX457" i="14"/>
  <c r="AX423" i="14"/>
  <c r="AX481" i="14"/>
  <c r="AX464" i="14"/>
  <c r="AX474" i="14"/>
  <c r="AX462" i="14"/>
  <c r="AX437" i="14"/>
  <c r="AX484" i="14"/>
  <c r="AX486" i="14"/>
  <c r="AX454" i="14"/>
  <c r="AX408" i="14"/>
  <c r="AX424" i="14"/>
  <c r="AX418" i="14"/>
  <c r="AX463" i="14"/>
  <c r="AX488" i="14"/>
  <c r="AX480" i="14"/>
  <c r="AX412" i="14"/>
  <c r="AX478" i="14"/>
  <c r="AX410" i="14"/>
  <c r="AX461" i="14"/>
  <c r="AX466" i="14"/>
  <c r="AX434" i="14"/>
  <c r="AX471" i="14"/>
  <c r="AX482" i="14"/>
  <c r="AX440" i="14"/>
  <c r="AX459" i="14"/>
  <c r="AX422" i="14"/>
  <c r="AX415" i="14"/>
  <c r="AX405" i="14"/>
  <c r="AX419" i="14"/>
  <c r="AX460" i="14"/>
  <c r="AX448" i="14"/>
  <c r="AX445" i="14"/>
  <c r="AX411" i="14"/>
  <c r="AX493" i="14"/>
  <c r="AX452" i="14"/>
  <c r="AX404" i="14"/>
  <c r="AX458" i="14"/>
  <c r="AY301" i="14"/>
  <c r="AX351" i="14"/>
  <c r="AX341" i="14"/>
  <c r="AX354" i="14"/>
  <c r="AX311" i="14"/>
  <c r="AX382" i="14"/>
  <c r="AX388" i="14"/>
  <c r="AX389" i="14"/>
  <c r="AX381" i="14"/>
  <c r="AX368" i="14"/>
  <c r="AX369" i="14"/>
  <c r="AX373" i="14"/>
  <c r="AX334" i="14"/>
  <c r="AX305" i="14"/>
  <c r="AX313" i="14"/>
  <c r="AX337" i="14"/>
  <c r="AX339" i="14"/>
  <c r="AX366" i="14"/>
  <c r="AX392" i="14"/>
  <c r="AX384" i="14"/>
  <c r="AX376" i="14"/>
  <c r="AX349" i="14"/>
  <c r="AX360" i="14"/>
  <c r="AX348" i="14"/>
  <c r="AX355" i="14"/>
  <c r="AX361" i="14"/>
  <c r="AX316" i="14"/>
  <c r="AX308" i="14"/>
  <c r="AX393" i="14"/>
  <c r="AX372" i="14"/>
  <c r="AX314" i="14"/>
  <c r="AX331" i="14"/>
  <c r="AX364" i="14"/>
  <c r="AX370" i="14"/>
  <c r="AX387" i="14"/>
  <c r="AX379" i="14"/>
  <c r="AX371" i="14"/>
  <c r="AX340" i="14"/>
  <c r="AX332" i="14"/>
  <c r="AX324" i="14"/>
  <c r="AX385" i="14"/>
  <c r="AX304" i="14"/>
  <c r="AX386" i="14"/>
  <c r="AX378" i="14"/>
  <c r="AX330" i="14"/>
  <c r="AX322" i="14"/>
  <c r="AX374" i="14"/>
  <c r="AX346" i="14"/>
  <c r="AX320" i="14"/>
  <c r="AX321" i="14"/>
  <c r="AX375" i="14"/>
  <c r="AX319" i="14"/>
  <c r="AX357" i="14"/>
  <c r="AX362" i="14"/>
  <c r="AX309" i="14"/>
  <c r="AX391" i="14"/>
  <c r="AX390" i="14"/>
  <c r="AX318" i="14"/>
  <c r="AX367" i="14"/>
  <c r="AX338" i="14"/>
  <c r="AX356" i="14"/>
  <c r="AX344" i="14"/>
  <c r="AX315" i="14"/>
  <c r="AX347" i="14"/>
  <c r="AX363" i="14"/>
  <c r="AX350" i="14"/>
  <c r="AX310" i="14"/>
  <c r="AX306" i="14"/>
  <c r="AX325" i="14"/>
  <c r="AX328" i="14"/>
  <c r="AX312" i="14"/>
  <c r="AX345" i="14"/>
  <c r="AX326" i="14"/>
  <c r="AX380" i="14"/>
  <c r="AX323" i="14"/>
  <c r="AX335" i="14"/>
  <c r="AX365" i="14"/>
  <c r="AX333" i="14"/>
  <c r="AX336" i="14"/>
  <c r="AX359" i="14"/>
  <c r="AX343" i="14"/>
  <c r="AX358" i="14"/>
  <c r="AX377" i="14"/>
  <c r="AX329" i="14"/>
  <c r="AX383" i="14"/>
  <c r="AX342" i="14"/>
  <c r="AX307" i="14"/>
  <c r="AX327" i="14"/>
  <c r="AX352" i="14"/>
  <c r="AX353" i="14"/>
  <c r="AX317" i="14"/>
  <c r="AY502" i="14" l="1"/>
  <c r="AY503" i="14"/>
  <c r="AY302" i="14"/>
  <c r="AY303" i="14"/>
  <c r="AY203" i="14"/>
  <c r="AY202" i="14"/>
  <c r="AY103" i="14"/>
  <c r="AY102" i="14"/>
  <c r="AZ401" i="14"/>
  <c r="AZ403" i="14" s="1"/>
  <c r="AY402" i="14"/>
  <c r="AY493" i="14"/>
  <c r="AY467" i="14"/>
  <c r="AY452" i="14"/>
  <c r="AY447" i="14"/>
  <c r="AY476" i="14"/>
  <c r="AY429" i="14"/>
  <c r="AY440" i="14"/>
  <c r="AY481" i="14"/>
  <c r="AY475" i="14"/>
  <c r="AY463" i="14"/>
  <c r="AY473" i="14"/>
  <c r="AY408" i="14"/>
  <c r="AY457" i="14"/>
  <c r="AY471" i="14"/>
  <c r="AY465" i="14"/>
  <c r="AY480" i="14"/>
  <c r="AY468" i="14"/>
  <c r="AY474" i="14"/>
  <c r="AY466" i="14"/>
  <c r="AY485" i="14"/>
  <c r="AY488" i="14"/>
  <c r="AY462" i="14"/>
  <c r="AY421" i="14"/>
  <c r="AY479" i="14"/>
  <c r="AY439" i="14"/>
  <c r="AY464" i="14"/>
  <c r="AY432" i="14"/>
  <c r="AY438" i="14"/>
  <c r="AY409" i="14"/>
  <c r="AY470" i="14"/>
  <c r="AY459" i="14"/>
  <c r="AY451" i="14"/>
  <c r="AY413" i="14"/>
  <c r="AY478" i="14"/>
  <c r="AY435" i="14"/>
  <c r="AY443" i="14"/>
  <c r="AY483" i="14"/>
  <c r="AY486" i="14"/>
  <c r="AY450" i="14"/>
  <c r="AY407" i="14"/>
  <c r="AY482" i="14"/>
  <c r="AY455" i="14"/>
  <c r="AY431" i="14"/>
  <c r="AY492" i="14"/>
  <c r="AY442" i="14"/>
  <c r="AY489" i="14"/>
  <c r="AY422" i="14"/>
  <c r="AY418" i="14"/>
  <c r="AY406" i="14"/>
  <c r="AY460" i="14"/>
  <c r="AY436" i="14"/>
  <c r="AY414" i="14"/>
  <c r="AY490" i="14"/>
  <c r="AY453" i="14"/>
  <c r="AY456" i="14"/>
  <c r="AY427" i="14"/>
  <c r="AY487" i="14"/>
  <c r="AY410" i="14"/>
  <c r="AY430" i="14"/>
  <c r="AY417" i="14"/>
  <c r="AY437" i="14"/>
  <c r="AY461" i="14"/>
  <c r="AY416" i="14"/>
  <c r="AY404" i="14"/>
  <c r="AY423" i="14"/>
  <c r="AY434" i="14"/>
  <c r="AY445" i="14"/>
  <c r="AY446" i="14"/>
  <c r="AY472" i="14"/>
  <c r="AY449" i="14"/>
  <c r="AY405" i="14"/>
  <c r="AY484" i="14"/>
  <c r="AY415" i="14"/>
  <c r="AY433" i="14"/>
  <c r="AY444" i="14"/>
  <c r="AY428" i="14"/>
  <c r="AY420" i="14"/>
  <c r="AY412" i="14"/>
  <c r="AY469" i="14"/>
  <c r="AY425" i="14"/>
  <c r="AY458" i="14"/>
  <c r="AY426" i="14"/>
  <c r="AY411" i="14"/>
  <c r="AY424" i="14"/>
  <c r="AY441" i="14"/>
  <c r="AY477" i="14"/>
  <c r="AY448" i="14"/>
  <c r="AY454" i="14"/>
  <c r="AY491" i="14"/>
  <c r="AY419" i="14"/>
  <c r="AZ301" i="14"/>
  <c r="AY370" i="14"/>
  <c r="AY392" i="14"/>
  <c r="AY371" i="14"/>
  <c r="AY366" i="14"/>
  <c r="AY319" i="14"/>
  <c r="AY385" i="14"/>
  <c r="AY333" i="14"/>
  <c r="AY364" i="14"/>
  <c r="AY345" i="14"/>
  <c r="AY376" i="14"/>
  <c r="AY387" i="14"/>
  <c r="AY379" i="14"/>
  <c r="AY393" i="14"/>
  <c r="AY391" i="14"/>
  <c r="AY332" i="14"/>
  <c r="AY309" i="14"/>
  <c r="AY318" i="14"/>
  <c r="AY308" i="14"/>
  <c r="AY368" i="14"/>
  <c r="AY304" i="14"/>
  <c r="AY326" i="14"/>
  <c r="AY311" i="14"/>
  <c r="AY367" i="14"/>
  <c r="AY357" i="14"/>
  <c r="AY355" i="14"/>
  <c r="AY365" i="14"/>
  <c r="AY382" i="14"/>
  <c r="AY374" i="14"/>
  <c r="AY383" i="14"/>
  <c r="AY335" i="14"/>
  <c r="AY327" i="14"/>
  <c r="AY388" i="14"/>
  <c r="AY310" i="14"/>
  <c r="AY352" i="14"/>
  <c r="AY314" i="14"/>
  <c r="AY324" i="14"/>
  <c r="AY389" i="14"/>
  <c r="AY381" i="14"/>
  <c r="AY373" i="14"/>
  <c r="AY390" i="14"/>
  <c r="AY343" i="14"/>
  <c r="AY325" i="14"/>
  <c r="AY362" i="14"/>
  <c r="AY360" i="14"/>
  <c r="AY348" i="14"/>
  <c r="AY359" i="14"/>
  <c r="AY341" i="14"/>
  <c r="AY317" i="14"/>
  <c r="AY346" i="14"/>
  <c r="AY305" i="14"/>
  <c r="AY347" i="14"/>
  <c r="AY336" i="14"/>
  <c r="AY361" i="14"/>
  <c r="AY378" i="14"/>
  <c r="AY358" i="14"/>
  <c r="AY338" i="14"/>
  <c r="AY369" i="14"/>
  <c r="AY339" i="14"/>
  <c r="AY329" i="14"/>
  <c r="AY351" i="14"/>
  <c r="AY312" i="14"/>
  <c r="AY380" i="14"/>
  <c r="AY363" i="14"/>
  <c r="AY306" i="14"/>
  <c r="AY386" i="14"/>
  <c r="AY354" i="14"/>
  <c r="AY330" i="14"/>
  <c r="AY356" i="14"/>
  <c r="AY320" i="14"/>
  <c r="AY323" i="14"/>
  <c r="AY340" i="14"/>
  <c r="AY313" i="14"/>
  <c r="AY334" i="14"/>
  <c r="AY307" i="14"/>
  <c r="AY315" i="14"/>
  <c r="AY350" i="14"/>
  <c r="AY322" i="14"/>
  <c r="AY375" i="14"/>
  <c r="AY328" i="14"/>
  <c r="AY353" i="14"/>
  <c r="AY331" i="14"/>
  <c r="AY377" i="14"/>
  <c r="AY349" i="14"/>
  <c r="AY344" i="14"/>
  <c r="AY316" i="14"/>
  <c r="AY321" i="14"/>
  <c r="AY342" i="14"/>
  <c r="AY384" i="14"/>
  <c r="AY372" i="14"/>
  <c r="AY337" i="14"/>
  <c r="AZ201" i="14"/>
  <c r="AY249" i="14"/>
  <c r="AY268" i="14"/>
  <c r="AY204" i="14"/>
  <c r="AY247" i="14"/>
  <c r="AY266" i="14"/>
  <c r="AY285" i="14"/>
  <c r="AY221" i="14"/>
  <c r="AY238" i="14"/>
  <c r="AY216" i="14"/>
  <c r="AY289" i="14"/>
  <c r="AY225" i="14"/>
  <c r="AY244" i="14"/>
  <c r="AY265" i="14"/>
  <c r="AY284" i="14"/>
  <c r="AY220" i="14"/>
  <c r="AY263" i="14"/>
  <c r="AY282" i="14"/>
  <c r="AY273" i="14"/>
  <c r="AY236" i="14"/>
  <c r="AY279" i="14"/>
  <c r="AY223" i="14"/>
  <c r="AY218" i="14"/>
  <c r="AY210" i="14"/>
  <c r="AY291" i="14"/>
  <c r="AY270" i="14"/>
  <c r="AY262" i="14"/>
  <c r="AY264" i="14"/>
  <c r="AY235" i="14"/>
  <c r="AY257" i="14"/>
  <c r="AY292" i="14"/>
  <c r="AY207" i="14"/>
  <c r="AY258" i="14"/>
  <c r="AY242" i="14"/>
  <c r="AY234" i="14"/>
  <c r="AY226" i="14"/>
  <c r="AY278" i="14"/>
  <c r="AY248" i="14"/>
  <c r="AY219" i="14"/>
  <c r="AY267" i="14"/>
  <c r="AY275" i="14"/>
  <c r="AY209" i="14"/>
  <c r="AY276" i="14"/>
  <c r="AY250" i="14"/>
  <c r="AY213" i="14"/>
  <c r="AY280" i="14"/>
  <c r="AY230" i="14"/>
  <c r="AY232" i="14"/>
  <c r="AY224" i="14"/>
  <c r="AY288" i="14"/>
  <c r="AY246" i="14"/>
  <c r="AY256" i="14"/>
  <c r="AY241" i="14"/>
  <c r="AY290" i="14"/>
  <c r="AY274" i="14"/>
  <c r="AY237" i="14"/>
  <c r="AY229" i="14"/>
  <c r="AY205" i="14"/>
  <c r="AY259" i="14"/>
  <c r="AY283" i="14"/>
  <c r="AY286" i="14"/>
  <c r="AY208" i="14"/>
  <c r="AY260" i="14"/>
  <c r="AY228" i="14"/>
  <c r="AY212" i="14"/>
  <c r="AY287" i="14"/>
  <c r="AY231" i="14"/>
  <c r="AY215" i="14"/>
  <c r="AY277" i="14"/>
  <c r="AY261" i="14"/>
  <c r="AY253" i="14"/>
  <c r="AY245" i="14"/>
  <c r="AY222" i="14"/>
  <c r="AY293" i="14"/>
  <c r="AY254" i="14"/>
  <c r="AY211" i="14"/>
  <c r="AY240" i="14"/>
  <c r="AY233" i="14"/>
  <c r="AY252" i="14"/>
  <c r="AY281" i="14"/>
  <c r="AY217" i="14"/>
  <c r="AY272" i="14"/>
  <c r="AY227" i="14"/>
  <c r="AY239" i="14"/>
  <c r="AY271" i="14"/>
  <c r="AY255" i="14"/>
  <c r="AY251" i="14"/>
  <c r="AY214" i="14"/>
  <c r="AY206" i="14"/>
  <c r="AY269" i="14"/>
  <c r="AY243" i="14"/>
  <c r="AZ501" i="14"/>
  <c r="AY575" i="14"/>
  <c r="AY588" i="14"/>
  <c r="AY539" i="14"/>
  <c r="AY572" i="14"/>
  <c r="AY566" i="14"/>
  <c r="AY519" i="14"/>
  <c r="AY522" i="14"/>
  <c r="AY514" i="14"/>
  <c r="AY557" i="14"/>
  <c r="AY528" i="14"/>
  <c r="AY560" i="14"/>
  <c r="AY517" i="14"/>
  <c r="AY579" i="14"/>
  <c r="AY564" i="14"/>
  <c r="AY584" i="14"/>
  <c r="AY542" i="14"/>
  <c r="AY553" i="14"/>
  <c r="AY540" i="14"/>
  <c r="AY559" i="14"/>
  <c r="AY533" i="14"/>
  <c r="AY508" i="14"/>
  <c r="AY549" i="14"/>
  <c r="AY565" i="14"/>
  <c r="AY555" i="14"/>
  <c r="AY573" i="14"/>
  <c r="AY529" i="14"/>
  <c r="AY535" i="14"/>
  <c r="AY515" i="14"/>
  <c r="AY505" i="14"/>
  <c r="AY544" i="14"/>
  <c r="AY513" i="14"/>
  <c r="AY567" i="14"/>
  <c r="AY518" i="14"/>
  <c r="AY585" i="14"/>
  <c r="AY593" i="14"/>
  <c r="AY590" i="14"/>
  <c r="AY531" i="14"/>
  <c r="AY558" i="14"/>
  <c r="AY570" i="14"/>
  <c r="AY556" i="14"/>
  <c r="AY511" i="14"/>
  <c r="AY552" i="14"/>
  <c r="AY563" i="14"/>
  <c r="AY525" i="14"/>
  <c r="AY536" i="14"/>
  <c r="AY582" i="14"/>
  <c r="AY504" i="14"/>
  <c r="AY571" i="14"/>
  <c r="AY592" i="14"/>
  <c r="AY534" i="14"/>
  <c r="AY545" i="14"/>
  <c r="AY532" i="14"/>
  <c r="AY551" i="14"/>
  <c r="AY538" i="14"/>
  <c r="AY591" i="14"/>
  <c r="AY589" i="14"/>
  <c r="AY583" i="14"/>
  <c r="AY581" i="14"/>
  <c r="AY510" i="14"/>
  <c r="AY586" i="14"/>
  <c r="AY561" i="14"/>
  <c r="AY543" i="14"/>
  <c r="AY516" i="14"/>
  <c r="AY577" i="14"/>
  <c r="AY507" i="14"/>
  <c r="AY587" i="14"/>
  <c r="AY568" i="14"/>
  <c r="AY550" i="14"/>
  <c r="AY537" i="14"/>
  <c r="AY520" i="14"/>
  <c r="AY541" i="14"/>
  <c r="AY526" i="14"/>
  <c r="AY506" i="14"/>
  <c r="AY530" i="14"/>
  <c r="AY548" i="14"/>
  <c r="AY512" i="14"/>
  <c r="AY569" i="14"/>
  <c r="AY574" i="14"/>
  <c r="AY523" i="14"/>
  <c r="AY554" i="14"/>
  <c r="AY546" i="14"/>
  <c r="AY580" i="14"/>
  <c r="AY547" i="14"/>
  <c r="AY521" i="14"/>
  <c r="AY527" i="14"/>
  <c r="AY562" i="14"/>
  <c r="AY509" i="14"/>
  <c r="AY578" i="14"/>
  <c r="AY524" i="14"/>
  <c r="AY576" i="14"/>
  <c r="AZ101" i="14"/>
  <c r="AY148" i="14"/>
  <c r="AY127" i="14"/>
  <c r="AY175" i="14"/>
  <c r="AY130" i="14"/>
  <c r="AY173" i="14"/>
  <c r="AY109" i="14"/>
  <c r="AY152" i="14"/>
  <c r="AY180" i="14"/>
  <c r="AY179" i="14"/>
  <c r="AY190" i="14"/>
  <c r="AY124" i="14"/>
  <c r="AY167" i="14"/>
  <c r="AY170" i="14"/>
  <c r="AY106" i="14"/>
  <c r="AY149" i="14"/>
  <c r="AY128" i="14"/>
  <c r="AY169" i="14"/>
  <c r="AY153" i="14"/>
  <c r="AY155" i="14"/>
  <c r="AY139" i="14"/>
  <c r="AY158" i="14"/>
  <c r="AY184" i="14"/>
  <c r="AY177" i="14"/>
  <c r="AY164" i="14"/>
  <c r="AY143" i="14"/>
  <c r="AY146" i="14"/>
  <c r="AY186" i="14"/>
  <c r="AY125" i="14"/>
  <c r="AY188" i="14"/>
  <c r="AY168" i="14"/>
  <c r="AY104" i="14"/>
  <c r="AY105" i="14"/>
  <c r="AY161" i="14"/>
  <c r="AY129" i="14"/>
  <c r="AY137" i="14"/>
  <c r="AY113" i="14"/>
  <c r="AY140" i="14"/>
  <c r="AY119" i="14"/>
  <c r="AY122" i="14"/>
  <c r="AY165" i="14"/>
  <c r="AY144" i="14"/>
  <c r="AY142" i="14"/>
  <c r="AY126" i="14"/>
  <c r="AY174" i="14"/>
  <c r="AY121" i="14"/>
  <c r="AY189" i="14"/>
  <c r="AY182" i="14"/>
  <c r="AY193" i="14"/>
  <c r="AY183" i="14"/>
  <c r="AY116" i="14"/>
  <c r="AY159" i="14"/>
  <c r="AY162" i="14"/>
  <c r="AY141" i="14"/>
  <c r="AY120" i="14"/>
  <c r="AY134" i="14"/>
  <c r="AY110" i="14"/>
  <c r="AY123" i="14"/>
  <c r="AY150" i="14"/>
  <c r="AY108" i="14"/>
  <c r="AY151" i="14"/>
  <c r="AY154" i="14"/>
  <c r="AY191" i="14"/>
  <c r="AY171" i="14"/>
  <c r="AY185" i="14"/>
  <c r="AY117" i="14"/>
  <c r="AY160" i="14"/>
  <c r="AY107" i="14"/>
  <c r="AY166" i="14"/>
  <c r="AY176" i="14"/>
  <c r="AY172" i="14"/>
  <c r="AY136" i="14"/>
  <c r="AY178" i="14"/>
  <c r="AY112" i="14"/>
  <c r="AY115" i="14"/>
  <c r="AY131" i="14"/>
  <c r="AY181" i="14"/>
  <c r="AY135" i="14"/>
  <c r="AY138" i="14"/>
  <c r="AY157" i="14"/>
  <c r="AY147" i="14"/>
  <c r="AY187" i="14"/>
  <c r="AY132" i="14"/>
  <c r="AY156" i="14"/>
  <c r="AY163" i="14"/>
  <c r="AY118" i="14"/>
  <c r="AY192" i="14"/>
  <c r="AY114" i="14"/>
  <c r="AY111" i="14"/>
  <c r="AY145" i="14"/>
  <c r="AY133" i="14"/>
  <c r="AZ202" i="14" l="1"/>
  <c r="AZ203" i="14"/>
  <c r="AZ103" i="14"/>
  <c r="AZ102" i="14"/>
  <c r="AZ302" i="14"/>
  <c r="AZ303" i="14"/>
  <c r="AZ502" i="14"/>
  <c r="AZ503" i="14"/>
  <c r="AZ389" i="14"/>
  <c r="AZ368" i="14"/>
  <c r="AZ390" i="14"/>
  <c r="AZ385" i="14"/>
  <c r="AZ358" i="14"/>
  <c r="AZ338" i="14"/>
  <c r="AZ333" i="14"/>
  <c r="AZ378" i="14"/>
  <c r="AZ315" i="14"/>
  <c r="AZ380" i="14"/>
  <c r="AZ334" i="14"/>
  <c r="AZ335" i="14"/>
  <c r="AZ304" i="14"/>
  <c r="AZ314" i="14"/>
  <c r="AZ364" i="14"/>
  <c r="AZ316" i="14"/>
  <c r="AZ340" i="14"/>
  <c r="AZ361" i="14"/>
  <c r="AZ332" i="14"/>
  <c r="AZ310" i="14"/>
  <c r="AZ324" i="14"/>
  <c r="AZ313" i="14"/>
  <c r="AZ377" i="14"/>
  <c r="AZ369" i="14"/>
  <c r="AZ330" i="14"/>
  <c r="AZ322" i="14"/>
  <c r="AZ306" i="14"/>
  <c r="AZ367" i="14"/>
  <c r="AZ386" i="14"/>
  <c r="AZ352" i="14"/>
  <c r="AZ351" i="14"/>
  <c r="AZ327" i="14"/>
  <c r="AZ384" i="14"/>
  <c r="AZ376" i="14"/>
  <c r="AZ393" i="14"/>
  <c r="AZ346" i="14"/>
  <c r="AZ328" i="14"/>
  <c r="AZ362" i="14"/>
  <c r="AZ360" i="14"/>
  <c r="AZ337" i="14"/>
  <c r="AZ363" i="14"/>
  <c r="AZ383" i="14"/>
  <c r="AZ305" i="14"/>
  <c r="AZ365" i="14"/>
  <c r="AZ392" i="14"/>
  <c r="AZ344" i="14"/>
  <c r="AZ336" i="14"/>
  <c r="AZ320" i="14"/>
  <c r="AZ326" i="14"/>
  <c r="AZ343" i="14"/>
  <c r="AZ381" i="14"/>
  <c r="AZ373" i="14"/>
  <c r="AZ357" i="14"/>
  <c r="AZ349" i="14"/>
  <c r="AZ325" i="14"/>
  <c r="AZ317" i="14"/>
  <c r="AZ356" i="14"/>
  <c r="AZ347" i="14"/>
  <c r="AZ370" i="14"/>
  <c r="AZ308" i="14"/>
  <c r="AZ348" i="14"/>
  <c r="AZ391" i="14"/>
  <c r="AZ359" i="14"/>
  <c r="AZ371" i="14"/>
  <c r="AZ331" i="14"/>
  <c r="AZ318" i="14"/>
  <c r="AZ382" i="14"/>
  <c r="AZ372" i="14"/>
  <c r="AZ350" i="14"/>
  <c r="AZ366" i="14"/>
  <c r="AZ312" i="14"/>
  <c r="AZ387" i="14"/>
  <c r="AZ319" i="14"/>
  <c r="AZ321" i="14"/>
  <c r="AZ345" i="14"/>
  <c r="AZ307" i="14"/>
  <c r="AZ329" i="14"/>
  <c r="AZ341" i="14"/>
  <c r="AZ323" i="14"/>
  <c r="AZ374" i="14"/>
  <c r="AZ375" i="14"/>
  <c r="AZ311" i="14"/>
  <c r="AZ354" i="14"/>
  <c r="AZ339" i="14"/>
  <c r="AZ342" i="14"/>
  <c r="AZ379" i="14"/>
  <c r="AZ353" i="14"/>
  <c r="AZ355" i="14"/>
  <c r="AZ309" i="14"/>
  <c r="AZ388" i="14"/>
  <c r="AZ268" i="14"/>
  <c r="AZ204" i="14"/>
  <c r="AZ287" i="14"/>
  <c r="AZ223" i="14"/>
  <c r="AZ266" i="14"/>
  <c r="AZ285" i="14"/>
  <c r="AZ221" i="14"/>
  <c r="AZ240" i="14"/>
  <c r="AZ257" i="14"/>
  <c r="AZ291" i="14"/>
  <c r="AZ241" i="14"/>
  <c r="AZ222" i="14"/>
  <c r="AZ286" i="14"/>
  <c r="AZ244" i="14"/>
  <c r="AZ263" i="14"/>
  <c r="AZ284" i="14"/>
  <c r="AZ220" i="14"/>
  <c r="AZ239" i="14"/>
  <c r="AZ282" i="14"/>
  <c r="AZ218" i="14"/>
  <c r="AZ255" i="14"/>
  <c r="AZ261" i="14"/>
  <c r="AZ237" i="14"/>
  <c r="AZ229" i="14"/>
  <c r="AZ243" i="14"/>
  <c r="AZ214" i="14"/>
  <c r="AZ254" i="14"/>
  <c r="AZ276" i="14"/>
  <c r="AZ228" i="14"/>
  <c r="AZ226" i="14"/>
  <c r="AZ210" i="14"/>
  <c r="AZ269" i="14"/>
  <c r="AZ253" i="14"/>
  <c r="AZ245" i="14"/>
  <c r="AZ216" i="14"/>
  <c r="AZ259" i="14"/>
  <c r="AZ283" i="14"/>
  <c r="AZ275" i="14"/>
  <c r="AZ260" i="14"/>
  <c r="AZ247" i="14"/>
  <c r="AZ207" i="14"/>
  <c r="AZ232" i="14"/>
  <c r="AZ224" i="14"/>
  <c r="AZ208" i="14"/>
  <c r="AZ211" i="14"/>
  <c r="AZ262" i="14"/>
  <c r="AZ265" i="14"/>
  <c r="AZ227" i="14"/>
  <c r="AZ212" i="14"/>
  <c r="AZ279" i="14"/>
  <c r="AZ250" i="14"/>
  <c r="AZ293" i="14"/>
  <c r="AZ277" i="14"/>
  <c r="AZ280" i="14"/>
  <c r="AZ256" i="14"/>
  <c r="AZ248" i="14"/>
  <c r="AZ233" i="14"/>
  <c r="AZ246" i="14"/>
  <c r="AZ231" i="14"/>
  <c r="AZ215" i="14"/>
  <c r="AZ234" i="14"/>
  <c r="AZ288" i="14"/>
  <c r="AZ272" i="14"/>
  <c r="AZ264" i="14"/>
  <c r="AZ289" i="14"/>
  <c r="AZ230" i="14"/>
  <c r="AZ270" i="14"/>
  <c r="AZ281" i="14"/>
  <c r="AZ251" i="14"/>
  <c r="AZ273" i="14"/>
  <c r="AZ278" i="14"/>
  <c r="AZ238" i="14"/>
  <c r="AZ206" i="14"/>
  <c r="AZ209" i="14"/>
  <c r="AZ267" i="14"/>
  <c r="AZ225" i="14"/>
  <c r="AZ205" i="14"/>
  <c r="AZ213" i="14"/>
  <c r="AZ290" i="14"/>
  <c r="AZ274" i="14"/>
  <c r="AZ258" i="14"/>
  <c r="AZ217" i="14"/>
  <c r="AZ219" i="14"/>
  <c r="AZ242" i="14"/>
  <c r="AZ235" i="14"/>
  <c r="AZ252" i="14"/>
  <c r="AZ271" i="14"/>
  <c r="AZ249" i="14"/>
  <c r="AZ292" i="14"/>
  <c r="AZ236" i="14"/>
  <c r="AZ593" i="14"/>
  <c r="AZ591" i="14"/>
  <c r="AZ568" i="14"/>
  <c r="AZ558" i="14"/>
  <c r="AZ578" i="14"/>
  <c r="AZ564" i="14"/>
  <c r="AZ532" i="14"/>
  <c r="AZ538" i="14"/>
  <c r="AZ505" i="14"/>
  <c r="AZ565" i="14"/>
  <c r="AZ511" i="14"/>
  <c r="AZ508" i="14"/>
  <c r="AZ531" i="14"/>
  <c r="AZ577" i="14"/>
  <c r="AZ586" i="14"/>
  <c r="AZ534" i="14"/>
  <c r="AZ561" i="14"/>
  <c r="AZ559" i="14"/>
  <c r="AZ579" i="14"/>
  <c r="AZ514" i="14"/>
  <c r="AZ557" i="14"/>
  <c r="AZ574" i="14"/>
  <c r="AZ573" i="14"/>
  <c r="AZ537" i="14"/>
  <c r="AZ548" i="14"/>
  <c r="AZ535" i="14"/>
  <c r="AZ554" i="14"/>
  <c r="AZ509" i="14"/>
  <c r="AZ539" i="14"/>
  <c r="AZ507" i="14"/>
  <c r="AZ592" i="14"/>
  <c r="AZ588" i="14"/>
  <c r="AZ550" i="14"/>
  <c r="AZ585" i="14"/>
  <c r="AZ566" i="14"/>
  <c r="AZ571" i="14"/>
  <c r="AZ524" i="14"/>
  <c r="AZ530" i="14"/>
  <c r="AZ520" i="14"/>
  <c r="AZ563" i="14"/>
  <c r="AZ544" i="14"/>
  <c r="AZ525" i="14"/>
  <c r="AZ521" i="14"/>
  <c r="AZ513" i="14"/>
  <c r="AZ510" i="14"/>
  <c r="AZ506" i="14"/>
  <c r="AZ516" i="14"/>
  <c r="AZ519" i="14"/>
  <c r="AZ580" i="14"/>
  <c r="AZ552" i="14"/>
  <c r="AZ590" i="14"/>
  <c r="AZ526" i="14"/>
  <c r="AZ553" i="14"/>
  <c r="AZ551" i="14"/>
  <c r="AZ536" i="14"/>
  <c r="AZ518" i="14"/>
  <c r="AZ584" i="14"/>
  <c r="AZ583" i="14"/>
  <c r="AZ527" i="14"/>
  <c r="AZ562" i="14"/>
  <c r="AZ533" i="14"/>
  <c r="AZ587" i="14"/>
  <c r="AZ556" i="14"/>
  <c r="AZ523" i="14"/>
  <c r="AZ582" i="14"/>
  <c r="AZ545" i="14"/>
  <c r="AZ576" i="14"/>
  <c r="AZ560" i="14"/>
  <c r="AZ512" i="14"/>
  <c r="AZ549" i="14"/>
  <c r="AZ589" i="14"/>
  <c r="AZ543" i="14"/>
  <c r="AZ546" i="14"/>
  <c r="AZ515" i="14"/>
  <c r="AZ570" i="14"/>
  <c r="AZ528" i="14"/>
  <c r="AZ541" i="14"/>
  <c r="AZ572" i="14"/>
  <c r="AZ504" i="14"/>
  <c r="AZ542" i="14"/>
  <c r="AZ529" i="14"/>
  <c r="AZ567" i="14"/>
  <c r="AZ569" i="14"/>
  <c r="AZ581" i="14"/>
  <c r="AZ547" i="14"/>
  <c r="AZ575" i="14"/>
  <c r="AZ540" i="14"/>
  <c r="AZ522" i="14"/>
  <c r="AZ555" i="14"/>
  <c r="AZ517" i="14"/>
  <c r="AZ402" i="14"/>
  <c r="AZ477" i="14"/>
  <c r="AZ483" i="14"/>
  <c r="AZ486" i="14"/>
  <c r="AZ489" i="14"/>
  <c r="AZ407" i="14"/>
  <c r="AZ429" i="14"/>
  <c r="AZ448" i="14"/>
  <c r="AZ459" i="14"/>
  <c r="AZ476" i="14"/>
  <c r="AZ436" i="14"/>
  <c r="AZ430" i="14"/>
  <c r="AZ416" i="14"/>
  <c r="AZ420" i="14"/>
  <c r="AZ412" i="14"/>
  <c r="AZ454" i="14"/>
  <c r="AZ468" i="14"/>
  <c r="AZ492" i="14"/>
  <c r="AZ469" i="14"/>
  <c r="AZ461" i="14"/>
  <c r="AZ488" i="14"/>
  <c r="AZ491" i="14"/>
  <c r="AZ465" i="14"/>
  <c r="AZ493" i="14"/>
  <c r="AZ485" i="14"/>
  <c r="AZ480" i="14"/>
  <c r="AZ463" i="14"/>
  <c r="AZ482" i="14"/>
  <c r="AZ440" i="14"/>
  <c r="AZ432" i="14"/>
  <c r="AZ484" i="14"/>
  <c r="AZ472" i="14"/>
  <c r="AZ453" i="14"/>
  <c r="AZ473" i="14"/>
  <c r="AZ435" i="14"/>
  <c r="AZ447" i="14"/>
  <c r="AZ423" i="14"/>
  <c r="AZ415" i="14"/>
  <c r="AZ464" i="14"/>
  <c r="AZ474" i="14"/>
  <c r="AZ404" i="14"/>
  <c r="AZ410" i="14"/>
  <c r="AZ467" i="14"/>
  <c r="AZ406" i="14"/>
  <c r="AZ444" i="14"/>
  <c r="AZ452" i="14"/>
  <c r="AZ433" i="14"/>
  <c r="AZ411" i="14"/>
  <c r="AZ490" i="14"/>
  <c r="AZ479" i="14"/>
  <c r="AZ426" i="14"/>
  <c r="AZ419" i="14"/>
  <c r="AZ442" i="14"/>
  <c r="AZ475" i="14"/>
  <c r="AZ445" i="14"/>
  <c r="AZ424" i="14"/>
  <c r="AZ487" i="14"/>
  <c r="AZ418" i="14"/>
  <c r="AZ460" i="14"/>
  <c r="AZ425" i="14"/>
  <c r="AZ466" i="14"/>
  <c r="AZ458" i="14"/>
  <c r="AZ450" i="14"/>
  <c r="AZ434" i="14"/>
  <c r="AZ462" i="14"/>
  <c r="AZ456" i="14"/>
  <c r="AZ478" i="14"/>
  <c r="AZ438" i="14"/>
  <c r="AZ457" i="14"/>
  <c r="AZ422" i="14"/>
  <c r="AZ405" i="14"/>
  <c r="AZ441" i="14"/>
  <c r="AZ443" i="14"/>
  <c r="AZ409" i="14"/>
  <c r="AZ413" i="14"/>
  <c r="AZ449" i="14"/>
  <c r="AZ470" i="14"/>
  <c r="AZ437" i="14"/>
  <c r="AZ417" i="14"/>
  <c r="AZ427" i="14"/>
  <c r="AZ451" i="14"/>
  <c r="AZ471" i="14"/>
  <c r="AZ446" i="14"/>
  <c r="AZ408" i="14"/>
  <c r="AZ414" i="14"/>
  <c r="AZ481" i="14"/>
  <c r="AZ439" i="14"/>
  <c r="AZ455" i="14"/>
  <c r="AZ421" i="14"/>
  <c r="AZ431" i="14"/>
  <c r="AZ428" i="14"/>
  <c r="G5" i="20" l="1"/>
  <c r="O5" i="20" s="1"/>
  <c r="Y5" i="20" s="1"/>
  <c r="N4" i="20"/>
  <c r="L5" i="20" l="1"/>
  <c r="T5" i="20"/>
  <c r="G6" i="20" l="1"/>
  <c r="O6" i="20" s="1"/>
  <c r="L6" i="20" s="1"/>
  <c r="A7" i="20"/>
  <c r="N5" i="20"/>
  <c r="C7" i="20" l="1"/>
  <c r="B6" i="20"/>
  <c r="D7" i="20"/>
  <c r="Y6" i="20" l="1"/>
  <c r="K6" i="20"/>
  <c r="I6" i="20"/>
  <c r="H6" i="20"/>
  <c r="N6" i="20" s="1"/>
  <c r="A8" i="20"/>
  <c r="E7" i="20" a="1"/>
  <c r="F7" i="20"/>
  <c r="E7" i="20" l="1"/>
  <c r="J6" i="20"/>
  <c r="T6" i="20" s="1"/>
  <c r="G7" i="20"/>
  <c r="O7" i="20" s="1"/>
  <c r="L7" i="20" s="1"/>
  <c r="C8" i="20"/>
  <c r="B7" i="20"/>
  <c r="D8" i="20"/>
  <c r="Y7" i="20" l="1"/>
  <c r="K7" i="20"/>
  <c r="I7" i="20"/>
  <c r="H7" i="20"/>
  <c r="N7" i="20" s="1"/>
  <c r="A9" i="20"/>
  <c r="E8" i="20" a="1"/>
  <c r="F8" i="20"/>
  <c r="E8" i="20" l="1"/>
  <c r="J7" i="20"/>
  <c r="T7" i="20" s="1"/>
  <c r="G8" i="20"/>
  <c r="O8" i="20" s="1"/>
  <c r="L8" i="20" s="1"/>
  <c r="C9" i="20"/>
  <c r="B8" i="20"/>
  <c r="D9" i="20"/>
  <c r="Y8" i="20" l="1"/>
  <c r="I8" i="20"/>
  <c r="K8" i="20"/>
  <c r="H8" i="20"/>
  <c r="N8" i="20" s="1"/>
  <c r="A10" i="20"/>
  <c r="E9" i="20" a="1"/>
  <c r="F9" i="20"/>
  <c r="E9" i="20" l="1"/>
  <c r="B9" i="20"/>
  <c r="I9" i="20" s="1"/>
  <c r="J9" i="20" s="1"/>
  <c r="J8" i="20"/>
  <c r="T8" i="20" s="1"/>
  <c r="K9" i="20"/>
  <c r="G9" i="20"/>
  <c r="O9" i="20" s="1"/>
  <c r="C10" i="20"/>
  <c r="D10" i="20"/>
  <c r="D68" i="17" l="1"/>
  <c r="T9" i="20"/>
  <c r="L9" i="20"/>
  <c r="Y9" i="20"/>
  <c r="H9" i="20"/>
  <c r="N9" i="20" s="1"/>
  <c r="A11" i="20"/>
  <c r="F10" i="20"/>
  <c r="E10" i="20" a="1"/>
  <c r="E10" i="20" l="1"/>
  <c r="M68" i="17"/>
  <c r="AM68" i="17" s="1"/>
  <c r="G68" i="17"/>
  <c r="I68" i="17" s="1"/>
  <c r="S68" i="17" s="1"/>
  <c r="K68" i="17"/>
  <c r="AI68" i="17" s="1"/>
  <c r="H68" i="17"/>
  <c r="J68" i="17" s="1"/>
  <c r="Y68" i="17" s="1"/>
  <c r="E68" i="17"/>
  <c r="F68" i="17" s="1"/>
  <c r="L68" i="17"/>
  <c r="AK68" i="17" s="1"/>
  <c r="G10" i="20"/>
  <c r="O10" i="20" s="1"/>
  <c r="L10" i="20" s="1"/>
  <c r="C11" i="20"/>
  <c r="B10" i="20"/>
  <c r="D11" i="20"/>
  <c r="Q68" i="17" l="1"/>
  <c r="Y10" i="20"/>
  <c r="I10" i="20"/>
  <c r="K10" i="20"/>
  <c r="H10" i="20"/>
  <c r="N10" i="20" s="1"/>
  <c r="A12" i="20"/>
  <c r="F11" i="20"/>
  <c r="E11" i="20" a="1"/>
  <c r="E11" i="20" l="1"/>
  <c r="J10" i="20"/>
  <c r="T10" i="20" s="1"/>
  <c r="G11" i="20"/>
  <c r="O11" i="20" s="1"/>
  <c r="L11" i="20" s="1"/>
  <c r="C12" i="20"/>
  <c r="B11" i="20"/>
  <c r="D12" i="20"/>
  <c r="Y11" i="20" l="1"/>
  <c r="I11" i="20"/>
  <c r="K11" i="20"/>
  <c r="H11" i="20"/>
  <c r="N11" i="20" s="1"/>
  <c r="A13" i="20"/>
  <c r="E12" i="20" a="1"/>
  <c r="F12" i="20"/>
  <c r="E12" i="20" l="1"/>
  <c r="J11" i="20"/>
  <c r="T11" i="20" s="1"/>
  <c r="G12" i="20"/>
  <c r="O12" i="20" s="1"/>
  <c r="L12" i="20" s="1"/>
  <c r="C13" i="20"/>
  <c r="B12" i="20"/>
  <c r="D13" i="20"/>
  <c r="Y12" i="20" l="1"/>
  <c r="I12" i="20"/>
  <c r="K12" i="20"/>
  <c r="H12" i="20"/>
  <c r="N12" i="20" s="1"/>
  <c r="A14" i="20"/>
  <c r="F13" i="20"/>
  <c r="E13" i="20" a="1"/>
  <c r="E13" i="20" l="1"/>
  <c r="B13" i="20"/>
  <c r="K13" i="20" s="1"/>
  <c r="J12" i="20"/>
  <c r="T12" i="20" s="1"/>
  <c r="G13" i="20"/>
  <c r="O13" i="20" s="1"/>
  <c r="C14" i="20"/>
  <c r="D14" i="20"/>
  <c r="I13" i="20" l="1"/>
  <c r="J13" i="20" s="1"/>
  <c r="T13" i="20" s="1"/>
  <c r="L13" i="20"/>
  <c r="Y13" i="20"/>
  <c r="H13" i="20"/>
  <c r="A15" i="20"/>
  <c r="N13" i="20"/>
  <c r="F14" i="20"/>
  <c r="E14" i="20" a="1"/>
  <c r="E14" i="20" l="1"/>
  <c r="G14" i="20"/>
  <c r="O14" i="20" s="1"/>
  <c r="L14" i="20" s="1"/>
  <c r="C15" i="20"/>
  <c r="B14" i="20"/>
  <c r="D15" i="20"/>
  <c r="Y14" i="20" l="1"/>
  <c r="K14" i="20"/>
  <c r="H14" i="20"/>
  <c r="A16" i="20"/>
  <c r="I14" i="20"/>
  <c r="J14" i="20" s="1"/>
  <c r="N14" i="20"/>
  <c r="E15" i="20" a="1"/>
  <c r="F15" i="20"/>
  <c r="E15" i="20" l="1"/>
  <c r="T14" i="20"/>
  <c r="G15" i="20"/>
  <c r="O15" i="20" s="1"/>
  <c r="L15" i="20" s="1"/>
  <c r="B15" i="20"/>
  <c r="C16" i="20"/>
  <c r="D16" i="20"/>
  <c r="Y15" i="20" l="1"/>
  <c r="K15" i="20"/>
  <c r="H15" i="20"/>
  <c r="A17" i="20"/>
  <c r="I15" i="20"/>
  <c r="J15" i="20" s="1"/>
  <c r="N15" i="20"/>
  <c r="F16" i="20"/>
  <c r="E16" i="20" a="1"/>
  <c r="E16" i="20" l="1"/>
  <c r="T15" i="20"/>
  <c r="G16" i="20"/>
  <c r="O16" i="20" s="1"/>
  <c r="L16" i="20" s="1"/>
  <c r="C17" i="20"/>
  <c r="B16" i="20"/>
  <c r="D17" i="20"/>
  <c r="Y16" i="20" l="1"/>
  <c r="H16" i="20"/>
  <c r="N16" i="20" s="1"/>
  <c r="K16" i="20"/>
  <c r="I16" i="20"/>
  <c r="J16" i="20" s="1"/>
  <c r="A18" i="20"/>
  <c r="F17" i="20"/>
  <c r="E17" i="20" a="1"/>
  <c r="E17" i="20" l="1"/>
  <c r="T16" i="20"/>
  <c r="G17" i="20"/>
  <c r="O17" i="20" s="1"/>
  <c r="L17" i="20" s="1"/>
  <c r="B17" i="20"/>
  <c r="C18" i="20"/>
  <c r="D18" i="20"/>
  <c r="I17" i="20" l="1"/>
  <c r="J17" i="20" s="1"/>
  <c r="Y17" i="20"/>
  <c r="K17" i="20"/>
  <c r="H17" i="20"/>
  <c r="A19" i="20"/>
  <c r="N17" i="20"/>
  <c r="F18" i="20"/>
  <c r="E18" i="20" a="1"/>
  <c r="E18" i="20" l="1"/>
  <c r="G18" i="20" s="1"/>
  <c r="O18" i="20" s="1"/>
  <c r="B18" i="20"/>
  <c r="I18" i="20" s="1"/>
  <c r="J18" i="20" s="1"/>
  <c r="T18" i="20" s="1"/>
  <c r="T17" i="20"/>
  <c r="K18" i="20"/>
  <c r="C19" i="20"/>
  <c r="D19" i="20"/>
  <c r="L18" i="20" l="1"/>
  <c r="Y18" i="20"/>
  <c r="H18" i="20"/>
  <c r="A20" i="20"/>
  <c r="N18" i="20"/>
  <c r="F19" i="20"/>
  <c r="E19" i="20" a="1"/>
  <c r="E19" i="20" l="1"/>
  <c r="B19" i="20"/>
  <c r="I19" i="20" s="1"/>
  <c r="J19" i="20" s="1"/>
  <c r="G19" i="20"/>
  <c r="O19" i="20" s="1"/>
  <c r="K19" i="20"/>
  <c r="C20" i="20"/>
  <c r="D20" i="20"/>
  <c r="T19" i="20" l="1"/>
  <c r="L19" i="20"/>
  <c r="Y19" i="20"/>
  <c r="A21" i="20"/>
  <c r="H19" i="20"/>
  <c r="N19" i="20"/>
  <c r="E20" i="20" a="1"/>
  <c r="F20" i="20"/>
  <c r="E20" i="20" l="1"/>
  <c r="B20" i="20"/>
  <c r="I20" i="20" s="1"/>
  <c r="J20" i="20" s="1"/>
  <c r="G20" i="20"/>
  <c r="O20" i="20" s="1"/>
  <c r="K20" i="20"/>
  <c r="C21" i="20"/>
  <c r="D21" i="20"/>
  <c r="T20" i="20" l="1"/>
  <c r="L20" i="20"/>
  <c r="Y20" i="20"/>
  <c r="H20" i="20"/>
  <c r="A22" i="20"/>
  <c r="N20" i="20"/>
  <c r="F21" i="20"/>
  <c r="E21" i="20" a="1"/>
  <c r="E21" i="20" l="1"/>
  <c r="B21" i="20"/>
  <c r="I21" i="20" s="1"/>
  <c r="J21" i="20" s="1"/>
  <c r="G21" i="20"/>
  <c r="O21" i="20" s="1"/>
  <c r="K21" i="20"/>
  <c r="C22" i="20"/>
  <c r="D22" i="20"/>
  <c r="T21" i="20" l="1"/>
  <c r="L21" i="20"/>
  <c r="Y21" i="20"/>
  <c r="A23" i="20"/>
  <c r="H21" i="20"/>
  <c r="N21" i="20"/>
  <c r="E22" i="20" a="1"/>
  <c r="F22" i="20"/>
  <c r="E22" i="20" l="1"/>
  <c r="B22" i="20"/>
  <c r="I22" i="20" s="1"/>
  <c r="J22" i="20" s="1"/>
  <c r="T22" i="20" s="1"/>
  <c r="G22" i="20"/>
  <c r="O22" i="20" s="1"/>
  <c r="K22" i="20"/>
  <c r="C23" i="20"/>
  <c r="D23" i="20"/>
  <c r="L22" i="20" l="1"/>
  <c r="Y22" i="20"/>
  <c r="A24" i="20"/>
  <c r="H22" i="20"/>
  <c r="N22" i="20"/>
  <c r="F23" i="20"/>
  <c r="E23" i="20" a="1"/>
  <c r="E23" i="20" l="1"/>
  <c r="B23" i="20"/>
  <c r="I23" i="20" s="1"/>
  <c r="J23" i="20" s="1"/>
  <c r="G23" i="20"/>
  <c r="O23" i="20" s="1"/>
  <c r="C24" i="20"/>
  <c r="D24" i="20"/>
  <c r="F24" i="20" l="1"/>
  <c r="E24" i="20" a="1"/>
  <c r="E24" i="20" s="1"/>
  <c r="K23" i="20"/>
  <c r="T23" i="20"/>
  <c r="L23" i="20"/>
  <c r="Y23" i="20"/>
  <c r="A25" i="20"/>
  <c r="H23" i="20"/>
  <c r="N23" i="20"/>
  <c r="B24" i="20" l="1"/>
  <c r="I24" i="20" s="1"/>
  <c r="J24" i="20" s="1"/>
  <c r="G24" i="20"/>
  <c r="O24" i="20" s="1"/>
  <c r="K24" i="20"/>
  <c r="C25" i="20"/>
  <c r="D25" i="20"/>
  <c r="F25" i="20" l="1"/>
  <c r="E25" i="20" a="1"/>
  <c r="E25" i="20" s="1"/>
  <c r="T24" i="20"/>
  <c r="L24" i="20"/>
  <c r="Y24" i="20"/>
  <c r="A26" i="20"/>
  <c r="H24" i="20"/>
  <c r="N24" i="20"/>
  <c r="B25" i="20" l="1"/>
  <c r="I25" i="20" s="1"/>
  <c r="J25" i="20" s="1"/>
  <c r="G25" i="20"/>
  <c r="O25" i="20" s="1"/>
  <c r="K25" i="20"/>
  <c r="C26" i="20"/>
  <c r="D26" i="20"/>
  <c r="F26" i="20" l="1"/>
  <c r="E26" i="20" a="1"/>
  <c r="E26" i="20" s="1"/>
  <c r="T25" i="20"/>
  <c r="L25" i="20"/>
  <c r="Y25" i="20"/>
  <c r="A27" i="20"/>
  <c r="H25" i="20"/>
  <c r="N25" i="20"/>
  <c r="B26" i="20" l="1"/>
  <c r="I26" i="20" s="1"/>
  <c r="J26" i="20" s="1"/>
  <c r="G26" i="20"/>
  <c r="O26" i="20" s="1"/>
  <c r="K26" i="20"/>
  <c r="C27" i="20"/>
  <c r="D27" i="20"/>
  <c r="F27" i="20" l="1"/>
  <c r="E27" i="20" a="1"/>
  <c r="E27" i="20" s="1"/>
  <c r="T26" i="20"/>
  <c r="L26" i="20"/>
  <c r="Y26" i="20"/>
  <c r="A28" i="20"/>
  <c r="H26" i="20"/>
  <c r="N26" i="20"/>
  <c r="B27" i="20" l="1"/>
  <c r="I27" i="20" s="1"/>
  <c r="J27" i="20" s="1"/>
  <c r="G27" i="20"/>
  <c r="O27" i="20" s="1"/>
  <c r="K27" i="20"/>
  <c r="C28" i="20"/>
  <c r="D28" i="20"/>
  <c r="F28" i="20" l="1"/>
  <c r="E28" i="20" a="1"/>
  <c r="E28" i="20" s="1"/>
  <c r="T27" i="20"/>
  <c r="L27" i="20"/>
  <c r="Y27" i="20"/>
  <c r="H27" i="20"/>
  <c r="A29" i="20"/>
  <c r="N27" i="20"/>
  <c r="B28" i="20" l="1"/>
  <c r="I28" i="20" s="1"/>
  <c r="J28" i="20" s="1"/>
  <c r="G28" i="20"/>
  <c r="O28" i="20" s="1"/>
  <c r="K28" i="20"/>
  <c r="C29" i="20"/>
  <c r="D29" i="20"/>
  <c r="F29" i="20" l="1"/>
  <c r="E29" i="20" a="1"/>
  <c r="E29" i="20" s="1"/>
  <c r="Y28" i="20"/>
  <c r="T28" i="20"/>
  <c r="L28" i="20"/>
  <c r="H28" i="20"/>
  <c r="A30" i="20"/>
  <c r="N28" i="20"/>
  <c r="B29" i="20" l="1"/>
  <c r="I29" i="20" s="1"/>
  <c r="J29" i="20" s="1"/>
  <c r="G29" i="20"/>
  <c r="O29" i="20" s="1"/>
  <c r="K29" i="20"/>
  <c r="C30" i="20"/>
  <c r="D30" i="20"/>
  <c r="F30" i="20" l="1"/>
  <c r="E30" i="20" a="1"/>
  <c r="E30" i="20" s="1"/>
  <c r="T29" i="20"/>
  <c r="L29" i="20"/>
  <c r="Y29" i="20"/>
  <c r="H29" i="20"/>
  <c r="A31" i="20"/>
  <c r="N29" i="20"/>
  <c r="B30" i="20" l="1"/>
  <c r="I30" i="20" s="1"/>
  <c r="J30" i="20" s="1"/>
  <c r="G30" i="20"/>
  <c r="O30" i="20" s="1"/>
  <c r="K30" i="20"/>
  <c r="C31" i="20"/>
  <c r="D31" i="20"/>
  <c r="F31" i="20" l="1"/>
  <c r="E31" i="20" a="1"/>
  <c r="E31" i="20" s="1"/>
  <c r="T30" i="20"/>
  <c r="L30" i="20"/>
  <c r="Y30" i="20"/>
  <c r="A32" i="20"/>
  <c r="H30" i="20"/>
  <c r="N30" i="20"/>
  <c r="B31" i="20" l="1"/>
  <c r="I31" i="20" s="1"/>
  <c r="J31" i="20" s="1"/>
  <c r="G31" i="20"/>
  <c r="O31" i="20" s="1"/>
  <c r="K31" i="20"/>
  <c r="C32" i="20"/>
  <c r="D32" i="20"/>
  <c r="F32" i="20" l="1"/>
  <c r="E32" i="20" a="1"/>
  <c r="E32" i="20" s="1"/>
  <c r="T31" i="20"/>
  <c r="L31" i="20"/>
  <c r="Y31" i="20"/>
  <c r="A33" i="20"/>
  <c r="H31" i="20"/>
  <c r="N31" i="20"/>
  <c r="B32" i="20" l="1"/>
  <c r="I32" i="20" s="1"/>
  <c r="J32" i="20" s="1"/>
  <c r="G32" i="20"/>
  <c r="O32" i="20" s="1"/>
  <c r="K32" i="20"/>
  <c r="C33" i="20"/>
  <c r="D33" i="20"/>
  <c r="F33" i="20" l="1"/>
  <c r="E33" i="20" a="1"/>
  <c r="E33" i="20" s="1"/>
  <c r="T32" i="20"/>
  <c r="L32" i="20"/>
  <c r="Y32" i="20"/>
  <c r="H32" i="20"/>
  <c r="A34" i="20"/>
  <c r="N32" i="20"/>
  <c r="B33" i="20" l="1"/>
  <c r="I33" i="20" s="1"/>
  <c r="J33" i="20" s="1"/>
  <c r="G33" i="20"/>
  <c r="O33" i="20" s="1"/>
  <c r="K33" i="20"/>
  <c r="C34" i="20"/>
  <c r="D34" i="20"/>
  <c r="F34" i="20" l="1"/>
  <c r="E34" i="20" a="1"/>
  <c r="E34" i="20" s="1"/>
  <c r="T33" i="20"/>
  <c r="L33" i="20"/>
  <c r="Y33" i="20"/>
  <c r="A35" i="20"/>
  <c r="H33" i="20"/>
  <c r="N33" i="20"/>
  <c r="B34" i="20" l="1"/>
  <c r="I34" i="20" s="1"/>
  <c r="J34" i="20" s="1"/>
  <c r="G34" i="20"/>
  <c r="O34" i="20" s="1"/>
  <c r="K34" i="20"/>
  <c r="C35" i="20"/>
  <c r="D35" i="20"/>
  <c r="F35" i="20" l="1"/>
  <c r="E35" i="20" a="1"/>
  <c r="E35" i="20" s="1"/>
  <c r="T34" i="20"/>
  <c r="L34" i="20"/>
  <c r="Y34" i="20"/>
  <c r="H34" i="20"/>
  <c r="A36" i="20"/>
  <c r="N34" i="20"/>
  <c r="B35" i="20" l="1"/>
  <c r="I35" i="20" s="1"/>
  <c r="J35" i="20" s="1"/>
  <c r="G35" i="20"/>
  <c r="O35" i="20" s="1"/>
  <c r="K35" i="20"/>
  <c r="C36" i="20"/>
  <c r="D36" i="20"/>
  <c r="F36" i="20" l="1"/>
  <c r="E36" i="20" a="1"/>
  <c r="E36" i="20" s="1"/>
  <c r="T35" i="20"/>
  <c r="L35" i="20"/>
  <c r="Y35" i="20"/>
  <c r="A37" i="20"/>
  <c r="H35" i="20"/>
  <c r="N35" i="20"/>
  <c r="B36" i="20" l="1"/>
  <c r="I36" i="20" s="1"/>
  <c r="J36" i="20" s="1"/>
  <c r="G36" i="20"/>
  <c r="O36" i="20" s="1"/>
  <c r="K36" i="20"/>
  <c r="C37" i="20"/>
  <c r="D37" i="20"/>
  <c r="F37" i="20" l="1"/>
  <c r="E37" i="20" a="1"/>
  <c r="E37" i="20" s="1"/>
  <c r="T36" i="20"/>
  <c r="L36" i="20"/>
  <c r="Y36" i="20"/>
  <c r="H36" i="20"/>
  <c r="A38" i="20"/>
  <c r="N36" i="20"/>
  <c r="B37" i="20" l="1"/>
  <c r="I37" i="20" s="1"/>
  <c r="J37" i="20" s="1"/>
  <c r="G37" i="20"/>
  <c r="O37" i="20" s="1"/>
  <c r="K37" i="20"/>
  <c r="C38" i="20"/>
  <c r="D38" i="20"/>
  <c r="F38" i="20" l="1"/>
  <c r="E38" i="20" a="1"/>
  <c r="E38" i="20" s="1"/>
  <c r="T37" i="20"/>
  <c r="L37" i="20"/>
  <c r="Y37" i="20"/>
  <c r="A39" i="20"/>
  <c r="H37" i="20"/>
  <c r="N37" i="20"/>
  <c r="B38" i="20" l="1"/>
  <c r="I38" i="20" s="1"/>
  <c r="J38" i="20" s="1"/>
  <c r="G38" i="20"/>
  <c r="O38" i="20" s="1"/>
  <c r="K38" i="20"/>
  <c r="C39" i="20"/>
  <c r="D39" i="20"/>
  <c r="F39" i="20" l="1"/>
  <c r="E39" i="20" a="1"/>
  <c r="E39" i="20" s="1"/>
  <c r="T38" i="20"/>
  <c r="L38" i="20"/>
  <c r="Y38" i="20"/>
  <c r="A40" i="20"/>
  <c r="H38" i="20"/>
  <c r="N38" i="20"/>
  <c r="B39" i="20" l="1"/>
  <c r="I39" i="20" s="1"/>
  <c r="J39" i="20" s="1"/>
  <c r="G39" i="20"/>
  <c r="O39" i="20" s="1"/>
  <c r="K39" i="20"/>
  <c r="C40" i="20"/>
  <c r="D40" i="20"/>
  <c r="F40" i="20" l="1"/>
  <c r="E40" i="20" a="1"/>
  <c r="E40" i="20" s="1"/>
  <c r="T39" i="20"/>
  <c r="L39" i="20"/>
  <c r="Y39" i="20"/>
  <c r="H39" i="20"/>
  <c r="A41" i="20"/>
  <c r="N39" i="20"/>
  <c r="B40" i="20" l="1"/>
  <c r="I40" i="20" s="1"/>
  <c r="J40" i="20" s="1"/>
  <c r="G40" i="20"/>
  <c r="O40" i="20" s="1"/>
  <c r="K40" i="20"/>
  <c r="C41" i="20"/>
  <c r="D41" i="20"/>
  <c r="F41" i="20" l="1"/>
  <c r="E41" i="20" a="1"/>
  <c r="E41" i="20" s="1"/>
  <c r="T40" i="20"/>
  <c r="L40" i="20"/>
  <c r="Y40" i="20"/>
  <c r="A42" i="20"/>
  <c r="H40" i="20"/>
  <c r="N40" i="20"/>
  <c r="B41" i="20" l="1"/>
  <c r="I41" i="20" s="1"/>
  <c r="J41" i="20" s="1"/>
  <c r="T41" i="20" s="1"/>
  <c r="G41" i="20"/>
  <c r="O41" i="20" s="1"/>
  <c r="K41" i="20"/>
  <c r="C42" i="20"/>
  <c r="D42" i="20"/>
  <c r="F42" i="20" l="1"/>
  <c r="E42" i="20" a="1"/>
  <c r="E42" i="20" s="1"/>
  <c r="L41" i="20"/>
  <c r="Y41" i="20"/>
  <c r="H41" i="20"/>
  <c r="A43" i="20"/>
  <c r="N41" i="20"/>
  <c r="B42" i="20" l="1"/>
  <c r="I42" i="20" s="1"/>
  <c r="J42" i="20" s="1"/>
  <c r="G42" i="20"/>
  <c r="O42" i="20" s="1"/>
  <c r="K42" i="20"/>
  <c r="C43" i="20"/>
  <c r="D43" i="20"/>
  <c r="F43" i="20" l="1"/>
  <c r="E43" i="20" a="1"/>
  <c r="E43" i="20" s="1"/>
  <c r="T42" i="20"/>
  <c r="L42" i="20"/>
  <c r="Y42" i="20"/>
  <c r="H42" i="20"/>
  <c r="A44" i="20"/>
  <c r="N42" i="20"/>
  <c r="B43" i="20" l="1"/>
  <c r="I43" i="20" s="1"/>
  <c r="J43" i="20" s="1"/>
  <c r="G43" i="20"/>
  <c r="O43" i="20" s="1"/>
  <c r="K43" i="20"/>
  <c r="C44" i="20"/>
  <c r="D44" i="20"/>
  <c r="F44" i="20" l="1"/>
  <c r="E44" i="20" a="1"/>
  <c r="E44" i="20" s="1"/>
  <c r="T43" i="20"/>
  <c r="L43" i="20"/>
  <c r="Y43" i="20"/>
  <c r="A45" i="20"/>
  <c r="H43" i="20"/>
  <c r="N43" i="20"/>
  <c r="B44" i="20" l="1"/>
  <c r="I44" i="20" s="1"/>
  <c r="J44" i="20" s="1"/>
  <c r="T44" i="20" s="1"/>
  <c r="G44" i="20"/>
  <c r="O44" i="20" s="1"/>
  <c r="K44" i="20"/>
  <c r="C45" i="20"/>
  <c r="D45" i="20"/>
  <c r="F45" i="20" l="1"/>
  <c r="E45" i="20" a="1"/>
  <c r="E45" i="20" s="1"/>
  <c r="L44" i="20"/>
  <c r="Y44" i="20"/>
  <c r="H44" i="20"/>
  <c r="A46" i="20"/>
  <c r="N44" i="20"/>
  <c r="B45" i="20" l="1"/>
  <c r="I45" i="20" s="1"/>
  <c r="J45" i="20" s="1"/>
  <c r="T45" i="20" s="1"/>
  <c r="G45" i="20"/>
  <c r="O45" i="20" s="1"/>
  <c r="K45" i="20"/>
  <c r="C46" i="20"/>
  <c r="D46" i="20"/>
  <c r="F46" i="20" l="1"/>
  <c r="E46" i="20" a="1"/>
  <c r="E46" i="20" s="1"/>
  <c r="L45" i="20"/>
  <c r="Y45" i="20"/>
  <c r="A47" i="20"/>
  <c r="H45" i="20"/>
  <c r="N45" i="20"/>
  <c r="B46" i="20" l="1"/>
  <c r="I46" i="20" s="1"/>
  <c r="J46" i="20" s="1"/>
  <c r="G46" i="20"/>
  <c r="O46" i="20" s="1"/>
  <c r="K46" i="20"/>
  <c r="C47" i="20"/>
  <c r="D47" i="20"/>
  <c r="F47" i="20" l="1"/>
  <c r="E47" i="20" a="1"/>
  <c r="E47" i="20" s="1"/>
  <c r="T46" i="20"/>
  <c r="L46" i="20"/>
  <c r="Y46" i="20"/>
  <c r="H46" i="20"/>
  <c r="A48" i="20"/>
  <c r="N46" i="20"/>
  <c r="B47" i="20" l="1"/>
  <c r="I47" i="20" s="1"/>
  <c r="J47" i="20" s="1"/>
  <c r="G47" i="20"/>
  <c r="O47" i="20" s="1"/>
  <c r="K47" i="20"/>
  <c r="C48" i="20"/>
  <c r="D48" i="20"/>
  <c r="F48" i="20" l="1"/>
  <c r="E48" i="20" a="1"/>
  <c r="E48" i="20" s="1"/>
  <c r="T47" i="20"/>
  <c r="L47" i="20"/>
  <c r="Y47" i="20"/>
  <c r="A49" i="20"/>
  <c r="H47" i="20"/>
  <c r="N47" i="20"/>
  <c r="B48" i="20" l="1"/>
  <c r="I48" i="20" s="1"/>
  <c r="J48" i="20" s="1"/>
  <c r="G48" i="20"/>
  <c r="O48" i="20" s="1"/>
  <c r="K48" i="20"/>
  <c r="C49" i="20"/>
  <c r="B49" i="20"/>
  <c r="J49" i="20" s="1"/>
  <c r="D49" i="20"/>
  <c r="F49" i="20" l="1"/>
  <c r="E49" i="20" a="1"/>
  <c r="E49" i="20" s="1"/>
  <c r="Y49" i="20"/>
  <c r="T48" i="20"/>
  <c r="L48" i="20"/>
  <c r="Y48" i="20"/>
  <c r="K49" i="20"/>
  <c r="I49" i="20"/>
  <c r="H48" i="20"/>
  <c r="H49" i="20"/>
  <c r="T49" i="20"/>
  <c r="N49" i="20"/>
  <c r="N48" i="20"/>
  <c r="AF21" i="8" l="1"/>
  <c r="AF20" i="8"/>
  <c r="AF22" i="8"/>
  <c r="AF23" i="8"/>
  <c r="AF24" i="8"/>
  <c r="AF25" i="8"/>
  <c r="AF26" i="8"/>
  <c r="AF27" i="8"/>
  <c r="AF28" i="8"/>
  <c r="AF38" i="8"/>
  <c r="AF37" i="8"/>
  <c r="AF36" i="8"/>
  <c r="AF35" i="8"/>
  <c r="AF34" i="8"/>
  <c r="AF33" i="8"/>
  <c r="AF32" i="8"/>
  <c r="AF31" i="8"/>
  <c r="AF30" i="8"/>
  <c r="AF29" i="8"/>
  <c r="AF39" i="8"/>
  <c r="AF49" i="8"/>
  <c r="AF48" i="8"/>
  <c r="AF47" i="8"/>
  <c r="AF46" i="8"/>
  <c r="AF45" i="8"/>
  <c r="AF44" i="8"/>
  <c r="AF43" i="8"/>
  <c r="AF42" i="8"/>
  <c r="AF41" i="8"/>
  <c r="AF40" i="8"/>
  <c r="G49" i="20"/>
  <c r="O49" i="20" s="1"/>
  <c r="AF9" i="8" s="1"/>
  <c r="AF14" i="8"/>
  <c r="AF13" i="8"/>
  <c r="AF12" i="8"/>
  <c r="AF8" i="8"/>
  <c r="AF10" i="8"/>
  <c r="AF7" i="8"/>
  <c r="AF11" i="8"/>
  <c r="AF4" i="8"/>
  <c r="AF6" i="8"/>
  <c r="AF5" i="8"/>
  <c r="AO35" i="17"/>
  <c r="AQ37" i="17"/>
  <c r="AR35" i="17"/>
  <c r="AV37" i="17"/>
  <c r="AT37" i="17"/>
  <c r="AT35" i="17"/>
  <c r="AQ35" i="17"/>
  <c r="AV35" i="17"/>
  <c r="AR37" i="17"/>
  <c r="AO39" i="17"/>
  <c r="AQ39" i="17"/>
  <c r="AV39" i="17"/>
  <c r="AT39" i="17"/>
  <c r="AO37" i="17"/>
  <c r="AR39" i="17"/>
  <c r="AT49" i="17"/>
  <c r="AR49" i="17"/>
  <c r="AV43" i="17"/>
  <c r="AT43" i="17"/>
  <c r="AV49" i="17"/>
  <c r="AQ45" i="17"/>
  <c r="AR45" i="17"/>
  <c r="AQ47" i="17"/>
  <c r="AR47" i="17"/>
  <c r="AO45" i="17"/>
  <c r="AV47" i="17"/>
  <c r="AO41" i="17"/>
  <c r="AT41" i="17"/>
  <c r="AT45" i="17"/>
  <c r="AT47" i="17"/>
  <c r="AO49" i="17"/>
  <c r="AQ49" i="17"/>
  <c r="AO47" i="17"/>
  <c r="AQ43" i="17"/>
  <c r="AR43" i="17"/>
  <c r="AR41" i="17"/>
  <c r="AQ41" i="17"/>
  <c r="AO43" i="17"/>
  <c r="AV41" i="17"/>
  <c r="AV45" i="17"/>
  <c r="AF51" i="8" l="1"/>
  <c r="S51" i="8" s="1"/>
  <c r="X51" i="8" s="1"/>
  <c r="AA51" i="8" s="1"/>
  <c r="AF50" i="8"/>
  <c r="S50" i="8" s="1"/>
  <c r="X50" i="8" s="1"/>
  <c r="AA50" i="8" s="1"/>
  <c r="AF52" i="8"/>
  <c r="S52" i="8" s="1"/>
  <c r="X52" i="8" s="1"/>
  <c r="AA52" i="8" s="1"/>
  <c r="AF53" i="8"/>
  <c r="S53" i="8" s="1"/>
  <c r="X53" i="8" s="1"/>
  <c r="AA53" i="8" s="1"/>
  <c r="AF3" i="8"/>
  <c r="S3" i="8" s="1"/>
  <c r="X3" i="8" s="1"/>
  <c r="AA3" i="8" s="1"/>
  <c r="AF55" i="8"/>
  <c r="S55" i="8" s="1"/>
  <c r="X55" i="8" s="1"/>
  <c r="AA55" i="8" s="1"/>
  <c r="AF58" i="8"/>
  <c r="S58" i="8" s="1"/>
  <c r="X58" i="8" s="1"/>
  <c r="AA58" i="8" s="1"/>
  <c r="AF62" i="8"/>
  <c r="S62" i="8" s="1"/>
  <c r="X62" i="8" s="1"/>
  <c r="AA62" i="8" s="1"/>
  <c r="D67" i="17" s="1"/>
  <c r="AF59" i="8"/>
  <c r="S59" i="8" s="1"/>
  <c r="X59" i="8" s="1"/>
  <c r="AA59" i="8" s="1"/>
  <c r="AF61" i="8"/>
  <c r="S61" i="8" s="1"/>
  <c r="X61" i="8" s="1"/>
  <c r="AA61" i="8" s="1"/>
  <c r="D66" i="17" s="1"/>
  <c r="AF56" i="8"/>
  <c r="S56" i="8" s="1"/>
  <c r="X56" i="8" s="1"/>
  <c r="AA56" i="8" s="1"/>
  <c r="AF57" i="8"/>
  <c r="S57" i="8" s="1"/>
  <c r="X57" i="8" s="1"/>
  <c r="AA57" i="8" s="1"/>
  <c r="AF60" i="8"/>
  <c r="S60" i="8" s="1"/>
  <c r="X60" i="8" s="1"/>
  <c r="AA60" i="8" s="1"/>
  <c r="AF54" i="8"/>
  <c r="S54" i="8" s="1"/>
  <c r="X54" i="8" s="1"/>
  <c r="AA54" i="8" s="1"/>
  <c r="D69" i="17" s="1"/>
  <c r="S5" i="8"/>
  <c r="X5" i="8" s="1"/>
  <c r="AA5" i="8" s="1"/>
  <c r="S6" i="8"/>
  <c r="X6" i="8" s="1"/>
  <c r="AA6" i="8" s="1"/>
  <c r="S11" i="8"/>
  <c r="X11" i="8" s="1"/>
  <c r="AA11" i="8" s="1"/>
  <c r="S9" i="8"/>
  <c r="X9" i="8" s="1"/>
  <c r="AA9" i="8" s="1"/>
  <c r="S7" i="8"/>
  <c r="X7" i="8" s="1"/>
  <c r="AA7" i="8" s="1"/>
  <c r="S10" i="8"/>
  <c r="X10" i="8" s="1"/>
  <c r="AA10" i="8" s="1"/>
  <c r="S8" i="8"/>
  <c r="X8" i="8" s="1"/>
  <c r="AA8" i="8" s="1"/>
  <c r="S12" i="8"/>
  <c r="X12" i="8" s="1"/>
  <c r="AA12" i="8" s="1"/>
  <c r="S13" i="8"/>
  <c r="X13" i="8" s="1"/>
  <c r="AA13" i="8" s="1"/>
  <c r="S14" i="8"/>
  <c r="X14" i="8" s="1"/>
  <c r="AA14" i="8" s="1"/>
  <c r="S40" i="8"/>
  <c r="X40" i="8" s="1"/>
  <c r="AA40" i="8" s="1"/>
  <c r="S41" i="8"/>
  <c r="X41" i="8" s="1"/>
  <c r="AA41" i="8" s="1"/>
  <c r="D57" i="17" s="1"/>
  <c r="S42" i="8"/>
  <c r="X42" i="8" s="1"/>
  <c r="AA42" i="8" s="1"/>
  <c r="S43" i="8"/>
  <c r="X43" i="8" s="1"/>
  <c r="AA43" i="8" s="1"/>
  <c r="D59" i="17" s="1"/>
  <c r="S44" i="8"/>
  <c r="X44" i="8" s="1"/>
  <c r="AA44" i="8" s="1"/>
  <c r="S45" i="8"/>
  <c r="X45" i="8" s="1"/>
  <c r="S46" i="8"/>
  <c r="X46" i="8" s="1"/>
  <c r="AA46" i="8" s="1"/>
  <c r="S47" i="8"/>
  <c r="X47" i="8" s="1"/>
  <c r="AA47" i="8" s="1"/>
  <c r="D63" i="17" s="1"/>
  <c r="S48" i="8"/>
  <c r="X48" i="8" s="1"/>
  <c r="AA48" i="8" s="1"/>
  <c r="S49" i="8"/>
  <c r="X49" i="8" s="1"/>
  <c r="AA49" i="8" s="1"/>
  <c r="D65" i="17" s="1"/>
  <c r="S39" i="8"/>
  <c r="X39" i="8" s="1"/>
  <c r="AA39" i="8" s="1"/>
  <c r="S29" i="8"/>
  <c r="X29" i="8" s="1"/>
  <c r="AA29" i="8" s="1"/>
  <c r="S30" i="8"/>
  <c r="X30" i="8" s="1"/>
  <c r="AA30" i="8" s="1"/>
  <c r="S31" i="8"/>
  <c r="X31" i="8" s="1"/>
  <c r="AA31" i="8" s="1"/>
  <c r="S32" i="8"/>
  <c r="X32" i="8" s="1"/>
  <c r="AA32" i="8" s="1"/>
  <c r="S33" i="8"/>
  <c r="X33" i="8" s="1"/>
  <c r="AA33" i="8" s="1"/>
  <c r="S34" i="8"/>
  <c r="X34" i="8" s="1"/>
  <c r="AA34" i="8" s="1"/>
  <c r="S35" i="8"/>
  <c r="X35" i="8" s="1"/>
  <c r="AA35" i="8" s="1"/>
  <c r="S36" i="8"/>
  <c r="X36" i="8" s="1"/>
  <c r="AA36" i="8" s="1"/>
  <c r="S37" i="8"/>
  <c r="X37" i="8" s="1"/>
  <c r="AA37" i="8" s="1"/>
  <c r="S38" i="8"/>
  <c r="X38" i="8" s="1"/>
  <c r="AA38" i="8" s="1"/>
  <c r="S28" i="8"/>
  <c r="X28" i="8" s="1"/>
  <c r="AA28" i="8" s="1"/>
  <c r="S27" i="8"/>
  <c r="X27" i="8" s="1"/>
  <c r="AA27" i="8" s="1"/>
  <c r="S26" i="8"/>
  <c r="X26" i="8" s="1"/>
  <c r="AA26" i="8" s="1"/>
  <c r="S25" i="8"/>
  <c r="X25" i="8" s="1"/>
  <c r="AA25" i="8" s="1"/>
  <c r="S24" i="8"/>
  <c r="X24" i="8" s="1"/>
  <c r="AA24" i="8" s="1"/>
  <c r="S23" i="8"/>
  <c r="X23" i="8" s="1"/>
  <c r="AA23" i="8" s="1"/>
  <c r="S22" i="8"/>
  <c r="X22" i="8" s="1"/>
  <c r="AA22" i="8" s="1"/>
  <c r="S20" i="8"/>
  <c r="X20" i="8" s="1"/>
  <c r="AA20" i="8" s="1"/>
  <c r="S21" i="8"/>
  <c r="X21" i="8" s="1"/>
  <c r="AA21" i="8" s="1"/>
  <c r="S4" i="8"/>
  <c r="X4" i="8" s="1"/>
  <c r="AA4" i="8" s="1"/>
  <c r="AF15" i="8"/>
  <c r="AF16" i="8"/>
  <c r="AF19" i="8"/>
  <c r="AF17" i="8"/>
  <c r="AF18" i="8"/>
  <c r="L49" i="20"/>
  <c r="L4" i="20" s="1"/>
  <c r="D55" i="17" l="1"/>
  <c r="M55" i="17" s="1"/>
  <c r="AM55" i="17" s="1"/>
  <c r="D23" i="17"/>
  <c r="M23" i="17" s="1"/>
  <c r="AM23" i="17" s="1"/>
  <c r="D25" i="17"/>
  <c r="M25" i="17" s="1"/>
  <c r="AM25" i="17" s="1"/>
  <c r="M66" i="17"/>
  <c r="AM66" i="17" s="1"/>
  <c r="K66" i="17"/>
  <c r="AI66" i="17" s="1"/>
  <c r="G66" i="17"/>
  <c r="I66" i="17" s="1"/>
  <c r="S66" i="17" s="1"/>
  <c r="H66" i="17"/>
  <c r="J66" i="17" s="1"/>
  <c r="Y66" i="17" s="1"/>
  <c r="E66" i="17"/>
  <c r="F66" i="17" s="1"/>
  <c r="L66" i="17"/>
  <c r="AK66" i="17" s="1"/>
  <c r="L67" i="17"/>
  <c r="AK67" i="17" s="1"/>
  <c r="K67" i="17"/>
  <c r="AI67" i="17" s="1"/>
  <c r="H67" i="17"/>
  <c r="J67" i="17" s="1"/>
  <c r="Y67" i="17" s="1"/>
  <c r="E67" i="17"/>
  <c r="F67" i="17" s="1"/>
  <c r="G67" i="17"/>
  <c r="I67" i="17" s="1"/>
  <c r="S67" i="17" s="1"/>
  <c r="M67" i="17"/>
  <c r="AM67" i="17" s="1"/>
  <c r="D58" i="17"/>
  <c r="G58" i="17" s="1"/>
  <c r="I58" i="17" s="1"/>
  <c r="S58" i="17" s="1"/>
  <c r="D64" i="17"/>
  <c r="L64" i="17" s="1"/>
  <c r="AK64" i="17" s="1"/>
  <c r="D56" i="17"/>
  <c r="M56" i="17" s="1"/>
  <c r="AM56" i="17" s="1"/>
  <c r="M69" i="17"/>
  <c r="AM69" i="17" s="1"/>
  <c r="L69" i="17"/>
  <c r="AK69" i="17" s="1"/>
  <c r="H69" i="17"/>
  <c r="J69" i="17" s="1"/>
  <c r="Y69" i="17" s="1"/>
  <c r="G69" i="17"/>
  <c r="I69" i="17" s="1"/>
  <c r="S69" i="17" s="1"/>
  <c r="K69" i="17"/>
  <c r="AI69" i="17" s="1"/>
  <c r="E69" i="17"/>
  <c r="F69" i="17" s="1"/>
  <c r="D62" i="17"/>
  <c r="K62" i="17" s="1"/>
  <c r="AI62" i="17" s="1"/>
  <c r="M59" i="17"/>
  <c r="AM59" i="17" s="1"/>
  <c r="E59" i="17"/>
  <c r="F59" i="17" s="1"/>
  <c r="G59" i="17"/>
  <c r="I59" i="17" s="1"/>
  <c r="S59" i="17" s="1"/>
  <c r="H59" i="17"/>
  <c r="J59" i="17" s="1"/>
  <c r="Y59" i="17" s="1"/>
  <c r="L59" i="17"/>
  <c r="AK59" i="17" s="1"/>
  <c r="K59" i="17"/>
  <c r="AI59" i="17" s="1"/>
  <c r="M65" i="17"/>
  <c r="AM65" i="17" s="1"/>
  <c r="G65" i="17"/>
  <c r="I65" i="17" s="1"/>
  <c r="S65" i="17" s="1"/>
  <c r="E65" i="17"/>
  <c r="F65" i="17" s="1"/>
  <c r="H65" i="17"/>
  <c r="J65" i="17" s="1"/>
  <c r="Y65" i="17" s="1"/>
  <c r="L65" i="17"/>
  <c r="AK65" i="17" s="1"/>
  <c r="K65" i="17"/>
  <c r="AI65" i="17" s="1"/>
  <c r="M57" i="17"/>
  <c r="AM57" i="17" s="1"/>
  <c r="G57" i="17"/>
  <c r="I57" i="17" s="1"/>
  <c r="S57" i="17" s="1"/>
  <c r="H57" i="17"/>
  <c r="J57" i="17" s="1"/>
  <c r="Y57" i="17" s="1"/>
  <c r="K57" i="17"/>
  <c r="AI57" i="17" s="1"/>
  <c r="L57" i="17"/>
  <c r="AK57" i="17" s="1"/>
  <c r="E57" i="17"/>
  <c r="F57" i="17" s="1"/>
  <c r="M63" i="17"/>
  <c r="AM63" i="17" s="1"/>
  <c r="E63" i="17"/>
  <c r="F63" i="17" s="1"/>
  <c r="H63" i="17"/>
  <c r="J63" i="17" s="1"/>
  <c r="Y63" i="17" s="1"/>
  <c r="K63" i="17"/>
  <c r="AI63" i="17" s="1"/>
  <c r="L63" i="17"/>
  <c r="AK63" i="17" s="1"/>
  <c r="G63" i="17"/>
  <c r="I63" i="17" s="1"/>
  <c r="S63" i="17" s="1"/>
  <c r="AA45" i="8"/>
  <c r="D61" i="17" s="1"/>
  <c r="D24" i="17"/>
  <c r="M24" i="17" s="1"/>
  <c r="AM24" i="17" s="1"/>
  <c r="D53" i="17"/>
  <c r="M53" i="17" s="1"/>
  <c r="AM53" i="17" s="1"/>
  <c r="D54" i="17"/>
  <c r="D52" i="17"/>
  <c r="M52" i="17" s="1"/>
  <c r="AM52" i="17" s="1"/>
  <c r="D51" i="17"/>
  <c r="M51" i="17" s="1"/>
  <c r="AM51" i="17" s="1"/>
  <c r="D48" i="17"/>
  <c r="M48" i="17" s="1"/>
  <c r="AM48" i="17" s="1"/>
  <c r="D46" i="17"/>
  <c r="M46" i="17" s="1"/>
  <c r="AM46" i="17" s="1"/>
  <c r="D47" i="17"/>
  <c r="M47" i="17" s="1"/>
  <c r="AM47" i="17" s="1"/>
  <c r="S18" i="8"/>
  <c r="X18" i="8" s="1"/>
  <c r="S17" i="8"/>
  <c r="X17" i="8" s="1"/>
  <c r="S19" i="8"/>
  <c r="X19" i="8" s="1"/>
  <c r="S16" i="8"/>
  <c r="X16" i="8" s="1"/>
  <c r="S15" i="8"/>
  <c r="X15" i="8" s="1"/>
  <c r="D44" i="17"/>
  <c r="M44" i="17" s="1"/>
  <c r="AM44" i="17" s="1"/>
  <c r="D45" i="17"/>
  <c r="M45" i="17" s="1"/>
  <c r="AM45" i="17" s="1"/>
  <c r="D42" i="17"/>
  <c r="M42" i="17" s="1"/>
  <c r="AM42" i="17" s="1"/>
  <c r="D43" i="17"/>
  <c r="M43" i="17" s="1"/>
  <c r="AM43" i="17" s="1"/>
  <c r="D40" i="17"/>
  <c r="M40" i="17" s="1"/>
  <c r="AM40" i="17" s="1"/>
  <c r="D41" i="17"/>
  <c r="M41" i="17" s="1"/>
  <c r="AM41" i="17" s="1"/>
  <c r="D22" i="17"/>
  <c r="D21" i="17"/>
  <c r="D20" i="17"/>
  <c r="M20" i="17" s="1"/>
  <c r="AM20" i="17" s="1"/>
  <c r="Q63" i="17" l="1"/>
  <c r="Q57" i="17"/>
  <c r="Q65" i="17"/>
  <c r="Q59" i="17"/>
  <c r="Q69" i="17"/>
  <c r="Q67" i="17"/>
  <c r="Q66" i="17"/>
  <c r="G55" i="17"/>
  <c r="I55" i="17" s="1"/>
  <c r="S55" i="17" s="1"/>
  <c r="K55" i="17"/>
  <c r="AI55" i="17" s="1"/>
  <c r="L55" i="17"/>
  <c r="AK55" i="17" s="1"/>
  <c r="E55" i="17"/>
  <c r="F55" i="17" s="1"/>
  <c r="H55" i="17"/>
  <c r="J55" i="17" s="1"/>
  <c r="Y55" i="17" s="1"/>
  <c r="D39" i="17"/>
  <c r="M39" i="17" s="1"/>
  <c r="AM39" i="17" s="1"/>
  <c r="D38" i="17"/>
  <c r="M38" i="17" s="1"/>
  <c r="AM38" i="17" s="1"/>
  <c r="D37" i="17"/>
  <c r="M37" i="17" s="1"/>
  <c r="AM37" i="17" s="1"/>
  <c r="D36" i="17"/>
  <c r="M36" i="17" s="1"/>
  <c r="AM36" i="17" s="1"/>
  <c r="H23" i="17"/>
  <c r="J23" i="17" s="1"/>
  <c r="E23" i="17"/>
  <c r="F23" i="17" s="1"/>
  <c r="K23" i="17"/>
  <c r="AI23" i="17" s="1"/>
  <c r="L23" i="17"/>
  <c r="AK23" i="17" s="1"/>
  <c r="G23" i="17"/>
  <c r="I23" i="17" s="1"/>
  <c r="S23" i="17" s="1"/>
  <c r="D29" i="17"/>
  <c r="K29" i="17" s="1"/>
  <c r="AI29" i="17" s="1"/>
  <c r="D28" i="17"/>
  <c r="E28" i="17" s="1"/>
  <c r="F28" i="17" s="1"/>
  <c r="D27" i="17"/>
  <c r="E27" i="17" s="1"/>
  <c r="F27" i="17" s="1"/>
  <c r="G25" i="17"/>
  <c r="I25" i="17" s="1"/>
  <c r="S25" i="17" s="1"/>
  <c r="K25" i="17"/>
  <c r="AI25" i="17" s="1"/>
  <c r="L25" i="17"/>
  <c r="AK25" i="17" s="1"/>
  <c r="H25" i="17"/>
  <c r="J25" i="17" s="1"/>
  <c r="E25" i="17"/>
  <c r="F25" i="17" s="1"/>
  <c r="M64" i="17"/>
  <c r="AM64" i="17" s="1"/>
  <c r="H56" i="17"/>
  <c r="J56" i="17" s="1"/>
  <c r="Y56" i="17" s="1"/>
  <c r="G56" i="17"/>
  <c r="I56" i="17" s="1"/>
  <c r="S56" i="17" s="1"/>
  <c r="L56" i="17"/>
  <c r="AK56" i="17" s="1"/>
  <c r="K56" i="17"/>
  <c r="AI56" i="17" s="1"/>
  <c r="L62" i="17"/>
  <c r="AK62" i="17" s="1"/>
  <c r="D26" i="17"/>
  <c r="G26" i="17" s="1"/>
  <c r="I26" i="17" s="1"/>
  <c r="S26" i="17" s="1"/>
  <c r="G62" i="17"/>
  <c r="I62" i="17" s="1"/>
  <c r="S62" i="17" s="1"/>
  <c r="E56" i="17"/>
  <c r="F56" i="17" s="1"/>
  <c r="H64" i="17"/>
  <c r="J64" i="17" s="1"/>
  <c r="Y64" i="17" s="1"/>
  <c r="E62" i="17"/>
  <c r="F62" i="17" s="1"/>
  <c r="K64" i="17"/>
  <c r="AI64" i="17" s="1"/>
  <c r="E64" i="17"/>
  <c r="F64" i="17" s="1"/>
  <c r="H62" i="17"/>
  <c r="J62" i="17" s="1"/>
  <c r="Y62" i="17" s="1"/>
  <c r="M62" i="17"/>
  <c r="AM62" i="17" s="1"/>
  <c r="G64" i="17"/>
  <c r="I64" i="17" s="1"/>
  <c r="S64" i="17" s="1"/>
  <c r="E58" i="17"/>
  <c r="F58" i="17" s="1"/>
  <c r="K58" i="17"/>
  <c r="AI58" i="17" s="1"/>
  <c r="H58" i="17"/>
  <c r="J58" i="17" s="1"/>
  <c r="Y58" i="17" s="1"/>
  <c r="M58" i="17"/>
  <c r="AM58" i="17" s="1"/>
  <c r="D49" i="17"/>
  <c r="M49" i="17" s="1"/>
  <c r="AM49" i="17" s="1"/>
  <c r="L58" i="17"/>
  <c r="AK58" i="17" s="1"/>
  <c r="D50" i="17"/>
  <c r="M50" i="17" s="1"/>
  <c r="AM50" i="17" s="1"/>
  <c r="D60" i="17"/>
  <c r="H24" i="17"/>
  <c r="J24" i="17" s="1"/>
  <c r="L24" i="17"/>
  <c r="AK24" i="17" s="1"/>
  <c r="K24" i="17"/>
  <c r="AI24" i="17" s="1"/>
  <c r="G24" i="17"/>
  <c r="I24" i="17" s="1"/>
  <c r="S24" i="17" s="1"/>
  <c r="E24" i="17"/>
  <c r="F24" i="17" s="1"/>
  <c r="M61" i="17"/>
  <c r="AM61" i="17" s="1"/>
  <c r="G61" i="17"/>
  <c r="I61" i="17" s="1"/>
  <c r="S61" i="17" s="1"/>
  <c r="H61" i="17"/>
  <c r="J61" i="17" s="1"/>
  <c r="Y61" i="17" s="1"/>
  <c r="L61" i="17"/>
  <c r="AK61" i="17" s="1"/>
  <c r="E61" i="17"/>
  <c r="F61" i="17" s="1"/>
  <c r="K61" i="17"/>
  <c r="AI61" i="17" s="1"/>
  <c r="AA16" i="8"/>
  <c r="AA19" i="8"/>
  <c r="D35" i="17" s="1"/>
  <c r="AA17" i="8"/>
  <c r="AA18" i="8"/>
  <c r="AA15" i="8"/>
  <c r="M54" i="17"/>
  <c r="AM54" i="17" s="1"/>
  <c r="K54" i="17"/>
  <c r="AI54" i="17" s="1"/>
  <c r="H54" i="17"/>
  <c r="J54" i="17" s="1"/>
  <c r="L54" i="17"/>
  <c r="AK54" i="17" s="1"/>
  <c r="G54" i="17"/>
  <c r="I54" i="17" s="1"/>
  <c r="S54" i="17" s="1"/>
  <c r="E54" i="17"/>
  <c r="F54" i="17" s="1"/>
  <c r="H21" i="17"/>
  <c r="J21" i="17" s="1"/>
  <c r="M21" i="17"/>
  <c r="AM21" i="17" s="1"/>
  <c r="H22" i="17"/>
  <c r="J22" i="17" s="1"/>
  <c r="M22" i="17"/>
  <c r="AM22" i="17" s="1"/>
  <c r="E46" i="17"/>
  <c r="F46" i="17" s="1"/>
  <c r="H46" i="17"/>
  <c r="J46" i="17" s="1"/>
  <c r="G46" i="17"/>
  <c r="I46" i="17" s="1"/>
  <c r="S46" i="17" s="1"/>
  <c r="L46" i="17"/>
  <c r="AK46" i="17" s="1"/>
  <c r="K46" i="17"/>
  <c r="AI46" i="17" s="1"/>
  <c r="H47" i="17"/>
  <c r="J47" i="17" s="1"/>
  <c r="G47" i="17"/>
  <c r="I47" i="17" s="1"/>
  <c r="S47" i="17" s="1"/>
  <c r="L47" i="17"/>
  <c r="AK47" i="17" s="1"/>
  <c r="K47" i="17"/>
  <c r="AI47" i="17" s="1"/>
  <c r="E47" i="17"/>
  <c r="F47" i="17" s="1"/>
  <c r="K48" i="17"/>
  <c r="AI48" i="17" s="1"/>
  <c r="E48" i="17"/>
  <c r="F48" i="17" s="1"/>
  <c r="L48" i="17"/>
  <c r="AK48" i="17" s="1"/>
  <c r="H48" i="17"/>
  <c r="J48" i="17" s="1"/>
  <c r="G48" i="17"/>
  <c r="I48" i="17" s="1"/>
  <c r="S48" i="17" s="1"/>
  <c r="L51" i="17"/>
  <c r="AK51" i="17" s="1"/>
  <c r="G51" i="17"/>
  <c r="I51" i="17" s="1"/>
  <c r="S51" i="17" s="1"/>
  <c r="K51" i="17"/>
  <c r="AI51" i="17" s="1"/>
  <c r="H51" i="17"/>
  <c r="J51" i="17" s="1"/>
  <c r="E51" i="17"/>
  <c r="F51" i="17" s="1"/>
  <c r="H53" i="17"/>
  <c r="J53" i="17" s="1"/>
  <c r="K53" i="17"/>
  <c r="AI53" i="17" s="1"/>
  <c r="G53" i="17"/>
  <c r="I53" i="17" s="1"/>
  <c r="S53" i="17" s="1"/>
  <c r="L53" i="17"/>
  <c r="AK53" i="17" s="1"/>
  <c r="E53" i="17"/>
  <c r="F53" i="17" s="1"/>
  <c r="L52" i="17"/>
  <c r="AK52" i="17" s="1"/>
  <c r="H52" i="17"/>
  <c r="J52" i="17" s="1"/>
  <c r="E52" i="17"/>
  <c r="F52" i="17" s="1"/>
  <c r="K52" i="17"/>
  <c r="AI52" i="17" s="1"/>
  <c r="G52" i="17"/>
  <c r="I52" i="17" s="1"/>
  <c r="S52" i="17" s="1"/>
  <c r="K20" i="17"/>
  <c r="AI20" i="17" s="1"/>
  <c r="E20" i="17"/>
  <c r="F20" i="17" s="1"/>
  <c r="E42" i="17"/>
  <c r="F42" i="17" s="1"/>
  <c r="L42" i="17"/>
  <c r="AK42" i="17" s="1"/>
  <c r="G42" i="17"/>
  <c r="I42" i="17" s="1"/>
  <c r="K42" i="17"/>
  <c r="AI42" i="17" s="1"/>
  <c r="H42" i="17"/>
  <c r="J42" i="17" s="1"/>
  <c r="G43" i="17"/>
  <c r="I43" i="17" s="1"/>
  <c r="E43" i="17"/>
  <c r="F43" i="17" s="1"/>
  <c r="L43" i="17"/>
  <c r="AK43" i="17" s="1"/>
  <c r="K43" i="17"/>
  <c r="AI43" i="17" s="1"/>
  <c r="H43" i="17"/>
  <c r="J43" i="17" s="1"/>
  <c r="G41" i="17"/>
  <c r="I41" i="17" s="1"/>
  <c r="K41" i="17"/>
  <c r="AI41" i="17" s="1"/>
  <c r="E41" i="17"/>
  <c r="F41" i="17" s="1"/>
  <c r="L41" i="17"/>
  <c r="AK41" i="17" s="1"/>
  <c r="H41" i="17"/>
  <c r="J41" i="17" s="1"/>
  <c r="L45" i="17"/>
  <c r="AK45" i="17" s="1"/>
  <c r="E45" i="17"/>
  <c r="F45" i="17" s="1"/>
  <c r="H45" i="17"/>
  <c r="J45" i="17" s="1"/>
  <c r="G45" i="17"/>
  <c r="I45" i="17" s="1"/>
  <c r="K45" i="17"/>
  <c r="AI45" i="17" s="1"/>
  <c r="L40" i="17"/>
  <c r="AK40" i="17" s="1"/>
  <c r="G40" i="17"/>
  <c r="I40" i="17" s="1"/>
  <c r="H40" i="17"/>
  <c r="J40" i="17" s="1"/>
  <c r="K40" i="17"/>
  <c r="AI40" i="17" s="1"/>
  <c r="E40" i="17"/>
  <c r="F40" i="17" s="1"/>
  <c r="G44" i="17"/>
  <c r="I44" i="17" s="1"/>
  <c r="E44" i="17"/>
  <c r="F44" i="17" s="1"/>
  <c r="H44" i="17"/>
  <c r="J44" i="17" s="1"/>
  <c r="L44" i="17"/>
  <c r="AK44" i="17" s="1"/>
  <c r="K44" i="17"/>
  <c r="AI44" i="17" s="1"/>
  <c r="K22" i="17"/>
  <c r="AI22" i="17" s="1"/>
  <c r="E22" i="17"/>
  <c r="F22" i="17" s="1"/>
  <c r="G22" i="17"/>
  <c r="I22" i="17" s="1"/>
  <c r="L22" i="17"/>
  <c r="AK22" i="17" s="1"/>
  <c r="K21" i="17"/>
  <c r="AI21" i="17" s="1"/>
  <c r="G21" i="17"/>
  <c r="I21" i="17" s="1"/>
  <c r="B21" i="17"/>
  <c r="B23" i="17" s="1"/>
  <c r="B25" i="17" s="1"/>
  <c r="E21" i="17"/>
  <c r="F21" i="17" s="1"/>
  <c r="L21" i="17"/>
  <c r="AK21" i="17" s="1"/>
  <c r="H20" i="17"/>
  <c r="J20" i="17" s="1"/>
  <c r="L20" i="17"/>
  <c r="AK20" i="17" s="1"/>
  <c r="B20" i="17"/>
  <c r="B22" i="17" s="1"/>
  <c r="B24" i="17" s="1"/>
  <c r="G20" i="17"/>
  <c r="I20" i="17" s="1"/>
  <c r="Q21" i="17" l="1"/>
  <c r="Q22" i="17"/>
  <c r="Q44" i="17"/>
  <c r="Q40" i="17"/>
  <c r="Q45" i="17"/>
  <c r="Q41" i="17"/>
  <c r="Q43" i="17"/>
  <c r="Q42" i="17"/>
  <c r="Q52" i="17"/>
  <c r="Q53" i="17"/>
  <c r="Q51" i="17"/>
  <c r="Q48" i="17"/>
  <c r="Q47" i="17"/>
  <c r="Q46" i="17"/>
  <c r="Q54" i="17"/>
  <c r="Q61" i="17"/>
  <c r="Q24" i="17"/>
  <c r="Q58" i="17"/>
  <c r="Q64" i="17"/>
  <c r="Q62" i="17"/>
  <c r="Q56" i="17"/>
  <c r="Q25" i="17"/>
  <c r="Q27" i="17"/>
  <c r="Q28" i="17"/>
  <c r="Q23" i="17"/>
  <c r="Q55" i="17"/>
  <c r="Q20" i="17"/>
  <c r="L37" i="17"/>
  <c r="AK37" i="17" s="1"/>
  <c r="H37" i="17"/>
  <c r="J37" i="17" s="1"/>
  <c r="Y37" i="17" s="1"/>
  <c r="D34" i="17"/>
  <c r="E34" i="17" s="1"/>
  <c r="F34" i="17" s="1"/>
  <c r="D32" i="17"/>
  <c r="E32" i="17" s="1"/>
  <c r="F32" i="17" s="1"/>
  <c r="D31" i="17"/>
  <c r="E31" i="17" s="1"/>
  <c r="F31" i="17" s="1"/>
  <c r="D33" i="17"/>
  <c r="G33" i="17" s="1"/>
  <c r="I33" i="17" s="1"/>
  <c r="S33" i="17" s="1"/>
  <c r="D30" i="17"/>
  <c r="H30" i="17" s="1"/>
  <c r="J30" i="17" s="1"/>
  <c r="Y30" i="17" s="1"/>
  <c r="G36" i="17"/>
  <c r="I36" i="17" s="1"/>
  <c r="S36" i="17" s="1"/>
  <c r="H38" i="17"/>
  <c r="J38" i="17" s="1"/>
  <c r="Y38" i="17" s="1"/>
  <c r="G38" i="17"/>
  <c r="I38" i="17" s="1"/>
  <c r="S38" i="17" s="1"/>
  <c r="G39" i="17"/>
  <c r="I39" i="17" s="1"/>
  <c r="S39" i="17" s="1"/>
  <c r="L39" i="17"/>
  <c r="AK39" i="17" s="1"/>
  <c r="E39" i="17"/>
  <c r="F39" i="17" s="1"/>
  <c r="H39" i="17"/>
  <c r="J39" i="17" s="1"/>
  <c r="Y39" i="17" s="1"/>
  <c r="K39" i="17"/>
  <c r="AI39" i="17" s="1"/>
  <c r="E37" i="17"/>
  <c r="F37" i="17" s="1"/>
  <c r="E38" i="17"/>
  <c r="F38" i="17" s="1"/>
  <c r="E36" i="17"/>
  <c r="F36" i="17" s="1"/>
  <c r="K36" i="17"/>
  <c r="AI36" i="17" s="1"/>
  <c r="H36" i="17"/>
  <c r="J36" i="17" s="1"/>
  <c r="Y36" i="17" s="1"/>
  <c r="L36" i="17"/>
  <c r="AK36" i="17" s="1"/>
  <c r="K38" i="17"/>
  <c r="AI38" i="17" s="1"/>
  <c r="K37" i="17"/>
  <c r="AI37" i="17" s="1"/>
  <c r="L38" i="17"/>
  <c r="AK38" i="17" s="1"/>
  <c r="G37" i="17"/>
  <c r="I37" i="17" s="1"/>
  <c r="S37" i="17" s="1"/>
  <c r="K27" i="17"/>
  <c r="AI27" i="17" s="1"/>
  <c r="H27" i="17"/>
  <c r="J27" i="17" s="1"/>
  <c r="M27" i="17"/>
  <c r="AM27" i="17" s="1"/>
  <c r="B27" i="17"/>
  <c r="B29" i="17" s="1"/>
  <c r="G27" i="17"/>
  <c r="I27" i="17" s="1"/>
  <c r="S27" i="17" s="1"/>
  <c r="L27" i="17"/>
  <c r="AK27" i="17" s="1"/>
  <c r="K28" i="17"/>
  <c r="AI28" i="17" s="1"/>
  <c r="G28" i="17"/>
  <c r="I28" i="17" s="1"/>
  <c r="S28" i="17" s="1"/>
  <c r="L29" i="17"/>
  <c r="AK29" i="17" s="1"/>
  <c r="H29" i="17"/>
  <c r="J29" i="17" s="1"/>
  <c r="E29" i="17"/>
  <c r="F29" i="17" s="1"/>
  <c r="M29" i="17"/>
  <c r="AM29" i="17" s="1"/>
  <c r="G29" i="17"/>
  <c r="I29" i="17" s="1"/>
  <c r="S29" i="17" s="1"/>
  <c r="M28" i="17"/>
  <c r="AM28" i="17" s="1"/>
  <c r="L28" i="17"/>
  <c r="AK28" i="17" s="1"/>
  <c r="H28" i="17"/>
  <c r="J28" i="17" s="1"/>
  <c r="Y28" i="17" s="1"/>
  <c r="L50" i="17"/>
  <c r="AK50" i="17" s="1"/>
  <c r="H49" i="17"/>
  <c r="J49" i="17" s="1"/>
  <c r="Y49" i="17" s="1"/>
  <c r="L49" i="17"/>
  <c r="AK49" i="17" s="1"/>
  <c r="G49" i="17"/>
  <c r="I49" i="17" s="1"/>
  <c r="S49" i="17" s="1"/>
  <c r="K49" i="17"/>
  <c r="AI49" i="17" s="1"/>
  <c r="E49" i="17"/>
  <c r="F49" i="17" s="1"/>
  <c r="E50" i="17"/>
  <c r="F50" i="17" s="1"/>
  <c r="K50" i="17"/>
  <c r="AI50" i="17" s="1"/>
  <c r="G50" i="17"/>
  <c r="I50" i="17" s="1"/>
  <c r="S50" i="17" s="1"/>
  <c r="E26" i="17"/>
  <c r="F26" i="17" s="1"/>
  <c r="H26" i="17"/>
  <c r="J26" i="17" s="1"/>
  <c r="Y26" i="17" s="1"/>
  <c r="K26" i="17"/>
  <c r="AI26" i="17" s="1"/>
  <c r="M26" i="17"/>
  <c r="AM26" i="17" s="1"/>
  <c r="L26" i="17"/>
  <c r="AK26" i="17" s="1"/>
  <c r="H50" i="17"/>
  <c r="J50" i="17" s="1"/>
  <c r="Y50" i="17" s="1"/>
  <c r="L60" i="17"/>
  <c r="AK60" i="17" s="1"/>
  <c r="M60" i="17"/>
  <c r="AM60" i="17" s="1"/>
  <c r="G60" i="17"/>
  <c r="I60" i="17" s="1"/>
  <c r="S60" i="17" s="1"/>
  <c r="H60" i="17"/>
  <c r="J60" i="17" s="1"/>
  <c r="Y60" i="17" s="1"/>
  <c r="E60" i="17"/>
  <c r="F60" i="17" s="1"/>
  <c r="K60" i="17"/>
  <c r="AI60" i="17" s="1"/>
  <c r="M35" i="17"/>
  <c r="AM35" i="17" s="1"/>
  <c r="L35" i="17"/>
  <c r="AK35" i="17" s="1"/>
  <c r="G35" i="17"/>
  <c r="I35" i="17" s="1"/>
  <c r="S35" i="17" s="1"/>
  <c r="H35" i="17"/>
  <c r="J35" i="17" s="1"/>
  <c r="Y35" i="17" s="1"/>
  <c r="K35" i="17"/>
  <c r="AI35" i="17" s="1"/>
  <c r="E35" i="17"/>
  <c r="F35" i="17" s="1"/>
  <c r="Y54" i="17"/>
  <c r="Y53" i="17"/>
  <c r="Y51" i="17"/>
  <c r="Y48" i="17"/>
  <c r="Y47" i="17"/>
  <c r="Y46" i="17"/>
  <c r="Y52" i="17"/>
  <c r="Y25" i="17"/>
  <c r="Y24" i="17"/>
  <c r="Y23" i="17"/>
  <c r="Y22" i="17"/>
  <c r="Y21" i="17"/>
  <c r="Y44" i="17"/>
  <c r="S44" i="17"/>
  <c r="Y40" i="17"/>
  <c r="S40" i="17"/>
  <c r="S45" i="17"/>
  <c r="Y45" i="17"/>
  <c r="Y41" i="17"/>
  <c r="S41" i="17"/>
  <c r="Y43" i="17"/>
  <c r="S43" i="17"/>
  <c r="Y42" i="17"/>
  <c r="S42" i="17"/>
  <c r="S21" i="17"/>
  <c r="S22" i="17"/>
  <c r="S20" i="17"/>
  <c r="B26" i="17"/>
  <c r="B28" i="17" s="1"/>
  <c r="Q35" i="17" l="1"/>
  <c r="Q60" i="17"/>
  <c r="Q26" i="17"/>
  <c r="Q50" i="17"/>
  <c r="Q49" i="17"/>
  <c r="Q29" i="17"/>
  <c r="Q36" i="17"/>
  <c r="Q38" i="17"/>
  <c r="Q37" i="17"/>
  <c r="Q39" i="17"/>
  <c r="Q31" i="17"/>
  <c r="Q32" i="17"/>
  <c r="Q34" i="17"/>
  <c r="B31" i="17"/>
  <c r="B33" i="17" s="1"/>
  <c r="B35" i="17" s="1"/>
  <c r="B37" i="17" s="1"/>
  <c r="B39" i="17" s="1"/>
  <c r="B41" i="17" s="1"/>
  <c r="B43" i="17" s="1"/>
  <c r="B45" i="17" s="1"/>
  <c r="B47" i="17" s="1"/>
  <c r="B49" i="17" s="1"/>
  <c r="B51" i="17" s="1"/>
  <c r="B53" i="17" s="1"/>
  <c r="B55" i="17" s="1"/>
  <c r="B57" i="17" s="1"/>
  <c r="B59" i="17" s="1"/>
  <c r="B61" i="17" s="1"/>
  <c r="B63" i="17" s="1"/>
  <c r="B65" i="17" s="1"/>
  <c r="B67" i="17" s="1"/>
  <c r="B69" i="17" s="1"/>
  <c r="M31" i="17"/>
  <c r="AM31" i="17" s="1"/>
  <c r="E33" i="17"/>
  <c r="F33" i="17" s="1"/>
  <c r="E30" i="17"/>
  <c r="F30" i="17" s="1"/>
  <c r="G31" i="17"/>
  <c r="I31" i="17" s="1"/>
  <c r="S31" i="17" s="1"/>
  <c r="L33" i="17"/>
  <c r="AK33" i="17" s="1"/>
  <c r="M34" i="17"/>
  <c r="AM34" i="17" s="1"/>
  <c r="K34" i="17"/>
  <c r="AI34" i="17" s="1"/>
  <c r="L34" i="17"/>
  <c r="AK34" i="17" s="1"/>
  <c r="H34" i="17"/>
  <c r="J34" i="17" s="1"/>
  <c r="Y34" i="17" s="1"/>
  <c r="G34" i="17"/>
  <c r="I34" i="17" s="1"/>
  <c r="S34" i="17" s="1"/>
  <c r="L32" i="17"/>
  <c r="AK32" i="17" s="1"/>
  <c r="K32" i="17"/>
  <c r="AI32" i="17" s="1"/>
  <c r="G32" i="17"/>
  <c r="I32" i="17" s="1"/>
  <c r="S32" i="17" s="1"/>
  <c r="M32" i="17"/>
  <c r="AM32" i="17" s="1"/>
  <c r="H32" i="17"/>
  <c r="J32" i="17" s="1"/>
  <c r="Y32" i="17" s="1"/>
  <c r="G30" i="17"/>
  <c r="I30" i="17" s="1"/>
  <c r="S30" i="17" s="1"/>
  <c r="B30" i="17"/>
  <c r="B32" i="17" s="1"/>
  <c r="B34" i="17" s="1"/>
  <c r="B36" i="17" s="1"/>
  <c r="B38" i="17" s="1"/>
  <c r="B40" i="17" s="1"/>
  <c r="B42" i="17" s="1"/>
  <c r="B44" i="17" s="1"/>
  <c r="B46" i="17" s="1"/>
  <c r="B48" i="17" s="1"/>
  <c r="B50" i="17" s="1"/>
  <c r="B52" i="17" s="1"/>
  <c r="B54" i="17" s="1"/>
  <c r="B56" i="17" s="1"/>
  <c r="B58" i="17" s="1"/>
  <c r="B60" i="17" s="1"/>
  <c r="B62" i="17" s="1"/>
  <c r="B64" i="17" s="1"/>
  <c r="B66" i="17" s="1"/>
  <c r="B68" i="17" s="1"/>
  <c r="K33" i="17"/>
  <c r="AI33" i="17" s="1"/>
  <c r="L31" i="17"/>
  <c r="AK31" i="17" s="1"/>
  <c r="M33" i="17"/>
  <c r="AM33" i="17" s="1"/>
  <c r="H31" i="17"/>
  <c r="J31" i="17" s="1"/>
  <c r="Y31" i="17" s="1"/>
  <c r="H33" i="17"/>
  <c r="J33" i="17" s="1"/>
  <c r="Y33" i="17" s="1"/>
  <c r="K31" i="17"/>
  <c r="AI31" i="17" s="1"/>
  <c r="L30" i="17"/>
  <c r="AK30" i="17" s="1"/>
  <c r="M30" i="17"/>
  <c r="AM30" i="17" s="1"/>
  <c r="K30" i="17"/>
  <c r="AI30" i="17" s="1"/>
  <c r="Y20" i="17"/>
  <c r="Y27" i="17"/>
  <c r="Y29" i="17"/>
  <c r="Q30" i="17" l="1"/>
  <c r="Q33" i="17"/>
  <c r="AM17"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<sst xmlns="http://schemas.openxmlformats.org/spreadsheetml/2006/main" count="54571" uniqueCount="21164">
  <si>
    <t>ふりがな</t>
    <phoneticPr fontId="6"/>
  </si>
  <si>
    <t>性別</t>
    <rPh sb="0" eb="2">
      <t>セイベツ</t>
    </rPh>
    <phoneticPr fontId="6"/>
  </si>
  <si>
    <t>生年月日</t>
    <rPh sb="0" eb="2">
      <t>セイネン</t>
    </rPh>
    <rPh sb="2" eb="4">
      <t>ガッピ</t>
    </rPh>
    <phoneticPr fontId="6"/>
  </si>
  <si>
    <r>
      <t>本校への転入学を勧める理由</t>
    </r>
    <r>
      <rPr>
        <sz val="9"/>
        <rFont val="ＭＳ Ｐ明朝"/>
        <family val="1"/>
        <charset val="128"/>
      </rPr>
      <t>(具体的に)</t>
    </r>
    <rPh sb="0" eb="2">
      <t>ホンコウ</t>
    </rPh>
    <rPh sb="4" eb="7">
      <t>テンニュウガク</t>
    </rPh>
    <rPh sb="8" eb="9">
      <t>スス</t>
    </rPh>
    <rPh sb="11" eb="13">
      <t>リユウ</t>
    </rPh>
    <rPh sb="14" eb="17">
      <t>グタイテキ</t>
    </rPh>
    <phoneticPr fontId="6"/>
  </si>
  <si>
    <t>この「成績・単位修得証明書」の記載事項は事実と相違ありません。</t>
    <rPh sb="3" eb="5">
      <t>セイセキ</t>
    </rPh>
    <rPh sb="6" eb="8">
      <t>タンイ</t>
    </rPh>
    <rPh sb="8" eb="10">
      <t>シュウトク</t>
    </rPh>
    <rPh sb="10" eb="13">
      <t>ショウメイショ</t>
    </rPh>
    <rPh sb="15" eb="17">
      <t>キサイ</t>
    </rPh>
    <rPh sb="17" eb="19">
      <t>ジコウ</t>
    </rPh>
    <rPh sb="20" eb="22">
      <t>ジジツ</t>
    </rPh>
    <rPh sb="23" eb="25">
      <t>ソウイ</t>
    </rPh>
    <phoneticPr fontId="6"/>
  </si>
  <si>
    <t>学校名</t>
    <rPh sb="0" eb="3">
      <t>ガッコウメイ</t>
    </rPh>
    <phoneticPr fontId="6"/>
  </si>
  <si>
    <t>所在地</t>
    <rPh sb="0" eb="3">
      <t>ショザイチ</t>
    </rPh>
    <phoneticPr fontId="6"/>
  </si>
  <si>
    <t>〒</t>
    <phoneticPr fontId="6"/>
  </si>
  <si>
    <t>電話</t>
    <rPh sb="0" eb="2">
      <t>デンワ</t>
    </rPh>
    <phoneticPr fontId="6"/>
  </si>
  <si>
    <t>校長名</t>
    <rPh sb="0" eb="3">
      <t>コウチョウメイ</t>
    </rPh>
    <phoneticPr fontId="6"/>
  </si>
  <si>
    <t>印</t>
    <rPh sb="0" eb="1">
      <t>イン</t>
    </rPh>
    <phoneticPr fontId="6"/>
  </si>
  <si>
    <t>記載者名</t>
    <rPh sb="0" eb="3">
      <t>キサイシャ</t>
    </rPh>
    <rPh sb="3" eb="4">
      <t>メイ</t>
    </rPh>
    <phoneticPr fontId="6"/>
  </si>
  <si>
    <t>年</t>
    <rPh sb="0" eb="1">
      <t>ネン</t>
    </rPh>
    <phoneticPr fontId="5"/>
  </si>
  <si>
    <t>月</t>
    <rPh sb="0" eb="1">
      <t>ツキ</t>
    </rPh>
    <phoneticPr fontId="5"/>
  </si>
  <si>
    <t>日</t>
    <rPh sb="0" eb="1">
      <t>ヒ</t>
    </rPh>
    <phoneticPr fontId="5"/>
  </si>
  <si>
    <t>学籍の記録</t>
    <rPh sb="0" eb="2">
      <t>ガクセキ</t>
    </rPh>
    <rPh sb="3" eb="5">
      <t>キロク</t>
    </rPh>
    <phoneticPr fontId="5"/>
  </si>
  <si>
    <t>出席の記録</t>
    <rPh sb="0" eb="2">
      <t>シュッセキ</t>
    </rPh>
    <rPh sb="3" eb="5">
      <t>キロク</t>
    </rPh>
    <phoneticPr fontId="5"/>
  </si>
  <si>
    <t>欠席の主な理由</t>
    <rPh sb="0" eb="2">
      <t>ケッセキ</t>
    </rPh>
    <rPh sb="3" eb="4">
      <t>オモ</t>
    </rPh>
    <rPh sb="5" eb="7">
      <t>リユウ</t>
    </rPh>
    <phoneticPr fontId="5"/>
  </si>
  <si>
    <t>受験番号</t>
    <rPh sb="0" eb="4">
      <t>ジュケンバンゴウ</t>
    </rPh>
    <phoneticPr fontId="5"/>
  </si>
  <si>
    <t>大阪府立桃谷高等学校 通信制の課程</t>
    <rPh sb="0" eb="10">
      <t>オオサカフリツモモダニコウトウガッコウ</t>
    </rPh>
    <rPh sb="11" eb="14">
      <t>ツウシンセイ</t>
    </rPh>
    <rPh sb="15" eb="17">
      <t>カテイ</t>
    </rPh>
    <phoneticPr fontId="5"/>
  </si>
  <si>
    <t>各教科・科目の学習の記録</t>
    <rPh sb="0" eb="3">
      <t>カクキョウカ</t>
    </rPh>
    <rPh sb="4" eb="6">
      <t>カモク</t>
    </rPh>
    <rPh sb="7" eb="9">
      <t>ガクシュウ</t>
    </rPh>
    <rPh sb="10" eb="12">
      <t>キロク</t>
    </rPh>
    <phoneticPr fontId="5"/>
  </si>
  <si>
    <t>年度</t>
    <rPh sb="0" eb="2">
      <t>ネンド</t>
    </rPh>
    <phoneticPr fontId="5"/>
  </si>
  <si>
    <t>教科</t>
    <rPh sb="0" eb="2">
      <t>キョウカ</t>
    </rPh>
    <phoneticPr fontId="5"/>
  </si>
  <si>
    <t>科目</t>
    <rPh sb="0" eb="2">
      <t>カモク</t>
    </rPh>
    <phoneticPr fontId="5"/>
  </si>
  <si>
    <t>評定</t>
    <rPh sb="0" eb="2">
      <t>ヒョウテイ</t>
    </rPh>
    <phoneticPr fontId="5"/>
  </si>
  <si>
    <t>修得
単位数</t>
    <rPh sb="0" eb="2">
      <t>シュウトク</t>
    </rPh>
    <rPh sb="3" eb="6">
      <t>タンイスウ</t>
    </rPh>
    <phoneticPr fontId="5"/>
  </si>
  <si>
    <t>名前</t>
    <rPh sb="0" eb="2">
      <t>ナマエ</t>
    </rPh>
    <phoneticPr fontId="5"/>
  </si>
  <si>
    <t>性別</t>
    <rPh sb="0" eb="2">
      <t>セイベツ</t>
    </rPh>
    <phoneticPr fontId="5"/>
  </si>
  <si>
    <t>歴</t>
    <rPh sb="0" eb="1">
      <t>レキ</t>
    </rPh>
    <phoneticPr fontId="5"/>
  </si>
  <si>
    <t>旧姓</t>
    <rPh sb="0" eb="2">
      <t>キュウセイ</t>
    </rPh>
    <phoneticPr fontId="5"/>
  </si>
  <si>
    <t>誕生日</t>
    <rPh sb="0" eb="3">
      <t>タンジョウビ</t>
    </rPh>
    <phoneticPr fontId="5"/>
  </si>
  <si>
    <t>名</t>
    <rPh sb="0" eb="1">
      <t>メイ</t>
    </rPh>
    <phoneticPr fontId="5"/>
  </si>
  <si>
    <t>基礎情報</t>
    <rPh sb="0" eb="4">
      <t>キソジョウホウ</t>
    </rPh>
    <phoneticPr fontId="5"/>
  </si>
  <si>
    <t>学校名</t>
    <rPh sb="0" eb="3">
      <t>ガッコウメイ</t>
    </rPh>
    <phoneticPr fontId="5"/>
  </si>
  <si>
    <t>立</t>
    <rPh sb="0" eb="1">
      <t>リツ</t>
    </rPh>
    <phoneticPr fontId="5"/>
  </si>
  <si>
    <t>課程</t>
    <rPh sb="0" eb="2">
      <t>カテイ</t>
    </rPh>
    <phoneticPr fontId="5"/>
  </si>
  <si>
    <t>学科</t>
    <rPh sb="0" eb="2">
      <t>ガッカ</t>
    </rPh>
    <phoneticPr fontId="5"/>
  </si>
  <si>
    <t>出学籍</t>
    <rPh sb="0" eb="3">
      <t>シュツガクセキ</t>
    </rPh>
    <phoneticPr fontId="5"/>
  </si>
  <si>
    <t>種別</t>
    <rPh sb="0" eb="2">
      <t>シュベツ</t>
    </rPh>
    <phoneticPr fontId="5"/>
  </si>
  <si>
    <t>西暦年</t>
    <rPh sb="0" eb="2">
      <t>セイレキ</t>
    </rPh>
    <rPh sb="2" eb="3">
      <t>ネン</t>
    </rPh>
    <phoneticPr fontId="5"/>
  </si>
  <si>
    <t>入学籍</t>
    <rPh sb="0" eb="3">
      <t>ニュウガクセキ</t>
    </rPh>
    <phoneticPr fontId="5"/>
  </si>
  <si>
    <t>学部等</t>
    <rPh sb="0" eb="2">
      <t>ガクブ</t>
    </rPh>
    <rPh sb="2" eb="3">
      <t>トウ</t>
    </rPh>
    <phoneticPr fontId="5"/>
  </si>
  <si>
    <t>名　前</t>
    <rPh sb="0" eb="1">
      <t>ナ</t>
    </rPh>
    <rPh sb="2" eb="3">
      <t>マエ</t>
    </rPh>
    <phoneticPr fontId="6"/>
  </si>
  <si>
    <t>学
年</t>
    <rPh sb="0" eb="1">
      <t>ガク</t>
    </rPh>
    <rPh sb="2" eb="3">
      <t>ネン</t>
    </rPh>
    <phoneticPr fontId="5"/>
  </si>
  <si>
    <t>出席
日数</t>
    <rPh sb="0" eb="2">
      <t>シュッセキ</t>
    </rPh>
    <rPh sb="3" eb="5">
      <t>ニッスウ</t>
    </rPh>
    <phoneticPr fontId="5"/>
  </si>
  <si>
    <t>出入</t>
    <rPh sb="0" eb="1">
      <t>シュツ</t>
    </rPh>
    <rPh sb="1" eb="2">
      <t>ニュウ</t>
    </rPh>
    <phoneticPr fontId="5"/>
  </si>
  <si>
    <t>出席す
べき日数</t>
    <rPh sb="0" eb="2">
      <t>シュッセキ</t>
    </rPh>
    <rPh sb="6" eb="8">
      <t>ニッスウ</t>
    </rPh>
    <phoneticPr fontId="5"/>
  </si>
  <si>
    <t>欠席の主な理由</t>
    <phoneticPr fontId="5"/>
  </si>
  <si>
    <t>学校/在籍年度</t>
    <rPh sb="0" eb="2">
      <t>ガッコウ</t>
    </rPh>
    <rPh sb="3" eb="7">
      <t>ザイセキネンド</t>
    </rPh>
    <phoneticPr fontId="5"/>
  </si>
  <si>
    <t>A</t>
    <phoneticPr fontId="5"/>
  </si>
  <si>
    <t>A</t>
    <phoneticPr fontId="5"/>
  </si>
  <si>
    <t>B</t>
    <phoneticPr fontId="5"/>
  </si>
  <si>
    <t>C</t>
    <phoneticPr fontId="5"/>
  </si>
  <si>
    <t>D</t>
    <phoneticPr fontId="5"/>
  </si>
  <si>
    <t>E</t>
    <phoneticPr fontId="5"/>
  </si>
  <si>
    <t>国語</t>
  </si>
  <si>
    <t>現代の国語</t>
  </si>
  <si>
    <t>言語文化</t>
  </si>
  <si>
    <t>論理国語</t>
  </si>
  <si>
    <t>文学国語</t>
  </si>
  <si>
    <t>国語表現</t>
  </si>
  <si>
    <t>古典探究</t>
  </si>
  <si>
    <t>地理総合</t>
  </si>
  <si>
    <t>地理探究</t>
  </si>
  <si>
    <t>歴史総合</t>
  </si>
  <si>
    <t>公民</t>
  </si>
  <si>
    <t>公共</t>
  </si>
  <si>
    <t>倫理</t>
  </si>
  <si>
    <t>政治・経済</t>
  </si>
  <si>
    <t>数学</t>
  </si>
  <si>
    <t>数学Ⅰ</t>
  </si>
  <si>
    <t>数学Ⅱ</t>
  </si>
  <si>
    <t>数学Ⅲ</t>
  </si>
  <si>
    <t>数学Ａ</t>
  </si>
  <si>
    <t>数学Ｂ</t>
  </si>
  <si>
    <t>数学Ｃ</t>
  </si>
  <si>
    <t>理科</t>
  </si>
  <si>
    <t>科学と人間生活</t>
  </si>
  <si>
    <t>物理基礎</t>
  </si>
  <si>
    <t>物理</t>
  </si>
  <si>
    <t>化学基礎</t>
  </si>
  <si>
    <t>化学</t>
  </si>
  <si>
    <t>生物基礎</t>
  </si>
  <si>
    <t>生物</t>
  </si>
  <si>
    <t>地学基礎</t>
  </si>
  <si>
    <t>地学</t>
  </si>
  <si>
    <t>体育</t>
  </si>
  <si>
    <t>保健</t>
  </si>
  <si>
    <t>芸術</t>
  </si>
  <si>
    <t>音楽Ⅰ</t>
  </si>
  <si>
    <t>音楽Ⅱ</t>
  </si>
  <si>
    <t>音楽Ⅲ</t>
  </si>
  <si>
    <t>美術Ⅰ</t>
  </si>
  <si>
    <t>美術Ⅱ</t>
  </si>
  <si>
    <t>美術Ⅲ</t>
  </si>
  <si>
    <t>工芸Ⅰ</t>
  </si>
  <si>
    <t>工芸Ⅱ</t>
  </si>
  <si>
    <t>工芸Ⅲ</t>
  </si>
  <si>
    <t>書道Ⅰ</t>
  </si>
  <si>
    <t>書道Ⅱ</t>
  </si>
  <si>
    <t>書道Ⅲ</t>
  </si>
  <si>
    <t>家庭</t>
  </si>
  <si>
    <t>家庭基礎</t>
  </si>
  <si>
    <t>家庭総合</t>
  </si>
  <si>
    <t>情報</t>
  </si>
  <si>
    <t>情報Ⅰ</t>
  </si>
  <si>
    <t>情報Ⅱ</t>
  </si>
  <si>
    <t>理数</t>
  </si>
  <si>
    <t>理数探究基礎</t>
  </si>
  <si>
    <t>理数探究</t>
  </si>
  <si>
    <t>総合的な探究の時間</t>
  </si>
  <si>
    <t>農業</t>
  </si>
  <si>
    <t>農業と環境</t>
  </si>
  <si>
    <t>課題研究</t>
  </si>
  <si>
    <t>総合実習</t>
  </si>
  <si>
    <t>農業と情報</t>
  </si>
  <si>
    <t>作物</t>
  </si>
  <si>
    <t>野菜</t>
  </si>
  <si>
    <t>果樹</t>
  </si>
  <si>
    <t>草花</t>
  </si>
  <si>
    <t>畜産</t>
  </si>
  <si>
    <t>栽培と環境</t>
  </si>
  <si>
    <t>飼育と環境</t>
  </si>
  <si>
    <t>農業経営</t>
  </si>
  <si>
    <t>農業機械</t>
  </si>
  <si>
    <t>植物バイオテクノロジー</t>
  </si>
  <si>
    <t>食品製造</t>
  </si>
  <si>
    <t>食品化学</t>
  </si>
  <si>
    <t>食品微生物</t>
  </si>
  <si>
    <t>食品流通</t>
  </si>
  <si>
    <t>森林科学</t>
  </si>
  <si>
    <t>森林経営</t>
  </si>
  <si>
    <t>林産物利用</t>
  </si>
  <si>
    <t>農業土木設計</t>
  </si>
  <si>
    <t>農業土木施工</t>
  </si>
  <si>
    <t>水循環</t>
  </si>
  <si>
    <t>造園計画</t>
  </si>
  <si>
    <t>造園施工管理</t>
  </si>
  <si>
    <t>造園植栽</t>
  </si>
  <si>
    <t>測量</t>
  </si>
  <si>
    <t>生物活用</t>
  </si>
  <si>
    <t>地域資源活用</t>
  </si>
  <si>
    <t>工業</t>
  </si>
  <si>
    <t>工業技術基礎</t>
  </si>
  <si>
    <t>実習</t>
  </si>
  <si>
    <t>製図</t>
  </si>
  <si>
    <t>工業情報数理</t>
  </si>
  <si>
    <t>工業材料技術</t>
  </si>
  <si>
    <t>工業管理技術</t>
  </si>
  <si>
    <t>機械工作</t>
  </si>
  <si>
    <t>機械設計</t>
  </si>
  <si>
    <t>原動機</t>
  </si>
  <si>
    <t>電子機械</t>
  </si>
  <si>
    <t>生産技術</t>
  </si>
  <si>
    <t>自動車工学</t>
  </si>
  <si>
    <t>自動車整備</t>
  </si>
  <si>
    <t>船舶工学</t>
  </si>
  <si>
    <t>電気回路</t>
  </si>
  <si>
    <t>電気機器</t>
  </si>
  <si>
    <t>電力技術</t>
  </si>
  <si>
    <t>電子技術</t>
  </si>
  <si>
    <t>電子回路</t>
  </si>
  <si>
    <t>電子計測制御</t>
  </si>
  <si>
    <t>通信技術</t>
  </si>
  <si>
    <t>プログラミング技術</t>
  </si>
  <si>
    <t>ハードウェア技術</t>
  </si>
  <si>
    <t>ソフトウェア技術</t>
  </si>
  <si>
    <t>コンピュータシステム技術</t>
  </si>
  <si>
    <t>建築構造</t>
  </si>
  <si>
    <t>建築計画</t>
  </si>
  <si>
    <t>建築構造設計</t>
  </si>
  <si>
    <t>建築施工</t>
  </si>
  <si>
    <t>建築法規</t>
  </si>
  <si>
    <t>設備計画</t>
  </si>
  <si>
    <t>空気調和設備</t>
  </si>
  <si>
    <t>衛生・防災設備</t>
  </si>
  <si>
    <t>土木基盤力学</t>
  </si>
  <si>
    <t>土木構造設計</t>
  </si>
  <si>
    <t>土木施工</t>
  </si>
  <si>
    <t>社会基盤工学</t>
  </si>
  <si>
    <t>工業化学</t>
  </si>
  <si>
    <t>化学工学</t>
  </si>
  <si>
    <t>地球環境化学</t>
  </si>
  <si>
    <t>材料製造技術</t>
  </si>
  <si>
    <t>材料工学</t>
  </si>
  <si>
    <t>材料加工</t>
  </si>
  <si>
    <t>セラミック化学</t>
  </si>
  <si>
    <t>セラミック技術</t>
  </si>
  <si>
    <t>セラミック工業</t>
  </si>
  <si>
    <t>繊維製品</t>
  </si>
  <si>
    <t>繊維・染色技術</t>
  </si>
  <si>
    <t>染織デザイン</t>
  </si>
  <si>
    <t>インテリア計画</t>
  </si>
  <si>
    <t>インテリア装備</t>
  </si>
  <si>
    <t>インテリアエレメント生産</t>
  </si>
  <si>
    <t>デザイン実践</t>
  </si>
  <si>
    <t>デザイン材料</t>
  </si>
  <si>
    <t>デザイン史</t>
  </si>
  <si>
    <t>商業</t>
  </si>
  <si>
    <t>ビジネス基礎</t>
  </si>
  <si>
    <t>総合実践</t>
  </si>
  <si>
    <t>ビジネス・コミュニケーション</t>
  </si>
  <si>
    <t>マーケティング</t>
  </si>
  <si>
    <t>商品開発と流通</t>
  </si>
  <si>
    <t>観光ビジネス</t>
  </si>
  <si>
    <t>ビジネス・マネジメント</t>
  </si>
  <si>
    <t>ビジネス法規</t>
  </si>
  <si>
    <t>簿記</t>
  </si>
  <si>
    <t>財務会計Ⅰ</t>
  </si>
  <si>
    <t>財務会計Ⅱ</t>
  </si>
  <si>
    <t>原価計算</t>
  </si>
  <si>
    <t>管理会計</t>
  </si>
  <si>
    <t>情報処理</t>
  </si>
  <si>
    <t>プログラミング</t>
  </si>
  <si>
    <t>ネットワーク活用</t>
  </si>
  <si>
    <t>水産</t>
  </si>
  <si>
    <t>水産海洋基礎</t>
  </si>
  <si>
    <t>海洋情報技術</t>
  </si>
  <si>
    <t>水産海洋科学</t>
  </si>
  <si>
    <t>漁業</t>
  </si>
  <si>
    <t>航海・計器</t>
  </si>
  <si>
    <t>船舶運用</t>
  </si>
  <si>
    <t>船用機関</t>
  </si>
  <si>
    <t>機械設計工作</t>
  </si>
  <si>
    <t>電気理論</t>
  </si>
  <si>
    <t>移動体通信工学</t>
  </si>
  <si>
    <t>海洋通信技術</t>
  </si>
  <si>
    <t>資源増殖</t>
  </si>
  <si>
    <t>海洋生物</t>
  </si>
  <si>
    <t>海洋環境</t>
  </si>
  <si>
    <t>小型船舶</t>
  </si>
  <si>
    <t>食品管理</t>
  </si>
  <si>
    <t>水産流通</t>
  </si>
  <si>
    <t>ダイビング</t>
  </si>
  <si>
    <t>マリンスポーツ</t>
  </si>
  <si>
    <t>生活産業基礎</t>
  </si>
  <si>
    <t>生活産業情報</t>
  </si>
  <si>
    <t>消費生活</t>
  </si>
  <si>
    <t>保育基礎</t>
  </si>
  <si>
    <t>保育実践</t>
  </si>
  <si>
    <t>生活と福祉</t>
  </si>
  <si>
    <t>住生活デザイン</t>
  </si>
  <si>
    <t>服飾文化</t>
  </si>
  <si>
    <t>ファッション造形基礎</t>
  </si>
  <si>
    <t>ファッション造形</t>
  </si>
  <si>
    <t>ファッションデザイン</t>
  </si>
  <si>
    <t>服飾手芸</t>
  </si>
  <si>
    <t>フードデザイン</t>
  </si>
  <si>
    <t>食文化</t>
  </si>
  <si>
    <t>調理</t>
  </si>
  <si>
    <t>栄養</t>
  </si>
  <si>
    <t>食品</t>
  </si>
  <si>
    <t>食品衛生</t>
  </si>
  <si>
    <t>公衆衛生</t>
  </si>
  <si>
    <t>総合調理実習</t>
  </si>
  <si>
    <t>看護</t>
  </si>
  <si>
    <t>基礎看護</t>
  </si>
  <si>
    <t>人体の構造と機能</t>
  </si>
  <si>
    <t>疾病の成り立ちと回復の促進</t>
  </si>
  <si>
    <t>健康支援と社会保障制度</t>
  </si>
  <si>
    <t>成人看護</t>
  </si>
  <si>
    <t>老年看護</t>
  </si>
  <si>
    <t>小児看護</t>
  </si>
  <si>
    <t>母性看護</t>
  </si>
  <si>
    <t>精神看護</t>
  </si>
  <si>
    <t>在宅看護</t>
  </si>
  <si>
    <t>看護の統合と実践</t>
  </si>
  <si>
    <t>看護臨地実習</t>
  </si>
  <si>
    <t>看護情報</t>
  </si>
  <si>
    <t>情報産業と社会</t>
  </si>
  <si>
    <t>情報の表現と管理</t>
  </si>
  <si>
    <t>情報テクノロジー</t>
  </si>
  <si>
    <t>情報セキュリティ</t>
  </si>
  <si>
    <t>情報システムのプログラミング</t>
  </si>
  <si>
    <t>ネットワークシステム</t>
  </si>
  <si>
    <t>データベース</t>
  </si>
  <si>
    <t>情報デザイン</t>
  </si>
  <si>
    <t>コンテンツの制作と発信</t>
  </si>
  <si>
    <t>メディアとサービス</t>
  </si>
  <si>
    <t>情報実習</t>
  </si>
  <si>
    <t>福祉</t>
  </si>
  <si>
    <t>社会福祉基礎</t>
  </si>
  <si>
    <t>介護福祉基礎</t>
  </si>
  <si>
    <t>コミュニケーション技術</t>
  </si>
  <si>
    <t>生活支援技術</t>
  </si>
  <si>
    <t>介護過程</t>
  </si>
  <si>
    <t>介護総合演習</t>
  </si>
  <si>
    <t>介護実習</t>
  </si>
  <si>
    <t>こころとからだの理解</t>
  </si>
  <si>
    <t>福祉情報</t>
  </si>
  <si>
    <t>理数数学Ⅰ</t>
  </si>
  <si>
    <t>理数数学Ⅱ</t>
  </si>
  <si>
    <t>理数数学特論</t>
  </si>
  <si>
    <t>理数物理</t>
  </si>
  <si>
    <t>理数化学</t>
  </si>
  <si>
    <t>理数生物</t>
  </si>
  <si>
    <t>理数地学</t>
  </si>
  <si>
    <t>スポーツ概論</t>
  </si>
  <si>
    <t>スポーツⅠ</t>
  </si>
  <si>
    <t>スポーツⅡ</t>
  </si>
  <si>
    <t>スポーツⅢ</t>
  </si>
  <si>
    <t>スポーツⅣ</t>
  </si>
  <si>
    <t>スポーツⅤ</t>
  </si>
  <si>
    <t>スポーツⅥ</t>
  </si>
  <si>
    <t>スポーツ総合演習</t>
  </si>
  <si>
    <t>音楽</t>
  </si>
  <si>
    <t>音楽理論</t>
  </si>
  <si>
    <t>音楽史</t>
  </si>
  <si>
    <t>演奏研究</t>
  </si>
  <si>
    <t>ソルフェージュ</t>
  </si>
  <si>
    <t>声楽</t>
  </si>
  <si>
    <t>器楽</t>
  </si>
  <si>
    <t>作曲</t>
  </si>
  <si>
    <t>鑑賞研究</t>
  </si>
  <si>
    <t>美術</t>
  </si>
  <si>
    <t>美術概論</t>
  </si>
  <si>
    <t>美術史</t>
  </si>
  <si>
    <t>素描</t>
  </si>
  <si>
    <t>構成</t>
  </si>
  <si>
    <t>絵画</t>
  </si>
  <si>
    <t>版画</t>
  </si>
  <si>
    <t>彫刻</t>
  </si>
  <si>
    <t>ビジュアルデザイン</t>
  </si>
  <si>
    <t>クラフトデザイン</t>
  </si>
  <si>
    <t>情報メディアデザイン</t>
  </si>
  <si>
    <t>映像表現</t>
  </si>
  <si>
    <t>環境造形</t>
  </si>
  <si>
    <t>英語</t>
  </si>
  <si>
    <t>総合英語Ⅰ</t>
  </si>
  <si>
    <t>総合英語Ⅱ</t>
  </si>
  <si>
    <t>総合英語Ⅲ</t>
  </si>
  <si>
    <t>ディベート・ディスカッションⅠ</t>
  </si>
  <si>
    <t>ディベート・ディスカッションⅡ</t>
  </si>
  <si>
    <t>エッセイライティングⅠ</t>
  </si>
  <si>
    <t>国語総合</t>
  </si>
  <si>
    <t>現代社会</t>
  </si>
  <si>
    <t>コミュニケーション英語基礎</t>
  </si>
  <si>
    <t>社会と情報</t>
  </si>
  <si>
    <t>総合的な学習の時間</t>
  </si>
  <si>
    <t>総合英語</t>
  </si>
  <si>
    <t>コミュニケーション英語Ⅰ</t>
  </si>
  <si>
    <t>情報の科学</t>
  </si>
  <si>
    <t>人体と看護</t>
  </si>
  <si>
    <t>英語理解</t>
  </si>
  <si>
    <t>コミュニケーション英語Ⅱ</t>
  </si>
  <si>
    <t>生活デザイン</t>
  </si>
  <si>
    <t>疾病と看護</t>
  </si>
  <si>
    <t>英語表現</t>
  </si>
  <si>
    <t>コミュニケーション英語Ⅲ</t>
  </si>
  <si>
    <t>農業情報処理</t>
  </si>
  <si>
    <t>ビジネス実務</t>
  </si>
  <si>
    <t>生活と看護</t>
  </si>
  <si>
    <t>情報と問題解決</t>
  </si>
  <si>
    <t>異文化理解</t>
  </si>
  <si>
    <t>英語表現Ⅰ</t>
  </si>
  <si>
    <t>工業数理基礎</t>
  </si>
  <si>
    <t>子どもの発達と保育</t>
  </si>
  <si>
    <t>時事英語</t>
  </si>
  <si>
    <t>数学活用</t>
  </si>
  <si>
    <t>英語表現Ⅱ</t>
  </si>
  <si>
    <t>情報技術基礎</t>
  </si>
  <si>
    <t>商品開発</t>
  </si>
  <si>
    <t>子ども文化</t>
  </si>
  <si>
    <t>アルゴリズムとプログラム</t>
  </si>
  <si>
    <t>英語会話</t>
  </si>
  <si>
    <t>材料技術基礎</t>
  </si>
  <si>
    <t>広告と販売促進</t>
  </si>
  <si>
    <t>生産システム技術</t>
  </si>
  <si>
    <t>ビジネス経済</t>
  </si>
  <si>
    <t>リビングデザイン</t>
  </si>
  <si>
    <t>工業技術英語</t>
  </si>
  <si>
    <t>ビジネス経済応用</t>
  </si>
  <si>
    <t>情報システム実習</t>
  </si>
  <si>
    <t>福祉情報活用</t>
  </si>
  <si>
    <t>経済活動と法</t>
  </si>
  <si>
    <t>情報メディア</t>
  </si>
  <si>
    <t>環境工学基礎</t>
  </si>
  <si>
    <t>表現メディアの編集と表現</t>
  </si>
  <si>
    <t>看護情報活用</t>
  </si>
  <si>
    <t>情報コンテンツ実習</t>
  </si>
  <si>
    <t>微生物利用</t>
  </si>
  <si>
    <t>動物バイオテクノロジー</t>
  </si>
  <si>
    <t>電子機械応用</t>
  </si>
  <si>
    <t>農業経済</t>
  </si>
  <si>
    <t>ビジネス情報</t>
  </si>
  <si>
    <t>電子商取引</t>
  </si>
  <si>
    <t>電気基礎</t>
  </si>
  <si>
    <t>ビジネス情報管理</t>
  </si>
  <si>
    <t>造園技術</t>
  </si>
  <si>
    <t>電子情報技術</t>
  </si>
  <si>
    <t>環境緑化材料</t>
  </si>
  <si>
    <t>グリーンライフ</t>
  </si>
  <si>
    <t>土木基礎力学</t>
  </si>
  <si>
    <t>工業材料</t>
  </si>
  <si>
    <t>デザイン技術</t>
  </si>
  <si>
    <t>学校</t>
    <rPh sb="0" eb="2">
      <t>ガッコウ</t>
    </rPh>
    <phoneticPr fontId="5"/>
  </si>
  <si>
    <t>A～E</t>
    <phoneticPr fontId="5"/>
  </si>
  <si>
    <t>学校設定教科</t>
    <rPh sb="0" eb="6">
      <t>ガッコウセッテイキョウカ</t>
    </rPh>
    <phoneticPr fontId="5"/>
  </si>
  <si>
    <t>学校設定科目</t>
    <rPh sb="0" eb="6">
      <t>ガッコウセッテイカモク</t>
    </rPh>
    <phoneticPr fontId="5"/>
  </si>
  <si>
    <t>カリ</t>
    <phoneticPr fontId="5"/>
  </si>
  <si>
    <t>枚中の</t>
    <phoneticPr fontId="5"/>
  </si>
  <si>
    <t>枚目</t>
    <phoneticPr fontId="5"/>
  </si>
  <si>
    <t>この書類は</t>
    <phoneticPr fontId="5"/>
  </si>
  <si>
    <t>成績・単位修得証明書</t>
    <rPh sb="0" eb="2">
      <t>セイセキ</t>
    </rPh>
    <rPh sb="3" eb="5">
      <t>タンイ</t>
    </rPh>
    <rPh sb="5" eb="7">
      <t>シュウトク</t>
    </rPh>
    <rPh sb="7" eb="10">
      <t>ショウメイショ</t>
    </rPh>
    <phoneticPr fontId="5"/>
  </si>
  <si>
    <t>地理歴史</t>
  </si>
  <si>
    <t>保健体育</t>
  </si>
  <si>
    <t>外国語</t>
  </si>
  <si>
    <t>留学</t>
  </si>
  <si>
    <t>自立活動</t>
  </si>
  <si>
    <t>日本語指導</t>
  </si>
  <si>
    <t>code</t>
    <phoneticPr fontId="5"/>
  </si>
  <si>
    <t>カリ教科</t>
    <rPh sb="2" eb="4">
      <t>キョウカ</t>
    </rPh>
    <phoneticPr fontId="5"/>
  </si>
  <si>
    <t>カリ教科科目</t>
    <rPh sb="2" eb="4">
      <t>キョウカ</t>
    </rPh>
    <rPh sb="4" eb="6">
      <t>カモク</t>
    </rPh>
    <phoneticPr fontId="5"/>
  </si>
  <si>
    <t>番</t>
    <phoneticPr fontId="5"/>
  </si>
  <si>
    <t>国語Ⅰ</t>
  </si>
  <si>
    <t>国語Ⅱ</t>
  </si>
  <si>
    <t>現代文</t>
  </si>
  <si>
    <t>現代語</t>
  </si>
  <si>
    <t>古典Ⅰ</t>
  </si>
  <si>
    <t>古典Ⅱ</t>
  </si>
  <si>
    <t>古典購読</t>
  </si>
  <si>
    <t>その他の科目</t>
    <phoneticPr fontId="5"/>
  </si>
  <si>
    <t>世界史Ａ</t>
  </si>
  <si>
    <t>世界史Ｂ</t>
  </si>
  <si>
    <t>日本史Ａ</t>
  </si>
  <si>
    <t>日本史Ｂ</t>
  </si>
  <si>
    <t>地理Ａ</t>
  </si>
  <si>
    <t>地理Ｂ</t>
  </si>
  <si>
    <t>総合理科</t>
  </si>
  <si>
    <t>物理ⅠＡ</t>
  </si>
  <si>
    <t>物理ⅠＢ</t>
  </si>
  <si>
    <t>物理Ⅱ</t>
  </si>
  <si>
    <t>化学ⅠＡ</t>
  </si>
  <si>
    <t>化学ⅠＢ</t>
  </si>
  <si>
    <t>化学Ⅱ</t>
  </si>
  <si>
    <t>生物ⅠＡ</t>
  </si>
  <si>
    <t>生物ⅠＢ</t>
  </si>
  <si>
    <t>生物Ⅱ</t>
  </si>
  <si>
    <t>地学ⅠＡ</t>
  </si>
  <si>
    <t>地学ⅠＢ</t>
  </si>
  <si>
    <t>地学Ⅱ</t>
  </si>
  <si>
    <t>英語Ⅰ</t>
  </si>
  <si>
    <t>英語Ⅱ</t>
  </si>
  <si>
    <t>オーラル・コミュニケーションＡ</t>
  </si>
  <si>
    <t>オーラル・コミュニケーションＢ</t>
  </si>
  <si>
    <t>オーラル・コミュニケーションＣ</t>
  </si>
  <si>
    <t>リーディング</t>
  </si>
  <si>
    <t>ライティング</t>
  </si>
  <si>
    <t>ドイツ語</t>
  </si>
  <si>
    <t>フランス語</t>
  </si>
  <si>
    <t>家庭一般</t>
  </si>
  <si>
    <t>生活技術</t>
  </si>
  <si>
    <t>生活一般</t>
  </si>
  <si>
    <t>家庭情報処理</t>
  </si>
  <si>
    <t>被服</t>
  </si>
  <si>
    <t>食物</t>
  </si>
  <si>
    <t>保育</t>
  </si>
  <si>
    <t>家庭経営</t>
  </si>
  <si>
    <t>住居</t>
  </si>
  <si>
    <t>家庭看護・福祉</t>
  </si>
  <si>
    <t>消費経済</t>
  </si>
  <si>
    <t>被服製作</t>
  </si>
  <si>
    <t>被服材料</t>
  </si>
  <si>
    <t>被服管理</t>
  </si>
  <si>
    <t>服飾デザイン</t>
  </si>
  <si>
    <t>手芸</t>
  </si>
  <si>
    <t>保育原理・技術</t>
  </si>
  <si>
    <t>小児保健</t>
  </si>
  <si>
    <t>児童心理</t>
  </si>
  <si>
    <t>児童福祉</t>
  </si>
  <si>
    <t>農業基礎</t>
  </si>
  <si>
    <t>栽培環境</t>
  </si>
  <si>
    <t>飼料</t>
  </si>
  <si>
    <t>養蚕</t>
  </si>
  <si>
    <t>育林</t>
  </si>
  <si>
    <t>林業土木</t>
  </si>
  <si>
    <t>林業経営</t>
  </si>
  <si>
    <t>林産加工</t>
  </si>
  <si>
    <t>農業水利</t>
  </si>
  <si>
    <t>農地開発</t>
  </si>
  <si>
    <t>応用微生物</t>
  </si>
  <si>
    <t>食品製造機器</t>
  </si>
  <si>
    <t>生物工学基礎</t>
  </si>
  <si>
    <t>造園緑化材料</t>
  </si>
  <si>
    <t>造園施工・管理</t>
  </si>
  <si>
    <t>農業会計</t>
  </si>
  <si>
    <t>食品加工</t>
  </si>
  <si>
    <t>生活園芸</t>
  </si>
  <si>
    <t>工業基礎</t>
  </si>
  <si>
    <t>工業数理</t>
  </si>
  <si>
    <t>計測・制御</t>
  </si>
  <si>
    <t>造船工学</t>
  </si>
  <si>
    <t>電力応用</t>
  </si>
  <si>
    <t>ハードウエア技術</t>
  </si>
  <si>
    <t>ソフトウエア技術</t>
  </si>
  <si>
    <t>コンピュータ応用</t>
  </si>
  <si>
    <t>工業計測技術</t>
  </si>
  <si>
    <t>設備施工</t>
  </si>
  <si>
    <t>土木設計</t>
  </si>
  <si>
    <t>水理</t>
  </si>
  <si>
    <t>土質力学</t>
  </si>
  <si>
    <t>土木計画</t>
  </si>
  <si>
    <t>地質力学</t>
  </si>
  <si>
    <t>化学工業</t>
  </si>
  <si>
    <t>化学システム技術</t>
  </si>
  <si>
    <t>化学工業安全</t>
  </si>
  <si>
    <t>環境工学</t>
  </si>
  <si>
    <t>環境保全</t>
  </si>
  <si>
    <t>セラミック材料</t>
  </si>
  <si>
    <t>繊維技術</t>
  </si>
  <si>
    <t>染色デザイン</t>
  </si>
  <si>
    <t>染色技術</t>
  </si>
  <si>
    <t>木材工芸</t>
  </si>
  <si>
    <t>電子基礎</t>
  </si>
  <si>
    <t>工業英語</t>
  </si>
  <si>
    <t>流通経済</t>
  </si>
  <si>
    <t>計算事務</t>
  </si>
  <si>
    <t>商品</t>
  </si>
  <si>
    <t>商業デザイン</t>
  </si>
  <si>
    <t>商業経済</t>
  </si>
  <si>
    <t>経営</t>
  </si>
  <si>
    <t>商業法規</t>
  </si>
  <si>
    <t>英語実務</t>
  </si>
  <si>
    <t>国際経済</t>
  </si>
  <si>
    <t>工業簿記</t>
  </si>
  <si>
    <t>会計</t>
  </si>
  <si>
    <t>税務会計</t>
  </si>
  <si>
    <t>文書処理</t>
  </si>
  <si>
    <t>情報管理</t>
  </si>
  <si>
    <t>経営情報</t>
  </si>
  <si>
    <t>水産一般</t>
  </si>
  <si>
    <t>水産情報処理</t>
  </si>
  <si>
    <t>漁船運用</t>
  </si>
  <si>
    <t>水産経済</t>
  </si>
  <si>
    <t>水産工学</t>
  </si>
  <si>
    <t>電気工学</t>
  </si>
  <si>
    <t>通信工学</t>
  </si>
  <si>
    <t>電気通信理論</t>
  </si>
  <si>
    <t>水産情報技術</t>
  </si>
  <si>
    <t>栽培漁業</t>
  </si>
  <si>
    <t>水産生物</t>
  </si>
  <si>
    <t>漁場環境</t>
  </si>
  <si>
    <t>繰船</t>
  </si>
  <si>
    <t>水産食品製造</t>
  </si>
  <si>
    <t>水産食品化学</t>
  </si>
  <si>
    <t>水産食品衛生</t>
  </si>
  <si>
    <t>水産食品流通</t>
  </si>
  <si>
    <t>看護基確医学</t>
  </si>
  <si>
    <t>基確看護</t>
  </si>
  <si>
    <t>母子看護</t>
  </si>
  <si>
    <t>看護臨床実習</t>
  </si>
  <si>
    <t>看護情報処理</t>
  </si>
  <si>
    <t>体育理論</t>
  </si>
  <si>
    <t>体操</t>
  </si>
  <si>
    <t>ダンス</t>
  </si>
  <si>
    <t>野外活動</t>
  </si>
  <si>
    <t>演奏法</t>
  </si>
  <si>
    <t>図法・製図</t>
  </si>
  <si>
    <t>映像</t>
  </si>
  <si>
    <t>コンピュータ造形</t>
  </si>
  <si>
    <t>外国事情</t>
  </si>
  <si>
    <t>英語一般</t>
  </si>
  <si>
    <t>ＬＬ演習</t>
  </si>
  <si>
    <t>その他の教科</t>
    <phoneticPr fontId="5"/>
  </si>
  <si>
    <t>国語表現Ⅰ</t>
  </si>
  <si>
    <t>国語表現Ⅱ</t>
  </si>
  <si>
    <t>古典</t>
  </si>
  <si>
    <t>古典講読</t>
  </si>
  <si>
    <t>学校設定科目</t>
  </si>
  <si>
    <t>数学基礎</t>
  </si>
  <si>
    <t>理科基礎</t>
  </si>
  <si>
    <t>理科総合Ａ</t>
  </si>
  <si>
    <t>理科総合Ｂ</t>
  </si>
  <si>
    <t>物理Ⅰ</t>
  </si>
  <si>
    <t>化学Ⅰ</t>
  </si>
  <si>
    <t>生物Ⅰ</t>
  </si>
  <si>
    <t>地学Ⅰ</t>
  </si>
  <si>
    <t>オーラル・コミュニケーションⅠ</t>
  </si>
  <si>
    <t>オーラル・コミュニケーションⅡ</t>
  </si>
  <si>
    <t>情報Ａ</t>
  </si>
  <si>
    <t>情報Ｂ</t>
  </si>
  <si>
    <t>情報Ｃ</t>
  </si>
  <si>
    <t>教科なし</t>
    <rPh sb="0" eb="2">
      <t>キョウカ</t>
    </rPh>
    <phoneticPr fontId="5"/>
  </si>
  <si>
    <t>学校設定教科</t>
  </si>
  <si>
    <t>農業科学基礎</t>
  </si>
  <si>
    <t>環境科学基礎</t>
  </si>
  <si>
    <t>微生物基礎</t>
  </si>
  <si>
    <t>動物・微生物バイオテクノロジー</t>
  </si>
  <si>
    <t>マルチメディア応用</t>
  </si>
  <si>
    <t>商品と流通</t>
  </si>
  <si>
    <t>商業技術</t>
  </si>
  <si>
    <t>国際ビジネス</t>
  </si>
  <si>
    <t>会計実務</t>
  </si>
  <si>
    <t>文書デザイン</t>
  </si>
  <si>
    <t>水産基礎</t>
  </si>
  <si>
    <t>操船</t>
  </si>
  <si>
    <t>水産食品管理</t>
  </si>
  <si>
    <t>専・家庭</t>
    <rPh sb="0" eb="1">
      <t>セン</t>
    </rPh>
    <rPh sb="2" eb="4">
      <t>カテイ</t>
    </rPh>
    <phoneticPr fontId="5"/>
  </si>
  <si>
    <t>発達と保育</t>
  </si>
  <si>
    <t>児童文化</t>
  </si>
  <si>
    <t>看護基礎医学</t>
  </si>
  <si>
    <t>成人・老人看護</t>
  </si>
  <si>
    <t>専・情報</t>
    <phoneticPr fontId="5"/>
  </si>
  <si>
    <t>情報と表現</t>
  </si>
  <si>
    <t>アルゴリズム</t>
  </si>
  <si>
    <t>情報システムの開発</t>
  </si>
  <si>
    <t>モデル化とシミュレーション</t>
  </si>
  <si>
    <t>コンピュータデザイン</t>
  </si>
  <si>
    <t>図形と画像の処理</t>
  </si>
  <si>
    <t>マルチメディア表現</t>
  </si>
  <si>
    <t>社会福祉制度</t>
  </si>
  <si>
    <t>社会福祉援助技術</t>
  </si>
  <si>
    <t>基礎介護</t>
  </si>
  <si>
    <t>社会福祉実習</t>
  </si>
  <si>
    <t>社会福祉演習</t>
  </si>
  <si>
    <t>福祉情報処理</t>
  </si>
  <si>
    <t>理数数学探究</t>
  </si>
  <si>
    <t>体つくり運動</t>
  </si>
  <si>
    <t>映像メディア表現</t>
  </si>
  <si>
    <t>生活英語</t>
  </si>
  <si>
    <t>コンピュータ・ＬＬ演習</t>
  </si>
  <si>
    <t>現代文Ａ</t>
  </si>
  <si>
    <t>現代文Ｂ</t>
  </si>
  <si>
    <t>古典Ａ</t>
  </si>
  <si>
    <t>古典Ｂ </t>
  </si>
  <si>
    <t>地理Ｂ </t>
  </si>
  <si>
    <t>公民</t>
    <phoneticPr fontId="5"/>
  </si>
  <si>
    <t>倫理</t>
    <phoneticPr fontId="5"/>
  </si>
  <si>
    <t>数学</t>
    <phoneticPr fontId="5"/>
  </si>
  <si>
    <t>物理</t>
    <phoneticPr fontId="5"/>
  </si>
  <si>
    <t>化学</t>
    <phoneticPr fontId="5"/>
  </si>
  <si>
    <t>生物</t>
    <phoneticPr fontId="5"/>
  </si>
  <si>
    <t>地学</t>
    <phoneticPr fontId="5"/>
  </si>
  <si>
    <t>理科課題研究</t>
    <phoneticPr fontId="5"/>
  </si>
  <si>
    <t>保健体育</t>
    <phoneticPr fontId="5"/>
  </si>
  <si>
    <t>体育</t>
    <phoneticPr fontId="5"/>
  </si>
  <si>
    <t>保健</t>
    <phoneticPr fontId="5"/>
  </si>
  <si>
    <t>芸術</t>
    <phoneticPr fontId="5"/>
  </si>
  <si>
    <t>書道Ⅲ </t>
  </si>
  <si>
    <t>情報</t>
    <phoneticPr fontId="5"/>
  </si>
  <si>
    <t>農業</t>
    <phoneticPr fontId="5"/>
  </si>
  <si>
    <t>工業</t>
    <phoneticPr fontId="5"/>
  </si>
  <si>
    <t>商業</t>
    <phoneticPr fontId="5"/>
  </si>
  <si>
    <t>専・家庭</t>
    <phoneticPr fontId="5"/>
  </si>
  <si>
    <t>英語</t>
    <phoneticPr fontId="5"/>
  </si>
  <si>
    <t>総合英語</t>
    <phoneticPr fontId="5"/>
  </si>
  <si>
    <t>英語理解</t>
    <phoneticPr fontId="5"/>
  </si>
  <si>
    <t>英語表現</t>
    <phoneticPr fontId="5"/>
  </si>
  <si>
    <t>異文化理解</t>
    <phoneticPr fontId="5"/>
  </si>
  <si>
    <t>時事英語</t>
    <phoneticPr fontId="5"/>
  </si>
  <si>
    <t>日本 史探究</t>
  </si>
  <si>
    <t>世界 史探究</t>
  </si>
  <si>
    <t>英語コミュニケーションⅠ</t>
  </si>
  <si>
    <t>英語コミュニケーションⅡ</t>
  </si>
  <si>
    <t>英語コミュニケーションⅢ</t>
  </si>
  <si>
    <t>論理・ 表現Ⅰ</t>
  </si>
  <si>
    <t>論理・ 表現Ⅱ</t>
  </si>
  <si>
    <t>論理・ 表現Ⅲ</t>
  </si>
  <si>
    <t>工業管理技術</t>
    <phoneticPr fontId="5"/>
  </si>
  <si>
    <t>工業環境技術</t>
    <phoneticPr fontId="5"/>
  </si>
  <si>
    <t>機械工作</t>
    <phoneticPr fontId="5"/>
  </si>
  <si>
    <t>機械設計</t>
    <phoneticPr fontId="5"/>
  </si>
  <si>
    <t>セラミック化学</t>
    <phoneticPr fontId="5"/>
  </si>
  <si>
    <t>セラミック技術</t>
    <phoneticPr fontId="5"/>
  </si>
  <si>
    <t>ネットワーク管理</t>
    <phoneticPr fontId="5"/>
  </si>
  <si>
    <t>情報の表現と管理</t>
    <phoneticPr fontId="5"/>
  </si>
  <si>
    <t>課題研究</t>
    <phoneticPr fontId="5"/>
  </si>
  <si>
    <t>総合実習</t>
    <phoneticPr fontId="5"/>
  </si>
  <si>
    <t>海洋情報技術</t>
    <phoneticPr fontId="5"/>
  </si>
  <si>
    <t>水産海洋科学</t>
    <phoneticPr fontId="5"/>
  </si>
  <si>
    <t>食品製造</t>
    <phoneticPr fontId="5"/>
  </si>
  <si>
    <t>食品管理</t>
    <phoneticPr fontId="5"/>
  </si>
  <si>
    <t>専・理数</t>
    <phoneticPr fontId="5"/>
  </si>
  <si>
    <t>エッセイライティングⅡ</t>
  </si>
  <si>
    <t>H1:H4</t>
    <phoneticPr fontId="5"/>
  </si>
  <si>
    <t>I1:I6</t>
  </si>
  <si>
    <t>通信番号</t>
    <rPh sb="0" eb="2">
      <t>ツウシン</t>
    </rPh>
    <rPh sb="2" eb="4">
      <t>バンゴウ</t>
    </rPh>
    <phoneticPr fontId="5"/>
  </si>
  <si>
    <t>｢旧姓｣はあれば入力してください</t>
    <rPh sb="1" eb="3">
      <t>キュウセイ</t>
    </rPh>
    <rPh sb="8" eb="10">
      <t>ニュウリョク</t>
    </rPh>
    <phoneticPr fontId="5"/>
  </si>
  <si>
    <t>学校ごとに入力必須項目をすべて入力すると背景色が黄色から青色に変わります</t>
    <rPh sb="0" eb="2">
      <t>ガッコウ</t>
    </rPh>
    <rPh sb="5" eb="9">
      <t>ニュウリョクヒッス</t>
    </rPh>
    <rPh sb="9" eb="11">
      <t>コウモク</t>
    </rPh>
    <rPh sb="15" eb="17">
      <t>ニュウリョク</t>
    </rPh>
    <rPh sb="20" eb="23">
      <t>ハイケイショク</t>
    </rPh>
    <rPh sb="24" eb="26">
      <t>キイロ</t>
    </rPh>
    <rPh sb="28" eb="30">
      <t>アオイロ</t>
    </rPh>
    <rPh sb="31" eb="32">
      <t>カ</t>
    </rPh>
    <phoneticPr fontId="5"/>
  </si>
  <si>
    <t>入力必須項目をすべて入力すると背景色が黄色から青色に変わります</t>
    <rPh sb="0" eb="4">
      <t>ニュウリョクヒッス</t>
    </rPh>
    <rPh sb="4" eb="6">
      <t>コウモク</t>
    </rPh>
    <rPh sb="10" eb="12">
      <t>ニュウリョク</t>
    </rPh>
    <rPh sb="15" eb="18">
      <t>ハイケイショク</t>
    </rPh>
    <rPh sb="19" eb="21">
      <t>キイロ</t>
    </rPh>
    <rPh sb="23" eb="25">
      <t>アオイロ</t>
    </rPh>
    <rPh sb="26" eb="27">
      <t>カ</t>
    </rPh>
    <phoneticPr fontId="5"/>
  </si>
  <si>
    <t>在籍した学校での年度ごとの出席状況について入力します</t>
    <rPh sb="0" eb="2">
      <t>ザイセキ</t>
    </rPh>
    <rPh sb="4" eb="6">
      <t>ガッコウ</t>
    </rPh>
    <rPh sb="8" eb="10">
      <t>ネンド</t>
    </rPh>
    <rPh sb="13" eb="17">
      <t>シュッセキジョウキョウ</t>
    </rPh>
    <rPh sb="21" eb="23">
      <t>ニュウリョク</t>
    </rPh>
    <phoneticPr fontId="5"/>
  </si>
  <si>
    <t>令和</t>
    <rPh sb="0" eb="2">
      <t>レイワ</t>
    </rPh>
    <phoneticPr fontId="6"/>
  </si>
  <si>
    <t>年</t>
    <rPh sb="0" eb="1">
      <t>ネン</t>
    </rPh>
    <phoneticPr fontId="6"/>
  </si>
  <si>
    <t>月</t>
    <rPh sb="0" eb="1">
      <t>ガツ</t>
    </rPh>
    <phoneticPr fontId="6"/>
  </si>
  <si>
    <t>日</t>
    <rPh sb="0" eb="1">
      <t>ニチ</t>
    </rPh>
    <phoneticPr fontId="6"/>
  </si>
  <si>
    <t>成績・単位修得証明書の印刷</t>
    <rPh sb="0" eb="2">
      <t>セイセキ</t>
    </rPh>
    <rPh sb="3" eb="7">
      <t>タンイシュウトク</t>
    </rPh>
    <rPh sb="7" eb="10">
      <t>ショウメイショ</t>
    </rPh>
    <rPh sb="11" eb="13">
      <t>インサツ</t>
    </rPh>
    <phoneticPr fontId="5"/>
  </si>
  <si>
    <t>｢入学籍｣は西暦年、月を半角数字で入力してください
｢種別｣は該当する入学種類を選択してください</t>
    <rPh sb="1" eb="3">
      <t>ニュウガク</t>
    </rPh>
    <rPh sb="3" eb="4">
      <t>セキ</t>
    </rPh>
    <rPh sb="6" eb="8">
      <t>セイレキ</t>
    </rPh>
    <rPh sb="8" eb="9">
      <t>ネン</t>
    </rPh>
    <rPh sb="10" eb="11">
      <t>ツキ</t>
    </rPh>
    <rPh sb="12" eb="16">
      <t>ハンカクスウジ</t>
    </rPh>
    <rPh sb="17" eb="19">
      <t>ニュウリョク</t>
    </rPh>
    <rPh sb="27" eb="29">
      <t>シュベツ</t>
    </rPh>
    <rPh sb="31" eb="33">
      <t>ガイトウ</t>
    </rPh>
    <rPh sb="35" eb="37">
      <t>ニュウガク</t>
    </rPh>
    <rPh sb="37" eb="39">
      <t>シュルイ</t>
    </rPh>
    <rPh sb="40" eb="42">
      <t>センタク</t>
    </rPh>
    <phoneticPr fontId="5"/>
  </si>
  <si>
    <t>｢出学籍｣は西暦年、月、日を半角数字で入力してください
｢種別｣は該当する出学種類を選択してください</t>
    <rPh sb="1" eb="4">
      <t>シュツガクセキ</t>
    </rPh>
    <rPh sb="6" eb="8">
      <t>セイレキ</t>
    </rPh>
    <rPh sb="8" eb="9">
      <t>ネン</t>
    </rPh>
    <rPh sb="10" eb="11">
      <t>ツキ</t>
    </rPh>
    <rPh sb="12" eb="13">
      <t>ヒ</t>
    </rPh>
    <rPh sb="14" eb="18">
      <t>ハンカクスウジ</t>
    </rPh>
    <rPh sb="19" eb="21">
      <t>ニュウリョク</t>
    </rPh>
    <rPh sb="37" eb="38">
      <t>シュツ</t>
    </rPh>
    <phoneticPr fontId="5"/>
  </si>
  <si>
    <t>入力必須項目をすべて入力すると背景色が黄色から青色に変わります</t>
    <phoneticPr fontId="5"/>
  </si>
  <si>
    <t>在籍した学校の学籍について入力します
ＡからＥの順に新しいものから古いものへ、過去にさかのぼるように詰めて入力してください</t>
    <rPh sb="0" eb="2">
      <t>ザイセキ</t>
    </rPh>
    <rPh sb="4" eb="6">
      <t>ガッコウ</t>
    </rPh>
    <rPh sb="7" eb="9">
      <t>ガクセキ</t>
    </rPh>
    <rPh sb="13" eb="15">
      <t>ニュウリョク</t>
    </rPh>
    <rPh sb="26" eb="27">
      <t>アタラ</t>
    </rPh>
    <rPh sb="33" eb="34">
      <t>フル</t>
    </rPh>
    <rPh sb="50" eb="51">
      <t>ツ</t>
    </rPh>
    <phoneticPr fontId="5"/>
  </si>
  <si>
    <t>本校への転入学を勧める理由を具体的に入力してください（300字程度まで表示可能）
編入学の場合は入力不要です</t>
    <rPh sb="18" eb="20">
      <t>ニュウリョク</t>
    </rPh>
    <rPh sb="30" eb="31">
      <t>ジ</t>
    </rPh>
    <rPh sb="31" eb="33">
      <t>テイド</t>
    </rPh>
    <rPh sb="35" eb="39">
      <t>ヒョウジカノウ</t>
    </rPh>
    <phoneticPr fontId="5"/>
  </si>
  <si>
    <t>印刷する学校アルファベットを選択します
画面が表示されたら｢ファイル｣→｢印刷｣から印刷します</t>
    <rPh sb="0" eb="2">
      <t>インサツ</t>
    </rPh>
    <rPh sb="4" eb="6">
      <t>ガッコウ</t>
    </rPh>
    <rPh sb="14" eb="16">
      <t>センタク</t>
    </rPh>
    <rPh sb="20" eb="22">
      <t>ガメン</t>
    </rPh>
    <rPh sb="23" eb="25">
      <t>ヒョウジ</t>
    </rPh>
    <rPh sb="37" eb="39">
      <t>インサツ</t>
    </rPh>
    <rPh sb="42" eb="44">
      <t>インサツ</t>
    </rPh>
    <phoneticPr fontId="5"/>
  </si>
  <si>
    <t>証明書の発行</t>
    <rPh sb="0" eb="3">
      <t>ショウメイショ</t>
    </rPh>
    <rPh sb="4" eb="6">
      <t>ハッコウ</t>
    </rPh>
    <phoneticPr fontId="5"/>
  </si>
  <si>
    <t>発行年</t>
    <rPh sb="0" eb="2">
      <t>ハッコウ</t>
    </rPh>
    <rPh sb="2" eb="3">
      <t>ネン</t>
    </rPh>
    <phoneticPr fontId="5"/>
  </si>
  <si>
    <t>発行月</t>
    <rPh sb="0" eb="2">
      <t>ハッコウ</t>
    </rPh>
    <rPh sb="2" eb="3">
      <t>ツキ</t>
    </rPh>
    <phoneticPr fontId="5"/>
  </si>
  <si>
    <t>発行日</t>
    <rPh sb="0" eb="2">
      <t>ハッコウ</t>
    </rPh>
    <rPh sb="2" eb="3">
      <t>ヒ</t>
    </rPh>
    <phoneticPr fontId="5"/>
  </si>
  <si>
    <t>郵便番号</t>
    <rPh sb="0" eb="4">
      <t>ユウビンバンゴウ</t>
    </rPh>
    <phoneticPr fontId="5"/>
  </si>
  <si>
    <t>学校住所</t>
    <rPh sb="0" eb="4">
      <t>ガッコウジュウショ</t>
    </rPh>
    <phoneticPr fontId="5"/>
  </si>
  <si>
    <t>電話番号</t>
    <rPh sb="0" eb="4">
      <t>デンワバンゴウ</t>
    </rPh>
    <phoneticPr fontId="5"/>
  </si>
  <si>
    <t>受験生</t>
    <rPh sb="0" eb="3">
      <t>ジュケンセイ</t>
    </rPh>
    <phoneticPr fontId="5"/>
  </si>
  <si>
    <t>｢歴｣は西暦、令和、平成、昭和から１つ選択してください</t>
    <rPh sb="1" eb="2">
      <t>レキ</t>
    </rPh>
    <rPh sb="4" eb="6">
      <t>セイレキ</t>
    </rPh>
    <rPh sb="7" eb="9">
      <t>レイワ</t>
    </rPh>
    <rPh sb="10" eb="12">
      <t>ヘイセイ</t>
    </rPh>
    <rPh sb="13" eb="15">
      <t>ショウワ</t>
    </rPh>
    <rPh sb="19" eb="21">
      <t>センタク</t>
    </rPh>
    <phoneticPr fontId="5"/>
  </si>
  <si>
    <t>AE</t>
    <phoneticPr fontId="5"/>
  </si>
  <si>
    <t>カ教目</t>
    <rPh sb="1" eb="2">
      <t>キョウ</t>
    </rPh>
    <rPh sb="2" eb="3">
      <t>モク</t>
    </rPh>
    <phoneticPr fontId="5"/>
  </si>
  <si>
    <t>学設
教科
入力</t>
    <rPh sb="0" eb="1">
      <t>ガク</t>
    </rPh>
    <rPh sb="1" eb="2">
      <t>セツ</t>
    </rPh>
    <rPh sb="3" eb="5">
      <t>キョウカ</t>
    </rPh>
    <rPh sb="6" eb="8">
      <t>ニュウリョク</t>
    </rPh>
    <phoneticPr fontId="5"/>
  </si>
  <si>
    <t>学設
科目
入力</t>
    <rPh sb="0" eb="1">
      <t>ガク</t>
    </rPh>
    <rPh sb="1" eb="2">
      <t>セツ</t>
    </rPh>
    <rPh sb="3" eb="5">
      <t>カモク</t>
    </rPh>
    <rPh sb="6" eb="8">
      <t>ニュウリョク</t>
    </rPh>
    <phoneticPr fontId="5"/>
  </si>
  <si>
    <t>学設
教科</t>
    <rPh sb="0" eb="1">
      <t>ガク</t>
    </rPh>
    <rPh sb="1" eb="2">
      <t>セツ</t>
    </rPh>
    <rPh sb="3" eb="5">
      <t>キョウカ</t>
    </rPh>
    <phoneticPr fontId="5"/>
  </si>
  <si>
    <t>学設
科目</t>
    <rPh sb="0" eb="1">
      <t>ガク</t>
    </rPh>
    <rPh sb="1" eb="2">
      <t>セツ</t>
    </rPh>
    <rPh sb="3" eb="5">
      <t>カモク</t>
    </rPh>
    <phoneticPr fontId="5"/>
  </si>
  <si>
    <t>入力</t>
    <rPh sb="0" eb="2">
      <t>ニュウリョク</t>
    </rPh>
    <phoneticPr fontId="5"/>
  </si>
  <si>
    <t>修得単位
数の計</t>
    <rPh sb="0" eb="2">
      <t>シュウトク</t>
    </rPh>
    <rPh sb="2" eb="4">
      <t>タンイ</t>
    </rPh>
    <rPh sb="5" eb="6">
      <t>スウ</t>
    </rPh>
    <rPh sb="7" eb="8">
      <t>ケイ</t>
    </rPh>
    <phoneticPr fontId="5"/>
  </si>
  <si>
    <t>P列には｢学年｣｢年次｣に相当する数値を、Q列には｢出席すべき日数｣の数値を、R列には｢出席日数｣の数値を半角数字で入力してください
通信制で｢出席すべき日数｣がない場合は｢-｣(半角ハイフン)を入力してください</t>
    <rPh sb="1" eb="2">
      <t>レツ</t>
    </rPh>
    <rPh sb="10" eb="11">
      <t>ジ</t>
    </rPh>
    <rPh sb="13" eb="15">
      <t>ソウトウ</t>
    </rPh>
    <rPh sb="22" eb="23">
      <t>レツ</t>
    </rPh>
    <rPh sb="26" eb="28">
      <t>シュッセキ</t>
    </rPh>
    <rPh sb="31" eb="33">
      <t>ニッスウ</t>
    </rPh>
    <rPh sb="40" eb="41">
      <t>レツ</t>
    </rPh>
    <rPh sb="44" eb="48">
      <t>シュッセキニッスウ</t>
    </rPh>
    <rPh sb="53" eb="57">
      <t>ハンカクスウジ</t>
    </rPh>
    <rPh sb="58" eb="60">
      <t>ニュウリョク</t>
    </rPh>
    <rPh sb="67" eb="70">
      <t>ツウシンセイ</t>
    </rPh>
    <rPh sb="83" eb="85">
      <t>バアイ</t>
    </rPh>
    <rPh sb="90" eb="92">
      <t>ハンカク</t>
    </rPh>
    <rPh sb="98" eb="100">
      <t>ニュウリョク</t>
    </rPh>
    <phoneticPr fontId="5"/>
  </si>
  <si>
    <t>｢出席の記録｣がシート｢学籍記録｣でＡ～Ｅに入力したデータをもとに、古いものから順に｢在籍年度｣は西暦で表示し、｢出入｣は生徒異動について表示しています</t>
    <rPh sb="1" eb="3">
      <t>シュッセキ</t>
    </rPh>
    <rPh sb="4" eb="6">
      <t>キロク</t>
    </rPh>
    <rPh sb="12" eb="16">
      <t>ガクセキキロク</t>
    </rPh>
    <rPh sb="22" eb="24">
      <t>ニュウリョク</t>
    </rPh>
    <rPh sb="43" eb="47">
      <t>ザイセキネンド</t>
    </rPh>
    <rPh sb="49" eb="51">
      <t>セイレキ</t>
    </rPh>
    <rPh sb="52" eb="54">
      <t>ヒョウジ</t>
    </rPh>
    <rPh sb="61" eb="63">
      <t>セイト</t>
    </rPh>
    <rPh sb="63" eb="65">
      <t>イドウ</t>
    </rPh>
    <rPh sb="69" eb="71">
      <t>ヒョウジ</t>
    </rPh>
    <phoneticPr fontId="5"/>
  </si>
  <si>
    <t>T列の｢修得単位数の計｣はシート｢学習記録｣で入力した修得した教科・科目の在籍校別・年度別の修得単位数の合計が表示されます。</t>
    <rPh sb="1" eb="2">
      <t>レツ</t>
    </rPh>
    <rPh sb="4" eb="6">
      <t>シュウトク</t>
    </rPh>
    <rPh sb="6" eb="9">
      <t>タンイスウ</t>
    </rPh>
    <rPh sb="10" eb="11">
      <t>ケイ</t>
    </rPh>
    <rPh sb="17" eb="19">
      <t>ガクシュウ</t>
    </rPh>
    <rPh sb="19" eb="21">
      <t>キロク</t>
    </rPh>
    <rPh sb="23" eb="25">
      <t>ニュウリョク</t>
    </rPh>
    <rPh sb="27" eb="29">
      <t>シュウトク</t>
    </rPh>
    <rPh sb="31" eb="33">
      <t>キョウカ</t>
    </rPh>
    <rPh sb="34" eb="36">
      <t>カモク</t>
    </rPh>
    <rPh sb="37" eb="39">
      <t>ザイセキ</t>
    </rPh>
    <rPh sb="39" eb="40">
      <t>コウ</t>
    </rPh>
    <rPh sb="40" eb="41">
      <t>ベツ</t>
    </rPh>
    <rPh sb="42" eb="44">
      <t>ネンド</t>
    </rPh>
    <rPh sb="44" eb="45">
      <t>ベツ</t>
    </rPh>
    <rPh sb="46" eb="48">
      <t>シュウトク</t>
    </rPh>
    <rPh sb="48" eb="51">
      <t>タンイスウ</t>
    </rPh>
    <rPh sb="52" eb="54">
      <t>ゴウケイ</t>
    </rPh>
    <rPh sb="55" eb="57">
      <t>ヒョウジ</t>
    </rPh>
    <phoneticPr fontId="5"/>
  </si>
  <si>
    <r>
      <t>｢月｣は</t>
    </r>
    <r>
      <rPr>
        <b/>
        <sz val="10"/>
        <color theme="1"/>
        <rFont val="ＭＳ Ｐ明朝"/>
        <family val="1"/>
        <charset val="128"/>
      </rPr>
      <t>半角数字</t>
    </r>
    <r>
      <rPr>
        <sz val="10"/>
        <color theme="1"/>
        <rFont val="ＭＳ Ｐ明朝"/>
        <family val="1"/>
        <charset val="128"/>
      </rPr>
      <t>のみ入力してください</t>
    </r>
    <rPh sb="1" eb="2">
      <t>ツキ</t>
    </rPh>
    <rPh sb="4" eb="6">
      <t>ハンカク</t>
    </rPh>
    <rPh sb="6" eb="8">
      <t>スウジ</t>
    </rPh>
    <rPh sb="10" eb="12">
      <t>ニュウリョク</t>
    </rPh>
    <phoneticPr fontId="5"/>
  </si>
  <si>
    <r>
      <t>｢日｣は</t>
    </r>
    <r>
      <rPr>
        <b/>
        <sz val="10"/>
        <color theme="1"/>
        <rFont val="ＭＳ Ｐ明朝"/>
        <family val="1"/>
        <charset val="128"/>
      </rPr>
      <t>半角数字</t>
    </r>
    <r>
      <rPr>
        <sz val="10"/>
        <color theme="1"/>
        <rFont val="ＭＳ Ｐ明朝"/>
        <family val="1"/>
        <charset val="128"/>
      </rPr>
      <t>のみ入力してください</t>
    </r>
    <rPh sb="1" eb="2">
      <t>ヒ</t>
    </rPh>
    <rPh sb="4" eb="6">
      <t>ハンカク</t>
    </rPh>
    <rPh sb="6" eb="8">
      <t>スウジ</t>
    </rPh>
    <rPh sb="10" eb="12">
      <t>ニュウリョク</t>
    </rPh>
    <phoneticPr fontId="5"/>
  </si>
  <si>
    <r>
      <t xml:space="preserve">｢発行年｣は和暦です </t>
    </r>
    <r>
      <rPr>
        <b/>
        <sz val="10"/>
        <color theme="1"/>
        <rFont val="ＭＳ Ｐ明朝"/>
        <family val="1"/>
        <charset val="128"/>
      </rPr>
      <t>半角数字</t>
    </r>
    <r>
      <rPr>
        <sz val="10"/>
        <color theme="1"/>
        <rFont val="ＭＳ Ｐ明朝"/>
        <family val="1"/>
        <charset val="128"/>
      </rPr>
      <t>のみ入力してください</t>
    </r>
    <rPh sb="1" eb="4">
      <t>ハッコウネン</t>
    </rPh>
    <rPh sb="6" eb="8">
      <t>ワレキ</t>
    </rPh>
    <rPh sb="11" eb="13">
      <t>ハンカク</t>
    </rPh>
    <rPh sb="13" eb="15">
      <t>スウジ</t>
    </rPh>
    <rPh sb="17" eb="19">
      <t>ニュウリョク</t>
    </rPh>
    <phoneticPr fontId="5"/>
  </si>
  <si>
    <r>
      <t>｢発行月｣は</t>
    </r>
    <r>
      <rPr>
        <b/>
        <sz val="10"/>
        <color theme="1"/>
        <rFont val="ＭＳ Ｐ明朝"/>
        <family val="1"/>
        <charset val="128"/>
      </rPr>
      <t>半角数字</t>
    </r>
    <r>
      <rPr>
        <sz val="10"/>
        <color theme="1"/>
        <rFont val="ＭＳ Ｐ明朝"/>
        <family val="1"/>
        <charset val="128"/>
      </rPr>
      <t>のみ入力してください</t>
    </r>
    <rPh sb="1" eb="3">
      <t>ハッコウ</t>
    </rPh>
    <rPh sb="3" eb="4">
      <t>ツキ</t>
    </rPh>
    <rPh sb="6" eb="8">
      <t>ハンカク</t>
    </rPh>
    <rPh sb="8" eb="10">
      <t>スウジ</t>
    </rPh>
    <rPh sb="12" eb="14">
      <t>ニュウリョク</t>
    </rPh>
    <phoneticPr fontId="5"/>
  </si>
  <si>
    <r>
      <t>｢発行日｣は</t>
    </r>
    <r>
      <rPr>
        <b/>
        <sz val="10"/>
        <color theme="1"/>
        <rFont val="ＭＳ Ｐ明朝"/>
        <family val="1"/>
        <charset val="128"/>
      </rPr>
      <t>半角数字</t>
    </r>
    <r>
      <rPr>
        <sz val="10"/>
        <color theme="1"/>
        <rFont val="ＭＳ Ｐ明朝"/>
        <family val="1"/>
        <charset val="128"/>
      </rPr>
      <t>のみ入力してください</t>
    </r>
    <rPh sb="1" eb="3">
      <t>ハッコウ</t>
    </rPh>
    <rPh sb="3" eb="4">
      <t>ヒ</t>
    </rPh>
    <rPh sb="6" eb="8">
      <t>ハンカク</t>
    </rPh>
    <rPh sb="8" eb="10">
      <t>スウジ</t>
    </rPh>
    <rPh sb="12" eb="14">
      <t>ニュウリョク</t>
    </rPh>
    <phoneticPr fontId="5"/>
  </si>
  <si>
    <r>
      <t>｢年｣は</t>
    </r>
    <r>
      <rPr>
        <b/>
        <sz val="10"/>
        <color theme="1"/>
        <rFont val="ＭＳ Ｐ明朝"/>
        <family val="1"/>
        <charset val="128"/>
      </rPr>
      <t>半角数字</t>
    </r>
    <r>
      <rPr>
        <sz val="10"/>
        <color theme="1"/>
        <rFont val="ＭＳ Ｐ明朝"/>
        <family val="1"/>
        <charset val="128"/>
      </rPr>
      <t>のみ入力してください 西暦の場合は</t>
    </r>
    <r>
      <rPr>
        <b/>
        <sz val="10"/>
        <color theme="1"/>
        <rFont val="ＭＳ Ｐ明朝"/>
        <family val="1"/>
        <charset val="128"/>
      </rPr>
      <t>半角数字</t>
    </r>
    <r>
      <rPr>
        <sz val="10"/>
        <color theme="1"/>
        <rFont val="ＭＳ Ｐ明朝"/>
        <family val="1"/>
        <charset val="128"/>
      </rPr>
      <t>４けたで入力してください</t>
    </r>
    <rPh sb="1" eb="2">
      <t>ネン</t>
    </rPh>
    <rPh sb="4" eb="6">
      <t>ハンカク</t>
    </rPh>
    <rPh sb="6" eb="8">
      <t>スウジ</t>
    </rPh>
    <rPh sb="10" eb="12">
      <t>ニュウリョク</t>
    </rPh>
    <phoneticPr fontId="5"/>
  </si>
  <si>
    <t>｢郵便番号｣は区切りハイフンの入力は必要ありません</t>
    <rPh sb="1" eb="5">
      <t>ユウビンバンゴウ</t>
    </rPh>
    <rPh sb="7" eb="9">
      <t>クギ</t>
    </rPh>
    <rPh sb="15" eb="17">
      <t>ニュウリョク</t>
    </rPh>
    <rPh sb="18" eb="20">
      <t>ヒツヨウ</t>
    </rPh>
    <phoneticPr fontId="5"/>
  </si>
  <si>
    <r>
      <t>｢学校住所｣での丁目番地などの数字は</t>
    </r>
    <r>
      <rPr>
        <b/>
        <sz val="10"/>
        <color theme="1"/>
        <rFont val="ＭＳ Ｐ明朝"/>
        <family val="1"/>
        <charset val="128"/>
      </rPr>
      <t>半角数字</t>
    </r>
    <r>
      <rPr>
        <sz val="10"/>
        <color theme="1"/>
        <rFont val="ＭＳ Ｐ明朝"/>
        <family val="1"/>
        <charset val="128"/>
      </rPr>
      <t>で入力してください 区切りハイフンは</t>
    </r>
    <r>
      <rPr>
        <b/>
        <sz val="10"/>
        <color theme="1"/>
        <rFont val="ＭＳ Ｐ明朝"/>
        <family val="1"/>
        <charset val="128"/>
      </rPr>
      <t>半角</t>
    </r>
    <r>
      <rPr>
        <sz val="10"/>
        <color theme="1"/>
        <rFont val="ＭＳ Ｐ明朝"/>
        <family val="1"/>
        <charset val="128"/>
      </rPr>
      <t>で入力してください</t>
    </r>
    <rPh sb="1" eb="5">
      <t>ガッコウジュウショ</t>
    </rPh>
    <rPh sb="8" eb="9">
      <t>チョウ</t>
    </rPh>
    <rPh sb="9" eb="10">
      <t>メ</t>
    </rPh>
    <rPh sb="10" eb="12">
      <t>バンチ</t>
    </rPh>
    <rPh sb="15" eb="17">
      <t>スウジ</t>
    </rPh>
    <rPh sb="18" eb="22">
      <t>ハンカクスウジ</t>
    </rPh>
    <rPh sb="23" eb="25">
      <t>ニュウリョク</t>
    </rPh>
    <phoneticPr fontId="5"/>
  </si>
  <si>
    <t>AC列｢A～E｣でシート｢学籍記録｣で入力した学校アルファベットを選択します
AD列｢学校｣に学校名が表示されます</t>
    <phoneticPr fontId="5"/>
  </si>
  <si>
    <t>AE列｢年度｣で単位修得した西暦年度を選択します
AF列「学年｣で学年(年次)が表示されます</t>
    <rPh sb="8" eb="12">
      <t>タンイシュウトク</t>
    </rPh>
    <rPh sb="27" eb="28">
      <t>レツ</t>
    </rPh>
    <rPh sb="29" eb="31">
      <t>ガクネン</t>
    </rPh>
    <rPh sb="33" eb="35">
      <t>ガクネン</t>
    </rPh>
    <rPh sb="36" eb="38">
      <t>ネンジ</t>
    </rPh>
    <rPh sb="40" eb="42">
      <t>ヒョウジ</t>
    </rPh>
    <phoneticPr fontId="5"/>
  </si>
  <si>
    <t>姓ふりがな</t>
    <rPh sb="0" eb="1">
      <t>セイ</t>
    </rPh>
    <phoneticPr fontId="5"/>
  </si>
  <si>
    <t>名ふりがな</t>
    <rPh sb="0" eb="1">
      <t>メイ</t>
    </rPh>
    <phoneticPr fontId="5"/>
  </si>
  <si>
    <t>受験生名前（姓）</t>
    <rPh sb="0" eb="3">
      <t>ジュケンセイ</t>
    </rPh>
    <rPh sb="6" eb="7">
      <t>セイ</t>
    </rPh>
    <phoneticPr fontId="5"/>
  </si>
  <si>
    <t>受験生名前（名）</t>
    <rPh sb="0" eb="3">
      <t>ジュケンセイ</t>
    </rPh>
    <rPh sb="3" eb="5">
      <t>ナマエ</t>
    </rPh>
    <rPh sb="6" eb="7">
      <t>ナ</t>
    </rPh>
    <phoneticPr fontId="5"/>
  </si>
  <si>
    <t>学習
の
記録</t>
    <rPh sb="0" eb="2">
      <t>ガクシュウ</t>
    </rPh>
    <rPh sb="5" eb="7">
      <t>キロク</t>
    </rPh>
    <phoneticPr fontId="5"/>
  </si>
  <si>
    <t>AC</t>
    <phoneticPr fontId="5"/>
  </si>
  <si>
    <t>AE</t>
    <phoneticPr fontId="5"/>
  </si>
  <si>
    <t>AG</t>
    <phoneticPr fontId="5"/>
  </si>
  <si>
    <t>AH</t>
    <phoneticPr fontId="5"/>
  </si>
  <si>
    <t>AI</t>
    <phoneticPr fontId="5"/>
  </si>
  <si>
    <t>AJ</t>
    <phoneticPr fontId="5"/>
  </si>
  <si>
    <t>AK</t>
    <phoneticPr fontId="5"/>
  </si>
  <si>
    <t>AL</t>
    <phoneticPr fontId="5"/>
  </si>
  <si>
    <t xml:space="preserve">AH列｢教科｣を選択します
｢総合的な学習の時間」｢総合的な探究の時間｣｢留学｣｢自立活動｣｢日本語指導｣の場合は｢教科なし｣を選択します
学校設定教科の場合は｢学校設定教科｣を選択しAL列に学校設定教科名を入力します
</t>
    <rPh sb="30" eb="32">
      <t>タンキュウ</t>
    </rPh>
    <phoneticPr fontId="5"/>
  </si>
  <si>
    <r>
      <t xml:space="preserve">AG列｢カリ｣で入力する教科・科目が設定されているカリキュラムの実施開始年度を選択します
</t>
    </r>
    <r>
      <rPr>
        <b/>
        <sz val="11"/>
        <color theme="1"/>
        <rFont val="ＭＳ Ｐ明朝"/>
        <family val="1"/>
        <charset val="128"/>
      </rPr>
      <t>2022</t>
    </r>
    <r>
      <rPr>
        <sz val="11"/>
        <color theme="1"/>
        <rFont val="ＭＳ Ｐ明朝"/>
        <family val="1"/>
        <charset val="128"/>
      </rPr>
      <t>(令和４年度),</t>
    </r>
    <r>
      <rPr>
        <b/>
        <sz val="11"/>
        <color theme="1"/>
        <rFont val="ＭＳ Ｐ明朝"/>
        <family val="1"/>
        <charset val="128"/>
      </rPr>
      <t>2013</t>
    </r>
    <r>
      <rPr>
        <sz val="11"/>
        <color theme="1"/>
        <rFont val="ＭＳ Ｐ明朝"/>
        <family val="1"/>
        <charset val="128"/>
      </rPr>
      <t>(平成25年度),</t>
    </r>
    <r>
      <rPr>
        <b/>
        <sz val="11"/>
        <color theme="1"/>
        <rFont val="ＭＳ Ｐ明朝"/>
        <family val="1"/>
        <charset val="128"/>
      </rPr>
      <t>2003</t>
    </r>
    <r>
      <rPr>
        <sz val="11"/>
        <color theme="1"/>
        <rFont val="ＭＳ Ｐ明朝"/>
        <family val="1"/>
        <charset val="128"/>
      </rPr>
      <t>(平成15年度),</t>
    </r>
    <r>
      <rPr>
        <b/>
        <sz val="11"/>
        <color theme="1"/>
        <rFont val="ＭＳ Ｐ明朝"/>
        <family val="1"/>
        <charset val="128"/>
      </rPr>
      <t>1994</t>
    </r>
    <r>
      <rPr>
        <sz val="11"/>
        <color theme="1"/>
        <rFont val="ＭＳ Ｐ明朝"/>
        <family val="1"/>
        <charset val="128"/>
      </rPr>
      <t xml:space="preserve">(平成６年度) から選択します
</t>
    </r>
    <rPh sb="18" eb="20">
      <t>セッテイ</t>
    </rPh>
    <rPh sb="34" eb="36">
      <t>カイシ</t>
    </rPh>
    <rPh sb="50" eb="52">
      <t>レイワ</t>
    </rPh>
    <rPh sb="53" eb="55">
      <t>ネンド</t>
    </rPh>
    <rPh sb="62" eb="64">
      <t>ヘイセイ</t>
    </rPh>
    <rPh sb="66" eb="68">
      <t>ネンド</t>
    </rPh>
    <rPh sb="75" eb="77">
      <t>ヘイセイ</t>
    </rPh>
    <rPh sb="79" eb="81">
      <t>ネンド</t>
    </rPh>
    <rPh sb="88" eb="90">
      <t>ヘイセイ</t>
    </rPh>
    <rPh sb="91" eb="93">
      <t>ネンド</t>
    </rPh>
    <rPh sb="97" eb="99">
      <t>センタク</t>
    </rPh>
    <phoneticPr fontId="5"/>
  </si>
  <si>
    <t>AM</t>
    <phoneticPr fontId="5"/>
  </si>
  <si>
    <t>AL列｢学校設定教科｣を入力します
AH列で｢学校設定教科｣を選択した場合にその教科名を入力します</t>
    <rPh sb="2" eb="3">
      <t>レツ</t>
    </rPh>
    <rPh sb="4" eb="8">
      <t>ガッコウセッテイ</t>
    </rPh>
    <rPh sb="8" eb="10">
      <t>キョウカ</t>
    </rPh>
    <rPh sb="12" eb="14">
      <t>ニュウリョク</t>
    </rPh>
    <rPh sb="20" eb="21">
      <t>レツ</t>
    </rPh>
    <rPh sb="23" eb="29">
      <t>ガッコウセッテイキョウカ</t>
    </rPh>
    <rPh sb="31" eb="33">
      <t>センタク</t>
    </rPh>
    <rPh sb="35" eb="37">
      <t>バアイ</t>
    </rPh>
    <rPh sb="40" eb="43">
      <t>キョウカメイ</t>
    </rPh>
    <rPh sb="44" eb="46">
      <t>ニュウリョク</t>
    </rPh>
    <phoneticPr fontId="5"/>
  </si>
  <si>
    <t>AM列｢学校設定科目｣を入力します
AI列で｢学校設定科目｣を選択した場合にその科目名を入力します</t>
    <rPh sb="2" eb="3">
      <t>レツ</t>
    </rPh>
    <rPh sb="4" eb="8">
      <t>ガッコウセッテイ</t>
    </rPh>
    <rPh sb="8" eb="10">
      <t>カモク</t>
    </rPh>
    <rPh sb="12" eb="14">
      <t>ニュウリョク</t>
    </rPh>
    <rPh sb="20" eb="21">
      <t>レツ</t>
    </rPh>
    <rPh sb="23" eb="25">
      <t>ガッコウ</t>
    </rPh>
    <rPh sb="25" eb="27">
      <t>セッテイ</t>
    </rPh>
    <rPh sb="27" eb="29">
      <t>カモク</t>
    </rPh>
    <rPh sb="31" eb="33">
      <t>センタク</t>
    </rPh>
    <rPh sb="35" eb="37">
      <t>バアイ</t>
    </rPh>
    <rPh sb="40" eb="43">
      <t>カモクメイ</t>
    </rPh>
    <rPh sb="44" eb="46">
      <t>ニュウリョク</t>
    </rPh>
    <phoneticPr fontId="5"/>
  </si>
  <si>
    <t>AI列｢科目｣を選択します
AH列で｢教科なし｣を選択した場合は｢総合的な学習の時間」｢総合的な探究の時間｣｢留学｣｢自立活動｣｢日本語指導｣を選択します
学校設定科目の場合は｢学校設定科目｣を選択しAM列に学校設定科目名を入力します</t>
    <rPh sb="16" eb="17">
      <t>レツ</t>
    </rPh>
    <rPh sb="19" eb="21">
      <t>キョウカ</t>
    </rPh>
    <rPh sb="25" eb="27">
      <t>センタク</t>
    </rPh>
    <rPh sb="29" eb="31">
      <t>バアイ</t>
    </rPh>
    <rPh sb="82" eb="84">
      <t>カモク</t>
    </rPh>
    <rPh sb="93" eb="95">
      <t>カモク</t>
    </rPh>
    <rPh sb="109" eb="110">
      <t>メ</t>
    </rPh>
    <phoneticPr fontId="5"/>
  </si>
  <si>
    <t>カリ(AG)</t>
    <phoneticPr fontId="5"/>
  </si>
  <si>
    <t>教科(AH)</t>
    <rPh sb="0" eb="2">
      <t>キョウカ</t>
    </rPh>
    <phoneticPr fontId="5"/>
  </si>
  <si>
    <t>科目(AI)</t>
    <rPh sb="0" eb="2">
      <t>カモク</t>
    </rPh>
    <phoneticPr fontId="5"/>
  </si>
  <si>
    <t>↓探したい科目名に含まれる
↓文字列を入力します</t>
    <rPh sb="1" eb="2">
      <t>サガ</t>
    </rPh>
    <rPh sb="5" eb="8">
      <t>カモクメイ</t>
    </rPh>
    <rPh sb="9" eb="10">
      <t>フク</t>
    </rPh>
    <phoneticPr fontId="5"/>
  </si>
  <si>
    <t>検索：</t>
    <rPh sb="0" eb="2">
      <t>ケンサク</t>
    </rPh>
    <phoneticPr fontId="5"/>
  </si>
  <si>
    <r>
      <t xml:space="preserve">在籍した学校の年度ごとの単位修得状況について入力します
入力必須項目をすべて入力すると背景色が黄色から青色に変わります
</t>
    </r>
    <r>
      <rPr>
        <b/>
        <sz val="11"/>
        <color theme="1"/>
        <rFont val="ＭＳ Ｐ明朝"/>
        <family val="1"/>
        <charset val="128"/>
      </rPr>
      <t>カーソルを入力セルにおいて｢</t>
    </r>
    <r>
      <rPr>
        <b/>
        <u/>
        <sz val="11"/>
        <color theme="1"/>
        <rFont val="ＭＳ Ｐ明朝"/>
        <family val="1"/>
        <charset val="128"/>
      </rPr>
      <t>F9</t>
    </r>
    <r>
      <rPr>
        <b/>
        <sz val="11"/>
        <color theme="1"/>
        <rFont val="ＭＳ Ｐ明朝"/>
        <family val="1"/>
        <charset val="128"/>
      </rPr>
      <t>｣ボタンを押下すると
その項目の入力説明が表上部に表示されます</t>
    </r>
    <rPh sb="0" eb="2">
      <t>ザイセキ</t>
    </rPh>
    <rPh sb="4" eb="6">
      <t>ガッコウ</t>
    </rPh>
    <rPh sb="12" eb="16">
      <t>タンイシュウトク</t>
    </rPh>
    <rPh sb="16" eb="18">
      <t>ジョウキョウ</t>
    </rPh>
    <rPh sb="22" eb="24">
      <t>ニュウリョク</t>
    </rPh>
    <rPh sb="66" eb="68">
      <t>ニュウリョク</t>
    </rPh>
    <rPh sb="82" eb="84">
      <t>オウカ</t>
    </rPh>
    <rPh sb="90" eb="92">
      <t>コウモク</t>
    </rPh>
    <rPh sb="93" eb="95">
      <t>ニュウリョク</t>
    </rPh>
    <rPh sb="95" eb="97">
      <t>セツメイ</t>
    </rPh>
    <rPh sb="98" eb="101">
      <t>ヒョウジョウブ</t>
    </rPh>
    <rPh sb="102" eb="104">
      <t>ヒョウジ</t>
    </rPh>
    <phoneticPr fontId="5"/>
  </si>
  <si>
    <t>AJ列｢評定｣を入力します
履修のみの場合はAJ列に｢1｣AK列に｢0｣を入力します
総合的な探究の時間など評定のない単位修得の場合はAJ列に｢0｣を、AK列に修得した単位数をそれぞれ入力します</t>
    <rPh sb="14" eb="16">
      <t>リシュウ</t>
    </rPh>
    <rPh sb="19" eb="21">
      <t>バアイ</t>
    </rPh>
    <rPh sb="37" eb="39">
      <t>ニュウリョク</t>
    </rPh>
    <rPh sb="43" eb="46">
      <t>ソウゴウテキ</t>
    </rPh>
    <rPh sb="47" eb="49">
      <t>タンキュウ</t>
    </rPh>
    <rPh sb="50" eb="52">
      <t>ジカン</t>
    </rPh>
    <rPh sb="54" eb="56">
      <t>ヒョウテイ</t>
    </rPh>
    <rPh sb="59" eb="63">
      <t>タンイシュウトク</t>
    </rPh>
    <rPh sb="64" eb="66">
      <t>バアイ</t>
    </rPh>
    <rPh sb="80" eb="82">
      <t>シュウトク</t>
    </rPh>
    <rPh sb="84" eb="87">
      <t>タンイスウ</t>
    </rPh>
    <phoneticPr fontId="5"/>
  </si>
  <si>
    <t>｢電話番号｣は区切りハイフンの入力は必要ありません</t>
    <rPh sb="1" eb="5">
      <t>デンワバンゴウ</t>
    </rPh>
    <phoneticPr fontId="5"/>
  </si>
  <si>
    <t>S列には｢欠席の主な理由｣があれば選択肢から選んでください</t>
    <rPh sb="1" eb="2">
      <t>レツ</t>
    </rPh>
    <rPh sb="5" eb="7">
      <t>ケッセキ</t>
    </rPh>
    <rPh sb="8" eb="9">
      <t>オモ</t>
    </rPh>
    <rPh sb="10" eb="12">
      <t>リユウ</t>
    </rPh>
    <rPh sb="17" eb="20">
      <t>センタクシ</t>
    </rPh>
    <rPh sb="22" eb="23">
      <t>エラ</t>
    </rPh>
    <phoneticPr fontId="5"/>
  </si>
  <si>
    <t>体調不良</t>
  </si>
  <si>
    <t>病気</t>
  </si>
  <si>
    <t>けが</t>
  </si>
  <si>
    <t>通院</t>
  </si>
  <si>
    <t>入院</t>
  </si>
  <si>
    <t>本人または家庭の事情</t>
  </si>
  <si>
    <t>心身の不調</t>
  </si>
  <si>
    <t>J1:J</t>
    <phoneticPr fontId="5"/>
  </si>
  <si>
    <t>$Z1:$Z</t>
    <phoneticPr fontId="5"/>
  </si>
  <si>
    <t>学年
年次</t>
    <rPh sb="0" eb="1">
      <t>ガク</t>
    </rPh>
    <rPh sb="1" eb="2">
      <t>ネン</t>
    </rPh>
    <rPh sb="3" eb="5">
      <t>ネンジ</t>
    </rPh>
    <phoneticPr fontId="5"/>
  </si>
  <si>
    <t>学年
年次</t>
    <rPh sb="0" eb="2">
      <t>ガクネン</t>
    </rPh>
    <rPh sb="3" eb="5">
      <t>ネンジ</t>
    </rPh>
    <phoneticPr fontId="5"/>
  </si>
  <si>
    <t>｢立｣は｢国立｣｢私立｣｢◎◎都道府県立｣を入力してください
｢学校名｣｢課程｣｢学科｣を入力・選択してください
｢学部等｣はあれば入力してください
｢立｣と｢学校名｣に入力したデータは全角スペースで接続して１行に表示されます
同様に｢課程｣と｢学科｣｢学部等｣に入力したデータは全角スペースで接続して１行に表示されます</t>
    <rPh sb="5" eb="7">
      <t>コクリツ</t>
    </rPh>
    <rPh sb="9" eb="11">
      <t>シリツ</t>
    </rPh>
    <rPh sb="22" eb="24">
      <t>ニュウリョク</t>
    </rPh>
    <rPh sb="45" eb="47">
      <t>ニュウリョク</t>
    </rPh>
    <rPh sb="48" eb="50">
      <t>センタク</t>
    </rPh>
    <rPh sb="66" eb="68">
      <t>ニュウリョク</t>
    </rPh>
    <rPh sb="76" eb="77">
      <t>リツ</t>
    </rPh>
    <rPh sb="80" eb="83">
      <t>ガッコウメイ</t>
    </rPh>
    <rPh sb="93" eb="95">
      <t>ゼンカク</t>
    </rPh>
    <rPh sb="100" eb="102">
      <t>セツゾク</t>
    </rPh>
    <rPh sb="105" eb="106">
      <t>ギョウ</t>
    </rPh>
    <rPh sb="107" eb="109">
      <t>ヒョウジ</t>
    </rPh>
    <rPh sb="114" eb="116">
      <t>ドウヨウ</t>
    </rPh>
    <rPh sb="118" eb="120">
      <t>カテイ</t>
    </rPh>
    <rPh sb="123" eb="125">
      <t>ガッカ</t>
    </rPh>
    <rPh sb="127" eb="130">
      <t>ガクブトウ</t>
    </rPh>
    <rPh sb="147" eb="149">
      <t>セツゾク</t>
    </rPh>
    <rPh sb="152" eb="153">
      <t>ギョウ</t>
    </rPh>
    <rPh sb="154" eb="156">
      <t>ヒョウジ</t>
    </rPh>
    <phoneticPr fontId="5"/>
  </si>
  <si>
    <t>あ</t>
  </si>
  <si>
    <t>ア</t>
  </si>
  <si>
    <t>い</t>
  </si>
  <si>
    <t>う</t>
  </si>
  <si>
    <t>え</t>
  </si>
  <si>
    <t>お</t>
  </si>
  <si>
    <t>か</t>
  </si>
  <si>
    <t>ァ</t>
  </si>
  <si>
    <t>ィ</t>
  </si>
  <si>
    <t>イ</t>
  </si>
  <si>
    <t>ゥ</t>
  </si>
  <si>
    <t>ウ</t>
  </si>
  <si>
    <t>ェ</t>
  </si>
  <si>
    <t>エ</t>
  </si>
  <si>
    <t>ォ</t>
  </si>
  <si>
    <t>オ</t>
  </si>
  <si>
    <t>カ</t>
  </si>
  <si>
    <t>ガ</t>
  </si>
  <si>
    <t>キ</t>
  </si>
  <si>
    <t>ギ</t>
  </si>
  <si>
    <t>ク</t>
  </si>
  <si>
    <t>グ</t>
  </si>
  <si>
    <t>ケ</t>
  </si>
  <si>
    <t>ゲ</t>
  </si>
  <si>
    <t>コ</t>
  </si>
  <si>
    <t>ゴ</t>
  </si>
  <si>
    <t>サ</t>
  </si>
  <si>
    <t>ザ</t>
  </si>
  <si>
    <t>シ</t>
  </si>
  <si>
    <t>ジ</t>
  </si>
  <si>
    <t>ス</t>
  </si>
  <si>
    <t>ズ</t>
  </si>
  <si>
    <t>セ</t>
  </si>
  <si>
    <t>ゼ</t>
  </si>
  <si>
    <t>ソ</t>
  </si>
  <si>
    <t>ゾ</t>
  </si>
  <si>
    <t>タ</t>
  </si>
  <si>
    <t>ダ</t>
  </si>
  <si>
    <t>チ</t>
  </si>
  <si>
    <t>ヂ</t>
  </si>
  <si>
    <t>ッ</t>
  </si>
  <si>
    <t>ツ</t>
  </si>
  <si>
    <t>ヅ</t>
  </si>
  <si>
    <t>テ</t>
  </si>
  <si>
    <t>デ</t>
  </si>
  <si>
    <t>ト</t>
  </si>
  <si>
    <t>ド</t>
  </si>
  <si>
    <t>ナ</t>
  </si>
  <si>
    <t>ニ</t>
  </si>
  <si>
    <t>ヌ</t>
  </si>
  <si>
    <t>ネ</t>
  </si>
  <si>
    <t>ノ</t>
  </si>
  <si>
    <t>ハ</t>
  </si>
  <si>
    <t>バ</t>
  </si>
  <si>
    <t>パ</t>
  </si>
  <si>
    <t>ヒ</t>
  </si>
  <si>
    <t>ビ</t>
  </si>
  <si>
    <t>ピ</t>
  </si>
  <si>
    <t>フ</t>
  </si>
  <si>
    <t>ブ</t>
  </si>
  <si>
    <t>プ</t>
  </si>
  <si>
    <t>ヘ</t>
  </si>
  <si>
    <t>ベ</t>
  </si>
  <si>
    <t>ペ</t>
  </si>
  <si>
    <t>ホ</t>
  </si>
  <si>
    <t>ボ</t>
  </si>
  <si>
    <t>ポ</t>
  </si>
  <si>
    <t>マ</t>
  </si>
  <si>
    <t>ミ</t>
  </si>
  <si>
    <t>ム</t>
  </si>
  <si>
    <t>メ</t>
  </si>
  <si>
    <t>モ</t>
  </si>
  <si>
    <t>ャ</t>
  </si>
  <si>
    <t>ヤ</t>
  </si>
  <si>
    <t>ュ</t>
  </si>
  <si>
    <t>ユ</t>
  </si>
  <si>
    <t>ョ</t>
  </si>
  <si>
    <t>ヨ</t>
  </si>
  <si>
    <t>ラ</t>
  </si>
  <si>
    <t>リ</t>
  </si>
  <si>
    <t>ル</t>
  </si>
  <si>
    <t>レ</t>
  </si>
  <si>
    <t>ロ</t>
  </si>
  <si>
    <t>ヮ</t>
  </si>
  <si>
    <t>ワ</t>
  </si>
  <si>
    <t>ヰ</t>
  </si>
  <si>
    <t>ヱ</t>
  </si>
  <si>
    <t>ヲ</t>
  </si>
  <si>
    <t>ン</t>
  </si>
  <si>
    <t>ヴ</t>
  </si>
  <si>
    <t>ヵ</t>
  </si>
  <si>
    <t>ヶ</t>
  </si>
  <si>
    <t>ぁ</t>
  </si>
  <si>
    <t>ぃ</t>
  </si>
  <si>
    <t>ぅ</t>
  </si>
  <si>
    <t>ぇ</t>
  </si>
  <si>
    <t>ぉ</t>
  </si>
  <si>
    <t>が</t>
  </si>
  <si>
    <t>き</t>
  </si>
  <si>
    <t>ぎ</t>
  </si>
  <si>
    <t>く</t>
  </si>
  <si>
    <t>ぐ</t>
  </si>
  <si>
    <t>け</t>
  </si>
  <si>
    <t>げ</t>
  </si>
  <si>
    <t>こ</t>
  </si>
  <si>
    <t>ご</t>
  </si>
  <si>
    <t>さ</t>
  </si>
  <si>
    <t>ざ</t>
  </si>
  <si>
    <t>し</t>
  </si>
  <si>
    <t>じ</t>
  </si>
  <si>
    <t>す</t>
  </si>
  <si>
    <t>ず</t>
  </si>
  <si>
    <t>せ</t>
  </si>
  <si>
    <t>ぜ</t>
  </si>
  <si>
    <t>そ</t>
  </si>
  <si>
    <t>ぞ</t>
  </si>
  <si>
    <t>た</t>
  </si>
  <si>
    <t>だ</t>
  </si>
  <si>
    <t>ち</t>
  </si>
  <si>
    <t>ぢ</t>
  </si>
  <si>
    <t>っ</t>
  </si>
  <si>
    <t>つ</t>
  </si>
  <si>
    <t>づ</t>
  </si>
  <si>
    <t>て</t>
  </si>
  <si>
    <t>で</t>
  </si>
  <si>
    <t>と</t>
  </si>
  <si>
    <t>ど</t>
  </si>
  <si>
    <t>な</t>
  </si>
  <si>
    <t>に</t>
  </si>
  <si>
    <t>ぬ</t>
  </si>
  <si>
    <t>ね</t>
  </si>
  <si>
    <t>の</t>
  </si>
  <si>
    <t>は</t>
  </si>
  <si>
    <t>ば</t>
  </si>
  <si>
    <t>ぱ</t>
  </si>
  <si>
    <t>ひ</t>
  </si>
  <si>
    <t>び</t>
  </si>
  <si>
    <t>ぴ</t>
  </si>
  <si>
    <t>ふ</t>
  </si>
  <si>
    <t>ぶ</t>
  </si>
  <si>
    <t>ぷ</t>
  </si>
  <si>
    <t>へ</t>
  </si>
  <si>
    <t>べ</t>
  </si>
  <si>
    <t>ぺ</t>
  </si>
  <si>
    <t>ほ</t>
  </si>
  <si>
    <t>ぼ</t>
  </si>
  <si>
    <t>ぽ</t>
  </si>
  <si>
    <t>ま</t>
  </si>
  <si>
    <t>み</t>
  </si>
  <si>
    <t>む</t>
  </si>
  <si>
    <t>め</t>
  </si>
  <si>
    <t>も</t>
  </si>
  <si>
    <t>ゃ</t>
  </si>
  <si>
    <t>や</t>
  </si>
  <si>
    <t>ゅ</t>
  </si>
  <si>
    <t>ゆ</t>
  </si>
  <si>
    <t>ょ</t>
  </si>
  <si>
    <t>よ</t>
  </si>
  <si>
    <t>ら</t>
  </si>
  <si>
    <t>り</t>
  </si>
  <si>
    <t>る</t>
  </si>
  <si>
    <t>れ</t>
  </si>
  <si>
    <t>ろ</t>
  </si>
  <si>
    <t>ゎ</t>
  </si>
  <si>
    <t>わ</t>
  </si>
  <si>
    <t>ゐ</t>
  </si>
  <si>
    <t>ゑ</t>
  </si>
  <si>
    <t>を</t>
  </si>
  <si>
    <t>ん</t>
  </si>
  <si>
    <t>ー</t>
  </si>
  <si>
    <t>　</t>
  </si>
  <si>
    <t>成績・単位修得証明書　表紙</t>
    <rPh sb="11" eb="13">
      <t>ヒョウシ</t>
    </rPh>
    <phoneticPr fontId="5"/>
  </si>
  <si>
    <r>
      <rPr>
        <b/>
        <sz val="10"/>
        <color theme="1"/>
        <rFont val="ＭＳ Ｐ明朝"/>
        <family val="1"/>
        <charset val="128"/>
      </rPr>
      <t>学校長</t>
    </r>
    <r>
      <rPr>
        <sz val="10"/>
        <color theme="1"/>
        <rFont val="ＭＳ Ｐ明朝"/>
        <family val="1"/>
        <charset val="128"/>
      </rPr>
      <t>名前（姓）</t>
    </r>
    <rPh sb="0" eb="1">
      <t>ガク</t>
    </rPh>
    <rPh sb="2" eb="3">
      <t>チョウ</t>
    </rPh>
    <rPh sb="3" eb="5">
      <t>ナマエ</t>
    </rPh>
    <rPh sb="6" eb="7">
      <t>セイ</t>
    </rPh>
    <phoneticPr fontId="5"/>
  </si>
  <si>
    <r>
      <rPr>
        <b/>
        <sz val="10"/>
        <color theme="1"/>
        <rFont val="ＭＳ Ｐ明朝"/>
        <family val="1"/>
        <charset val="128"/>
      </rPr>
      <t>学校長</t>
    </r>
    <r>
      <rPr>
        <sz val="10"/>
        <color theme="1"/>
        <rFont val="ＭＳ Ｐ明朝"/>
        <family val="1"/>
        <charset val="128"/>
      </rPr>
      <t>名前（名）</t>
    </r>
    <rPh sb="6" eb="7">
      <t>メイ</t>
    </rPh>
    <phoneticPr fontId="5"/>
  </si>
  <si>
    <r>
      <rPr>
        <b/>
        <sz val="10"/>
        <color theme="1"/>
        <rFont val="ＭＳ Ｐ明朝"/>
        <family val="1"/>
        <charset val="128"/>
      </rPr>
      <t>記載者</t>
    </r>
    <r>
      <rPr>
        <sz val="10"/>
        <color theme="1"/>
        <rFont val="ＭＳ Ｐ明朝"/>
        <family val="1"/>
        <charset val="128"/>
      </rPr>
      <t>名前（姓）</t>
    </r>
    <rPh sb="0" eb="3">
      <t>キサイシャ</t>
    </rPh>
    <rPh sb="6" eb="7">
      <t>セイ</t>
    </rPh>
    <phoneticPr fontId="5"/>
  </si>
  <si>
    <r>
      <rPr>
        <b/>
        <sz val="10"/>
        <color theme="1"/>
        <rFont val="ＭＳ Ｐ明朝"/>
        <family val="1"/>
        <charset val="128"/>
      </rPr>
      <t>記載者</t>
    </r>
    <r>
      <rPr>
        <sz val="10"/>
        <color theme="1"/>
        <rFont val="ＭＳ Ｐ明朝"/>
        <family val="1"/>
        <charset val="128"/>
      </rPr>
      <t>名前（名）</t>
    </r>
    <rPh sb="0" eb="3">
      <t>キサイシャ</t>
    </rPh>
    <rPh sb="6" eb="7">
      <t>メイ</t>
    </rPh>
    <phoneticPr fontId="5"/>
  </si>
  <si>
    <t>転入学の理由</t>
    <phoneticPr fontId="5"/>
  </si>
  <si>
    <t>編転選択</t>
    <rPh sb="0" eb="1">
      <t>ヘン</t>
    </rPh>
    <rPh sb="1" eb="2">
      <t>テン</t>
    </rPh>
    <rPh sb="2" eb="4">
      <t>センタク</t>
    </rPh>
    <phoneticPr fontId="5"/>
  </si>
  <si>
    <t>入学選択</t>
    <rPh sb="0" eb="2">
      <t>ニュウガク</t>
    </rPh>
    <rPh sb="2" eb="4">
      <t>センタク</t>
    </rPh>
    <phoneticPr fontId="5"/>
  </si>
  <si>
    <t>名前、性別、誕生日、(転入学の場合の理由)の基礎情報を入力します　　入力必須項目をすべて入力すると背景色が黄色から青色に変わります</t>
    <rPh sb="0" eb="2">
      <t>ナマエ</t>
    </rPh>
    <rPh sb="3" eb="5">
      <t>セイベツ</t>
    </rPh>
    <rPh sb="6" eb="9">
      <t>タンジョウビ</t>
    </rPh>
    <rPh sb="11" eb="14">
      <t>テンニュウガク</t>
    </rPh>
    <rPh sb="15" eb="17">
      <t>バアイ</t>
    </rPh>
    <rPh sb="18" eb="20">
      <t>リユウ</t>
    </rPh>
    <rPh sb="22" eb="26">
      <t>キソジョウホウ</t>
    </rPh>
    <rPh sb="27" eb="29">
      <t>ニュウリョク</t>
    </rPh>
    <phoneticPr fontId="5"/>
  </si>
  <si>
    <t>休学</t>
    <rPh sb="0" eb="2">
      <t>キュウガク</t>
    </rPh>
    <phoneticPr fontId="5"/>
  </si>
  <si>
    <t>成績・単位修得証明書について</t>
  </si>
  <si>
    <t>作成後の作業</t>
  </si>
  <si>
    <t>入力に関してご不明な点がございましたら、下記のとおりお問い合わせください。</t>
  </si>
  <si>
    <t>【「成績・単位修得証明書」の入力に関するお問い合わせ】　</t>
  </si>
  <si>
    <t>対応担当：通信制の課程　教頭</t>
  </si>
  <si>
    <t>・欠席がある場合は、「欠席の主な理由」を選択入力してください。</t>
    <phoneticPr fontId="5"/>
  </si>
  <si>
    <t>・未履修の科目を入力する必要はありません。</t>
    <phoneticPr fontId="5"/>
  </si>
  <si>
    <t>・科目のカリキュラム実施年度がいつであるか等困った際は「検索欄」をご利用ください。</t>
    <phoneticPr fontId="5"/>
  </si>
  <si>
    <t>・名前について、外字や環境依存文字などにより正しい漢字が出力されない場合は、入力時に仮の文字を入力して</t>
    <phoneticPr fontId="5"/>
  </si>
  <si>
    <t>・学校設定科目を入力する際は、「科目」列で学校設定科目を選択し、「学校設定科目」列に科目名を入力してくだ</t>
    <phoneticPr fontId="5"/>
  </si>
  <si>
    <t>　さい。</t>
    <phoneticPr fontId="5"/>
  </si>
  <si>
    <t>　編入学の場合は、「成績・単位修得証明書」を作成した高等学校が必ず厳封し、志願者には厳封のまま桃谷高等学校へ持参</t>
    <phoneticPr fontId="5"/>
  </si>
  <si>
    <t>電話番号：06-6712-0371　音声案内がありますので、番号を押さずにお待ちください。</t>
    <phoneticPr fontId="5"/>
  </si>
  <si>
    <t>　転入学の場合は、作成した高等学校が、期日までに「在学証明書」「転学紹介」とともに本校へご提出ください。</t>
    <phoneticPr fontId="5"/>
  </si>
  <si>
    <t>・学校設定科目のカリキュラム実施年度は在籍していた当時のカリキュラム実施年度からお選びください。</t>
    <rPh sb="14" eb="16">
      <t>ジッシ</t>
    </rPh>
    <rPh sb="34" eb="36">
      <t>ジッシ</t>
    </rPh>
    <phoneticPr fontId="5"/>
  </si>
  <si>
    <t>学校コード</t>
    <rPh sb="0" eb="2">
      <t>ガッコウ</t>
    </rPh>
    <phoneticPr fontId="33"/>
  </si>
  <si>
    <t>学校種</t>
    <rPh sb="0" eb="2">
      <t>ガッコウ</t>
    </rPh>
    <rPh sb="2" eb="3">
      <t>シュ</t>
    </rPh>
    <phoneticPr fontId="32"/>
  </si>
  <si>
    <t>都道府県番号</t>
    <rPh sb="0" eb="4">
      <t>トドウフケン</t>
    </rPh>
    <rPh sb="4" eb="6">
      <t>バンゴウ</t>
    </rPh>
    <phoneticPr fontId="32"/>
  </si>
  <si>
    <t>設置
区分</t>
    <rPh sb="0" eb="2">
      <t>セッチ</t>
    </rPh>
    <rPh sb="3" eb="5">
      <t>クブン</t>
    </rPh>
    <phoneticPr fontId="32"/>
  </si>
  <si>
    <t>本分校</t>
    <rPh sb="0" eb="1">
      <t>ホン</t>
    </rPh>
    <rPh sb="1" eb="3">
      <t>ブンコウ</t>
    </rPh>
    <phoneticPr fontId="32"/>
  </si>
  <si>
    <t>学校名</t>
  </si>
  <si>
    <t>学校所在地</t>
    <rPh sb="0" eb="2">
      <t>ガッコウ</t>
    </rPh>
    <rPh sb="2" eb="5">
      <t>ショザイチ</t>
    </rPh>
    <phoneticPr fontId="32"/>
  </si>
  <si>
    <t>郵便番号</t>
    <rPh sb="0" eb="2">
      <t>ユウビン</t>
    </rPh>
    <rPh sb="2" eb="4">
      <t>バンゴウ</t>
    </rPh>
    <phoneticPr fontId="32"/>
  </si>
  <si>
    <t>D101210100013</t>
  </si>
  <si>
    <t>D1(高校)</t>
  </si>
  <si>
    <t>01(北海道)</t>
  </si>
  <si>
    <t>2(公)</t>
  </si>
  <si>
    <t>1(本)</t>
  </si>
  <si>
    <t>北海道札幌西高等学校</t>
  </si>
  <si>
    <t>北海道札幌市中央区宮の森４条８丁目１</t>
  </si>
  <si>
    <t>0640954</t>
  </si>
  <si>
    <t>D101210100022</t>
  </si>
  <si>
    <t>北海道札幌南高等学校</t>
  </si>
  <si>
    <t>北海道札幌市中央区南１８条西６丁目１－１</t>
  </si>
  <si>
    <t>0648611</t>
  </si>
  <si>
    <t>D101210100031</t>
  </si>
  <si>
    <t>市立札幌旭丘高等学校</t>
  </si>
  <si>
    <t>北海道札幌市中央区旭ヶ丘６丁目５－１８</t>
  </si>
  <si>
    <t>0648535</t>
  </si>
  <si>
    <t>D101210100040</t>
  </si>
  <si>
    <t>市立札幌大通高等学校</t>
  </si>
  <si>
    <t>北海道札幌市中央区北２条西１１丁目</t>
  </si>
  <si>
    <t>0600002</t>
  </si>
  <si>
    <t>D101210200012</t>
  </si>
  <si>
    <t>北海道札幌北高等学校</t>
  </si>
  <si>
    <t>北海道札幌市北区北２５条西１１丁目１－１</t>
  </si>
  <si>
    <t>0010025</t>
  </si>
  <si>
    <t>D101210200021</t>
  </si>
  <si>
    <t>北海道札幌工業高等学校</t>
  </si>
  <si>
    <t>北海道札幌市北区北２０条西１３丁目</t>
  </si>
  <si>
    <t>0600820</t>
  </si>
  <si>
    <t>D101210200030</t>
  </si>
  <si>
    <t>北海道札幌北陵高等学校</t>
  </si>
  <si>
    <t>北海道札幌市北区屯田７条８丁目５－１</t>
  </si>
  <si>
    <t>0020857</t>
  </si>
  <si>
    <t>D101210200049</t>
  </si>
  <si>
    <t>北海道札幌英藍高等学校</t>
  </si>
  <si>
    <t>北海道札幌市北区篠路町篠路３７２－６７</t>
  </si>
  <si>
    <t>0028053</t>
  </si>
  <si>
    <t>D101210200058</t>
  </si>
  <si>
    <t>北海道札幌国際情報高等学校</t>
  </si>
  <si>
    <t>北海道札幌市北区新川７１７番１</t>
  </si>
  <si>
    <t>0010930</t>
  </si>
  <si>
    <t>D101210200067</t>
  </si>
  <si>
    <t>北海道有朋高等学校</t>
  </si>
  <si>
    <t>北海道札幌市北区屯田９条７丁目５</t>
  </si>
  <si>
    <t>0028504</t>
  </si>
  <si>
    <t>D101210200076</t>
  </si>
  <si>
    <t>市立札幌新川高等学校</t>
  </si>
  <si>
    <t>北海道札幌市北区新川５条１４丁目１－１</t>
  </si>
  <si>
    <t>0010925</t>
  </si>
  <si>
    <t>D101210300011</t>
  </si>
  <si>
    <t>北海道札幌丘珠高等学校</t>
  </si>
  <si>
    <t>北海道札幌市東区北丘珠１条２丁目５８９－１</t>
  </si>
  <si>
    <t>0070881</t>
  </si>
  <si>
    <t>D101210300020</t>
  </si>
  <si>
    <t>北海道札幌東陵高等学校</t>
  </si>
  <si>
    <t>北海道札幌市東区東苗穂１０条１丁目２－２１</t>
  </si>
  <si>
    <t>0070810</t>
  </si>
  <si>
    <t>D101210300039</t>
  </si>
  <si>
    <t>北海道札幌東豊高等学校</t>
  </si>
  <si>
    <t>北海道札幌市東区東雁来町３７６－１</t>
  </si>
  <si>
    <t>0070820</t>
  </si>
  <si>
    <t>D101210400010</t>
  </si>
  <si>
    <t>北海道札幌東高等学校</t>
  </si>
  <si>
    <t>北海道札幌市白石区菊水９条３丁目１－５</t>
  </si>
  <si>
    <t>0030809</t>
  </si>
  <si>
    <t>D101210400029</t>
  </si>
  <si>
    <t>北海道札幌白石高等学校</t>
  </si>
  <si>
    <t>北海道札幌市白石区川北２２６１番地</t>
  </si>
  <si>
    <t>0030859</t>
  </si>
  <si>
    <t>D101210400038</t>
  </si>
  <si>
    <t>北海道札幌白陵高等学校</t>
  </si>
  <si>
    <t>北海道札幌市白石区東米里２０６２－１０</t>
  </si>
  <si>
    <t>0030876</t>
  </si>
  <si>
    <t>D101210500019</t>
  </si>
  <si>
    <t>北海道札幌月寒高等学校</t>
  </si>
  <si>
    <t>北海道札幌市豊平区月寒東１条３丁目４－５４</t>
  </si>
  <si>
    <t>0620051</t>
  </si>
  <si>
    <t>D101210500028</t>
  </si>
  <si>
    <t>市立札幌平岸高等学校</t>
  </si>
  <si>
    <t>北海道札幌市豊平区平岸５条１８丁目１番２号</t>
  </si>
  <si>
    <t>0620935</t>
  </si>
  <si>
    <t>D101210600018</t>
  </si>
  <si>
    <t>北海道札幌南陵高等学校</t>
  </si>
  <si>
    <t>北海道札幌市南区藤野５条１０丁目１－１</t>
  </si>
  <si>
    <t>0612292</t>
  </si>
  <si>
    <t>D101210600027</t>
  </si>
  <si>
    <t>市立札幌啓北商業高等学校</t>
  </si>
  <si>
    <t>北海道札幌市南区石山１条２丁目１５－１</t>
  </si>
  <si>
    <t>0050841</t>
  </si>
  <si>
    <t>D101210600036</t>
  </si>
  <si>
    <t>市立札幌藻岩高等学校</t>
  </si>
  <si>
    <t>北海道札幌市南区川沿３条２丁目１番１号</t>
  </si>
  <si>
    <t>0050803</t>
  </si>
  <si>
    <t>D101210700017</t>
  </si>
  <si>
    <t>北海道札幌西陵高等学校</t>
  </si>
  <si>
    <t>北海道札幌市西区平和３－４－２－１</t>
  </si>
  <si>
    <t>0630023</t>
  </si>
  <si>
    <t>D101210700026</t>
  </si>
  <si>
    <t>北海道札幌琴似工業高等学校</t>
  </si>
  <si>
    <t>北海道札幌市西区発寒１３条１１丁目３番１号</t>
  </si>
  <si>
    <t>0630833</t>
  </si>
  <si>
    <t>D101210800016</t>
  </si>
  <si>
    <t>北海道札幌啓成高等学校</t>
  </si>
  <si>
    <t>北海道札幌市厚別区厚別東４条８丁目６番１号</t>
  </si>
  <si>
    <t>0040004</t>
  </si>
  <si>
    <t>D101210800025</t>
  </si>
  <si>
    <t>北海道札幌東商業高等学校</t>
  </si>
  <si>
    <t>北海道札幌市厚別区厚別中央３条５丁目６番１０号</t>
  </si>
  <si>
    <t>0040053</t>
  </si>
  <si>
    <t>D101210800034</t>
  </si>
  <si>
    <t>北海道札幌厚別高等学校</t>
  </si>
  <si>
    <t>北海道札幌市厚別区厚別町山本７５０－１５</t>
  </si>
  <si>
    <t>0040069</t>
  </si>
  <si>
    <t>D101210900015</t>
  </si>
  <si>
    <t>北海道札幌手稲高等学校</t>
  </si>
  <si>
    <t>北海道札幌市手稲区手稲前田４９７番地２</t>
  </si>
  <si>
    <t>0060829</t>
  </si>
  <si>
    <t>D101210900024</t>
  </si>
  <si>
    <t>北海道札幌あすかぜ高等学校</t>
  </si>
  <si>
    <t>北海道札幌市手稲区手稲山口２５４番地</t>
  </si>
  <si>
    <t>0060860</t>
  </si>
  <si>
    <t>D101210900033</t>
  </si>
  <si>
    <t>北海道札幌稲雲高等学校</t>
  </si>
  <si>
    <t>北海道札幌市手稲区手稲本町６条４丁目１番１号</t>
  </si>
  <si>
    <t>0060026</t>
  </si>
  <si>
    <t>D101211000012</t>
  </si>
  <si>
    <t>北海道札幌真栄高等学校</t>
  </si>
  <si>
    <t>北海道札幌市清田区真栄２３６－１</t>
  </si>
  <si>
    <t>0040839</t>
  </si>
  <si>
    <t>D101211000021</t>
  </si>
  <si>
    <t>北海道札幌平岡高等学校</t>
  </si>
  <si>
    <t>北海道札幌市清田区平岡４条６丁目１３－１</t>
  </si>
  <si>
    <t>0040874</t>
  </si>
  <si>
    <t>D101211000030</t>
  </si>
  <si>
    <t>市立札幌清田高等学校</t>
  </si>
  <si>
    <t>北海道札幌市清田区北野３条４丁目６－１</t>
  </si>
  <si>
    <t>0048503</t>
  </si>
  <si>
    <t>D101220200011</t>
  </si>
  <si>
    <t>北海道函館中部高等学校</t>
  </si>
  <si>
    <t>北海道函館市時任町１１－３</t>
  </si>
  <si>
    <t>0400012</t>
  </si>
  <si>
    <t>D101220200020</t>
  </si>
  <si>
    <t>北海道函館西高等学校</t>
  </si>
  <si>
    <t>北海道函館市元町７番１７号</t>
  </si>
  <si>
    <t>0400054</t>
  </si>
  <si>
    <t>D101220200039</t>
  </si>
  <si>
    <t>北海道函館商業高等学校</t>
  </si>
  <si>
    <t>北海道函館市昭和１－１７－１</t>
  </si>
  <si>
    <t>0410812</t>
  </si>
  <si>
    <t>D101220200048</t>
  </si>
  <si>
    <t>北海道函館工業高等学校</t>
  </si>
  <si>
    <t>北海道函館市川原町５－１３</t>
  </si>
  <si>
    <t>0410844</t>
  </si>
  <si>
    <t>D101220200057</t>
  </si>
  <si>
    <t>北海道南茅部高等学校</t>
  </si>
  <si>
    <t>北海道函館市川汲町１５６０</t>
  </si>
  <si>
    <t>0411611</t>
  </si>
  <si>
    <t>D101220200066</t>
  </si>
  <si>
    <t>9(廃)</t>
  </si>
  <si>
    <t>北海道函館稜北高等学校</t>
  </si>
  <si>
    <t>北海道函館市石川町１８１番地８</t>
  </si>
  <si>
    <t>0410802</t>
  </si>
  <si>
    <t>D101220200075</t>
  </si>
  <si>
    <t>市立函館高等学校</t>
  </si>
  <si>
    <t>北海道函館市柳町１１－５</t>
  </si>
  <si>
    <t>0400002</t>
  </si>
  <si>
    <t>D101220300010</t>
  </si>
  <si>
    <t>北海道小樽潮陵高等学校</t>
  </si>
  <si>
    <t>北海道小樽市潮見台２丁目１－１</t>
  </si>
  <si>
    <t>0470002</t>
  </si>
  <si>
    <t>D101220300029</t>
  </si>
  <si>
    <t>北海道小樽桜陽高等学校</t>
  </si>
  <si>
    <t>北海道小樽市長橋３丁目１９番１号</t>
  </si>
  <si>
    <t>0470036</t>
  </si>
  <si>
    <t>D101220300038</t>
  </si>
  <si>
    <t>北海道小樽未来創造高等学校</t>
  </si>
  <si>
    <t>北海道小樽市最上１丁目２９－１</t>
  </si>
  <si>
    <t>0478540</t>
  </si>
  <si>
    <t>D101220300047</t>
  </si>
  <si>
    <t>北海道小樽水産高等学校</t>
  </si>
  <si>
    <t>北海道小樽市若竹町９－１</t>
  </si>
  <si>
    <t>0470001</t>
  </si>
  <si>
    <t>D101220400019</t>
  </si>
  <si>
    <t>北海道旭川東高等学校</t>
  </si>
  <si>
    <t>北海道旭川市６条通１１丁目左</t>
  </si>
  <si>
    <t>0700036</t>
  </si>
  <si>
    <t>D101220400028</t>
  </si>
  <si>
    <t>北海道旭川西高等学校</t>
  </si>
  <si>
    <t>北海道旭川市川端町５条９丁目１番８号</t>
  </si>
  <si>
    <t>0700815</t>
  </si>
  <si>
    <t>D101220400037</t>
  </si>
  <si>
    <t>北海道旭川北高等学校</t>
  </si>
  <si>
    <t>北海道旭川市花咲町３</t>
  </si>
  <si>
    <t>0700901</t>
  </si>
  <si>
    <t>D101220400046</t>
  </si>
  <si>
    <t>北海道旭川商業高等学校</t>
  </si>
  <si>
    <t>北海道旭川市曙３条３丁目</t>
  </si>
  <si>
    <t>0700063</t>
  </si>
  <si>
    <t>D101220400055</t>
  </si>
  <si>
    <t>北海道旭川工業高等学校</t>
  </si>
  <si>
    <t>北海道旭川市緑が丘東４条１丁目１番１号</t>
  </si>
  <si>
    <t>0788804</t>
  </si>
  <si>
    <t>D101220400064</t>
  </si>
  <si>
    <t>北海道旭川農業高等学校</t>
  </si>
  <si>
    <t>北海道旭川市永山町１４丁目１５３番地</t>
  </si>
  <si>
    <t>0798431</t>
  </si>
  <si>
    <t>D101220400073</t>
  </si>
  <si>
    <t>北海道旭川南高等学校</t>
  </si>
  <si>
    <t>北海道旭川市緑が丘東３条３丁目１－１</t>
  </si>
  <si>
    <t>0788803</t>
  </si>
  <si>
    <t>D101220400082</t>
  </si>
  <si>
    <t>北海道旭川永嶺高等学校</t>
  </si>
  <si>
    <t>北海道旭川市永山町３丁目１０２</t>
  </si>
  <si>
    <t>0798508</t>
  </si>
  <si>
    <t>D101220500018</t>
  </si>
  <si>
    <t>北海道室蘭栄高等学校</t>
  </si>
  <si>
    <t>北海道室蘭市東町３－２９－５</t>
  </si>
  <si>
    <t>0500083</t>
  </si>
  <si>
    <t>D101220500027</t>
  </si>
  <si>
    <t>北海道室蘭清水丘高等学校</t>
  </si>
  <si>
    <t>北海道室蘭市増市町２－６－１６</t>
  </si>
  <si>
    <t>0510034</t>
  </si>
  <si>
    <t>D101220500036</t>
  </si>
  <si>
    <t>北海道室蘭工業高等学校</t>
  </si>
  <si>
    <t>北海道室蘭市宮の森町３－１－１</t>
  </si>
  <si>
    <t>0500073</t>
  </si>
  <si>
    <t>D101220500045</t>
  </si>
  <si>
    <t>北海道室蘭東翔高等学校</t>
  </si>
  <si>
    <t>北海道室蘭市高砂町４丁目３５番１号</t>
  </si>
  <si>
    <t>0500072</t>
  </si>
  <si>
    <t>D101220600017</t>
  </si>
  <si>
    <t>北海道釧路湖陵高等学校</t>
  </si>
  <si>
    <t>北海道釧路市緑ヶ岡３－１－３１</t>
  </si>
  <si>
    <t>0850814</t>
  </si>
  <si>
    <t>D101220600026</t>
  </si>
  <si>
    <t>北海道釧路江南高等学校</t>
  </si>
  <si>
    <t>北海道釧路市光陽町２４－１７</t>
  </si>
  <si>
    <t>0850051</t>
  </si>
  <si>
    <t>D101220600035</t>
  </si>
  <si>
    <t>北海道釧路商業高等学校</t>
  </si>
  <si>
    <t>北海道釧路市昭和中央５－１０－１</t>
  </si>
  <si>
    <t>0840910</t>
  </si>
  <si>
    <t>D101220600044</t>
  </si>
  <si>
    <t>北海道釧路工業高等学校</t>
  </si>
  <si>
    <t>北海道釧路市鶴ケ岱３丁目５番１号</t>
  </si>
  <si>
    <t>0850821</t>
  </si>
  <si>
    <t>D101220600053</t>
  </si>
  <si>
    <t>北海道阿寒高等学校</t>
  </si>
  <si>
    <t>北海道釧路市阿寒町仲町２丁目７－１</t>
  </si>
  <si>
    <t>0850213</t>
  </si>
  <si>
    <t>D101220600062</t>
  </si>
  <si>
    <t>北海道釧路北陽高等学校</t>
  </si>
  <si>
    <t>北海道釧路市緑ヶ岡１丁目１１－８</t>
  </si>
  <si>
    <t>D101220600071</t>
  </si>
  <si>
    <t>北海道釧路明輝高等学校</t>
  </si>
  <si>
    <t>北海道釧路市愛国西１丁目３８番７号</t>
  </si>
  <si>
    <t>0850057</t>
  </si>
  <si>
    <t>D101220700016</t>
  </si>
  <si>
    <t>北海道帯広柏葉高等学校</t>
  </si>
  <si>
    <t>北海道帯広市東５－南１－１</t>
  </si>
  <si>
    <t>0808503</t>
  </si>
  <si>
    <t>D101220700025</t>
  </si>
  <si>
    <t>北海道帯広三条高等学校</t>
  </si>
  <si>
    <t>北海道帯広市西２３条南２丁目１２番地</t>
  </si>
  <si>
    <t>0802473</t>
  </si>
  <si>
    <t>D101220700034</t>
  </si>
  <si>
    <t>北海道帯広工業高等学校</t>
  </si>
  <si>
    <t>北海道帯広市稲田町基線１４番地７</t>
  </si>
  <si>
    <t>0800833</t>
  </si>
  <si>
    <t>D101220700043</t>
  </si>
  <si>
    <t>北海道帯広農業高等学校</t>
  </si>
  <si>
    <t>北海道帯広市稲田町西１－９</t>
  </si>
  <si>
    <t>0800834</t>
  </si>
  <si>
    <t>D101220700052</t>
  </si>
  <si>
    <t>北海道帯広南商業高等学校</t>
  </si>
  <si>
    <t>北海道帯広市西２１条南５丁目３６番地１</t>
  </si>
  <si>
    <t>0802471</t>
  </si>
  <si>
    <t>D101220700061</t>
  </si>
  <si>
    <t>北海道帯広緑陽高等学校</t>
  </si>
  <si>
    <t>北海道帯広市南の森東３丁目１番１号</t>
  </si>
  <si>
    <t>0800861</t>
  </si>
  <si>
    <t>D101220800015</t>
  </si>
  <si>
    <t>北海道北見北斗高等学校</t>
  </si>
  <si>
    <t>北海道北見市北斗町１－１</t>
  </si>
  <si>
    <t>0900035</t>
  </si>
  <si>
    <t>D101220800024</t>
  </si>
  <si>
    <t>北海道北見柏陽高等学校</t>
  </si>
  <si>
    <t>北海道北見市柏陽町５６７－１</t>
  </si>
  <si>
    <t>0908533</t>
  </si>
  <si>
    <t>D101220800033</t>
  </si>
  <si>
    <t>北海道北見工業高等学校</t>
  </si>
  <si>
    <t>北海道北見市東相内町６０２番地</t>
  </si>
  <si>
    <t>0990878</t>
  </si>
  <si>
    <t>D101220800042</t>
  </si>
  <si>
    <t>北海道留辺蘂高等学校</t>
  </si>
  <si>
    <t>北海道北見市留辺蘂町旭公園１０４－５</t>
  </si>
  <si>
    <t>0910026</t>
  </si>
  <si>
    <t>D101220800051</t>
  </si>
  <si>
    <t>北海道常呂高等学校</t>
  </si>
  <si>
    <t>北海道北見市字常呂５７４番地２</t>
  </si>
  <si>
    <t>0930210</t>
  </si>
  <si>
    <t>D101220800060</t>
  </si>
  <si>
    <t>北海道北見商業高等学校</t>
  </si>
  <si>
    <t>北海道北見市端野町３区５８３－１</t>
  </si>
  <si>
    <t>0992198</t>
  </si>
  <si>
    <t>D101220800079</t>
  </si>
  <si>
    <t>北海道北見緑陵高等学校</t>
  </si>
  <si>
    <t>北海道北見市大正２５５番地</t>
  </si>
  <si>
    <t>0908558</t>
  </si>
  <si>
    <t>D101220900014</t>
  </si>
  <si>
    <t>北海道夕張高等学校</t>
  </si>
  <si>
    <t>北海道夕張市南清水沢３丁目４９番地</t>
  </si>
  <si>
    <t>0680536</t>
  </si>
  <si>
    <t>D101221000011</t>
  </si>
  <si>
    <t>北海道岩見沢東高等学校</t>
  </si>
  <si>
    <t>北海道岩見沢市東山８丁目１番１号</t>
  </si>
  <si>
    <t>0680826</t>
  </si>
  <si>
    <t>D101221000020</t>
  </si>
  <si>
    <t>北海道岩見沢西高等学校</t>
  </si>
  <si>
    <t>北海道岩見沢市並木町３０</t>
  </si>
  <si>
    <t>0680818</t>
  </si>
  <si>
    <t>D101221000039</t>
  </si>
  <si>
    <t>北海道岩見沢農業高等学校</t>
  </si>
  <si>
    <t>北海道岩見沢市並木町１番地５</t>
  </si>
  <si>
    <t>D101221000048</t>
  </si>
  <si>
    <t>北海道岩見沢緑陵高等学校</t>
  </si>
  <si>
    <t>北海道岩見沢市緑ヶ丘７４番地２</t>
  </si>
  <si>
    <t>0680835</t>
  </si>
  <si>
    <t>D101221000057</t>
  </si>
  <si>
    <t>北海道岩見沢市並木町３０番地</t>
  </si>
  <si>
    <t>D101221100010</t>
  </si>
  <si>
    <t>北海道網走南ケ丘高等学校</t>
  </si>
  <si>
    <t>北海道網走市台町２丁目１３－１</t>
  </si>
  <si>
    <t>0930031</t>
  </si>
  <si>
    <t>D101221100029</t>
  </si>
  <si>
    <t>北海道網走桂陽高等学校</t>
  </si>
  <si>
    <t>北海道網走市向陽ヶ丘６丁目２－１</t>
  </si>
  <si>
    <t>0930084</t>
  </si>
  <si>
    <t>D101221200019</t>
  </si>
  <si>
    <t>北海道留萌高等学校</t>
  </si>
  <si>
    <t>北海道留萌市千鳥町４丁目９１番</t>
  </si>
  <si>
    <t>0770024</t>
  </si>
  <si>
    <t>D101221300018</t>
  </si>
  <si>
    <t>北海道苫小牧東高等学校</t>
  </si>
  <si>
    <t>北海道苫小牧市清水町２丁目１２番２０号</t>
  </si>
  <si>
    <t>0538555</t>
  </si>
  <si>
    <t>D101221300027</t>
  </si>
  <si>
    <t>北海道苫小牧西高等学校</t>
  </si>
  <si>
    <t>北海道苫小牧市青葉町１丁目１－１</t>
  </si>
  <si>
    <t>0530807</t>
  </si>
  <si>
    <t>D101221300036</t>
  </si>
  <si>
    <t>北海道苫小牧工業高等学校</t>
  </si>
  <si>
    <t>北海道苫小牧市字高丘６番２２</t>
  </si>
  <si>
    <t>0530035</t>
  </si>
  <si>
    <t>D101221300045</t>
  </si>
  <si>
    <t>北海道苫小牧南高等学校</t>
  </si>
  <si>
    <t>北海道苫小牧市のぞみ町２丁目１－２</t>
  </si>
  <si>
    <t>0591272</t>
  </si>
  <si>
    <t>D101221300054</t>
  </si>
  <si>
    <t>北海道苫小牧総合経済高等学校</t>
  </si>
  <si>
    <t>北海道苫小牧市新開町４－７－２</t>
  </si>
  <si>
    <t>0530052</t>
  </si>
  <si>
    <t>D101221400017</t>
  </si>
  <si>
    <t>北海道稚内高等学校</t>
  </si>
  <si>
    <t>北海道稚内市栄１丁目４－１</t>
  </si>
  <si>
    <t>0970017</t>
  </si>
  <si>
    <t>D101221500016</t>
  </si>
  <si>
    <t>北海道美唄聖華高等学校</t>
  </si>
  <si>
    <t>北海道美唄市東６条北２丁目１番１号</t>
  </si>
  <si>
    <t>0720007</t>
  </si>
  <si>
    <t>D101221500025</t>
  </si>
  <si>
    <t>北海道美唄尚栄高等学校</t>
  </si>
  <si>
    <t>北海道美唄市西１条南６丁目</t>
  </si>
  <si>
    <t>0720024</t>
  </si>
  <si>
    <t>D101221600015</t>
  </si>
  <si>
    <t>北海道芦別高等学校</t>
  </si>
  <si>
    <t>北海道芦別市本町４０－１３</t>
  </si>
  <si>
    <t>0750041</t>
  </si>
  <si>
    <t>D101221700014</t>
  </si>
  <si>
    <t>北海道江別高等学校</t>
  </si>
  <si>
    <t>北海道江別市上江別４４４番地１</t>
  </si>
  <si>
    <t>0670064</t>
  </si>
  <si>
    <t>D101221700023</t>
  </si>
  <si>
    <t>北海道野幌高等学校</t>
  </si>
  <si>
    <t>北海道江別市元野幌７４０</t>
  </si>
  <si>
    <t>0690805</t>
  </si>
  <si>
    <t>D101221700032</t>
  </si>
  <si>
    <t>北海道大麻高等学校</t>
  </si>
  <si>
    <t>北海道江別市大麻ひかり町２番地</t>
  </si>
  <si>
    <t>0690847</t>
  </si>
  <si>
    <t>D101221900012</t>
  </si>
  <si>
    <t>北海道紋別高等学校</t>
  </si>
  <si>
    <t>北海道紋別市南が丘町６丁目３番４７号</t>
  </si>
  <si>
    <t>0940013</t>
  </si>
  <si>
    <t>D101222000019</t>
  </si>
  <si>
    <t>北海道士別東高等学校</t>
  </si>
  <si>
    <t>北海道士別市上士別町１５線南３番地</t>
  </si>
  <si>
    <t>0950371</t>
  </si>
  <si>
    <t>D101222000028</t>
  </si>
  <si>
    <t>北海道士別翔雲高等学校</t>
  </si>
  <si>
    <t>北海道士別市東６条北６丁目２４番地</t>
  </si>
  <si>
    <t>0950006</t>
  </si>
  <si>
    <t>D101222100018</t>
  </si>
  <si>
    <t>北海道名寄高等学校</t>
  </si>
  <si>
    <t>北海道名寄市徳田２０４番地１</t>
  </si>
  <si>
    <t>0960071</t>
  </si>
  <si>
    <t>D101222100027</t>
  </si>
  <si>
    <t>北海道名寄産業高等学校</t>
  </si>
  <si>
    <t>北海道名寄市西５条北５－１</t>
  </si>
  <si>
    <t>0960035</t>
  </si>
  <si>
    <t>D101222200017</t>
  </si>
  <si>
    <t>北海道三笠高等学校</t>
  </si>
  <si>
    <t>北海道三笠市若草町３９７番地</t>
  </si>
  <si>
    <t>0682107</t>
  </si>
  <si>
    <t>D101222300016</t>
  </si>
  <si>
    <t>北海道根室高等学校</t>
  </si>
  <si>
    <t>北海道根室市牧の内１４６番地</t>
  </si>
  <si>
    <t>0870002</t>
  </si>
  <si>
    <t>D101222400015</t>
  </si>
  <si>
    <t>北海道千歳高等学校</t>
  </si>
  <si>
    <t>北海道千歳市北栄１－４－１</t>
  </si>
  <si>
    <t>0660036</t>
  </si>
  <si>
    <t>D101222400024</t>
  </si>
  <si>
    <t>北海道千歳北陽高等学校</t>
  </si>
  <si>
    <t>北海道千歳市北陽２丁目１０－５３</t>
  </si>
  <si>
    <t>0668611</t>
  </si>
  <si>
    <t>D101222500014</t>
  </si>
  <si>
    <t>北海道滝川高等学校</t>
  </si>
  <si>
    <t>北海道滝川市緑町４丁目５－７７</t>
  </si>
  <si>
    <t>0730023</t>
  </si>
  <si>
    <t>D101222500023</t>
  </si>
  <si>
    <t>北海道滝川工業高等学校</t>
  </si>
  <si>
    <t>北海道滝川市二の坂町西１丁目１－５</t>
  </si>
  <si>
    <t>0730006</t>
  </si>
  <si>
    <t>D101222500032</t>
  </si>
  <si>
    <t>北海道滝川西高等学校</t>
  </si>
  <si>
    <t>北海道滝川市西町６丁目３番１号</t>
  </si>
  <si>
    <t>0730044</t>
  </si>
  <si>
    <t>D101222600013</t>
  </si>
  <si>
    <t>北海道砂川高等学校</t>
  </si>
  <si>
    <t>北海道砂川市吉野２条南４丁目１番１号</t>
  </si>
  <si>
    <t>0730122</t>
  </si>
  <si>
    <t>D101222800011</t>
  </si>
  <si>
    <t>北海道深川西高等学校</t>
  </si>
  <si>
    <t>北海道深川市西町７－３１</t>
  </si>
  <si>
    <t>0740012</t>
  </si>
  <si>
    <t>D101222800020</t>
  </si>
  <si>
    <t>北海道深川東高等学校</t>
  </si>
  <si>
    <t>北海道深川市８条５番１０号</t>
  </si>
  <si>
    <t>0740008</t>
  </si>
  <si>
    <t>D101222900010</t>
  </si>
  <si>
    <t>北海道富良野高等学校</t>
  </si>
  <si>
    <t>北海道富良野市末広町１－１</t>
  </si>
  <si>
    <t>0760011</t>
  </si>
  <si>
    <t>D101222900029</t>
  </si>
  <si>
    <t>北海道富良野緑峰高等学校</t>
  </si>
  <si>
    <t>北海道富良野市西町１－１</t>
  </si>
  <si>
    <t>0760037</t>
  </si>
  <si>
    <t>D101222900038</t>
  </si>
  <si>
    <t>北海道富良野市西町１番１号</t>
  </si>
  <si>
    <t>D101223000017</t>
  </si>
  <si>
    <t>北海道登別青嶺高等学校</t>
  </si>
  <si>
    <t>北海道登別市青葉町４２－１</t>
  </si>
  <si>
    <t>0590027</t>
  </si>
  <si>
    <t>D101223100016</t>
  </si>
  <si>
    <t>北海道恵庭南高等学校</t>
  </si>
  <si>
    <t>北海道恵庭市白樺町４丁目１－１</t>
  </si>
  <si>
    <t>0611412</t>
  </si>
  <si>
    <t>D101223100025</t>
  </si>
  <si>
    <t>北海道恵庭北高等学校</t>
  </si>
  <si>
    <t>北海道恵庭市南島松３５９－１</t>
  </si>
  <si>
    <t>0611375</t>
  </si>
  <si>
    <t>D101223300014</t>
  </si>
  <si>
    <t>北海道伊達高等学校</t>
  </si>
  <si>
    <t>北海道伊達市竹原町４４</t>
  </si>
  <si>
    <t>0520011</t>
  </si>
  <si>
    <t>D101223300032</t>
  </si>
  <si>
    <t>D101223300023</t>
  </si>
  <si>
    <t>北海道伊達緑丘高等学校</t>
  </si>
  <si>
    <t>北海道伊達市南稀府町１８０－４</t>
  </si>
  <si>
    <t>0590273</t>
  </si>
  <si>
    <t>北海道伊達開来高等学校</t>
  </si>
  <si>
    <t>D101223400013</t>
  </si>
  <si>
    <t>北海道北広島高等学校</t>
  </si>
  <si>
    <t>北海道北広島市共栄３０５－３</t>
  </si>
  <si>
    <t>0611112</t>
  </si>
  <si>
    <t>D101223400022</t>
  </si>
  <si>
    <t>北海道北広島西高等学校</t>
  </si>
  <si>
    <t>北海道北広島市西の里東３丁目３－３</t>
  </si>
  <si>
    <t>0611105</t>
  </si>
  <si>
    <t>D101223500012</t>
  </si>
  <si>
    <t>北海道石狩翔陽高等学校</t>
  </si>
  <si>
    <t>北海道石狩市花川東１２８番地３１</t>
  </si>
  <si>
    <t>0613248</t>
  </si>
  <si>
    <t>D101223500021</t>
  </si>
  <si>
    <t>北海道石狩南高等学校</t>
  </si>
  <si>
    <t>北海道石狩市花川南８条５丁目１番</t>
  </si>
  <si>
    <t>0613208</t>
  </si>
  <si>
    <t>D101223600011</t>
  </si>
  <si>
    <t>北海道函館水産高等学校</t>
  </si>
  <si>
    <t>北海道北斗市七重浜２丁目１５－３</t>
  </si>
  <si>
    <t>0490111</t>
  </si>
  <si>
    <t>D101223600020</t>
  </si>
  <si>
    <t>北海道大野農業高等学校</t>
  </si>
  <si>
    <t>北海道北斗市向野２丁目２６番地１号</t>
  </si>
  <si>
    <t>0411231</t>
  </si>
  <si>
    <t>D101223600039</t>
  </si>
  <si>
    <t>北海道上磯高等学校</t>
  </si>
  <si>
    <t>北海道北斗市中野通３丁目６－１</t>
  </si>
  <si>
    <t>0490156</t>
  </si>
  <si>
    <t>D101230300019</t>
  </si>
  <si>
    <t>北海道当別高等学校</t>
  </si>
  <si>
    <t>北海道石狩郡当別町春日町８４番地</t>
  </si>
  <si>
    <t>0610296</t>
  </si>
  <si>
    <t>D101233100015</t>
  </si>
  <si>
    <t>北海道松前高等学校</t>
  </si>
  <si>
    <t>北海道松前郡松前町字建石２１６番地</t>
  </si>
  <si>
    <t>0491501</t>
  </si>
  <si>
    <t>D101233200014</t>
  </si>
  <si>
    <t>北海道福島商業高等学校</t>
  </si>
  <si>
    <t>北海道松前郡福島町字三岳１６１</t>
  </si>
  <si>
    <t>0491331</t>
  </si>
  <si>
    <t>D101233300013</t>
  </si>
  <si>
    <t>北海道知内高等学校</t>
  </si>
  <si>
    <t>北海道上磯郡知内町字重内９８４</t>
  </si>
  <si>
    <t>0491103</t>
  </si>
  <si>
    <t>D101233700019</t>
  </si>
  <si>
    <t>北海道七飯高等学校</t>
  </si>
  <si>
    <t>北海道亀田郡七飯町鳴川５丁目１３ー１</t>
  </si>
  <si>
    <t>0411112</t>
  </si>
  <si>
    <t>D101234500019</t>
  </si>
  <si>
    <t>北海道森高等学校</t>
  </si>
  <si>
    <t>北海道茅部郡森町上台町３２６－４８</t>
  </si>
  <si>
    <t>0492394</t>
  </si>
  <si>
    <t>D101234600018</t>
  </si>
  <si>
    <t>北海道八雲高等学校</t>
  </si>
  <si>
    <t>北海道二海郡八雲町住初町８８番地</t>
  </si>
  <si>
    <t>0493111</t>
  </si>
  <si>
    <t>D101234700017</t>
  </si>
  <si>
    <t>北海道長万部高等学校</t>
  </si>
  <si>
    <t>北海道山越郡長万部町字栄原１４３－１</t>
  </si>
  <si>
    <t>0493516</t>
  </si>
  <si>
    <t>D101236100018</t>
  </si>
  <si>
    <t>北海道江差高等学校</t>
  </si>
  <si>
    <t>北海道檜山郡江差町伏木戸町４６０番地１</t>
  </si>
  <si>
    <t>0430022</t>
  </si>
  <si>
    <t>D101236200017</t>
  </si>
  <si>
    <t>北海道上ノ国高等学校</t>
  </si>
  <si>
    <t>北海道檜山郡上ノ国町字大留３５１</t>
  </si>
  <si>
    <t>0490611</t>
  </si>
  <si>
    <t>D101236700012</t>
  </si>
  <si>
    <t>北海道奥尻高等学校</t>
  </si>
  <si>
    <t>北海道奥尻郡奥尻町字赤石４１１番地２</t>
  </si>
  <si>
    <t>0431402</t>
  </si>
  <si>
    <t>D101237100016</t>
  </si>
  <si>
    <t>北海道檜山北高等学校</t>
  </si>
  <si>
    <t>北海道久遠郡せたな町北檜山区丹羽３６０－１</t>
  </si>
  <si>
    <t>0494433</t>
  </si>
  <si>
    <t>D101239200011</t>
  </si>
  <si>
    <t>北海道寿都高等学校</t>
  </si>
  <si>
    <t>北海道寿都郡寿都町字新栄町１３６</t>
  </si>
  <si>
    <t>0480401</t>
  </si>
  <si>
    <t>D101239400019</t>
  </si>
  <si>
    <t>北海道蘭越高等学校</t>
  </si>
  <si>
    <t>北海道磯谷郡蘭越町蘭越町４７５－１６</t>
  </si>
  <si>
    <t>0481301</t>
  </si>
  <si>
    <t>D101239500018</t>
  </si>
  <si>
    <t>北海道ニセコ高等学校</t>
  </si>
  <si>
    <t>北海道虻田郡ニセコ町字富士見１４１－９</t>
  </si>
  <si>
    <t>0481501</t>
  </si>
  <si>
    <t>D101239600017</t>
  </si>
  <si>
    <t>北海道真狩高等学校</t>
  </si>
  <si>
    <t>北海道虻田郡真狩村字光６番地</t>
  </si>
  <si>
    <t>0481611</t>
  </si>
  <si>
    <t>D101239700016</t>
  </si>
  <si>
    <t>北海道留寿都高等学校</t>
  </si>
  <si>
    <t>北海道虻田郡留寿都村字留寿都１７９－１</t>
  </si>
  <si>
    <t>0481731</t>
  </si>
  <si>
    <t>D101240000011</t>
  </si>
  <si>
    <t>北海道倶知安高等学校</t>
  </si>
  <si>
    <t>北海道虻田郡倶知安町北７条西２丁目１</t>
  </si>
  <si>
    <t>0440057</t>
  </si>
  <si>
    <t>D101240000020</t>
  </si>
  <si>
    <t>北海道倶知安農業高等学校</t>
  </si>
  <si>
    <t>北海道虻田郡倶知安町旭１５番地</t>
  </si>
  <si>
    <t>0440083</t>
  </si>
  <si>
    <t>D101240200019</t>
  </si>
  <si>
    <t>北海道岩内高等学校</t>
  </si>
  <si>
    <t>北海道岩内郡岩内町字宮園４３－１</t>
  </si>
  <si>
    <t>0450012</t>
  </si>
  <si>
    <t>D101240800013</t>
  </si>
  <si>
    <t>北海道余市紅志高等学校</t>
  </si>
  <si>
    <t>北海道余市郡余市町沢町６丁目１</t>
  </si>
  <si>
    <t>0460022</t>
  </si>
  <si>
    <t>D101242300014</t>
  </si>
  <si>
    <t>北海道南幌高等学校</t>
  </si>
  <si>
    <t>北海道空知郡南幌町元町３－２－１</t>
  </si>
  <si>
    <t>0690238</t>
  </si>
  <si>
    <t>D101242400013</t>
  </si>
  <si>
    <t>北海道奈井江商業高等学校</t>
  </si>
  <si>
    <t>北海道空知郡奈井江町南町２区</t>
  </si>
  <si>
    <t>0790314</t>
  </si>
  <si>
    <t>D101242800019</t>
  </si>
  <si>
    <t>北海道長沼高等学校</t>
  </si>
  <si>
    <t>北海道夕張郡長沼町旭町南２丁目１１－１</t>
  </si>
  <si>
    <t>0691343</t>
  </si>
  <si>
    <t>D101242900018</t>
  </si>
  <si>
    <t>北海道栗山高等学校</t>
  </si>
  <si>
    <t>北海道夕張郡栗山町中里６４－１８</t>
  </si>
  <si>
    <t>0691522</t>
  </si>
  <si>
    <t>D101243000015</t>
  </si>
  <si>
    <t>北海道月形高等学校</t>
  </si>
  <si>
    <t>北海道樺戸郡月形町１０５６番地</t>
  </si>
  <si>
    <t>0610518</t>
  </si>
  <si>
    <t>D101243200013</t>
  </si>
  <si>
    <t>北海道新十津川農業高等学校</t>
  </si>
  <si>
    <t>北海道樺戸郡新十津川町字中央１３番地</t>
  </si>
  <si>
    <t>0731103</t>
  </si>
  <si>
    <t>D101245200018</t>
  </si>
  <si>
    <t>北海道鷹栖高等学校</t>
  </si>
  <si>
    <t>北海道上川郡鷹栖町南１条１丁目２－１</t>
  </si>
  <si>
    <t>0711201</t>
  </si>
  <si>
    <t>D101245700013</t>
  </si>
  <si>
    <t>北海道上川高等学校</t>
  </si>
  <si>
    <t>北海道上川郡上川町東町１４８番地</t>
  </si>
  <si>
    <t>0781763</t>
  </si>
  <si>
    <t>D101245800012</t>
  </si>
  <si>
    <t>北海道東川高等学校</t>
  </si>
  <si>
    <t>北海道上川郡東川町北町２丁目１２－１</t>
  </si>
  <si>
    <t>0711426</t>
  </si>
  <si>
    <t>D101245900011</t>
  </si>
  <si>
    <t>北海道美瑛高等学校</t>
  </si>
  <si>
    <t>北海道上川郡美瑛町旭町１丁目９－２</t>
  </si>
  <si>
    <t>0710212</t>
  </si>
  <si>
    <t>D101246000018</t>
  </si>
  <si>
    <t>北海道上富良野高等学校</t>
  </si>
  <si>
    <t>北海道空知郡上富良野町東町３丁目１－３</t>
  </si>
  <si>
    <t>0710555</t>
  </si>
  <si>
    <t>D101246200016</t>
  </si>
  <si>
    <t>北海道南富良野高等学校</t>
  </si>
  <si>
    <t>北海道空知郡南富良野町字幾寅１８５３番地の２</t>
  </si>
  <si>
    <t>0792400</t>
  </si>
  <si>
    <t>D101246500013</t>
  </si>
  <si>
    <t>北海道剣淵高等学校</t>
  </si>
  <si>
    <t>北海道上川郡剣淵町仲町２２番１号</t>
  </si>
  <si>
    <t>0980338</t>
  </si>
  <si>
    <t>D101246800010</t>
  </si>
  <si>
    <t>北海道下川商業高等学校</t>
  </si>
  <si>
    <t>北海道上川郡下川町北町１３７―１</t>
  </si>
  <si>
    <t>0981212</t>
  </si>
  <si>
    <t>D101246900019</t>
  </si>
  <si>
    <t>北海道美深高等学校</t>
  </si>
  <si>
    <t>北海道中川郡美深町字西町４０番地</t>
  </si>
  <si>
    <t>0982252</t>
  </si>
  <si>
    <t>D101247000016</t>
  </si>
  <si>
    <t>北海道おといねっぷ美術工芸高等学校</t>
  </si>
  <si>
    <t>北海道中川郡音威子府村字音威子府１８１－１</t>
  </si>
  <si>
    <t>0982501</t>
  </si>
  <si>
    <t>D101247200014</t>
  </si>
  <si>
    <t>北海道幌加内高等学校</t>
  </si>
  <si>
    <t>北海道雨竜郡幌加内町字平和</t>
  </si>
  <si>
    <t>0740495</t>
  </si>
  <si>
    <t>D101248300011</t>
  </si>
  <si>
    <t>北海道苫前商業高等学校</t>
  </si>
  <si>
    <t>北海道苫前郡苫前町字古丹別２７３番地４</t>
  </si>
  <si>
    <t>0783621</t>
  </si>
  <si>
    <t>D101248400010</t>
  </si>
  <si>
    <t>北海道羽幌高等学校</t>
  </si>
  <si>
    <t>北海道苫前郡羽幌町南町８</t>
  </si>
  <si>
    <t>0784194</t>
  </si>
  <si>
    <t>D101248400029</t>
  </si>
  <si>
    <t>北海道天売高等学校</t>
  </si>
  <si>
    <t>北海道苫前郡羽幌町大字天売字前浜１００番地</t>
  </si>
  <si>
    <t>0783954</t>
  </si>
  <si>
    <t>D101248600018</t>
  </si>
  <si>
    <t>北海道遠別農業高等学校</t>
  </si>
  <si>
    <t>北海道天塩郡遠別町字北浜７４番地</t>
  </si>
  <si>
    <t>0983541</t>
  </si>
  <si>
    <t>D101248700017</t>
  </si>
  <si>
    <t>北海道天塩高等学校</t>
  </si>
  <si>
    <t>北海道天塩郡天塩町字川口１４６４番地の４</t>
  </si>
  <si>
    <t>0983393</t>
  </si>
  <si>
    <t>D101251200016</t>
  </si>
  <si>
    <t>北海道浜頓別高等学校</t>
  </si>
  <si>
    <t>北海道枝幸郡浜頓別町緑ヶ丘５丁目１５番地</t>
  </si>
  <si>
    <t>0985738</t>
  </si>
  <si>
    <t>D101251400014</t>
  </si>
  <si>
    <t>北海道枝幸高等学校</t>
  </si>
  <si>
    <t>北海道枝幸郡枝幸町北幸町５２９－２</t>
  </si>
  <si>
    <t>0985822</t>
  </si>
  <si>
    <t>D101251600012</t>
  </si>
  <si>
    <t>北海道豊富高等学校</t>
  </si>
  <si>
    <t>北海道天塩郡豊富町字上サロベツ４７５番地</t>
  </si>
  <si>
    <t>0984100</t>
  </si>
  <si>
    <t>D101251700011</t>
  </si>
  <si>
    <t>北海道礼文高等学校</t>
  </si>
  <si>
    <t>北海道礼文郡礼文町大字船泊村字ヲチカフナイ２７番地</t>
  </si>
  <si>
    <t>0971111</t>
  </si>
  <si>
    <t>D101251800010</t>
  </si>
  <si>
    <t>北海道利尻高等学校</t>
  </si>
  <si>
    <t>北海道利尻郡利尻町沓形字神居１８９－１</t>
  </si>
  <si>
    <t>0970401</t>
  </si>
  <si>
    <t>D101254300019</t>
  </si>
  <si>
    <t>北海道美幌高等学校</t>
  </si>
  <si>
    <t>北海道網走郡美幌町報徳９４番地</t>
  </si>
  <si>
    <t>0920017</t>
  </si>
  <si>
    <t>D101254400018</t>
  </si>
  <si>
    <t>北海道津別高等学校</t>
  </si>
  <si>
    <t>北海道網走郡津別町字共和３２番地２</t>
  </si>
  <si>
    <t>0920225</t>
  </si>
  <si>
    <t>D101254500017</t>
  </si>
  <si>
    <t>北海道斜里高等学校</t>
  </si>
  <si>
    <t>北海道斜里郡斜里町文光町５－１</t>
  </si>
  <si>
    <t>0994116</t>
  </si>
  <si>
    <t>D101254600016</t>
  </si>
  <si>
    <t>北海道清里高等学校</t>
  </si>
  <si>
    <t>北海道斜里郡清里町羽衣町３８番地</t>
  </si>
  <si>
    <t>0994405</t>
  </si>
  <si>
    <t>D101254900013</t>
  </si>
  <si>
    <t>北海道訓子府高等学校</t>
  </si>
  <si>
    <t>北海道常呂郡訓子府町東幸町１５７番地</t>
  </si>
  <si>
    <t>0991403</t>
  </si>
  <si>
    <t>D101255000019</t>
  </si>
  <si>
    <t>北海道置戸高等学校</t>
  </si>
  <si>
    <t>北海道常呂郡置戸町字置戸２５６－８</t>
  </si>
  <si>
    <t>0991100</t>
  </si>
  <si>
    <t>D101255200017</t>
  </si>
  <si>
    <t>北海道佐呂間高等学校</t>
  </si>
  <si>
    <t>北海道常呂郡佐呂間町字北３１１番地１</t>
  </si>
  <si>
    <t>0930505</t>
  </si>
  <si>
    <t>D101255500014</t>
  </si>
  <si>
    <t>北海道遠軽高等学校</t>
  </si>
  <si>
    <t>北海道紋別郡遠軽町南町１丁目</t>
  </si>
  <si>
    <t>0990414</t>
  </si>
  <si>
    <t>D101255900010</t>
  </si>
  <si>
    <t>北海道湧別高等学校</t>
  </si>
  <si>
    <t>北海道紋別郡湧別町中湧別南町８４６－２</t>
  </si>
  <si>
    <t>0996328</t>
  </si>
  <si>
    <t>D101256100016</t>
  </si>
  <si>
    <t>北海道興部高等学校</t>
  </si>
  <si>
    <t>北海道紋別郡興部町字興部１２５番地１</t>
  </si>
  <si>
    <t>0981604</t>
  </si>
  <si>
    <t>D101256300014</t>
  </si>
  <si>
    <t>北海道雄武高等学校</t>
  </si>
  <si>
    <t>北海道紋別郡雄武町字雄武１４９５番地</t>
  </si>
  <si>
    <t>0981702</t>
  </si>
  <si>
    <t>D101256400013</t>
  </si>
  <si>
    <t>北海道東藻琴高等学校</t>
  </si>
  <si>
    <t>北海道網走郡大空町東藻琴７９</t>
  </si>
  <si>
    <t>0993211</t>
  </si>
  <si>
    <t>D101256400031</t>
  </si>
  <si>
    <t>D101256400022</t>
  </si>
  <si>
    <t>北海道女満別高等学校</t>
  </si>
  <si>
    <t>北海道網走郡大空町女満別昭和１０４ー１</t>
  </si>
  <si>
    <t>0992356</t>
  </si>
  <si>
    <t>北海道大空高等学校</t>
  </si>
  <si>
    <t>北海道網走郡大空町東藻琴７９番地</t>
  </si>
  <si>
    <t>0993244</t>
  </si>
  <si>
    <t>D101257500010</t>
  </si>
  <si>
    <t>北海道壮瞥高等学校</t>
  </si>
  <si>
    <t>北海道有珠郡壮瞥町字滝之町２３５－１３</t>
  </si>
  <si>
    <t>0520101</t>
  </si>
  <si>
    <t>D101257800017</t>
  </si>
  <si>
    <t>北海道白老東高等学校</t>
  </si>
  <si>
    <t>北海道白老郡白老町日の出町５丁目１７番地３</t>
  </si>
  <si>
    <t>0590903</t>
  </si>
  <si>
    <t>D101258100012</t>
  </si>
  <si>
    <t>北海道厚真高等学校</t>
  </si>
  <si>
    <t>北海道勇払郡厚真町字本郷２３４－３</t>
  </si>
  <si>
    <t>0691605</t>
  </si>
  <si>
    <t>D101258400019</t>
  </si>
  <si>
    <t>北海道虻田高等学校</t>
  </si>
  <si>
    <t>北海道虻田郡洞爺湖町高砂町１２７ー５</t>
  </si>
  <si>
    <t>0495605</t>
  </si>
  <si>
    <t>D101258500018</t>
  </si>
  <si>
    <t>北海道追分高等学校</t>
  </si>
  <si>
    <t>北海道勇払郡安平町追分本町７－８</t>
  </si>
  <si>
    <t>0591911</t>
  </si>
  <si>
    <t>D101258600017</t>
  </si>
  <si>
    <t>北海道穂別高等学校</t>
  </si>
  <si>
    <t>北海道勇払郡むかわ町穂別１２７番地３</t>
  </si>
  <si>
    <t>0540211</t>
  </si>
  <si>
    <t>D101258600026</t>
  </si>
  <si>
    <t>北海道鵡川高等学校</t>
  </si>
  <si>
    <t>北海道勇払郡むかわ町福住４－２－１</t>
  </si>
  <si>
    <t>0540032</t>
  </si>
  <si>
    <t>D101260100018</t>
  </si>
  <si>
    <t>北海道富川高等学校</t>
  </si>
  <si>
    <t>北海道沙流郡日高町富川西１２丁目６９－１０９</t>
  </si>
  <si>
    <t>0550007</t>
  </si>
  <si>
    <t>D101260100027</t>
  </si>
  <si>
    <t>北海道日高高等学校</t>
  </si>
  <si>
    <t>北海道沙流郡日高町松風町１丁目１１６番地の２</t>
  </si>
  <si>
    <t>0552307</t>
  </si>
  <si>
    <t>D101260200017</t>
  </si>
  <si>
    <t>北海道平取高等学校</t>
  </si>
  <si>
    <t>北海道沙流郡平取町本町１０９－２</t>
  </si>
  <si>
    <t>0550107</t>
  </si>
  <si>
    <t>D101260700012</t>
  </si>
  <si>
    <t>北海道浦河高等学校</t>
  </si>
  <si>
    <t>北海道浦河郡浦河町東町かしわ１丁目５－１</t>
  </si>
  <si>
    <t>0570006</t>
  </si>
  <si>
    <t>D101260900010</t>
  </si>
  <si>
    <t>北海道えりも高等学校</t>
  </si>
  <si>
    <t>北海道幌泉郡えりも町字新浜２０８番地の２</t>
  </si>
  <si>
    <t>0580203</t>
  </si>
  <si>
    <t>D101261000017</t>
  </si>
  <si>
    <t>北海道静内高等学校</t>
  </si>
  <si>
    <t>北海道日高郡新ひだか町静内ときわ町１丁目１－１</t>
  </si>
  <si>
    <t>0560023</t>
  </si>
  <si>
    <t>D101261000026</t>
  </si>
  <si>
    <t>北海道静内農業高等学校</t>
  </si>
  <si>
    <t>北海道日高郡新ひだか町静内田原７９７番地</t>
  </si>
  <si>
    <t>0560144</t>
  </si>
  <si>
    <t>D101263100012</t>
  </si>
  <si>
    <t>北海道音更高等学校</t>
  </si>
  <si>
    <t>北海道河東郡音更町駒場西１番地</t>
  </si>
  <si>
    <t>0800574</t>
  </si>
  <si>
    <t>D101263200011</t>
  </si>
  <si>
    <t>北海道士幌高等学校</t>
  </si>
  <si>
    <t>北海道河東郡士幌町字上音更２１番地１５</t>
  </si>
  <si>
    <t>0801275</t>
  </si>
  <si>
    <t>D101263300010</t>
  </si>
  <si>
    <t>北海道上士幌高等学校</t>
  </si>
  <si>
    <t>北海道河東郡上士幌町字上士幌東１線２２７</t>
  </si>
  <si>
    <t>0801408</t>
  </si>
  <si>
    <t>D101263400019</t>
  </si>
  <si>
    <t>北海道鹿追高等学校</t>
  </si>
  <si>
    <t>北海道河東郡鹿追町西町１丁目８番地</t>
  </si>
  <si>
    <t>0810213</t>
  </si>
  <si>
    <t>D101263600017</t>
  </si>
  <si>
    <t>北海道清水高等学校</t>
  </si>
  <si>
    <t>北海道上川郡清水町北２条西２丁目２番地</t>
  </si>
  <si>
    <t>0890123</t>
  </si>
  <si>
    <t>D101263700016</t>
  </si>
  <si>
    <t>北海道芽室高等学校</t>
  </si>
  <si>
    <t>北海道河西郡芽室町東めむろ１条北１丁目６番地</t>
  </si>
  <si>
    <t>0820801</t>
  </si>
  <si>
    <t>D101263900014</t>
  </si>
  <si>
    <t>北海道更別農業高等学校</t>
  </si>
  <si>
    <t>北海道河西郡更別村字更別基線９５</t>
  </si>
  <si>
    <t>0891501</t>
  </si>
  <si>
    <t>D101264100010</t>
  </si>
  <si>
    <t>北海道大樹高等学校</t>
  </si>
  <si>
    <t>北海道広尾郡大樹町緑町１番地</t>
  </si>
  <si>
    <t>0892155</t>
  </si>
  <si>
    <t>D101264200019</t>
  </si>
  <si>
    <t>北海道広尾高等学校</t>
  </si>
  <si>
    <t>北海道広尾郡広尾町並木通東１丁目１０番地</t>
  </si>
  <si>
    <t>0892624</t>
  </si>
  <si>
    <t>D101264300018</t>
  </si>
  <si>
    <t>北海道幕別清陵高等学校</t>
  </si>
  <si>
    <t>北海道中川郡幕別町依田１０１－１</t>
  </si>
  <si>
    <t>0890571</t>
  </si>
  <si>
    <t>D101264300027</t>
  </si>
  <si>
    <t>北海道幕別高等学校</t>
  </si>
  <si>
    <t>北海道中川郡幕別町南町８１番地</t>
  </si>
  <si>
    <t>0890615</t>
  </si>
  <si>
    <t>D101264400017</t>
  </si>
  <si>
    <t>北海道池田高等学校</t>
  </si>
  <si>
    <t>北海道中川郡池田町字清見ヶ丘１３番地</t>
  </si>
  <si>
    <t>0830003</t>
  </si>
  <si>
    <t>D101264600015</t>
  </si>
  <si>
    <t>北海道本別高等学校</t>
  </si>
  <si>
    <t>北海道中川郡本別町弥生町４９－２</t>
  </si>
  <si>
    <t>0893308</t>
  </si>
  <si>
    <t>D101264700014</t>
  </si>
  <si>
    <t>北海道足寄高等学校</t>
  </si>
  <si>
    <t>北海道足寄郡足寄町里見が丘５－１１</t>
  </si>
  <si>
    <t>0893732</t>
  </si>
  <si>
    <t>D101266100015</t>
  </si>
  <si>
    <t>北海道釧路東高等学校</t>
  </si>
  <si>
    <t>北海道釧路郡釧路町富原３番地１</t>
  </si>
  <si>
    <t>0880618</t>
  </si>
  <si>
    <t>D101266200014</t>
  </si>
  <si>
    <t>北海道厚岸翔洋高等学校</t>
  </si>
  <si>
    <t>北海道厚岸郡厚岸町湾月１－２０</t>
  </si>
  <si>
    <t>0881114</t>
  </si>
  <si>
    <t>D101266300013</t>
  </si>
  <si>
    <t>北海道霧多布高等学校</t>
  </si>
  <si>
    <t>北海道厚岸郡浜中町新川東２丁目４１</t>
  </si>
  <si>
    <t>0881527</t>
  </si>
  <si>
    <t>D101266400012</t>
  </si>
  <si>
    <t>北海道標茶高等学校</t>
  </si>
  <si>
    <t>北海道川上郡標茶町常盤１０丁目１</t>
  </si>
  <si>
    <t>0882313</t>
  </si>
  <si>
    <t>D101266500011</t>
  </si>
  <si>
    <t>北海道弟子屈高等学校</t>
  </si>
  <si>
    <t>北海道川上郡弟子屈町高栄３丁目３番２０</t>
  </si>
  <si>
    <t>0883214</t>
  </si>
  <si>
    <t>D101266800018</t>
  </si>
  <si>
    <t>北海道白糠高等学校</t>
  </si>
  <si>
    <t>北海道白糠郡白糠町西４条北２丁目２－８</t>
  </si>
  <si>
    <t>0880323</t>
  </si>
  <si>
    <t>D101269100019</t>
  </si>
  <si>
    <t>北海道別海高等学校</t>
  </si>
  <si>
    <t>北海道野付郡別海町別海緑町７０－１</t>
  </si>
  <si>
    <t>0860214</t>
  </si>
  <si>
    <t>D101269200018</t>
  </si>
  <si>
    <t>北海道中標津高等学校</t>
  </si>
  <si>
    <t>北海道標津郡中標津町西６条南５丁目１番地</t>
  </si>
  <si>
    <t>0861106</t>
  </si>
  <si>
    <t>D101269200027</t>
  </si>
  <si>
    <t>北海道中標津農業高等学校</t>
  </si>
  <si>
    <t>北海道標津郡中標津町計根別南２条西１丁目１番地</t>
  </si>
  <si>
    <t>0882682</t>
  </si>
  <si>
    <t>D101269300017</t>
  </si>
  <si>
    <t>北海道標津高等学校</t>
  </si>
  <si>
    <t>北海道標津郡標津町南２条西５丁目２－２</t>
  </si>
  <si>
    <t>0861652</t>
  </si>
  <si>
    <t>D101269400016</t>
  </si>
  <si>
    <t>北海道羅臼高等学校</t>
  </si>
  <si>
    <t>北海道目梨郡羅臼町礼文町９－３</t>
  </si>
  <si>
    <t>0861834</t>
  </si>
  <si>
    <t>D101310100100</t>
  </si>
  <si>
    <t>3(私)</t>
  </si>
  <si>
    <t>北星学園女子高等学校</t>
  </si>
  <si>
    <t>北海道札幌市中央区南４条西１７丁目２番２号</t>
  </si>
  <si>
    <t>0648523</t>
  </si>
  <si>
    <t>D101310100119</t>
  </si>
  <si>
    <t>札幌静修高等学校</t>
  </si>
  <si>
    <t>北海道札幌市中央区南１６条西６丁目２－１</t>
  </si>
  <si>
    <t>0640916</t>
  </si>
  <si>
    <t>D101310100128</t>
  </si>
  <si>
    <t>札幌龍谷学園高等学校</t>
  </si>
  <si>
    <t>北海道札幌市中央区北４条西１９丁目１ー２</t>
  </si>
  <si>
    <t>0600004</t>
  </si>
  <si>
    <t>D101310100137</t>
  </si>
  <si>
    <t>札幌聖心女子学院高等学校</t>
  </si>
  <si>
    <t>北海道札幌市中央区宮の森２条１６丁目１０－１</t>
  </si>
  <si>
    <t>0648540</t>
  </si>
  <si>
    <t>D101310200109</t>
  </si>
  <si>
    <t>藤女子高等学校</t>
  </si>
  <si>
    <t>北海道札幌市北区北１６条西２丁目１－２</t>
  </si>
  <si>
    <t>0010016</t>
  </si>
  <si>
    <t>D101310200118</t>
  </si>
  <si>
    <t>札幌創成高等学校</t>
  </si>
  <si>
    <t>北海道札幌市北区北２９条西２丁目１－１</t>
  </si>
  <si>
    <t>0010029</t>
  </si>
  <si>
    <t>D101310300108</t>
  </si>
  <si>
    <t>札幌大谷高等学校</t>
  </si>
  <si>
    <t>北海道札幌市東区北１６条東９丁目１－１</t>
  </si>
  <si>
    <t>0650016</t>
  </si>
  <si>
    <t>D101310300117</t>
  </si>
  <si>
    <t>札幌北斗高等学校</t>
  </si>
  <si>
    <t>北海道札幌市東区北１５条東２丁目１－１０</t>
  </si>
  <si>
    <t>0650015</t>
  </si>
  <si>
    <t>D101310300126</t>
  </si>
  <si>
    <t>札幌光星高等学校</t>
  </si>
  <si>
    <t>北海道札幌市東区北１３条東９丁目１－１</t>
  </si>
  <si>
    <t>0650013</t>
  </si>
  <si>
    <t>D101310500106</t>
  </si>
  <si>
    <t>北海高等学校</t>
  </si>
  <si>
    <t>北海道札幌市豊平区旭町４丁目１－４１</t>
  </si>
  <si>
    <t>0628601</t>
  </si>
  <si>
    <t>D101310500115</t>
  </si>
  <si>
    <t>北海学園札幌高等学校</t>
  </si>
  <si>
    <t>北海道札幌市豊平区旭町４丁目１－４２</t>
  </si>
  <si>
    <t>0628603</t>
  </si>
  <si>
    <t>D101310500124</t>
  </si>
  <si>
    <t>北海道科学大学高等学校</t>
  </si>
  <si>
    <t>北海道札幌市手稲区前田７条１５丁目４－２</t>
  </si>
  <si>
    <t>0060817</t>
  </si>
  <si>
    <t>D101310500133</t>
  </si>
  <si>
    <t>札幌第一高等学校</t>
  </si>
  <si>
    <t>北海道札幌市豊平区月寒西１条９丁目１０－１５</t>
  </si>
  <si>
    <t>0620021</t>
  </si>
  <si>
    <t>D101310500204</t>
  </si>
  <si>
    <t>池上学院高等学校</t>
  </si>
  <si>
    <t>北海道札幌市豊平区豊平３条５丁目１番３８号</t>
  </si>
  <si>
    <t>0620903</t>
  </si>
  <si>
    <t>D101310600105</t>
  </si>
  <si>
    <t>札幌新陽高等学校</t>
  </si>
  <si>
    <t>北海道札幌市南区澄川５条７丁目１－１</t>
  </si>
  <si>
    <t>0050005</t>
  </si>
  <si>
    <t>D101310600114</t>
  </si>
  <si>
    <t>北海道文教大学附属高等学校</t>
  </si>
  <si>
    <t>北海道恵庭市黄金中央５丁目２０７番地１１</t>
  </si>
  <si>
    <t>0611449</t>
  </si>
  <si>
    <t>D101310600123</t>
  </si>
  <si>
    <t>東海大学付属札幌高等学校</t>
  </si>
  <si>
    <t>北海道札幌市南区南沢５条１丁目１番１号</t>
  </si>
  <si>
    <t>0050825</t>
  </si>
  <si>
    <t>D101310700104</t>
  </si>
  <si>
    <t>札幌山の手高等学校</t>
  </si>
  <si>
    <t>北海道札幌市西区山の手２条８丁目５－１２</t>
  </si>
  <si>
    <t>0630002</t>
  </si>
  <si>
    <t>D101310800103</t>
  </si>
  <si>
    <t>北星学園大学附属高等学校</t>
  </si>
  <si>
    <t>北海道札幌市厚別区厚別町下野幌３８番地</t>
  </si>
  <si>
    <t>0040007</t>
  </si>
  <si>
    <t>D101310800201</t>
  </si>
  <si>
    <t>星槎国際高等学校</t>
  </si>
  <si>
    <t>北海道札幌市厚別区もみじ台北５丁目１２－１</t>
  </si>
  <si>
    <t>0750163</t>
  </si>
  <si>
    <t>D101311000109</t>
  </si>
  <si>
    <t>北嶺高等学校</t>
  </si>
  <si>
    <t>北海道札幌市清田区真栄４４８－１</t>
  </si>
  <si>
    <t>D101320200108</t>
  </si>
  <si>
    <t>函館大学付属有斗高等学校</t>
  </si>
  <si>
    <t>北海道函館市湯川町２丁目４３－１</t>
  </si>
  <si>
    <t>0428588</t>
  </si>
  <si>
    <t>D101320200117</t>
  </si>
  <si>
    <t>函館大学付属柏稜高等学校</t>
  </si>
  <si>
    <t>北海道函館市柏木町１番３４</t>
  </si>
  <si>
    <t>0420942</t>
  </si>
  <si>
    <t>D101320200126</t>
  </si>
  <si>
    <t>遺愛女子高等学校</t>
  </si>
  <si>
    <t>北海道函館市杉並町２３―１１</t>
  </si>
  <si>
    <t>0408543</t>
  </si>
  <si>
    <t>D101320200135</t>
  </si>
  <si>
    <t>函館白百合学園高等学校</t>
  </si>
  <si>
    <t>北海道函館市山の手２丁目６－３</t>
  </si>
  <si>
    <t>0418560</t>
  </si>
  <si>
    <t>D101320200144</t>
  </si>
  <si>
    <t>函館大谷高等学校</t>
  </si>
  <si>
    <t>北海道函館市鍛治１－２－３</t>
  </si>
  <si>
    <t>0410852</t>
  </si>
  <si>
    <t>D101320200153</t>
  </si>
  <si>
    <t>清尚学院高等学校</t>
  </si>
  <si>
    <t>北海道函館市亀田本町５－１７</t>
  </si>
  <si>
    <t>0410813</t>
  </si>
  <si>
    <t>D101320200162</t>
  </si>
  <si>
    <t>函館大妻高等学校</t>
  </si>
  <si>
    <t>北海道函館市柳町１４ー２３</t>
  </si>
  <si>
    <t>D101320200171</t>
  </si>
  <si>
    <t>函館ラ・サール高等学校</t>
  </si>
  <si>
    <t>北海道函館市日吉町１－１２－１</t>
  </si>
  <si>
    <t>0410841</t>
  </si>
  <si>
    <t>D101320300107</t>
  </si>
  <si>
    <t>北照高等学校</t>
  </si>
  <si>
    <t>北海道小樽市最上２丁目５－１</t>
  </si>
  <si>
    <t>0478558</t>
  </si>
  <si>
    <t>D101320300116</t>
  </si>
  <si>
    <t>小樽双葉高等学校</t>
  </si>
  <si>
    <t>北海道小樽市住ノ江１丁目３－１７</t>
  </si>
  <si>
    <t>0470014</t>
  </si>
  <si>
    <t>D101320300125</t>
  </si>
  <si>
    <t>小樽明峰高等学校</t>
  </si>
  <si>
    <t>北海道小樽市最上１－１４－１７</t>
  </si>
  <si>
    <t>0478586</t>
  </si>
  <si>
    <t>D101320400106</t>
  </si>
  <si>
    <t>旭川志峯高等学校</t>
  </si>
  <si>
    <t>北海道旭川市永山７条１６丁目３－１６</t>
  </si>
  <si>
    <t>0798505</t>
  </si>
  <si>
    <t>D101320400115</t>
  </si>
  <si>
    <t>旭川実業高等学校</t>
  </si>
  <si>
    <t>北海道旭川市末広８－１</t>
  </si>
  <si>
    <t>0718138</t>
  </si>
  <si>
    <t>D101320400124</t>
  </si>
  <si>
    <t>旭川龍谷高等学校</t>
  </si>
  <si>
    <t>北海道旭川市東旭川町共栄１５－２</t>
  </si>
  <si>
    <t>0788340</t>
  </si>
  <si>
    <t>D101320400133</t>
  </si>
  <si>
    <t>旭川藤星高等学校</t>
  </si>
  <si>
    <t>北海道旭川市花咲町６丁目３８９９</t>
  </si>
  <si>
    <t>D101320400142</t>
  </si>
  <si>
    <t>旭川明成高等学校</t>
  </si>
  <si>
    <t>北海道旭川市緑町１４丁目２９０８</t>
  </si>
  <si>
    <t>0700823</t>
  </si>
  <si>
    <t>D101320500105</t>
  </si>
  <si>
    <t>北海道大谷室蘭高等学校</t>
  </si>
  <si>
    <t>北海道室蘭市八丁平３丁目１番１号</t>
  </si>
  <si>
    <t>0500061</t>
  </si>
  <si>
    <t>D101320500114</t>
  </si>
  <si>
    <t>海星学院高等学校</t>
  </si>
  <si>
    <t>北海道室蘭市高砂町３－７－７</t>
  </si>
  <si>
    <t>D101320600104</t>
  </si>
  <si>
    <t>武修館高等学校</t>
  </si>
  <si>
    <t>北海道釧路市武佐５丁目９番１号</t>
  </si>
  <si>
    <t>0850806</t>
  </si>
  <si>
    <t>D101320700103</t>
  </si>
  <si>
    <t>帯広大谷高等学校</t>
  </si>
  <si>
    <t>北海道帯広市西１９条南４丁目３５番１号</t>
  </si>
  <si>
    <t>0802469</t>
  </si>
  <si>
    <t>D101320700112</t>
  </si>
  <si>
    <t>帯広北高等学校</t>
  </si>
  <si>
    <t>北海道帯広市稲田町基線８番地２</t>
  </si>
  <si>
    <t>D101320800102</t>
  </si>
  <si>
    <t>北見藤高等学校</t>
  </si>
  <si>
    <t>北海道北見市三楽町２１３番地</t>
  </si>
  <si>
    <t>0908642</t>
  </si>
  <si>
    <t>D101321300105</t>
  </si>
  <si>
    <t>苫小牧中央高等学校</t>
  </si>
  <si>
    <t>北海道苫小牧市光洋町３丁目１３番２号</t>
  </si>
  <si>
    <t>0530811</t>
  </si>
  <si>
    <t>D101321300114</t>
  </si>
  <si>
    <t>駒澤大学附属苫小牧高等学校</t>
  </si>
  <si>
    <t>北海道苫小牧市美園町１－９－３</t>
  </si>
  <si>
    <t>0538541</t>
  </si>
  <si>
    <t>D101321400104</t>
  </si>
  <si>
    <t>稚内大谷高等学校</t>
  </si>
  <si>
    <t>北海道稚内市富岡１丁目１番１号</t>
  </si>
  <si>
    <t>0970012</t>
  </si>
  <si>
    <t>D101321700101</t>
  </si>
  <si>
    <t>立命館慶祥高等学校</t>
  </si>
  <si>
    <t>北海道江別市西野幌６４０－１</t>
  </si>
  <si>
    <t>0690832</t>
  </si>
  <si>
    <t>D101321700110</t>
  </si>
  <si>
    <t>酪農学園大学附属とわの森三愛高等学校</t>
  </si>
  <si>
    <t>北海道江別市文京台緑町５６９番地</t>
  </si>
  <si>
    <t>0690836</t>
  </si>
  <si>
    <t>D101322400031</t>
  </si>
  <si>
    <t>日本航空高等学校北海道</t>
  </si>
  <si>
    <t>北海道千歳市泉沢１００７－９５</t>
  </si>
  <si>
    <t>0668622</t>
  </si>
  <si>
    <t>D101322800108</t>
  </si>
  <si>
    <t>クラーク記念国際高等学校</t>
  </si>
  <si>
    <t>北海道深川市納内町３丁目２番４０号</t>
  </si>
  <si>
    <t>0780151</t>
  </si>
  <si>
    <t>D101323400100</t>
  </si>
  <si>
    <t>札幌日本大学高等学校</t>
  </si>
  <si>
    <t>北海道北広島市虹ヶ丘５丁目７番地１</t>
  </si>
  <si>
    <t>0611103</t>
  </si>
  <si>
    <t>D101340700012</t>
  </si>
  <si>
    <t>北海道芸術高等学校</t>
  </si>
  <si>
    <t>北海道余市郡仁木町東町５丁目４番地１</t>
  </si>
  <si>
    <t>0482411</t>
  </si>
  <si>
    <t>D101340800100</t>
  </si>
  <si>
    <t>北星学園余市高等学校</t>
  </si>
  <si>
    <t>北海道余市郡余市町黒川町９６番地</t>
  </si>
  <si>
    <t>0460003</t>
  </si>
  <si>
    <t>D101346400101</t>
  </si>
  <si>
    <t>北海道教育学園三和高等学校</t>
  </si>
  <si>
    <t>北海道上川郡和寒町字三和４１２番地</t>
  </si>
  <si>
    <t>0980112</t>
  </si>
  <si>
    <t>D101357800104</t>
  </si>
  <si>
    <t>北海道栄高等学校</t>
  </si>
  <si>
    <t>北海道白老郡白老町緑丘４－６７６</t>
  </si>
  <si>
    <t>0590998</t>
  </si>
  <si>
    <t>D101363700103</t>
  </si>
  <si>
    <t>白樺学園高等学校</t>
  </si>
  <si>
    <t>北海道河西郡芽室町北伏古東７線１０番１</t>
  </si>
  <si>
    <t>0820082</t>
  </si>
  <si>
    <t>D101364300105</t>
  </si>
  <si>
    <t>江陵高等学校</t>
  </si>
  <si>
    <t>北海道中川郡幕別町字依田１０１－１</t>
  </si>
  <si>
    <t>D102210000013</t>
  </si>
  <si>
    <t>02(青森)</t>
  </si>
  <si>
    <t>青森県立青森高等学校</t>
  </si>
  <si>
    <t>青森県青森市桜川８－１－２</t>
  </si>
  <si>
    <t>0300945</t>
  </si>
  <si>
    <t>D102210000022</t>
  </si>
  <si>
    <t>青森県立青森西高等学校</t>
  </si>
  <si>
    <t>青森県青森市新城字平岡２６６－２０</t>
  </si>
  <si>
    <t>0380042</t>
  </si>
  <si>
    <t>D102210000031</t>
  </si>
  <si>
    <t>青森県立青森東高等学校</t>
  </si>
  <si>
    <t>青森県青森市原別３－１－１</t>
  </si>
  <si>
    <t>0300921</t>
  </si>
  <si>
    <t>D102210000040</t>
  </si>
  <si>
    <t>青森県立弘前高等学校</t>
  </si>
  <si>
    <t>青森県弘前市新寺町１－１</t>
  </si>
  <si>
    <t>0368558</t>
  </si>
  <si>
    <t>D102210000059</t>
  </si>
  <si>
    <t>青森県立弘前中央高等学校</t>
  </si>
  <si>
    <t>青森県弘前市蔵主町７－１</t>
  </si>
  <si>
    <t>0368550</t>
  </si>
  <si>
    <t>D102210000068</t>
  </si>
  <si>
    <t>青森県立弘前南高等学校</t>
  </si>
  <si>
    <t>青森県弘前市大開４－１－１</t>
  </si>
  <si>
    <t>0368247</t>
  </si>
  <si>
    <t>D102210000077</t>
  </si>
  <si>
    <t>青森県立八戸高等学校</t>
  </si>
  <si>
    <t>青森県八戸市長者４－４－１</t>
  </si>
  <si>
    <t>0310021</t>
  </si>
  <si>
    <t>D102210000086</t>
  </si>
  <si>
    <t>青森県立八戸東高等学校</t>
  </si>
  <si>
    <t>青森県八戸市類家１－４－４７</t>
  </si>
  <si>
    <t>0310001</t>
  </si>
  <si>
    <t>D102210000095</t>
  </si>
  <si>
    <t>青森県立八戸北高等学校</t>
  </si>
  <si>
    <t>青森県八戸市大久保町道８－３</t>
  </si>
  <si>
    <t>0310833</t>
  </si>
  <si>
    <t>D102210000102</t>
  </si>
  <si>
    <t>青森県立青森北高等学校今別校舎</t>
  </si>
  <si>
    <t>青森県東津軽郡今別町今別西田２５８</t>
  </si>
  <si>
    <t>0301502</t>
  </si>
  <si>
    <t>D102210000111</t>
  </si>
  <si>
    <t>青森県立木造高等学校</t>
  </si>
  <si>
    <t>青森県つがる市木造日向７３－２</t>
  </si>
  <si>
    <t>0383193</t>
  </si>
  <si>
    <t>D102210000120</t>
  </si>
  <si>
    <t>青森県立鰺ヶ沢高等学校</t>
  </si>
  <si>
    <t>青森県西津軽郡鰺ヶ沢町舞戸町字小夜７２</t>
  </si>
  <si>
    <t>0382761</t>
  </si>
  <si>
    <t>D102210000139</t>
  </si>
  <si>
    <t>青森県立五所川原高等学校</t>
  </si>
  <si>
    <t>青森県五所川原市中平井町３－３</t>
  </si>
  <si>
    <t>0370066</t>
  </si>
  <si>
    <t>D102210000148</t>
  </si>
  <si>
    <t>青森県立板柳高等学校</t>
  </si>
  <si>
    <t>青森県北津軽郡板柳町太田字西上林４６</t>
  </si>
  <si>
    <t>0383642</t>
  </si>
  <si>
    <t>D102210000629</t>
  </si>
  <si>
    <t>D102210000157</t>
  </si>
  <si>
    <t>青森県立金木高等学校</t>
  </si>
  <si>
    <t>青森県五所川原市金木町芦野２００－４０３</t>
  </si>
  <si>
    <t>0370202</t>
  </si>
  <si>
    <t>D102210000166</t>
  </si>
  <si>
    <t>青森県立黒石高等学校</t>
  </si>
  <si>
    <t>青森県黒石市西ケ丘６５</t>
  </si>
  <si>
    <t>0360388</t>
  </si>
  <si>
    <t>D102210000601</t>
  </si>
  <si>
    <t>D102210000175</t>
  </si>
  <si>
    <t>青森県立浪岡高等学校</t>
  </si>
  <si>
    <t>青森県青森市浪岡浪岡字稲村１０１－２</t>
  </si>
  <si>
    <t>0381311</t>
  </si>
  <si>
    <t>D102210000184</t>
  </si>
  <si>
    <t>青森県立野辺地高等学校</t>
  </si>
  <si>
    <t>青森県上北郡野辺地町松ノ木１０６－１</t>
  </si>
  <si>
    <t>0393157</t>
  </si>
  <si>
    <t>D102210000193</t>
  </si>
  <si>
    <t>青森県立七戸高等学校</t>
  </si>
  <si>
    <t>青森県上北郡七戸町字舘野４７－３１</t>
  </si>
  <si>
    <t>0392516</t>
  </si>
  <si>
    <t>D102210000200</t>
  </si>
  <si>
    <t>青森県立三本木高等学校</t>
  </si>
  <si>
    <t>青森県十和田市西五番町７－１</t>
  </si>
  <si>
    <t>0340085</t>
  </si>
  <si>
    <t>D102210000219</t>
  </si>
  <si>
    <t>青森県立三沢高等学校</t>
  </si>
  <si>
    <t>青森県三沢市松園町１－１</t>
  </si>
  <si>
    <t>0330037</t>
  </si>
  <si>
    <t>D102210000228</t>
  </si>
  <si>
    <t>青森県立田名部高等学校</t>
  </si>
  <si>
    <t>青森県むつ市海老川町６－１８</t>
  </si>
  <si>
    <t>0350054</t>
  </si>
  <si>
    <t>D102210000237</t>
  </si>
  <si>
    <t>青森県立大湊高等学校</t>
  </si>
  <si>
    <t>青森県むつ市大湊字大近川４４－８４</t>
  </si>
  <si>
    <t>0350096</t>
  </si>
  <si>
    <t>D102210000246</t>
  </si>
  <si>
    <t>青森県立五戸高等学校</t>
  </si>
  <si>
    <t>青森県三戸郡五戸町根岸６</t>
  </si>
  <si>
    <t>0391569</t>
  </si>
  <si>
    <t>D102210000255</t>
  </si>
  <si>
    <t>青森県立三戸高等学校</t>
  </si>
  <si>
    <t>青森県三戸郡三戸町川守田字白坂ノ上３－１</t>
  </si>
  <si>
    <t>0390141</t>
  </si>
  <si>
    <t>D102210000264</t>
  </si>
  <si>
    <t>青森県立柏木農業高等学校</t>
  </si>
  <si>
    <t>青森県平川市荒田上駒田１３０</t>
  </si>
  <si>
    <t>0360112</t>
  </si>
  <si>
    <t>D102210000273</t>
  </si>
  <si>
    <t>青森県立五所川原農林高等学校</t>
  </si>
  <si>
    <t>青森県五所川原市一野坪字朝日田１２－３７</t>
  </si>
  <si>
    <t>0370093</t>
  </si>
  <si>
    <t>D102210000282</t>
  </si>
  <si>
    <t>青森県立三本木農業高等学校</t>
  </si>
  <si>
    <t>青森県十和田市相坂字高清水７８－９２</t>
  </si>
  <si>
    <t>0348578</t>
  </si>
  <si>
    <t>D102210000610</t>
  </si>
  <si>
    <t>D102210000291</t>
  </si>
  <si>
    <t>青森県立名久井農業高等学校</t>
  </si>
  <si>
    <t>青森県三戸郡南部町下名久井字下諏訪平１</t>
  </si>
  <si>
    <t>0390502</t>
  </si>
  <si>
    <t>D102210000308</t>
  </si>
  <si>
    <t>青森県立青森工業高等学校</t>
  </si>
  <si>
    <t>青森県青森市馬屋尻字清水流２０４－１</t>
  </si>
  <si>
    <t>0393507</t>
  </si>
  <si>
    <t>D102210000317</t>
  </si>
  <si>
    <t>青森県立弘前工業高等学校</t>
  </si>
  <si>
    <t>青森県弘前市馬屋町６－２</t>
  </si>
  <si>
    <t>0368585</t>
  </si>
  <si>
    <t>D102210000326</t>
  </si>
  <si>
    <t>青森県立八戸工業高等学校</t>
  </si>
  <si>
    <t>青森県八戸市江陽１－２－２７</t>
  </si>
  <si>
    <t>0310801</t>
  </si>
  <si>
    <t>D102210000335</t>
  </si>
  <si>
    <t>青森県立五所川原工業高等学校</t>
  </si>
  <si>
    <t>青森県五所川原市湊字船越１９２</t>
  </si>
  <si>
    <t>0370035</t>
  </si>
  <si>
    <t>D102210000344</t>
  </si>
  <si>
    <t>青森県立十和田工業高等学校</t>
  </si>
  <si>
    <t>青森県十和田市三本木字下平２１５－１</t>
  </si>
  <si>
    <t>0340001</t>
  </si>
  <si>
    <t>D102210000353</t>
  </si>
  <si>
    <t>青森県立むつ工業高等学校</t>
  </si>
  <si>
    <t>青森県むつ市文京町２２－７</t>
  </si>
  <si>
    <t>0350082</t>
  </si>
  <si>
    <t>D102210000362</t>
  </si>
  <si>
    <t>青森県立八戸水産高等学校</t>
  </si>
  <si>
    <t>青森県八戸市白銀町字人形沢６－１</t>
  </si>
  <si>
    <t>0310822</t>
  </si>
  <si>
    <t>D102210000371</t>
  </si>
  <si>
    <t>青森県立青森商業高等学校</t>
  </si>
  <si>
    <t>青森県青森市戸山字安原７－１</t>
  </si>
  <si>
    <t>0300951</t>
  </si>
  <si>
    <t>D102210000380</t>
  </si>
  <si>
    <t>青森県立三沢商業高等学校</t>
  </si>
  <si>
    <t>青森県三沢市春日台２－１５４</t>
  </si>
  <si>
    <t>0330053</t>
  </si>
  <si>
    <t>D102210000399</t>
  </si>
  <si>
    <t>青森県立黒石商業高等学校</t>
  </si>
  <si>
    <t>青森県黒石市あけぼの町９７－２</t>
  </si>
  <si>
    <t>0360321</t>
  </si>
  <si>
    <t>D102210000406</t>
  </si>
  <si>
    <t>青森県立八戸商業高等学校</t>
  </si>
  <si>
    <t>青森県八戸市十日市字塚ノ下３－１</t>
  </si>
  <si>
    <t>0310012</t>
  </si>
  <si>
    <t>D102210000415</t>
  </si>
  <si>
    <t>青森県立中里高等学校</t>
  </si>
  <si>
    <t>青森県北津軽郡中泊町高根字小金石５６７</t>
  </si>
  <si>
    <t>0370303</t>
  </si>
  <si>
    <t>D102210000424</t>
  </si>
  <si>
    <t>青森県立六ヶ所高等学校</t>
  </si>
  <si>
    <t>青森県上北郡六ヶ所村倉内字笹崎３０５</t>
  </si>
  <si>
    <t>0393215</t>
  </si>
  <si>
    <t>D102210000433</t>
  </si>
  <si>
    <t>青森県立青森南高等学校</t>
  </si>
  <si>
    <t>青森県青森市西大野２－１２－４０</t>
  </si>
  <si>
    <t>0300856</t>
  </si>
  <si>
    <t>D102210000442</t>
  </si>
  <si>
    <t>青森県立八戸西高等学校</t>
  </si>
  <si>
    <t>青森県八戸市尻内町字中根市１４</t>
  </si>
  <si>
    <t>0391101</t>
  </si>
  <si>
    <t>D102210000451</t>
  </si>
  <si>
    <t>青森県立青森北高等学校</t>
  </si>
  <si>
    <t>青森県青森市羽白字富田８０－７</t>
  </si>
  <si>
    <t>0380058</t>
  </si>
  <si>
    <t>D102210000460</t>
  </si>
  <si>
    <t>青森県立青森中央高等学校</t>
  </si>
  <si>
    <t>青森県青森市東大野１－２２－１</t>
  </si>
  <si>
    <t>0300847</t>
  </si>
  <si>
    <t>D102210000479</t>
  </si>
  <si>
    <t>青森県立弘前実業高等学校</t>
  </si>
  <si>
    <t>青森県弘前市中野３－６－１０</t>
  </si>
  <si>
    <t>0368155</t>
  </si>
  <si>
    <t>D102210000488</t>
  </si>
  <si>
    <t>青森県立木造高等学校深浦校舎</t>
  </si>
  <si>
    <t>青森県西津軽郡深浦町広戸字家野上９５－１５７</t>
  </si>
  <si>
    <t>0382321</t>
  </si>
  <si>
    <t>D102210000497</t>
  </si>
  <si>
    <t>青森県立六戸高等学校</t>
  </si>
  <si>
    <t>青森県上北郡六戸町犬落瀬字坪毛沢２５－１６３</t>
  </si>
  <si>
    <t>0392371</t>
  </si>
  <si>
    <t>D102210000503</t>
  </si>
  <si>
    <t>青森県立北斗高等学校</t>
  </si>
  <si>
    <t>青森県青森市松原２－１－２４</t>
  </si>
  <si>
    <t>0300813</t>
  </si>
  <si>
    <t>D102210000512</t>
  </si>
  <si>
    <t>青森県立八戸中央高等学校</t>
  </si>
  <si>
    <t>青森県八戸市諏訪１－２－１７</t>
  </si>
  <si>
    <t>0310803</t>
  </si>
  <si>
    <t>D102210000521</t>
  </si>
  <si>
    <t>青森県立百石高等学校</t>
  </si>
  <si>
    <t>青森県上北郡おいらせ町苗平谷地４６</t>
  </si>
  <si>
    <t>0392223</t>
  </si>
  <si>
    <t>D102210000530</t>
  </si>
  <si>
    <t>青森県立鶴田高等学校</t>
  </si>
  <si>
    <t>青森県北津軽郡鶴田町鶴田字小泉３６９－１</t>
  </si>
  <si>
    <t>0383503</t>
  </si>
  <si>
    <t>D102210000549</t>
  </si>
  <si>
    <t>青森県立大間高等学校</t>
  </si>
  <si>
    <t>青森県下北郡大間町大間字大間平２０－４３</t>
  </si>
  <si>
    <t>0394601</t>
  </si>
  <si>
    <t>D102210000558</t>
  </si>
  <si>
    <t>青森県立大湊高等学校川内校舎</t>
  </si>
  <si>
    <t>青森県むつ市川内町家ノ上４８－１</t>
  </si>
  <si>
    <t>0395201</t>
  </si>
  <si>
    <t>D102210000567</t>
  </si>
  <si>
    <t>青森県立田子高等学校</t>
  </si>
  <si>
    <t>青森県三戸郡田子町相米字蝦夷舘１－１</t>
  </si>
  <si>
    <t>0390202</t>
  </si>
  <si>
    <t>D102210000576</t>
  </si>
  <si>
    <t>青森県立十和田西高等学校</t>
  </si>
  <si>
    <t>青森県十和田市沢田字下洗５３－３</t>
  </si>
  <si>
    <t>0340302</t>
  </si>
  <si>
    <t>D102210000585</t>
  </si>
  <si>
    <t>青森県立青森東高等学校平内校舎</t>
  </si>
  <si>
    <t>青森県東津軽郡平内町小湊字新道４６－２６</t>
  </si>
  <si>
    <t>0393321</t>
  </si>
  <si>
    <t>D102210000594</t>
  </si>
  <si>
    <t>青森県立尾上総合高等学校</t>
  </si>
  <si>
    <t>青森県平川市高木松元７－６</t>
  </si>
  <si>
    <t>0360211</t>
  </si>
  <si>
    <t>青森県黒石市西ヶ丘６５</t>
  </si>
  <si>
    <t>青森県立三本木農業恵拓高等学校</t>
  </si>
  <si>
    <t>青森県十和田市相坂高清水７８－９２</t>
  </si>
  <si>
    <t>青森県立五所川原工科高等学校</t>
  </si>
  <si>
    <t>青森県五所川原市湊船越１９２</t>
  </si>
  <si>
    <t>D102310000011</t>
  </si>
  <si>
    <t>弘前学院聖愛高等学校</t>
  </si>
  <si>
    <t>青森県弘前市原ヶ平字山元１１２－２１</t>
  </si>
  <si>
    <t>0368144</t>
  </si>
  <si>
    <t>D102310000020</t>
  </si>
  <si>
    <t>柴田学園大学附属柴田学園高等学校</t>
  </si>
  <si>
    <t>青森県弘前市豊原１－２－１</t>
  </si>
  <si>
    <t>0368154</t>
  </si>
  <si>
    <t>D102310000039</t>
  </si>
  <si>
    <t>東奥義塾高等学校</t>
  </si>
  <si>
    <t>青森県弘前市石川字長者森６１－１</t>
  </si>
  <si>
    <t>0368124</t>
  </si>
  <si>
    <t>D102310000048</t>
  </si>
  <si>
    <t>東奥学園高等学校</t>
  </si>
  <si>
    <t>青森県青森市勝田２－１１－１</t>
  </si>
  <si>
    <t>0300821</t>
  </si>
  <si>
    <t>D102310000057</t>
  </si>
  <si>
    <t>青森山田高等学校</t>
  </si>
  <si>
    <t>青森県青森市青葉３－１３－４０</t>
  </si>
  <si>
    <t>0308520</t>
  </si>
  <si>
    <t>D102310000066</t>
  </si>
  <si>
    <t>青森明の星高等学校</t>
  </si>
  <si>
    <t>青森県青森市浪打２－６－３２</t>
  </si>
  <si>
    <t>0300961</t>
  </si>
  <si>
    <t>D102310000075</t>
  </si>
  <si>
    <t>千葉学園高等学校</t>
  </si>
  <si>
    <t>青森県八戸市類家１－１－１１</t>
  </si>
  <si>
    <t>D102310000084</t>
  </si>
  <si>
    <t>八戸聖ウルスラ学院高等学校</t>
  </si>
  <si>
    <t>青森県八戸市田面木字上野平５３－２</t>
  </si>
  <si>
    <t>0391104</t>
  </si>
  <si>
    <t>D102310000093</t>
  </si>
  <si>
    <t>八戸学院光星高等学校</t>
  </si>
  <si>
    <t>青森県八戸市湊高台６－１４－５</t>
  </si>
  <si>
    <t>0318507</t>
  </si>
  <si>
    <t>D102310000100</t>
  </si>
  <si>
    <t>八戸工業大学第一高等学校</t>
  </si>
  <si>
    <t>青森県八戸市白銀町字右岩淵通７－１０</t>
  </si>
  <si>
    <t>D102310000119</t>
  </si>
  <si>
    <t>五所川原第一高等学校</t>
  </si>
  <si>
    <t>青森県五所川原市元町４２</t>
  </si>
  <si>
    <t>0370044</t>
  </si>
  <si>
    <t>D102310000128</t>
  </si>
  <si>
    <t>下山学園高等学校</t>
  </si>
  <si>
    <t>D102310000137</t>
  </si>
  <si>
    <t>弘前東高等学校</t>
  </si>
  <si>
    <t>青森県弘前市川先４－４－１</t>
  </si>
  <si>
    <t>0368103</t>
  </si>
  <si>
    <t>D102310000146</t>
  </si>
  <si>
    <t>八戸学院野辺地西高等学校</t>
  </si>
  <si>
    <t>青森県上北郡野辺地町字枇杷野５１－６</t>
  </si>
  <si>
    <t>0393156</t>
  </si>
  <si>
    <t>D102310000155</t>
  </si>
  <si>
    <t>松風塾高等学校</t>
  </si>
  <si>
    <t>青森県東津軽郡平内町外童子字滝ノ沢３７</t>
  </si>
  <si>
    <t>0393351</t>
  </si>
  <si>
    <t>D102310000164</t>
  </si>
  <si>
    <t>八戸工業大学第二高等学校</t>
  </si>
  <si>
    <t>青森県八戸市妙字大開６７</t>
  </si>
  <si>
    <t>0318505</t>
  </si>
  <si>
    <t>D102310000173</t>
  </si>
  <si>
    <t>向陵高等学校</t>
  </si>
  <si>
    <t>青森県八戸市田向２－２－６</t>
  </si>
  <si>
    <t>0310011</t>
  </si>
  <si>
    <t>D103210000012</t>
  </si>
  <si>
    <t>03(岩手)</t>
  </si>
  <si>
    <t>岩手県立盛岡第一高等学校</t>
  </si>
  <si>
    <t>岩手県盛岡市上田三丁目２－１</t>
  </si>
  <si>
    <t>0208515</t>
  </si>
  <si>
    <t>D103210000021</t>
  </si>
  <si>
    <t>岩手県立盛岡第二高等学校</t>
  </si>
  <si>
    <t>岩手県盛岡市上ノ橋町７－５７</t>
  </si>
  <si>
    <t>0200887</t>
  </si>
  <si>
    <t>D103210000030</t>
  </si>
  <si>
    <t>岩手県立盛岡第三高等学校</t>
  </si>
  <si>
    <t>岩手県盛岡市高松四丁目１７－１６</t>
  </si>
  <si>
    <t>0200114</t>
  </si>
  <si>
    <t>D103210000049</t>
  </si>
  <si>
    <t>岩手県立盛岡第四高等学校</t>
  </si>
  <si>
    <t>岩手県盛岡市津志田２６－１７－１</t>
  </si>
  <si>
    <t>0200835</t>
  </si>
  <si>
    <t>D103210000058</t>
  </si>
  <si>
    <t>岩手県立盛岡北高等学校</t>
  </si>
  <si>
    <t>岩手県滝沢市牧野林２９８－１</t>
  </si>
  <si>
    <t>0200632</t>
  </si>
  <si>
    <t>D103210000067</t>
  </si>
  <si>
    <t>岩手県立盛岡南高等学校</t>
  </si>
  <si>
    <t>岩手県盛岡市西見前２０－１１３－１</t>
  </si>
  <si>
    <t>0200833</t>
  </si>
  <si>
    <t>D103210000076</t>
  </si>
  <si>
    <t>岩手県立不来方高等学校</t>
  </si>
  <si>
    <t>岩手県紫波郡矢巾町大字南矢幅９－１－１</t>
  </si>
  <si>
    <t>0283615</t>
  </si>
  <si>
    <t>D103210000085</t>
  </si>
  <si>
    <t>岩手県立杜陵高等学校</t>
  </si>
  <si>
    <t>岩手県盛岡市上田二丁目３－１</t>
  </si>
  <si>
    <t>0208543</t>
  </si>
  <si>
    <t>D103210000094</t>
  </si>
  <si>
    <t>2(分)</t>
  </si>
  <si>
    <t>岩手県立杜陵高等学校奥州校</t>
  </si>
  <si>
    <t>岩手県奥州市水沢西町３－２０</t>
  </si>
  <si>
    <t>0230816</t>
  </si>
  <si>
    <t>D103210000101</t>
  </si>
  <si>
    <t>岩手県立盛岡農業高等学校</t>
  </si>
  <si>
    <t>岩手県滝沢市砂込１４６３番地</t>
  </si>
  <si>
    <t>0200605</t>
  </si>
  <si>
    <t>D103210000110</t>
  </si>
  <si>
    <t>岩手県立盛岡工業高等学校</t>
  </si>
  <si>
    <t>岩手県盛岡市羽場１８－１１－１</t>
  </si>
  <si>
    <t>0200841</t>
  </si>
  <si>
    <t>D103210000129</t>
  </si>
  <si>
    <t>岩手県立盛岡商業高等学校</t>
  </si>
  <si>
    <t>岩手県盛岡市本宮二丁目３５－１</t>
  </si>
  <si>
    <t>0200866</t>
  </si>
  <si>
    <t>D103210000138</t>
  </si>
  <si>
    <t>岩手県立沼宮内高等学校</t>
  </si>
  <si>
    <t>岩手県岩手郡岩手町五日市１０－４</t>
  </si>
  <si>
    <t>0284398</t>
  </si>
  <si>
    <t>D103210000147</t>
  </si>
  <si>
    <t>岩手県立葛巻高等学校</t>
  </si>
  <si>
    <t>岩手県岩手郡葛巻町葛巻５－１７８－１</t>
  </si>
  <si>
    <t>0285402</t>
  </si>
  <si>
    <t>D103210000156</t>
  </si>
  <si>
    <t>岩手県立平舘高等学校</t>
  </si>
  <si>
    <t>岩手県八幡平市平舘２５－６</t>
  </si>
  <si>
    <t>0287405</t>
  </si>
  <si>
    <t>D103210000165</t>
  </si>
  <si>
    <t>岩手県立雫石高等学校</t>
  </si>
  <si>
    <t>岩手県岩手郡雫石町柿木３６－１</t>
  </si>
  <si>
    <t>0200544</t>
  </si>
  <si>
    <t>D103210000174</t>
  </si>
  <si>
    <t>岩手県立紫波総合高等学校</t>
  </si>
  <si>
    <t>岩手県紫波郡紫波町日詰字朝日田１</t>
  </si>
  <si>
    <t>0283305</t>
  </si>
  <si>
    <t>D103210000183</t>
  </si>
  <si>
    <t>岩手県立花巻北高等学校</t>
  </si>
  <si>
    <t>岩手県花巻市本館５４</t>
  </si>
  <si>
    <t>0250061</t>
  </si>
  <si>
    <t>D103210000192</t>
  </si>
  <si>
    <t>岩手県立花巻南高等学校</t>
  </si>
  <si>
    <t>岩手県花巻市中北万丁目２８８－１</t>
  </si>
  <si>
    <t>0250053</t>
  </si>
  <si>
    <t>D103210000209</t>
  </si>
  <si>
    <t>岩手県立花巻農業高等学校</t>
  </si>
  <si>
    <t>岩手県花巻市葛１－６８</t>
  </si>
  <si>
    <t>0250004</t>
  </si>
  <si>
    <t>D103210000218</t>
  </si>
  <si>
    <t>岩手県立花北青雲高等学校</t>
  </si>
  <si>
    <t>岩手県花巻市石鳥谷町北寺林１１－１８２５－１</t>
  </si>
  <si>
    <t>0283172</t>
  </si>
  <si>
    <t>D103210000227</t>
  </si>
  <si>
    <t>岩手県立大迫高等学校</t>
  </si>
  <si>
    <t>岩手県花巻市大迫町大迫９－１９－１</t>
  </si>
  <si>
    <t>0283203</t>
  </si>
  <si>
    <t>D103210000236</t>
  </si>
  <si>
    <t>岩手県立遠野高等学校</t>
  </si>
  <si>
    <t>岩手県遠野市六日町３－１７</t>
  </si>
  <si>
    <t>0280525</t>
  </si>
  <si>
    <t>D103210000245</t>
  </si>
  <si>
    <t>岩手県立遠野緑峰高等学校</t>
  </si>
  <si>
    <t>岩手県遠野市松崎町白岩２１－１４－１</t>
  </si>
  <si>
    <t>0280541</t>
  </si>
  <si>
    <t>D103210000254</t>
  </si>
  <si>
    <t>岩手県立黒沢尻北高等学校</t>
  </si>
  <si>
    <t>岩手県北上市常盤台一丁目１－６９</t>
  </si>
  <si>
    <t>0240012</t>
  </si>
  <si>
    <t>D103210000263</t>
  </si>
  <si>
    <t>岩手県立北上翔南高等学校</t>
  </si>
  <si>
    <t>岩手県北上市相去町高前檀１３</t>
  </si>
  <si>
    <t>0240051</t>
  </si>
  <si>
    <t>D103210000272</t>
  </si>
  <si>
    <t>岩手県立黒沢尻工業高等学校</t>
  </si>
  <si>
    <t>岩手県北上市村崎野２４－１９</t>
  </si>
  <si>
    <t>0248518</t>
  </si>
  <si>
    <t>D103210000281</t>
  </si>
  <si>
    <t>岩手県立西和賀高等学校</t>
  </si>
  <si>
    <t>岩手県和賀郡西和賀町湯田１９－２５－２</t>
  </si>
  <si>
    <t>0295503</t>
  </si>
  <si>
    <t>D103210000290</t>
  </si>
  <si>
    <t>岩手県立水沢高等学校</t>
  </si>
  <si>
    <t>岩手県奥州市水沢龍ケ馬場５－１</t>
  </si>
  <si>
    <t>0230864</t>
  </si>
  <si>
    <t>D103210000307</t>
  </si>
  <si>
    <t>岩手県立水沢農業高等学校</t>
  </si>
  <si>
    <t>岩手県奥州市胆沢小山字笹森１</t>
  </si>
  <si>
    <t>0230402</t>
  </si>
  <si>
    <t>D103210000316</t>
  </si>
  <si>
    <t>岩手県立水沢工業高等学校</t>
  </si>
  <si>
    <t>岩手県奥州市水沢佐倉河字道下１００－１</t>
  </si>
  <si>
    <t>0230003</t>
  </si>
  <si>
    <t>D103210000325</t>
  </si>
  <si>
    <t>岩手県立水沢商業高等学校</t>
  </si>
  <si>
    <t>岩手県奥州市水沢字土器田１</t>
  </si>
  <si>
    <t>0230064</t>
  </si>
  <si>
    <t>D103210000334</t>
  </si>
  <si>
    <t>岩手県立前沢高等学校</t>
  </si>
  <si>
    <t>岩手県奥州市前沢字狐石３６－１</t>
  </si>
  <si>
    <t>0294206</t>
  </si>
  <si>
    <t>D103210000343</t>
  </si>
  <si>
    <t>岩手県立金ケ崎高等学校</t>
  </si>
  <si>
    <t>岩手県胆沢郡金ケ崎町西根荒巻４３－１</t>
  </si>
  <si>
    <t>0294503</t>
  </si>
  <si>
    <t>D103210000352</t>
  </si>
  <si>
    <t>岩手県立岩谷堂高等学校</t>
  </si>
  <si>
    <t>岩手県奥州市江刺岩谷堂字根岸１１６</t>
  </si>
  <si>
    <t>0231101</t>
  </si>
  <si>
    <t>D103210000361</t>
  </si>
  <si>
    <t>岩手県立一関第一高等学校</t>
  </si>
  <si>
    <t>岩手県一関市磐井町９－１</t>
  </si>
  <si>
    <t>0210894</t>
  </si>
  <si>
    <t>D103210000370</t>
  </si>
  <si>
    <t>岩手県立一関第二高等学校</t>
  </si>
  <si>
    <t>岩手県一関市赤荻字野中２３－１</t>
  </si>
  <si>
    <t>0210041</t>
  </si>
  <si>
    <t>D103210000389</t>
  </si>
  <si>
    <t>岩手県立一関工業高等学校</t>
  </si>
  <si>
    <t>岩手県一関市萩荘字釜ヶ渕５０</t>
  </si>
  <si>
    <t>0210902</t>
  </si>
  <si>
    <t>D103210000398</t>
  </si>
  <si>
    <t>岩手県立花泉高等学校</t>
  </si>
  <si>
    <t>岩手県一関市花泉町花泉字林の沢１７－９</t>
  </si>
  <si>
    <t>0293101</t>
  </si>
  <si>
    <t>D103210000405</t>
  </si>
  <si>
    <t>岩手県立大東高等学校</t>
  </si>
  <si>
    <t>岩手県一関市大東町摺沢字堀河ノ沢３４－４</t>
  </si>
  <si>
    <t>0290523</t>
  </si>
  <si>
    <t>D103210000414</t>
  </si>
  <si>
    <t>岩手県立千厩高等学校</t>
  </si>
  <si>
    <t>岩手県一関市千厩町千厩字石堂４５－２</t>
  </si>
  <si>
    <t>0290803</t>
  </si>
  <si>
    <t>D103210000423</t>
  </si>
  <si>
    <t>岩手県立高田高等学校</t>
  </si>
  <si>
    <t>岩手県陸前高田市高田町字長砂７８番地１２</t>
  </si>
  <si>
    <t>0292205</t>
  </si>
  <si>
    <t>D103210000432</t>
  </si>
  <si>
    <t>岩手県立大船渡高等学校</t>
  </si>
  <si>
    <t>岩手県大船渡市猪川町字長洞７－１</t>
  </si>
  <si>
    <t>0220004</t>
  </si>
  <si>
    <t>D103210000441</t>
  </si>
  <si>
    <t>岩手県立大船渡東高等学校</t>
  </si>
  <si>
    <t>岩手県大船渡市立根町字冷清水１－１</t>
  </si>
  <si>
    <t>0220006</t>
  </si>
  <si>
    <t>D103210000450</t>
  </si>
  <si>
    <t>岩手県立住田高等学校</t>
  </si>
  <si>
    <t>岩手県気仙郡住田町世田米字川口１２－１</t>
  </si>
  <si>
    <t>0292311</t>
  </si>
  <si>
    <t>D103210000469</t>
  </si>
  <si>
    <t>岩手県立釜石高等学校</t>
  </si>
  <si>
    <t>岩手県釜石市甲子町１０－６１４－１</t>
  </si>
  <si>
    <t>0260055</t>
  </si>
  <si>
    <t>D103210000478</t>
  </si>
  <si>
    <t>岩手県立釜石商工高等学校</t>
  </si>
  <si>
    <t>岩手県釜石市大平町３－２－１</t>
  </si>
  <si>
    <t>0260002</t>
  </si>
  <si>
    <t>D103210000487</t>
  </si>
  <si>
    <t>岩手県立大槌高等学校</t>
  </si>
  <si>
    <t>岩手県上閉伊郡大槌町大槌１５－７１－１</t>
  </si>
  <si>
    <t>0281131</t>
  </si>
  <si>
    <t>D103210000496</t>
  </si>
  <si>
    <t>岩手県立山田高等学校</t>
  </si>
  <si>
    <t>岩手県下閉伊郡山田町織笠８－６－２</t>
  </si>
  <si>
    <t>0281361</t>
  </si>
  <si>
    <t>D103210000502</t>
  </si>
  <si>
    <t>岩手県立宮古高等学校</t>
  </si>
  <si>
    <t>岩手県宮古市宮町２－１－１</t>
  </si>
  <si>
    <t>0270052</t>
  </si>
  <si>
    <t>D103210000511</t>
  </si>
  <si>
    <t>岩手県立宮古北高等学校</t>
  </si>
  <si>
    <t>岩手県宮古市田老字八幡水神４３番２</t>
  </si>
  <si>
    <t>0270352</t>
  </si>
  <si>
    <t>D103210000520</t>
  </si>
  <si>
    <t>岩手県立宮古商工高等学校</t>
  </si>
  <si>
    <t>岩手県宮古市磯鶏三丁目５－１</t>
  </si>
  <si>
    <t>0270024</t>
  </si>
  <si>
    <t>D103210000539</t>
  </si>
  <si>
    <t>岩手県立宮古水産高等学校</t>
  </si>
  <si>
    <t>岩手県宮古市磯鶏三丁目９－１</t>
  </si>
  <si>
    <t>D103210000548</t>
  </si>
  <si>
    <t>岩手県立岩泉高等学校</t>
  </si>
  <si>
    <t>岩手県下閉伊郡岩泉町岩泉字松橋４</t>
  </si>
  <si>
    <t>0270501</t>
  </si>
  <si>
    <t>D103210000557</t>
  </si>
  <si>
    <t>岩手県立久慈高等学校</t>
  </si>
  <si>
    <t>岩手県久慈市畑田２６－９６</t>
  </si>
  <si>
    <t>0280033</t>
  </si>
  <si>
    <t>D103210000566</t>
  </si>
  <si>
    <t>岩手県立久慈高等学校長内校</t>
  </si>
  <si>
    <t>岩手県久慈市川崎町１－１５</t>
  </si>
  <si>
    <t>0280051</t>
  </si>
  <si>
    <t>D103210000575</t>
  </si>
  <si>
    <t>岩手県立久慈東高等学校</t>
  </si>
  <si>
    <t>岩手県久慈市門前３６－１０</t>
  </si>
  <si>
    <t>0280021</t>
  </si>
  <si>
    <t>D103210000584</t>
  </si>
  <si>
    <t>岩手県立久慈工業高等学校</t>
  </si>
  <si>
    <t>岩手県九戸郡野田村大字野田２６－６２－１７</t>
  </si>
  <si>
    <t>0288201</t>
  </si>
  <si>
    <t>D103210000593</t>
  </si>
  <si>
    <t>岩手県立種市高等学校</t>
  </si>
  <si>
    <t>岩手県九戸郡洋野町種市３８―９４―１１０</t>
  </si>
  <si>
    <t>0287912</t>
  </si>
  <si>
    <t>D103210000600</t>
  </si>
  <si>
    <t>岩手県立大野高等学校</t>
  </si>
  <si>
    <t>岩手県九戸郡洋野町大野５８－１２－５５</t>
  </si>
  <si>
    <t>0288802</t>
  </si>
  <si>
    <t>D103210000619</t>
  </si>
  <si>
    <t>岩手県立軽米高等学校</t>
  </si>
  <si>
    <t>岩手県九戸郡軽米町大字軽米９－３４－１</t>
  </si>
  <si>
    <t>0286302</t>
  </si>
  <si>
    <t>D103210000628</t>
  </si>
  <si>
    <t>岩手県立伊保内高等学校</t>
  </si>
  <si>
    <t>岩手県九戸郡九戸村大字伊保内１－６１－１２</t>
  </si>
  <si>
    <t>0286502</t>
  </si>
  <si>
    <t>D103210000637</t>
  </si>
  <si>
    <t>岩手県立福岡高等学校</t>
  </si>
  <si>
    <t>岩手県二戸市福岡字上平１０</t>
  </si>
  <si>
    <t>0286101</t>
  </si>
  <si>
    <t>D103210000646</t>
  </si>
  <si>
    <t>岩手県立福岡工業高等学校</t>
  </si>
  <si>
    <t>岩手県二戸市石切所字火行塚２－１</t>
  </si>
  <si>
    <t>0286103</t>
  </si>
  <si>
    <t>D103210000673</t>
  </si>
  <si>
    <t>D103210000655</t>
  </si>
  <si>
    <t>岩手県立一戸高等学校</t>
  </si>
  <si>
    <t>岩手県二戸郡一戸町一戸字蒔前６０－１</t>
  </si>
  <si>
    <t>0285312</t>
  </si>
  <si>
    <t>D103210000664</t>
  </si>
  <si>
    <t>盛岡市立高等学校</t>
  </si>
  <si>
    <t>岩手県盛岡市上太田上川原９６番地</t>
  </si>
  <si>
    <t>0200053</t>
  </si>
  <si>
    <t>岩手県立北桜高等学校</t>
  </si>
  <si>
    <t>D103210000682</t>
  </si>
  <si>
    <t>岩手県立南昌みらい高等学校</t>
  </si>
  <si>
    <t>岩手県盛岡市西見前２０地割１１３−１</t>
  </si>
  <si>
    <t>D103210000691</t>
  </si>
  <si>
    <t>岩手県立久慈翔北高等学校</t>
  </si>
  <si>
    <t>D103310000010</t>
  </si>
  <si>
    <t>岩手高等学校</t>
  </si>
  <si>
    <t>岩手県盛岡市長田町７－６０</t>
  </si>
  <si>
    <t>0200062</t>
  </si>
  <si>
    <t>D103310000029</t>
  </si>
  <si>
    <t>岩手女子高等学校</t>
  </si>
  <si>
    <t>岩手県盛岡市大沢川原一丁目５－３４</t>
  </si>
  <si>
    <t>0200025</t>
  </si>
  <si>
    <t>D103310000038</t>
  </si>
  <si>
    <t>盛岡白百合学園高等学校</t>
  </si>
  <si>
    <t>岩手県盛岡市山岸四丁目２９－１６</t>
  </si>
  <si>
    <t>0200004</t>
  </si>
  <si>
    <t>D103310000047</t>
  </si>
  <si>
    <t>江南義塾盛岡高等学校</t>
  </si>
  <si>
    <t>岩手県盛岡市前九年３丁目８番２０号</t>
  </si>
  <si>
    <t>0200127</t>
  </si>
  <si>
    <t>D103310000056</t>
  </si>
  <si>
    <t>盛岡誠桜高等学校</t>
  </si>
  <si>
    <t>岩手県盛岡市高松一丁目２１番１４号</t>
  </si>
  <si>
    <t>D103310000065</t>
  </si>
  <si>
    <t>盛岡大学附属高等学校</t>
  </si>
  <si>
    <t>岩手県盛岡市厨川５－４－１</t>
  </si>
  <si>
    <t>0200124</t>
  </si>
  <si>
    <t>D103310000074</t>
  </si>
  <si>
    <t>盛岡スコーレ高等学校</t>
  </si>
  <si>
    <t>岩手県盛岡市向中野５－５－１</t>
  </si>
  <si>
    <t>0200851</t>
  </si>
  <si>
    <t>D103310000083</t>
  </si>
  <si>
    <t>盛岡中央高等学校</t>
  </si>
  <si>
    <t>岩手県盛岡市みたけ四丁目２６－１</t>
  </si>
  <si>
    <t>0200122</t>
  </si>
  <si>
    <t>D103310000092</t>
  </si>
  <si>
    <t>花巻東高等学校</t>
  </si>
  <si>
    <t>岩手県花巻市松園町５５－１</t>
  </si>
  <si>
    <t>0250066</t>
  </si>
  <si>
    <t>D103310000109</t>
  </si>
  <si>
    <t>専修大学北上高等学校</t>
  </si>
  <si>
    <t>岩手県北上市新殻町二丁目４－６４</t>
  </si>
  <si>
    <t>0248508</t>
  </si>
  <si>
    <t>D103310000118</t>
  </si>
  <si>
    <t>協和学院水沢第一高等学校</t>
  </si>
  <si>
    <t>岩手県奥州市水沢字森下２０－１</t>
  </si>
  <si>
    <t>0230875</t>
  </si>
  <si>
    <t>D103310000127</t>
  </si>
  <si>
    <t>一関学院高等学校</t>
  </si>
  <si>
    <t>岩手県一関市八幡町５－２４</t>
  </si>
  <si>
    <t>0210871</t>
  </si>
  <si>
    <t>D103310000136</t>
  </si>
  <si>
    <t>一関修紅高等学校</t>
  </si>
  <si>
    <t>岩手県一関市東花王町６－１</t>
  </si>
  <si>
    <t>0210807</t>
  </si>
  <si>
    <t>D104211010017</t>
  </si>
  <si>
    <t>04(宮城)</t>
  </si>
  <si>
    <t>宮城県仙台第二高等学校</t>
  </si>
  <si>
    <t>宮城県仙台市青葉区川内澱橋通１</t>
  </si>
  <si>
    <t>9808631</t>
  </si>
  <si>
    <t>D104211010026</t>
  </si>
  <si>
    <t>宮城県宮城第一高等学校</t>
  </si>
  <si>
    <t>宮城県仙台市青葉区八幡１－６－２</t>
  </si>
  <si>
    <t>9800871</t>
  </si>
  <si>
    <t>D104211010035</t>
  </si>
  <si>
    <t>宮城県工業高等学校</t>
  </si>
  <si>
    <t>宮城県仙台市青葉区米ヶ袋３－２－１</t>
  </si>
  <si>
    <t>9800813</t>
  </si>
  <si>
    <t>D104211010044</t>
  </si>
  <si>
    <t>宮城県第二工業高等学校</t>
  </si>
  <si>
    <t>D104211010053</t>
  </si>
  <si>
    <t>宮城県宮城広瀬高等学校</t>
  </si>
  <si>
    <t>宮城県仙台市青葉区落合４－４－１</t>
  </si>
  <si>
    <t>9893126</t>
  </si>
  <si>
    <t>D104211020015</t>
  </si>
  <si>
    <t>宮城県仙台第三高等学校</t>
  </si>
  <si>
    <t>宮城県仙台市宮城野区鶴ヶ谷１－１９</t>
  </si>
  <si>
    <t>9830824</t>
  </si>
  <si>
    <t>D104211020024</t>
  </si>
  <si>
    <t>宮城県宮城野高等学校</t>
  </si>
  <si>
    <t>宮城県仙台市宮城野区田子２－３６－１</t>
  </si>
  <si>
    <t>9830021</t>
  </si>
  <si>
    <t>D104211030013</t>
  </si>
  <si>
    <t>宮城県仙台第一高等学校</t>
  </si>
  <si>
    <t>宮城県仙台市若林区元茶畑４</t>
  </si>
  <si>
    <t>9848561</t>
  </si>
  <si>
    <t>D104211030022</t>
  </si>
  <si>
    <t>宮城県仙台二華高等学校</t>
  </si>
  <si>
    <t>宮城県仙台市若林区連坊１－４－１</t>
  </si>
  <si>
    <t>9840052</t>
  </si>
  <si>
    <t>D104211030031</t>
  </si>
  <si>
    <t>宮城県仙台東高等学校</t>
  </si>
  <si>
    <t>宮城県仙台市若林区下飯田字高野東７０</t>
  </si>
  <si>
    <t>9840832</t>
  </si>
  <si>
    <t>D104211040011</t>
  </si>
  <si>
    <t>宮城県仙台三桜高等学校</t>
  </si>
  <si>
    <t>宮城県仙台市太白区門前町９－２</t>
  </si>
  <si>
    <t>9820845</t>
  </si>
  <si>
    <t>D104211040020</t>
  </si>
  <si>
    <t>宮城県仙台向山高等学校</t>
  </si>
  <si>
    <t>宮城県仙台市太白区八木山緑町１－１</t>
  </si>
  <si>
    <t>9820832</t>
  </si>
  <si>
    <t>D104211040039</t>
  </si>
  <si>
    <t>宮城県仙台南高等学校</t>
  </si>
  <si>
    <t>宮城県仙台市太白区根岸町１４－１</t>
  </si>
  <si>
    <t>9820844</t>
  </si>
  <si>
    <t>D104211040048</t>
  </si>
  <si>
    <t>宮城県仙台西高等学校</t>
  </si>
  <si>
    <t>宮城県仙台市太白区御堂平５－１</t>
  </si>
  <si>
    <t>9820806</t>
  </si>
  <si>
    <t>D104211050018</t>
  </si>
  <si>
    <t>宮城県泉高等学校</t>
  </si>
  <si>
    <t>宮城県仙台市泉区将監１０－３９－１</t>
  </si>
  <si>
    <t>9813132</t>
  </si>
  <si>
    <t>D104211050027</t>
  </si>
  <si>
    <t>宮城県泉松陵高等学校</t>
  </si>
  <si>
    <t>宮城県仙台市泉区鶴が丘４－２６－１</t>
  </si>
  <si>
    <t>9813109</t>
  </si>
  <si>
    <t>D104211050036</t>
  </si>
  <si>
    <t>宮城県泉館山高等学校</t>
  </si>
  <si>
    <t>宮城県仙台市泉区長命ヶ丘東１</t>
  </si>
  <si>
    <t>9813211</t>
  </si>
  <si>
    <t>D104212020013</t>
  </si>
  <si>
    <t>宮城県石巻高等学校</t>
  </si>
  <si>
    <t>宮城県石巻市大手町３－１５</t>
  </si>
  <si>
    <t>9860838</t>
  </si>
  <si>
    <t>D104212020022</t>
  </si>
  <si>
    <t>宮城県石巻好文館高等学校</t>
  </si>
  <si>
    <t>宮城県石巻市貞山３－４－１</t>
  </si>
  <si>
    <t>9860851</t>
  </si>
  <si>
    <t>D104212020031</t>
  </si>
  <si>
    <t>宮城県石巻商業高等学校</t>
  </si>
  <si>
    <t>宮城県石巻市南境字大樋２０</t>
  </si>
  <si>
    <t>9860031</t>
  </si>
  <si>
    <t>D104212020040</t>
  </si>
  <si>
    <t>宮城県石巻工業高等学校</t>
  </si>
  <si>
    <t>宮城県石巻市貞山５－１－１</t>
  </si>
  <si>
    <t>D104212020059</t>
  </si>
  <si>
    <t>宮城県水産高等学校</t>
  </si>
  <si>
    <t>宮城県石巻市宇田川町１－２４</t>
  </si>
  <si>
    <t>9862113</t>
  </si>
  <si>
    <t>D104212020068</t>
  </si>
  <si>
    <t>宮城県石巻北高等学校飯野川校</t>
  </si>
  <si>
    <t>宮城県石巻市相野谷字五味前上４０</t>
  </si>
  <si>
    <t>9860101</t>
  </si>
  <si>
    <t>D104212020077</t>
  </si>
  <si>
    <t>宮城県石巻北高等学校</t>
  </si>
  <si>
    <t>宮城県石巻市鹿又字用水向１２６</t>
  </si>
  <si>
    <t>9861111</t>
  </si>
  <si>
    <t>D104212030011</t>
  </si>
  <si>
    <t>宮城県塩釜高等学校</t>
  </si>
  <si>
    <t>宮城県塩竈市泉ヶ岡１０－１</t>
  </si>
  <si>
    <t>9850056</t>
  </si>
  <si>
    <t>D104212050016</t>
  </si>
  <si>
    <t>宮城県気仙沼向洋高等学校</t>
  </si>
  <si>
    <t>宮城県気仙沼市長磯牧通７８</t>
  </si>
  <si>
    <t>9880235</t>
  </si>
  <si>
    <t>D104212050025</t>
  </si>
  <si>
    <t>宮城県本吉響高等学校</t>
  </si>
  <si>
    <t>宮城県気仙沼市本吉町津谷桜子２－２４</t>
  </si>
  <si>
    <t>9880341</t>
  </si>
  <si>
    <t>D104212050034</t>
  </si>
  <si>
    <t>宮城県気仙沼高等学校</t>
  </si>
  <si>
    <t>宮城県気仙沼市常楽１３０</t>
  </si>
  <si>
    <t>9880051</t>
  </si>
  <si>
    <t>D104212060014</t>
  </si>
  <si>
    <t>宮城県白石工業高等学校</t>
  </si>
  <si>
    <t>宮城県白石市郡山字鹿野４３</t>
  </si>
  <si>
    <t>9890203</t>
  </si>
  <si>
    <t>D104212060023</t>
  </si>
  <si>
    <t>宮城県白石高等学校</t>
  </si>
  <si>
    <t>宮城県白石市八幡町９－１０</t>
  </si>
  <si>
    <t>9890247</t>
  </si>
  <si>
    <t>D104212070012</t>
  </si>
  <si>
    <t>宮城県農業高等学校</t>
  </si>
  <si>
    <t>宮城県名取市高舘吉田字吉合６６</t>
  </si>
  <si>
    <t>9811242</t>
  </si>
  <si>
    <t>D104212070021</t>
  </si>
  <si>
    <t>宮城県名取北高等学校</t>
  </si>
  <si>
    <t>宮城県名取市増田字柳田１０３</t>
  </si>
  <si>
    <t>9811224</t>
  </si>
  <si>
    <t>D104212070030</t>
  </si>
  <si>
    <t>宮城県美田園高等学校</t>
  </si>
  <si>
    <t>宮城県名取市美田園２－１－４</t>
  </si>
  <si>
    <t>9811217</t>
  </si>
  <si>
    <t>D104212080010</t>
  </si>
  <si>
    <t>宮城県角田高等学校</t>
  </si>
  <si>
    <t>宮城県角田市角田字牛舘１</t>
  </si>
  <si>
    <t>9811505</t>
  </si>
  <si>
    <t>D104212090018</t>
  </si>
  <si>
    <t>宮城県多賀城高等学校</t>
  </si>
  <si>
    <t>宮城県多賀城市笠神２－１７－１</t>
  </si>
  <si>
    <t>9850831</t>
  </si>
  <si>
    <t>D104212090027</t>
  </si>
  <si>
    <t>宮城県貞山高等学校</t>
  </si>
  <si>
    <t>宮城県多賀城市鶴ヶ谷１－１０－２</t>
  </si>
  <si>
    <t>9850841</t>
  </si>
  <si>
    <t>D104212110014</t>
  </si>
  <si>
    <t>宮城県名取高等学校</t>
  </si>
  <si>
    <t>宮城県岩沼市字朝日５０</t>
  </si>
  <si>
    <t>9892474</t>
  </si>
  <si>
    <t>D104212120012</t>
  </si>
  <si>
    <t>宮城県佐沼高等学校</t>
  </si>
  <si>
    <t>宮城県登米市迫町佐沼字末広１</t>
  </si>
  <si>
    <t>9870511</t>
  </si>
  <si>
    <t>D104212120021</t>
  </si>
  <si>
    <t>宮城県登米高等学校</t>
  </si>
  <si>
    <t>宮城県登米市登米町寺池桜小路３</t>
  </si>
  <si>
    <t>9870702</t>
  </si>
  <si>
    <t>D104212120030</t>
  </si>
  <si>
    <t>宮城県登米総合産業高等学校</t>
  </si>
  <si>
    <t>宮城県登米市中田町上沼字北桜場２２３－１</t>
  </si>
  <si>
    <t>9870602</t>
  </si>
  <si>
    <t>D104212130010</t>
  </si>
  <si>
    <t>宮城県岩ヶ崎高等学校</t>
  </si>
  <si>
    <t>宮城県栗原市栗駒中野愛宕下１－３</t>
  </si>
  <si>
    <t>9895351</t>
  </si>
  <si>
    <t>D104212130029</t>
  </si>
  <si>
    <t>宮城県一迫商業高等学校</t>
  </si>
  <si>
    <t>宮城県栗原市一迫真坂字町東１３３</t>
  </si>
  <si>
    <t>9872308</t>
  </si>
  <si>
    <t>D104212130038</t>
  </si>
  <si>
    <t>宮城県迫桜高等学校</t>
  </si>
  <si>
    <t>宮城県栗原市若柳字川南戸ノ西１８４</t>
  </si>
  <si>
    <t>9895502</t>
  </si>
  <si>
    <t>D104212130047</t>
  </si>
  <si>
    <t>宮城県築館高等学校</t>
  </si>
  <si>
    <t>宮城県栗原市築館字下宮野町浦２２</t>
  </si>
  <si>
    <t>9872203</t>
  </si>
  <si>
    <t>D104212130056</t>
  </si>
  <si>
    <t>宮城県築館高等学校一迫商業キャンパス</t>
  </si>
  <si>
    <t>D104212140018</t>
  </si>
  <si>
    <t>宮城県石巻西高等学校</t>
  </si>
  <si>
    <t>宮城県東松島市赤井字七反谷地２７</t>
  </si>
  <si>
    <t>9810501</t>
  </si>
  <si>
    <t>D104212140027</t>
  </si>
  <si>
    <t>宮城県東松島高等学校</t>
  </si>
  <si>
    <t>宮城県東松島市矢本字上河戸１６</t>
  </si>
  <si>
    <t>9810503</t>
  </si>
  <si>
    <t>D104212150015</t>
  </si>
  <si>
    <t>宮城県古川高等学校</t>
  </si>
  <si>
    <t>宮城県大崎市古川南町２－３－１７</t>
  </si>
  <si>
    <t>9896155</t>
  </si>
  <si>
    <t>D104212150024</t>
  </si>
  <si>
    <t>宮城県古川黎明高等学校</t>
  </si>
  <si>
    <t>宮城県大崎市古川諏訪１－４－２６</t>
  </si>
  <si>
    <t>9896175</t>
  </si>
  <si>
    <t>D104212150033</t>
  </si>
  <si>
    <t>宮城県松山高等学校</t>
  </si>
  <si>
    <t>宮城県大崎市松山千石字松山１－１</t>
  </si>
  <si>
    <t>9871304</t>
  </si>
  <si>
    <t>D104212150042</t>
  </si>
  <si>
    <t>宮城県古川工業高等学校</t>
  </si>
  <si>
    <t>宮城県大崎市古川北町４－７－１</t>
  </si>
  <si>
    <t>9896171</t>
  </si>
  <si>
    <t>D104212150051</t>
  </si>
  <si>
    <t>宮城県岩出山高等学校</t>
  </si>
  <si>
    <t>宮城県大崎市岩出山字城山２</t>
  </si>
  <si>
    <t>9896437</t>
  </si>
  <si>
    <t>D104212150060</t>
  </si>
  <si>
    <t>宮城県鹿島台商業高等学校</t>
  </si>
  <si>
    <t>宮城県大崎市鹿島台広長字杢師前４４</t>
  </si>
  <si>
    <t>9894104</t>
  </si>
  <si>
    <t>D104212150079</t>
  </si>
  <si>
    <t>宮城県田尻さくら高等学校</t>
  </si>
  <si>
    <t>宮城県大崎市田尻沼部字中新堀１３７</t>
  </si>
  <si>
    <t>9894308</t>
  </si>
  <si>
    <t>D104212160013</t>
  </si>
  <si>
    <t>宮城県富谷高等学校</t>
  </si>
  <si>
    <t>宮城県富谷市成田２－１－１</t>
  </si>
  <si>
    <t>9813341</t>
  </si>
  <si>
    <t>D104213010013</t>
  </si>
  <si>
    <t>宮城県蔵王高等学校</t>
  </si>
  <si>
    <t>宮城県刈田郡蔵王町大字曲竹字濁川添赤岩１－７</t>
  </si>
  <si>
    <t>9890851</t>
  </si>
  <si>
    <t>D104213010022</t>
  </si>
  <si>
    <t>宮城県白石高等学校蔵王キャンパス</t>
  </si>
  <si>
    <t>宮城県刈田郡蔵王町大字曲竹字濁川添赤岩 １－７</t>
  </si>
  <si>
    <t>D104213020011</t>
  </si>
  <si>
    <t>宮城県白石高等学校七ヶ宿校</t>
  </si>
  <si>
    <t>宮城県刈田郡七ヶ宿町字沢上山４－２</t>
  </si>
  <si>
    <t>9890528</t>
  </si>
  <si>
    <t>D104213210011</t>
  </si>
  <si>
    <t>宮城県柴田農林高等学校</t>
  </si>
  <si>
    <t>宮城県柴田郡大河原町字上川原７－２</t>
  </si>
  <si>
    <t>9891233</t>
  </si>
  <si>
    <t>D104213210039</t>
  </si>
  <si>
    <t>D104213210020</t>
  </si>
  <si>
    <t>宮城県大河原商業高等学校</t>
  </si>
  <si>
    <t>宮城県柴田郡大河原町大谷字西原前１５４－６</t>
  </si>
  <si>
    <t>9891201</t>
  </si>
  <si>
    <t>宮城県大河原産業高等学校</t>
  </si>
  <si>
    <t>D104213220019</t>
  </si>
  <si>
    <t>宮城県村田高等学校</t>
  </si>
  <si>
    <t>宮城県柴田郡村田町大字村田字金谷１</t>
  </si>
  <si>
    <t>9891305</t>
  </si>
  <si>
    <t>D104213230017</t>
  </si>
  <si>
    <t>宮城県柴田高等学校</t>
  </si>
  <si>
    <t>宮城県柴田郡柴田町大字本船迫字十八津入７－３</t>
  </si>
  <si>
    <t>9891621</t>
  </si>
  <si>
    <t>D104213240015</t>
  </si>
  <si>
    <t>宮城県大河原産業高等学校川崎校</t>
  </si>
  <si>
    <t>宮城県柴田郡川崎町前川字北原２５</t>
  </si>
  <si>
    <t>9891501</t>
  </si>
  <si>
    <t>D104213410019</t>
  </si>
  <si>
    <t>宮城県伊具高等学校</t>
  </si>
  <si>
    <t>宮城県伊具郡丸森町字雁歌５１</t>
  </si>
  <si>
    <t>9812153</t>
  </si>
  <si>
    <t>D104213610017</t>
  </si>
  <si>
    <t>宮城県亘理高等学校</t>
  </si>
  <si>
    <t>宮城県亘理郡亘理町字舘南５６－２</t>
  </si>
  <si>
    <t>9892361</t>
  </si>
  <si>
    <t>D104214010011</t>
  </si>
  <si>
    <t>宮城県松島高等学校</t>
  </si>
  <si>
    <t>宮城県宮城郡松島町高城字迎山３－５</t>
  </si>
  <si>
    <t>9810215</t>
  </si>
  <si>
    <t>D104214060010</t>
  </si>
  <si>
    <t>宮城県利府高等学校</t>
  </si>
  <si>
    <t>宮城県宮城郡利府町青葉台１－１－１</t>
  </si>
  <si>
    <t>9810133</t>
  </si>
  <si>
    <t>D104214210019</t>
  </si>
  <si>
    <t>宮城県黒川高等学校</t>
  </si>
  <si>
    <t>宮城県黒川郡大和町吉岡字東柴崎６２</t>
  </si>
  <si>
    <t>9813685</t>
  </si>
  <si>
    <t>D104214440011</t>
  </si>
  <si>
    <t>宮城県加美農業高等学校</t>
  </si>
  <si>
    <t>宮城県加美郡色麻町黒沢字北條１５２</t>
  </si>
  <si>
    <t>9814111</t>
  </si>
  <si>
    <t>D104214450018</t>
  </si>
  <si>
    <t>宮城県中新田高等学校</t>
  </si>
  <si>
    <t>宮城県加美郡加美町字一本柳南２８</t>
  </si>
  <si>
    <t>9814294</t>
  </si>
  <si>
    <t>D104215010018</t>
  </si>
  <si>
    <t>宮城県涌谷高等学校</t>
  </si>
  <si>
    <t>宮城県遠田郡涌谷町涌谷字八方谷三・１</t>
  </si>
  <si>
    <t>9870121</t>
  </si>
  <si>
    <t>D104215050019</t>
  </si>
  <si>
    <t>宮城県小牛田農林高等学校</t>
  </si>
  <si>
    <t>宮城県遠田郡美里町牛飼字伊勢堂裏３０</t>
  </si>
  <si>
    <t>9870004</t>
  </si>
  <si>
    <t>D104215050028</t>
  </si>
  <si>
    <t>宮城県南郷高等学校</t>
  </si>
  <si>
    <t>宮城県遠田郡美里町大柳字天神原７</t>
  </si>
  <si>
    <t>9894204</t>
  </si>
  <si>
    <t>D104216060015</t>
  </si>
  <si>
    <t>宮城県南三陸高等学校</t>
  </si>
  <si>
    <t>宮城県本吉郡南三陸町志津川字廻舘９２－２</t>
  </si>
  <si>
    <t>9860775</t>
  </si>
  <si>
    <t>D104221010016</t>
  </si>
  <si>
    <t>仙台市立仙台高等学校</t>
  </si>
  <si>
    <t>宮城県仙台市青葉区国見６－５２－１</t>
  </si>
  <si>
    <t>9818502</t>
  </si>
  <si>
    <t>D104221020014</t>
  </si>
  <si>
    <t>仙台市立仙台工業高等学校</t>
  </si>
  <si>
    <t>宮城県仙台市宮城野区東宮城野３－１</t>
  </si>
  <si>
    <t>9838543</t>
  </si>
  <si>
    <t>D104221020023</t>
  </si>
  <si>
    <t>仙台市立仙台大志高等学校</t>
  </si>
  <si>
    <t>宮城県仙台市宮城野区五輪１－４－１０</t>
  </si>
  <si>
    <t>9830842</t>
  </si>
  <si>
    <t>D104221050017</t>
  </si>
  <si>
    <t>仙台市立仙台商業高等学校</t>
  </si>
  <si>
    <t>宮城県仙台市泉区七北田字古内７５</t>
  </si>
  <si>
    <t>9813131</t>
  </si>
  <si>
    <t>D104222020012</t>
  </si>
  <si>
    <t>石巻市立桜坂高等学校</t>
  </si>
  <si>
    <t>宮城県石巻市日和が丘２－１１－８</t>
  </si>
  <si>
    <t>9860833</t>
  </si>
  <si>
    <t>D104391010017</t>
  </si>
  <si>
    <t>宮城学院高等学校</t>
  </si>
  <si>
    <t>宮城県仙台市青葉区桜ヶ丘９－１－１</t>
  </si>
  <si>
    <t>9818557</t>
  </si>
  <si>
    <t>D104391010026</t>
  </si>
  <si>
    <t>尚絅学院高等学校</t>
  </si>
  <si>
    <t>宮城県仙台市青葉区八幡１－９－２７</t>
  </si>
  <si>
    <t>D104391010035</t>
  </si>
  <si>
    <t>常盤木学園高等学校</t>
  </si>
  <si>
    <t>宮城県仙台市青葉区小田原４－３－２０</t>
  </si>
  <si>
    <t>9800003</t>
  </si>
  <si>
    <t>D104391010044</t>
  </si>
  <si>
    <t>仙台大学附属明成高等学校</t>
  </si>
  <si>
    <t>宮城県仙台市青葉区川平２－２６－１</t>
  </si>
  <si>
    <t>9818570</t>
  </si>
  <si>
    <t>D104391010053</t>
  </si>
  <si>
    <t>東北高等学校</t>
  </si>
  <si>
    <t>宮城県仙台市青葉区小松島４－３－１</t>
  </si>
  <si>
    <t>9818543</t>
  </si>
  <si>
    <t>D104391010062</t>
  </si>
  <si>
    <t>聖ドミニコ学院高等学校</t>
  </si>
  <si>
    <t>宮城県仙台市青葉区角五郎２－２－１４</t>
  </si>
  <si>
    <t>9800874</t>
  </si>
  <si>
    <t>D104391020015</t>
  </si>
  <si>
    <t>東北学院高等学校</t>
  </si>
  <si>
    <t>宮城県仙台市宮城野区小鶴字高野１２３－１</t>
  </si>
  <si>
    <t>9838565</t>
  </si>
  <si>
    <t>D104391020024</t>
  </si>
  <si>
    <t>仙台育英学園高等学校</t>
  </si>
  <si>
    <t>宮城県仙台市宮城野区宮城野２－４－１</t>
  </si>
  <si>
    <t>9830045</t>
  </si>
  <si>
    <t>D104391030013</t>
  </si>
  <si>
    <t>聖和学園高等学校</t>
  </si>
  <si>
    <t>宮城県仙台市若林区木ノ下３－４－１</t>
  </si>
  <si>
    <t>9840047</t>
  </si>
  <si>
    <t>D104391030022</t>
  </si>
  <si>
    <t>聖ウルスラ学院英智高等学校</t>
  </si>
  <si>
    <t>宮城県仙台市若林区一本杉町１－２</t>
  </si>
  <si>
    <t>9840828</t>
  </si>
  <si>
    <t>D104391040011</t>
  </si>
  <si>
    <t>仙台城南高等学校</t>
  </si>
  <si>
    <t>宮城県仙台市太白区八木山松波町５－１</t>
  </si>
  <si>
    <t>9820836</t>
  </si>
  <si>
    <t>D104391050018</t>
  </si>
  <si>
    <t>仙台白百合学園高等学校</t>
  </si>
  <si>
    <t>宮城県仙台市泉区紫山１－２－１</t>
  </si>
  <si>
    <t>9813205</t>
  </si>
  <si>
    <t>D104391050027</t>
  </si>
  <si>
    <t>東北生活文化大学高等学校</t>
  </si>
  <si>
    <t>宮城県仙台市泉区虹の丘１－１８</t>
  </si>
  <si>
    <t>9818585</t>
  </si>
  <si>
    <t>D104391050036</t>
  </si>
  <si>
    <t>東北学院榴ケ岡高等学校</t>
  </si>
  <si>
    <t>宮城県仙台市泉区天神沢二丁目１－１</t>
  </si>
  <si>
    <t>9813105</t>
  </si>
  <si>
    <t>D104392050016</t>
  </si>
  <si>
    <t>東陵高等学校</t>
  </si>
  <si>
    <t>宮城県気仙沼市大峠山１－１</t>
  </si>
  <si>
    <t>9880812</t>
  </si>
  <si>
    <t>D104392120012</t>
  </si>
  <si>
    <t>飛鳥未来きずな高等学校</t>
  </si>
  <si>
    <t>宮城県登米市米山町中津山字筒場埣２１５</t>
  </si>
  <si>
    <t>9870331</t>
  </si>
  <si>
    <t>D104392140018</t>
  </si>
  <si>
    <t>日本ウェルネス宮城高等学校</t>
  </si>
  <si>
    <t>宮城県東松島市小野字裏丁１</t>
  </si>
  <si>
    <t>9810303</t>
  </si>
  <si>
    <t>D104392150015</t>
  </si>
  <si>
    <t>古川学園高等学校</t>
  </si>
  <si>
    <t>宮城県大崎市古川中里６－２－８</t>
  </si>
  <si>
    <t>9896143</t>
  </si>
  <si>
    <t>D104392150024</t>
  </si>
  <si>
    <t>大崎中央高等学校</t>
  </si>
  <si>
    <t>宮城県大崎市古川福沼１－２７－１</t>
  </si>
  <si>
    <t>9896105</t>
  </si>
  <si>
    <t>D104393020011</t>
  </si>
  <si>
    <t>西山学院高等学校</t>
  </si>
  <si>
    <t>宮城県刈田郡七ヶ宿町矢立平４－５</t>
  </si>
  <si>
    <t>9890533</t>
  </si>
  <si>
    <t>D105220155469</t>
  </si>
  <si>
    <t>05(秋田)</t>
  </si>
  <si>
    <t>秋田県立秋田高等学校</t>
  </si>
  <si>
    <t>秋田県秋田市手形字中台１</t>
  </si>
  <si>
    <t>0100851</t>
  </si>
  <si>
    <t>D105220155487</t>
  </si>
  <si>
    <t>秋田県立秋田南高等学校</t>
  </si>
  <si>
    <t>秋田県秋田市仁井田緑町４－１</t>
  </si>
  <si>
    <t>0101437</t>
  </si>
  <si>
    <t>D105220155502</t>
  </si>
  <si>
    <t>秋田県立秋田北高等学校</t>
  </si>
  <si>
    <t>秋田県秋田市千秋中島町８－１</t>
  </si>
  <si>
    <t>0100871</t>
  </si>
  <si>
    <t>D105220155520</t>
  </si>
  <si>
    <t>秋田県立秋田明徳館高等学校</t>
  </si>
  <si>
    <t>秋田県秋田市中通二丁目１－５１</t>
  </si>
  <si>
    <t>0100001</t>
  </si>
  <si>
    <t>D105220155548</t>
  </si>
  <si>
    <t>秋田県立新屋高等学校</t>
  </si>
  <si>
    <t>秋田県秋田市豊岩石田坂字鎌塚７７－３</t>
  </si>
  <si>
    <t>0101651</t>
  </si>
  <si>
    <t>D105220156155</t>
  </si>
  <si>
    <t>秋田県立金足農業高等学校</t>
  </si>
  <si>
    <t>秋田県秋田市金足追分字海老穴１０２－４</t>
  </si>
  <si>
    <t>0100126</t>
  </si>
  <si>
    <t>D105220156404</t>
  </si>
  <si>
    <t>秋田県立秋田工業高等学校</t>
  </si>
  <si>
    <t>秋田県秋田市保戸野金砂町３－１</t>
  </si>
  <si>
    <t>0100902</t>
  </si>
  <si>
    <t>D105220158019</t>
  </si>
  <si>
    <t>秋田県立秋田中央高等学校</t>
  </si>
  <si>
    <t>秋田県秋田市土崎港南三丁目２－７８</t>
  </si>
  <si>
    <t>0110943</t>
  </si>
  <si>
    <t>D105220158028</t>
  </si>
  <si>
    <t>秋田市立秋田商業高等学校</t>
  </si>
  <si>
    <t>秋田県秋田市新屋勝平台１－１</t>
  </si>
  <si>
    <t>0101603</t>
  </si>
  <si>
    <t>D105220158046</t>
  </si>
  <si>
    <t>秋田市立御所野学院高等学校</t>
  </si>
  <si>
    <t>秋田県秋田市御所野地蔵田４－１－１</t>
  </si>
  <si>
    <t>0101413</t>
  </si>
  <si>
    <t>D105220255315</t>
  </si>
  <si>
    <t>秋田県立二ツ井高等学校</t>
  </si>
  <si>
    <t>秋田県能代市二ツ井町字五千苅２０－１</t>
  </si>
  <si>
    <t>0183141</t>
  </si>
  <si>
    <t>D105220255333</t>
  </si>
  <si>
    <t>秋田県立能代高等学校</t>
  </si>
  <si>
    <t>秋田県能代市字高塙２－１</t>
  </si>
  <si>
    <t>0160184</t>
  </si>
  <si>
    <t>D105220255413</t>
  </si>
  <si>
    <t>秋田県立能代松陽高等学校</t>
  </si>
  <si>
    <t>秋田県能代市緑町４－７</t>
  </si>
  <si>
    <t>0160851</t>
  </si>
  <si>
    <t>D105220256136</t>
  </si>
  <si>
    <t>秋田県立能代西高等学校</t>
  </si>
  <si>
    <t>秋田県能代市真壁地字上野１９３</t>
  </si>
  <si>
    <t>0160005</t>
  </si>
  <si>
    <t>D105220256387</t>
  </si>
  <si>
    <t>秋田県立能代工業高等学校</t>
  </si>
  <si>
    <t>秋田県能代市盤若町３－１</t>
  </si>
  <si>
    <t>0160896</t>
  </si>
  <si>
    <t>D105220259080</t>
  </si>
  <si>
    <t>秋田県立能代科学技術高等学校</t>
  </si>
  <si>
    <t>D105220355797</t>
  </si>
  <si>
    <t>秋田県立横手高等学校</t>
  </si>
  <si>
    <t>秋田県横手市睦成字鶴谷地６８</t>
  </si>
  <si>
    <t>0130008</t>
  </si>
  <si>
    <t>D105220355813</t>
  </si>
  <si>
    <t>秋田県立横手城南高等学校</t>
  </si>
  <si>
    <t>秋田県横手市根岸町２－１４</t>
  </si>
  <si>
    <t>0130016</t>
  </si>
  <si>
    <t>D105220355868</t>
  </si>
  <si>
    <t>秋田県立増田高等学校</t>
  </si>
  <si>
    <t>秋田県横手市増田町増田字一本柳１３７</t>
  </si>
  <si>
    <t>0190701</t>
  </si>
  <si>
    <t>D105220355902</t>
  </si>
  <si>
    <t>秋田県立平成高等学校</t>
  </si>
  <si>
    <t>秋田県横手市平鹿町上吉田字角掛６０</t>
  </si>
  <si>
    <t>0130101</t>
  </si>
  <si>
    <t>D105220355911</t>
  </si>
  <si>
    <t>秋田県立雄物川高等学校</t>
  </si>
  <si>
    <t>秋田県横手市雄物川町今宿字まみ袋１２５</t>
  </si>
  <si>
    <t>0130205</t>
  </si>
  <si>
    <t>D105220358053</t>
  </si>
  <si>
    <t>秋田県立横手清陵学院高等学校</t>
  </si>
  <si>
    <t>秋田県横手市大沢字前田１４７－１</t>
  </si>
  <si>
    <t>0130041</t>
  </si>
  <si>
    <t>D105220455180</t>
  </si>
  <si>
    <t>秋田県立大館国際情報学院高等学校</t>
  </si>
  <si>
    <t>秋田県大館市松木字大上２５－１</t>
  </si>
  <si>
    <t>0170052</t>
  </si>
  <si>
    <t>D105220455199</t>
  </si>
  <si>
    <t>秋田県立大館鳳鳴高等学校</t>
  </si>
  <si>
    <t>秋田県大館市字金坂後６</t>
  </si>
  <si>
    <t>0170813</t>
  </si>
  <si>
    <t>D105220455279</t>
  </si>
  <si>
    <t>秋田県立大館桂桜高等学校</t>
  </si>
  <si>
    <t>秋田県大館市片山町三丁目１０－４３</t>
  </si>
  <si>
    <t>0170872</t>
  </si>
  <si>
    <t>D105220656418</t>
  </si>
  <si>
    <t>秋田県立男鹿工業高等学校</t>
  </si>
  <si>
    <t>秋田県男鹿市船越字内子１－１</t>
  </si>
  <si>
    <t>0100341</t>
  </si>
  <si>
    <t>D105220658069</t>
  </si>
  <si>
    <t>秋田県立男鹿海洋高等学校</t>
  </si>
  <si>
    <t>秋田県男鹿市船川港南平沢字大畑台４２</t>
  </si>
  <si>
    <t>0100521</t>
  </si>
  <si>
    <t>D105220755935</t>
  </si>
  <si>
    <t>秋田県立湯沢高等学校</t>
  </si>
  <si>
    <t>秋田県湯沢市字新町２７</t>
  </si>
  <si>
    <t>0120853</t>
  </si>
  <si>
    <t>D105220756042</t>
  </si>
  <si>
    <t>秋田県立湯沢翔北高等学校</t>
  </si>
  <si>
    <t>秋田県湯沢市湯ノ原二丁目１－１</t>
  </si>
  <si>
    <t>0120823</t>
  </si>
  <si>
    <t>D105220759076</t>
  </si>
  <si>
    <t>秋田県立湯沢翔北高等学校雄勝校</t>
  </si>
  <si>
    <t>秋田県湯沢市下院内字小白岩１９７－２</t>
  </si>
  <si>
    <t>0190112</t>
  </si>
  <si>
    <t>D105220955112</t>
  </si>
  <si>
    <t>秋田県立花輪高等学校</t>
  </si>
  <si>
    <t>秋田県鹿角市花輪字明堂長根１２</t>
  </si>
  <si>
    <t>0185201</t>
  </si>
  <si>
    <t>D105220959093</t>
  </si>
  <si>
    <t>D105220955149</t>
  </si>
  <si>
    <t>秋田県立十和田高等学校</t>
  </si>
  <si>
    <t>秋田県鹿角市十和田毛馬内字下寄熊９</t>
  </si>
  <si>
    <t>0185334</t>
  </si>
  <si>
    <t>秋田県立鹿角高等学校</t>
  </si>
  <si>
    <t>D105221055556</t>
  </si>
  <si>
    <t>秋田県立本荘高等学校</t>
  </si>
  <si>
    <t>秋田県由利本荘市陳場岱６</t>
  </si>
  <si>
    <t>0158585</t>
  </si>
  <si>
    <t>D105221055609</t>
  </si>
  <si>
    <t>秋田県立由利高等学校</t>
  </si>
  <si>
    <t>秋田県由利本荘市川口字愛宕山１－１</t>
  </si>
  <si>
    <t>0158543</t>
  </si>
  <si>
    <t>D105221055627</t>
  </si>
  <si>
    <t>秋田県立矢島高等学校</t>
  </si>
  <si>
    <t>秋田県由利本荘市矢島町七日町字助の渕１－５</t>
  </si>
  <si>
    <t>0150404</t>
  </si>
  <si>
    <t>D105221056207</t>
  </si>
  <si>
    <t>秋田県立西目高等学校</t>
  </si>
  <si>
    <t>秋田県由利本荘市西目町沼田字新道下２－１４２</t>
  </si>
  <si>
    <t>0180604</t>
  </si>
  <si>
    <t>D105221056421</t>
  </si>
  <si>
    <t>秋田県立由利工業高等学校</t>
  </si>
  <si>
    <t>秋田県由利本荘市石脇字田尻３０</t>
  </si>
  <si>
    <t>0158530</t>
  </si>
  <si>
    <t>D105221155519</t>
  </si>
  <si>
    <t>秋田県立秋田西高等学校</t>
  </si>
  <si>
    <t>秋田県潟上市天王字追分西２６－１</t>
  </si>
  <si>
    <t>0100101</t>
  </si>
  <si>
    <t>D105221255661</t>
  </si>
  <si>
    <t>秋田県立西仙北高等学校</t>
  </si>
  <si>
    <t>秋田県大仙市刈和野字北ノ沢嶋山５－１</t>
  </si>
  <si>
    <t>0192112</t>
  </si>
  <si>
    <t>D105221255689</t>
  </si>
  <si>
    <t>秋田県立大曲高等学校</t>
  </si>
  <si>
    <t>秋田県大仙市大曲栄町６－７</t>
  </si>
  <si>
    <t>0140061</t>
  </si>
  <si>
    <t>D105221256232</t>
  </si>
  <si>
    <t>秋田県立大曲農業高等学校</t>
  </si>
  <si>
    <t>秋田県大仙市大曲金谷町２６－９</t>
  </si>
  <si>
    <t>0140054</t>
  </si>
  <si>
    <t>D105221256250</t>
  </si>
  <si>
    <t>秋田県立大曲農業高等学校太田分校</t>
  </si>
  <si>
    <t>秋田県大仙市太田町横沢字窪関南２６８－１</t>
  </si>
  <si>
    <t>0191601</t>
  </si>
  <si>
    <t>D105221256447</t>
  </si>
  <si>
    <t>秋田県立大曲工業高等学校</t>
  </si>
  <si>
    <t>秋田県大仙市大曲若葉町３－１７</t>
  </si>
  <si>
    <t>0140045</t>
  </si>
  <si>
    <t>D105221355303</t>
  </si>
  <si>
    <t>秋田県立秋田北鷹高等学校</t>
  </si>
  <si>
    <t>秋田県北秋田市伊勢町１－１</t>
  </si>
  <si>
    <t>0183314</t>
  </si>
  <si>
    <t>D105221455641</t>
  </si>
  <si>
    <t>秋田県立仁賀保高等学校</t>
  </si>
  <si>
    <t>秋田県にかほ市象潟町字下浜山３－３</t>
  </si>
  <si>
    <t>0180148</t>
  </si>
  <si>
    <t>D105221555784</t>
  </si>
  <si>
    <t>秋田県立角館高等学校</t>
  </si>
  <si>
    <t>秋田県仙北市角館町細越町３７</t>
  </si>
  <si>
    <t>0140335</t>
  </si>
  <si>
    <t>D105230355171</t>
  </si>
  <si>
    <t>秋田県立小坂高等学校</t>
  </si>
  <si>
    <t>秋田県鹿角郡小坂町小坂字館平６６－１</t>
  </si>
  <si>
    <t>0170201</t>
  </si>
  <si>
    <t>D105236155401</t>
  </si>
  <si>
    <t>秋田県立五城目高等学校</t>
  </si>
  <si>
    <t>秋田県南秋田郡五城目町大川西野字田屋下１００</t>
  </si>
  <si>
    <t>0181732</t>
  </si>
  <si>
    <t>D105243455707</t>
  </si>
  <si>
    <t>秋田県立六郷高等学校</t>
  </si>
  <si>
    <t>秋田県仙北郡美郷町六郷字馬場５２</t>
  </si>
  <si>
    <t>0191404</t>
  </si>
  <si>
    <t>D105246356014</t>
  </si>
  <si>
    <t>秋田県立羽後高等学校</t>
  </si>
  <si>
    <t>秋田県雄勝郡羽後町字大戸１</t>
  </si>
  <si>
    <t>0121132</t>
  </si>
  <si>
    <t>D105320159016</t>
  </si>
  <si>
    <t>聖霊女子短期大学付属高等学校</t>
  </si>
  <si>
    <t>秋田県秋田市南通みその町４－８２</t>
  </si>
  <si>
    <t>0108533</t>
  </si>
  <si>
    <t>D105320159025</t>
  </si>
  <si>
    <t>国学館高等学校</t>
  </si>
  <si>
    <t>秋田県秋田市千秋明徳町３－３１</t>
  </si>
  <si>
    <t>0100875</t>
  </si>
  <si>
    <t>D105320159034</t>
  </si>
  <si>
    <t>秋田令和高等学校</t>
  </si>
  <si>
    <t>秋田県秋田市千秋矢留町４－１７</t>
  </si>
  <si>
    <t>0100877</t>
  </si>
  <si>
    <t>D105320159043</t>
  </si>
  <si>
    <t>ノースアジア大学明桜高等学校</t>
  </si>
  <si>
    <t>秋田県秋田市下北手桜字守沢８－１</t>
  </si>
  <si>
    <t>0108525</t>
  </si>
  <si>
    <t>D105321259068</t>
  </si>
  <si>
    <t>秋田修英高等学校</t>
  </si>
  <si>
    <t>秋田県大仙市大曲須和町１－１－３０</t>
  </si>
  <si>
    <t>0140047</t>
  </si>
  <si>
    <t>D106220150016</t>
  </si>
  <si>
    <t>06(山形)</t>
  </si>
  <si>
    <t>山形市立商業高等学校</t>
  </si>
  <si>
    <t>山形県山形市あかねヶ丘１－９－１</t>
  </si>
  <si>
    <t>9902481</t>
  </si>
  <si>
    <t>D106220150025</t>
  </si>
  <si>
    <t>山形県立山形東高等学校</t>
  </si>
  <si>
    <t>山形県山形市緑町１－５－８７</t>
  </si>
  <si>
    <t>9908525</t>
  </si>
  <si>
    <t>D106220150034</t>
  </si>
  <si>
    <t>山形県立山形南高等学校</t>
  </si>
  <si>
    <t>山形県山形市東原町４－６－１６</t>
  </si>
  <si>
    <t>9900034</t>
  </si>
  <si>
    <t>D106220150043</t>
  </si>
  <si>
    <t>山形県立山形西高等学校</t>
  </si>
  <si>
    <t>山形県山形市鉄砲町１－１５－６４</t>
  </si>
  <si>
    <t>9902492</t>
  </si>
  <si>
    <t>D106220150052</t>
  </si>
  <si>
    <t>山形県立山形北高等学校</t>
  </si>
  <si>
    <t>山形県山形市緑町２ー２－７</t>
  </si>
  <si>
    <t>9900041</t>
  </si>
  <si>
    <t>D106220150061</t>
  </si>
  <si>
    <t>山形県立山形工業高等学校</t>
  </si>
  <si>
    <t>山形県山形市緑町一丁目５－１２</t>
  </si>
  <si>
    <t>D106220150070</t>
  </si>
  <si>
    <t>山形県立山形中央高等学校</t>
  </si>
  <si>
    <t>山形県山形市鉄砲町２－１０－７３</t>
  </si>
  <si>
    <t>D106220150089</t>
  </si>
  <si>
    <t>山形県立霞城学園高等学校</t>
  </si>
  <si>
    <t>山形県山形市城南町１－１－１</t>
  </si>
  <si>
    <t>9908580</t>
  </si>
  <si>
    <t>D106220250015</t>
  </si>
  <si>
    <t>山形県立米沢興譲館高等学校</t>
  </si>
  <si>
    <t>山形県米沢市大字笹野１１０１</t>
  </si>
  <si>
    <t>9921443</t>
  </si>
  <si>
    <t>D106220250024</t>
  </si>
  <si>
    <t>山形県立米沢東高等学校</t>
  </si>
  <si>
    <t>山形県米沢市丸の内２－５－６３</t>
  </si>
  <si>
    <t>9920052</t>
  </si>
  <si>
    <t>D106220250033</t>
  </si>
  <si>
    <t>山形県立米沢工業高等学校</t>
  </si>
  <si>
    <t>山形県米沢市大字川井３００番地</t>
  </si>
  <si>
    <t>9920117</t>
  </si>
  <si>
    <t>D106220250042</t>
  </si>
  <si>
    <t>山形県立米沢商業高等学校</t>
  </si>
  <si>
    <t>山形県米沢市本町３－１－１２</t>
  </si>
  <si>
    <t>9920037</t>
  </si>
  <si>
    <t>D106220250052</t>
  </si>
  <si>
    <t>山形県立米沢鶴城高等学校</t>
  </si>
  <si>
    <t>山形県米沢市大字川井３００</t>
  </si>
  <si>
    <t>D106220350014</t>
  </si>
  <si>
    <t>山形県立鶴岡南高等学校</t>
  </si>
  <si>
    <t>山形県鶴岡市若葉町２６－３１</t>
  </si>
  <si>
    <t>9970037</t>
  </si>
  <si>
    <t>D106220350088</t>
  </si>
  <si>
    <t>D106220350023</t>
  </si>
  <si>
    <t>山形県立鶴岡南高等学校山添校</t>
  </si>
  <si>
    <t>山形県鶴岡市上山添字文栄３８</t>
  </si>
  <si>
    <t>9970346</t>
  </si>
  <si>
    <t>D106220350032</t>
  </si>
  <si>
    <t>山形県立鶴岡北高等学校</t>
  </si>
  <si>
    <t>山形県鶴岡市若葉町１６－５</t>
  </si>
  <si>
    <t>D106220350041</t>
  </si>
  <si>
    <t>山形県立鶴岡工業高等学校</t>
  </si>
  <si>
    <t>山形県鶴岡市家中新町８－１</t>
  </si>
  <si>
    <t>9970036</t>
  </si>
  <si>
    <t>D106220350050</t>
  </si>
  <si>
    <t>山形県立加茂水産高等学校</t>
  </si>
  <si>
    <t>山形県鶴岡市加茂字大崩５９５</t>
  </si>
  <si>
    <t>9971204</t>
  </si>
  <si>
    <t>D106220350069</t>
  </si>
  <si>
    <t>山形県立庄内農業高等学校</t>
  </si>
  <si>
    <t>山形県鶴岡市藤島字古楯跡２２１</t>
  </si>
  <si>
    <t>9997601</t>
  </si>
  <si>
    <t>D106220350078</t>
  </si>
  <si>
    <t>山形県立鶴岡中央高等学校</t>
  </si>
  <si>
    <t>山形県鶴岡市大宝寺字日本国４１０</t>
  </si>
  <si>
    <t>9970017</t>
  </si>
  <si>
    <t>山形県立致道館高等学校</t>
  </si>
  <si>
    <t>山形県鶴岡市若葉町２６番３１号</t>
  </si>
  <si>
    <t>D106220450013</t>
  </si>
  <si>
    <t>山形県立酒田東高等学校</t>
  </si>
  <si>
    <t>山形県酒田市亀ヶ崎１－３－６０</t>
  </si>
  <si>
    <t>9980842</t>
  </si>
  <si>
    <t>D106220450022</t>
  </si>
  <si>
    <t>山形県立酒田西高等学校</t>
  </si>
  <si>
    <t>山形県酒田市東泉町５－９－５</t>
  </si>
  <si>
    <t>9980013</t>
  </si>
  <si>
    <t>D106220450031</t>
  </si>
  <si>
    <t>山形県立酒田光陵高等学校</t>
  </si>
  <si>
    <t>山形県酒田市北千日堂前字松境７番地の３</t>
  </si>
  <si>
    <t>9980015</t>
  </si>
  <si>
    <t>D106220550012</t>
  </si>
  <si>
    <t>山形県立新庄北高等学校</t>
  </si>
  <si>
    <t>山形県新庄市大字飛田字備前川６１</t>
  </si>
  <si>
    <t>9960061</t>
  </si>
  <si>
    <t>D106220550021</t>
  </si>
  <si>
    <t>山形県立新庄南高等学校</t>
  </si>
  <si>
    <t>山形県新庄市城南町５－５</t>
  </si>
  <si>
    <t>9960077</t>
  </si>
  <si>
    <t>D106220550030</t>
  </si>
  <si>
    <t>山形県立新庄神室産業高等学校</t>
  </si>
  <si>
    <t>山形県新庄市松本３７０</t>
  </si>
  <si>
    <t>9960051</t>
  </si>
  <si>
    <t>D106220650011</t>
  </si>
  <si>
    <t>山形県立寒河江高等学校</t>
  </si>
  <si>
    <t>山形県寒河江市六供町２－３－９</t>
  </si>
  <si>
    <t>9918511</t>
  </si>
  <si>
    <t>D106220650020</t>
  </si>
  <si>
    <t>山形県立寒河江工業高等学校</t>
  </si>
  <si>
    <t>山形県寒河江市緑町１４８</t>
  </si>
  <si>
    <t>9918512</t>
  </si>
  <si>
    <t>D106220750010</t>
  </si>
  <si>
    <t>山形県立上山明新館高等学校</t>
  </si>
  <si>
    <t>山形県上山市仙石６５０</t>
  </si>
  <si>
    <t>9993193</t>
  </si>
  <si>
    <t>D106220850019</t>
  </si>
  <si>
    <t>山形県立村山産業高等学校</t>
  </si>
  <si>
    <t>山形県村山市楯岡北町１－３－１</t>
  </si>
  <si>
    <t>9950011</t>
  </si>
  <si>
    <t>D106220950018</t>
  </si>
  <si>
    <t>山形県立長井高等学校</t>
  </si>
  <si>
    <t>山形県長井市四ツ谷２－５－１</t>
  </si>
  <si>
    <t>9930015</t>
  </si>
  <si>
    <t>D106220950027</t>
  </si>
  <si>
    <t>山形県立長井工業高等学校</t>
  </si>
  <si>
    <t>山形県長井市幸町９番１７号</t>
  </si>
  <si>
    <t>9930051</t>
  </si>
  <si>
    <t>D106221050015</t>
  </si>
  <si>
    <t>山形県立天童高等学校</t>
  </si>
  <si>
    <t>山形県天童市大字山元８５０</t>
  </si>
  <si>
    <t>9940021</t>
  </si>
  <si>
    <t>D106221150014</t>
  </si>
  <si>
    <t>山形県立東桜学館高等学校</t>
  </si>
  <si>
    <t>山形県東根市中央南一丁目７番１号</t>
  </si>
  <si>
    <t>9993730</t>
  </si>
  <si>
    <t>D106221250013</t>
  </si>
  <si>
    <t>山形県立北村山高等学校</t>
  </si>
  <si>
    <t>山形県尾花沢市大字尾花沢１５９３</t>
  </si>
  <si>
    <t>9994221</t>
  </si>
  <si>
    <t>D106221350012</t>
  </si>
  <si>
    <t>山形県立南陽高等学校</t>
  </si>
  <si>
    <t>山形県南陽市宮内４６００</t>
  </si>
  <si>
    <t>9920472</t>
  </si>
  <si>
    <t>D106230150015</t>
  </si>
  <si>
    <t>山形県立山辺高等学校</t>
  </si>
  <si>
    <t>山形県東村山郡山辺町大字山辺３０２８</t>
  </si>
  <si>
    <t>9900301</t>
  </si>
  <si>
    <t>D106232150011</t>
  </si>
  <si>
    <t>山形県立谷地高等学校</t>
  </si>
  <si>
    <t>山形県西村山郡河北町谷地字田中１７０</t>
  </si>
  <si>
    <t>9993511</t>
  </si>
  <si>
    <t>D106232450018</t>
  </si>
  <si>
    <t>山形県立左沢高等学校</t>
  </si>
  <si>
    <t>山形県西村山郡大江町大字藤田字山中８１６－３</t>
  </si>
  <si>
    <t>9901121</t>
  </si>
  <si>
    <t>D106236150012</t>
  </si>
  <si>
    <t>山形県立新庄南高等学校金山校</t>
  </si>
  <si>
    <t>山形県最上郡金山町大字金山２４８－２</t>
  </si>
  <si>
    <t>9995402</t>
  </si>
  <si>
    <t>D106236250011</t>
  </si>
  <si>
    <t>山形県立新庄北高等学校最上校</t>
  </si>
  <si>
    <t>山形県最上郡最上町大字向町字水上８６９－２</t>
  </si>
  <si>
    <t>9996101</t>
  </si>
  <si>
    <t>D106236450019</t>
  </si>
  <si>
    <t>山形県立新庄神室産業高等学校真室川校</t>
  </si>
  <si>
    <t>山形県最上郡真室川町大字新町字塩野９４７</t>
  </si>
  <si>
    <t>9995312</t>
  </si>
  <si>
    <t>D106238150018</t>
  </si>
  <si>
    <t>山形県立高畠高等学校</t>
  </si>
  <si>
    <t>山形県東置賜郡高畠町大字一本柳２７８８</t>
  </si>
  <si>
    <t>9920334</t>
  </si>
  <si>
    <t>D106238250017</t>
  </si>
  <si>
    <t>山形県立置賜農業高等学校</t>
  </si>
  <si>
    <t>山形県東置賜郡川西町上小松３７２３</t>
  </si>
  <si>
    <t>9990121</t>
  </si>
  <si>
    <t>D106240150014</t>
  </si>
  <si>
    <t>山形県立小国高等学校</t>
  </si>
  <si>
    <t>山形県西置賜郡小国町大字岩井沢６２１</t>
  </si>
  <si>
    <t>9991352</t>
  </si>
  <si>
    <t>D106240250013</t>
  </si>
  <si>
    <t>山形県立荒砥高等学校</t>
  </si>
  <si>
    <t>山形県西置賜郡白鷹町荒砥甲３６７</t>
  </si>
  <si>
    <t>9920831</t>
  </si>
  <si>
    <t>D106242850013</t>
  </si>
  <si>
    <t>山形県立庄内総合高等学校</t>
  </si>
  <si>
    <t>山形県東田川郡庄内町廿六木三ツ車８</t>
  </si>
  <si>
    <t>9997707</t>
  </si>
  <si>
    <t>D106246150011</t>
  </si>
  <si>
    <t>山形県立遊佐高等学校</t>
  </si>
  <si>
    <t>山形県飽海郡遊佐町遊佐字堅田２１－１</t>
  </si>
  <si>
    <t>9998301</t>
  </si>
  <si>
    <t>D106320151013</t>
  </si>
  <si>
    <t>東北文教大学山形城北高等学校</t>
  </si>
  <si>
    <t>山形県山形市肴町１－１３</t>
  </si>
  <si>
    <t>9900824</t>
  </si>
  <si>
    <t>D106320151022</t>
  </si>
  <si>
    <t>山形学院高等学校</t>
  </si>
  <si>
    <t>山形県山形市香澄町３－１０－８</t>
  </si>
  <si>
    <t>9900039</t>
  </si>
  <si>
    <t>D106320151031</t>
  </si>
  <si>
    <t>日本大学山形高等学校</t>
  </si>
  <si>
    <t>山形県山形市鳥居ヶ丘４－５５</t>
  </si>
  <si>
    <t>9902433</t>
  </si>
  <si>
    <t>D106320151040</t>
  </si>
  <si>
    <t>山形明正高等学校</t>
  </si>
  <si>
    <t>山形県山形市飯田１－１－８</t>
  </si>
  <si>
    <t>9902332</t>
  </si>
  <si>
    <t>D106320151059</t>
  </si>
  <si>
    <t>惺山高等学校</t>
  </si>
  <si>
    <t>山形県山形市城西町３－１３－７</t>
  </si>
  <si>
    <t>9900832</t>
  </si>
  <si>
    <t>D106320151068</t>
  </si>
  <si>
    <t>東海大学山形高等学校</t>
  </si>
  <si>
    <t>山形県山形市成沢西３－４－５</t>
  </si>
  <si>
    <t>9902339</t>
  </si>
  <si>
    <t>D106320251012</t>
  </si>
  <si>
    <t>九里学園高等学校</t>
  </si>
  <si>
    <t>山形県米沢市門東町１－１－７２</t>
  </si>
  <si>
    <t>9920039</t>
  </si>
  <si>
    <t>D106320251021</t>
  </si>
  <si>
    <t>米沢中央高等学校</t>
  </si>
  <si>
    <t>山形県米沢市中央７－５－７０－４</t>
  </si>
  <si>
    <t>9920045</t>
  </si>
  <si>
    <t>D106320351011</t>
  </si>
  <si>
    <t>羽黒高等学校</t>
  </si>
  <si>
    <t>山形県鶴岡市羽黒町手向字薬師沢１９８</t>
  </si>
  <si>
    <t>9970296</t>
  </si>
  <si>
    <t>D106320351020</t>
  </si>
  <si>
    <t>鶴岡東高等学校</t>
  </si>
  <si>
    <t>山形県鶴岡市切添町２２－３０</t>
  </si>
  <si>
    <t>9970022</t>
  </si>
  <si>
    <t>D106320451010</t>
  </si>
  <si>
    <t>和順館高等学校</t>
  </si>
  <si>
    <t>山形県酒田市南千日町４－５０</t>
  </si>
  <si>
    <t>9980025</t>
  </si>
  <si>
    <t>D106320451029</t>
  </si>
  <si>
    <t>酒田南高等学校</t>
  </si>
  <si>
    <t>山形県酒田市浜田１－３－４７</t>
  </si>
  <si>
    <t>9980031</t>
  </si>
  <si>
    <t>D106320551019</t>
  </si>
  <si>
    <t>新庄東高等学校</t>
  </si>
  <si>
    <t>山形県新庄市松本５９６</t>
  </si>
  <si>
    <t>D106321051012</t>
  </si>
  <si>
    <t>創学館高等学校</t>
  </si>
  <si>
    <t>山形県天童市清池東２－１０－１</t>
  </si>
  <si>
    <t>9940069</t>
  </si>
  <si>
    <t>D106340151011</t>
  </si>
  <si>
    <t>基督教独立学園高等学校</t>
  </si>
  <si>
    <t>山形県西置賜郡小国町叶水８２６</t>
  </si>
  <si>
    <t>9991211</t>
  </si>
  <si>
    <t>D107220160013</t>
  </si>
  <si>
    <t>07(福島)</t>
  </si>
  <si>
    <t>福島県立福島高等学校</t>
  </si>
  <si>
    <t>福島県福島市森合町５－７２</t>
  </si>
  <si>
    <t>9608002</t>
  </si>
  <si>
    <t>D107220160022</t>
  </si>
  <si>
    <t>福島県立橘高等学校</t>
  </si>
  <si>
    <t>福島県福島市宮下町７－４１</t>
  </si>
  <si>
    <t>9608011</t>
  </si>
  <si>
    <t>D107220160031</t>
  </si>
  <si>
    <t>福島県立福島商業高等学校</t>
  </si>
  <si>
    <t>福島県福島市丸子字辰之尾１</t>
  </si>
  <si>
    <t>9600111</t>
  </si>
  <si>
    <t>D107220160040</t>
  </si>
  <si>
    <t>福島県立福島明成高等学校</t>
  </si>
  <si>
    <t>福島県福島市永井川字北原田１</t>
  </si>
  <si>
    <t>9601192</t>
  </si>
  <si>
    <t>D107220160059</t>
  </si>
  <si>
    <t>福島県立福島工業高等学校</t>
  </si>
  <si>
    <t>福島県福島市森合字小松原１番地</t>
  </si>
  <si>
    <t>9608003</t>
  </si>
  <si>
    <t>D107220160068</t>
  </si>
  <si>
    <t>福島県立福島西高等学校</t>
  </si>
  <si>
    <t>福島県福島市方木田字上原３７</t>
  </si>
  <si>
    <t>9608163</t>
  </si>
  <si>
    <t>D107220160077</t>
  </si>
  <si>
    <t>福島県立福島北高等学校</t>
  </si>
  <si>
    <t>福島県福島市飯坂町字後畑１</t>
  </si>
  <si>
    <t>9600201</t>
  </si>
  <si>
    <t>D107220160086</t>
  </si>
  <si>
    <t>福島県立福島東高等学校</t>
  </si>
  <si>
    <t>福島県福島市浜田町１２－２１</t>
  </si>
  <si>
    <t>9608107</t>
  </si>
  <si>
    <t>D107220160095</t>
  </si>
  <si>
    <t>福島県立福島南高等学校</t>
  </si>
  <si>
    <t>福島県福島市渡利字七社宮１７</t>
  </si>
  <si>
    <t>9608141</t>
  </si>
  <si>
    <t>D107220160102</t>
  </si>
  <si>
    <t>福島県立福島中央高等学校</t>
  </si>
  <si>
    <t>D107220160111</t>
  </si>
  <si>
    <t>福島県立ふくしま新世高等学校</t>
  </si>
  <si>
    <t>福島県福島市渡利字七社宮１７番地</t>
  </si>
  <si>
    <t>D107220260012</t>
  </si>
  <si>
    <t>福島県立会津高等学校</t>
  </si>
  <si>
    <t>福島県会津若松市表町３－１</t>
  </si>
  <si>
    <t>9650831</t>
  </si>
  <si>
    <t>D107220260021</t>
  </si>
  <si>
    <t>福島県立葵高等学校</t>
  </si>
  <si>
    <t>福島県会津若松市西栄町４－６１</t>
  </si>
  <si>
    <t>9650877</t>
  </si>
  <si>
    <t>D107220260030</t>
  </si>
  <si>
    <t>福島県立会津学鳳高等学校</t>
  </si>
  <si>
    <t>福島県会津若松市一箕町大字八幡字八幡１－１</t>
  </si>
  <si>
    <t>9650003</t>
  </si>
  <si>
    <t>D107220260049</t>
  </si>
  <si>
    <t>福島県立若松商業高等学校</t>
  </si>
  <si>
    <t>福島県会津若松市米代１－３－３１</t>
  </si>
  <si>
    <t>9650875</t>
  </si>
  <si>
    <t>D107220260058</t>
  </si>
  <si>
    <t>福島県立会津工業高等学校</t>
  </si>
  <si>
    <t>福島県会津若松市徒之町１番３７号</t>
  </si>
  <si>
    <t>9650802</t>
  </si>
  <si>
    <t>D107220260067</t>
  </si>
  <si>
    <t>福島県立会津第二高等学校</t>
  </si>
  <si>
    <t>福島県会津若松市徒之町１－３７</t>
  </si>
  <si>
    <t>D107220360011</t>
  </si>
  <si>
    <t>福島県立安積高等学校</t>
  </si>
  <si>
    <t>福島県郡山市開成５丁目２５－６３</t>
  </si>
  <si>
    <t>9638851</t>
  </si>
  <si>
    <t>D107220360020</t>
  </si>
  <si>
    <t>福島県立安積高等学校御舘校</t>
  </si>
  <si>
    <t>福島県郡山市中田町柳橋字広平１２８</t>
  </si>
  <si>
    <t>9630831</t>
  </si>
  <si>
    <t>D107220360039</t>
  </si>
  <si>
    <t>福島県立安積黎明高等学校</t>
  </si>
  <si>
    <t>福島県郡山市長者２－３－３</t>
  </si>
  <si>
    <t>9638017</t>
  </si>
  <si>
    <t>D107220360048</t>
  </si>
  <si>
    <t>福島県立郡山東高等学校</t>
  </si>
  <si>
    <t>福島県郡山市山根町１３－４５</t>
  </si>
  <si>
    <t>9638832</t>
  </si>
  <si>
    <t>D107220360057</t>
  </si>
  <si>
    <t>福島県立郡山商業高等学校</t>
  </si>
  <si>
    <t>福島県郡山市菜根５－６－７</t>
  </si>
  <si>
    <t>9638862</t>
  </si>
  <si>
    <t>D107220360066</t>
  </si>
  <si>
    <t>福島県立郡山北工業高等学校</t>
  </si>
  <si>
    <t>福島県郡山市八山田２－２２４</t>
  </si>
  <si>
    <t>9638052</t>
  </si>
  <si>
    <t>D107220360075</t>
  </si>
  <si>
    <t>福島県立郡山高等学校</t>
  </si>
  <si>
    <t>福島県郡山市大槻町上篠林３</t>
  </si>
  <si>
    <t>9630201</t>
  </si>
  <si>
    <t>D107220360084</t>
  </si>
  <si>
    <t>福島県立あさか開成高等学校</t>
  </si>
  <si>
    <t>福島県郡山市桃見台１５－１</t>
  </si>
  <si>
    <t>9638018</t>
  </si>
  <si>
    <t>D107220360093</t>
  </si>
  <si>
    <t>福島県立湖南高等学校</t>
  </si>
  <si>
    <t>福島県郡山市湖南町福良字車ノ上８４５３－１</t>
  </si>
  <si>
    <t>9631633</t>
  </si>
  <si>
    <t>D107220361056</t>
  </si>
  <si>
    <t>福島県立郡山萌世高等学校</t>
  </si>
  <si>
    <t>福島県郡山市駅前２－１１－１</t>
  </si>
  <si>
    <t>9638002</t>
  </si>
  <si>
    <t>D107220460010</t>
  </si>
  <si>
    <t>福島県立磐城高等学校</t>
  </si>
  <si>
    <t>福島県いわき市平字高月７</t>
  </si>
  <si>
    <t>9708026</t>
  </si>
  <si>
    <t>D107220460029</t>
  </si>
  <si>
    <t>福島県立磐城桜が丘高等学校</t>
  </si>
  <si>
    <t>福島県いわき市平字桜町５</t>
  </si>
  <si>
    <t>D107220460038</t>
  </si>
  <si>
    <t>福島県立平工業高等学校</t>
  </si>
  <si>
    <t>福島県いわき市平下荒川字中剃１－３</t>
  </si>
  <si>
    <t>9708032</t>
  </si>
  <si>
    <t>D107220460047</t>
  </si>
  <si>
    <t>福島県立平商業高等学校</t>
  </si>
  <si>
    <t>福島県いわき市平中塩字一水口３７－１</t>
  </si>
  <si>
    <t>9708016</t>
  </si>
  <si>
    <t>D107220460056</t>
  </si>
  <si>
    <t>福島県立いわき総合高等学校</t>
  </si>
  <si>
    <t>福島県いわき市内郷内町駒谷３－１</t>
  </si>
  <si>
    <t>9738404</t>
  </si>
  <si>
    <t>D107220460074</t>
  </si>
  <si>
    <t>福島県立湯本高等学校</t>
  </si>
  <si>
    <t>福島県いわき市常磐上湯長谷町五反田５５</t>
  </si>
  <si>
    <t>9728322</t>
  </si>
  <si>
    <t>D107220460172</t>
  </si>
  <si>
    <t>D107220460083</t>
  </si>
  <si>
    <t>福島県立小名浜高等学校</t>
  </si>
  <si>
    <t>福島県いわき市小名浜下神白字武城２３</t>
  </si>
  <si>
    <t>9700316</t>
  </si>
  <si>
    <t>D107220460163</t>
  </si>
  <si>
    <t>D107220460092</t>
  </si>
  <si>
    <t>福島県立いわき海星高等学校</t>
  </si>
  <si>
    <t>福島県いわき市小名浜下神白字舘の腰１５３</t>
  </si>
  <si>
    <t>D107220460109</t>
  </si>
  <si>
    <t>福島県立磐城農業高等学校</t>
  </si>
  <si>
    <t>福島県いわき市植田町小名田６０</t>
  </si>
  <si>
    <t>9748261</t>
  </si>
  <si>
    <t>D107220460118</t>
  </si>
  <si>
    <t>福島県立勿来高等学校</t>
  </si>
  <si>
    <t>福島県いわき市勿来町窪田町通２－１</t>
  </si>
  <si>
    <t>9790141</t>
  </si>
  <si>
    <t>D107220460127</t>
  </si>
  <si>
    <t>福島県立勿来工業高等学校</t>
  </si>
  <si>
    <t>福島県いわき市植田町堂の作１０</t>
  </si>
  <si>
    <t>D107220460136</t>
  </si>
  <si>
    <t>福島県立好間高等学校</t>
  </si>
  <si>
    <t>福島県いわき市好間町上好間字上川原２５</t>
  </si>
  <si>
    <t>9701153</t>
  </si>
  <si>
    <t>D107220460145</t>
  </si>
  <si>
    <t>福島県立遠野高等学校</t>
  </si>
  <si>
    <t>福島県いわき市遠野町上遠野字赤坂１０－１</t>
  </si>
  <si>
    <t>9720161</t>
  </si>
  <si>
    <t>D107220460154</t>
  </si>
  <si>
    <t>福島県立四倉高等学校</t>
  </si>
  <si>
    <t>福島県いわき市四倉町字５丁目４番地</t>
  </si>
  <si>
    <t>9790201</t>
  </si>
  <si>
    <t>福島県立小名浜海星高等学校</t>
  </si>
  <si>
    <t>福島県立いわき湯本高等学校</t>
  </si>
  <si>
    <t>福島県いわき市常磐上湯長谷町五反田５５番地</t>
  </si>
  <si>
    <t>D107220461037</t>
  </si>
  <si>
    <t>福島県立いわき光洋高等学校</t>
  </si>
  <si>
    <t>福島県いわき市中央台高久４－１</t>
  </si>
  <si>
    <t>9708047</t>
  </si>
  <si>
    <t>D107220461064</t>
  </si>
  <si>
    <t>福島県立いわき翠の杜高等学校</t>
  </si>
  <si>
    <t>福島県いわき市内郷綴町板宮２番地</t>
  </si>
  <si>
    <t>9738403</t>
  </si>
  <si>
    <t>D107220560019</t>
  </si>
  <si>
    <t>福島県立白河高等学校</t>
  </si>
  <si>
    <t>福島県白河市南登リ町５４</t>
  </si>
  <si>
    <t>9610851</t>
  </si>
  <si>
    <t>D107220560028</t>
  </si>
  <si>
    <t>福島県立白河旭高等学校</t>
  </si>
  <si>
    <t>福島県白河市旭町１－３</t>
  </si>
  <si>
    <t>9610912</t>
  </si>
  <si>
    <t>D107220560037</t>
  </si>
  <si>
    <t>福島県立白河実業高等学校</t>
  </si>
  <si>
    <t>福島県白河市瀬戸原６－１</t>
  </si>
  <si>
    <t>9610822</t>
  </si>
  <si>
    <t>D107220560046</t>
  </si>
  <si>
    <t>福島県立白河第二高等学校</t>
  </si>
  <si>
    <t>福島県白河市南登町５４</t>
  </si>
  <si>
    <t>D107220760017</t>
  </si>
  <si>
    <t>福島県立須賀川高等学校</t>
  </si>
  <si>
    <t>福島県須賀川市緑町８８</t>
  </si>
  <si>
    <t>9620863</t>
  </si>
  <si>
    <t>D107220760053</t>
  </si>
  <si>
    <t>D107220760026</t>
  </si>
  <si>
    <t>福島県立須賀川桐陽高等学校</t>
  </si>
  <si>
    <t>福島県須賀川市陣場町１２８</t>
  </si>
  <si>
    <t>9620012</t>
  </si>
  <si>
    <t>D107220760035</t>
  </si>
  <si>
    <t>福島県立清陵情報高等学校</t>
  </si>
  <si>
    <t>福島県須賀川市滑川字西町１７９－６</t>
  </si>
  <si>
    <t>9620403</t>
  </si>
  <si>
    <t>D107220760044</t>
  </si>
  <si>
    <t>福島県立長沼高等学校</t>
  </si>
  <si>
    <t>福島県須賀川市長沼字子ッコ橋５８</t>
  </si>
  <si>
    <t>9620203</t>
  </si>
  <si>
    <t>福島県立須賀川創英館高等学校</t>
  </si>
  <si>
    <t>福島県須賀川市緑町８８番地</t>
  </si>
  <si>
    <t>D107220860016</t>
  </si>
  <si>
    <t>福島県立喜多方高等学校</t>
  </si>
  <si>
    <t>福島県喜多方市字桜が丘１丁目１２９番地</t>
  </si>
  <si>
    <t>9660802</t>
  </si>
  <si>
    <t>D107220860052</t>
  </si>
  <si>
    <t>D107220860025</t>
  </si>
  <si>
    <t>福島県立喜多方東高等学校</t>
  </si>
  <si>
    <t>福島県喜多方市字江中子４１６７</t>
  </si>
  <si>
    <t>9660085</t>
  </si>
  <si>
    <t>D107220860034</t>
  </si>
  <si>
    <t>福島県立喜多方桐桜高等学校</t>
  </si>
  <si>
    <t>福島県喜多方市豊川町米室字高吉４３４４－５</t>
  </si>
  <si>
    <t>9660914</t>
  </si>
  <si>
    <t>D107220860043</t>
  </si>
  <si>
    <t>福島県立耶麻農業高等学校</t>
  </si>
  <si>
    <t>福島県喜多方市山都町字上ノ山平４２９９－１</t>
  </si>
  <si>
    <t>9694152</t>
  </si>
  <si>
    <t>D107242160026</t>
  </si>
  <si>
    <t>福島県喜多方市桜ガ丘一丁目１２９番地</t>
  </si>
  <si>
    <t>D107220960015</t>
  </si>
  <si>
    <t>福島県立相馬高等学校</t>
  </si>
  <si>
    <t>福島県相馬市中村字大手先５７－１</t>
  </si>
  <si>
    <t>9760042</t>
  </si>
  <si>
    <t>D107220960024</t>
  </si>
  <si>
    <t>福島県立相馬東高等学校</t>
  </si>
  <si>
    <t>福島県相馬市北飯渕字阿弥陀堂２００</t>
  </si>
  <si>
    <t>9760014</t>
  </si>
  <si>
    <t>D107220960033</t>
  </si>
  <si>
    <t>福島県立相馬総合高等学校</t>
  </si>
  <si>
    <t>福島県相馬市北飯渕字阿弥陀堂２００番地</t>
  </si>
  <si>
    <t>D107221060012</t>
  </si>
  <si>
    <t>福島県立安達高等学校</t>
  </si>
  <si>
    <t>福島県二本松市郭内２丁目３４７番地</t>
  </si>
  <si>
    <t>9640904</t>
  </si>
  <si>
    <t>D107221060021</t>
  </si>
  <si>
    <t>福島県立二本松工業高等学校</t>
  </si>
  <si>
    <t>福島県二本松市榎戸１－５８－２</t>
  </si>
  <si>
    <t>9640937</t>
  </si>
  <si>
    <t>D107221060049</t>
  </si>
  <si>
    <t>D107221060030</t>
  </si>
  <si>
    <t>福島県立安達東高等学校</t>
  </si>
  <si>
    <t>福島県二本松市下長折字真角１３</t>
  </si>
  <si>
    <t>9640316</t>
  </si>
  <si>
    <t>福島県立二本松実業高等学校</t>
  </si>
  <si>
    <t>D107221160011</t>
  </si>
  <si>
    <t>福島県立船引高等学校</t>
  </si>
  <si>
    <t>福島県田村市船引町船引石崎１５の３</t>
  </si>
  <si>
    <t>9634398</t>
  </si>
  <si>
    <t>D107221260010</t>
  </si>
  <si>
    <t>福島県立原町高等学校</t>
  </si>
  <si>
    <t>福島県南相馬市原町区西町三丁目３８０</t>
  </si>
  <si>
    <t>9750014</t>
  </si>
  <si>
    <t>D107221260029</t>
  </si>
  <si>
    <t>福島県立相馬農業高等学校</t>
  </si>
  <si>
    <t>福島県南相馬市原町区三島町１－６５</t>
  </si>
  <si>
    <t>9750012</t>
  </si>
  <si>
    <t>D107221260038</t>
  </si>
  <si>
    <t>福島県立小高産業技術高等学校</t>
  </si>
  <si>
    <t>福島県南相馬市小高区吉名字玉ノ木平７８</t>
  </si>
  <si>
    <t>9792157</t>
  </si>
  <si>
    <t>D107221360019</t>
  </si>
  <si>
    <t>福島県立梁川高等学校</t>
  </si>
  <si>
    <t>福島県伊達市梁川町字鶴ヶ岡３３</t>
  </si>
  <si>
    <t>9600735</t>
  </si>
  <si>
    <t>D107221360037</t>
  </si>
  <si>
    <t>D107221360028</t>
  </si>
  <si>
    <t>福島県立保原高等学校</t>
  </si>
  <si>
    <t>福島県伊達市保原町字元木２３</t>
  </si>
  <si>
    <t>9600604</t>
  </si>
  <si>
    <t>福島県立伊達高等学校</t>
  </si>
  <si>
    <t>福島県伊達市保原町字元木２３番地</t>
  </si>
  <si>
    <t>D107221460018</t>
  </si>
  <si>
    <t>福島県立本宮高等学校</t>
  </si>
  <si>
    <t>福島県本宮市大字高木字井戸上４５</t>
  </si>
  <si>
    <t>9691101</t>
  </si>
  <si>
    <t>D107230860015</t>
  </si>
  <si>
    <t>福島県立川俣高等学校</t>
  </si>
  <si>
    <t>福島県伊達郡川俣町飯坂字諏訪山１番地</t>
  </si>
  <si>
    <t>9601401</t>
  </si>
  <si>
    <t>D107234260013</t>
  </si>
  <si>
    <t>福島県立岩瀬農業高等学校</t>
  </si>
  <si>
    <t>福島県岩瀬郡鏡石町桜町２０７</t>
  </si>
  <si>
    <t>9690401</t>
  </si>
  <si>
    <t>D107236760013</t>
  </si>
  <si>
    <t>福島県立只見高等学校</t>
  </si>
  <si>
    <t>福島県南会津郡只見町大字只見字根岸２３５８</t>
  </si>
  <si>
    <t>9680421</t>
  </si>
  <si>
    <t>D107236860012</t>
  </si>
  <si>
    <t>福島県立田島高等学校</t>
  </si>
  <si>
    <t>福島県南会津郡南会津町田島字田部原２６０</t>
  </si>
  <si>
    <t>9670004</t>
  </si>
  <si>
    <t>D107236860030</t>
  </si>
  <si>
    <t>D107236860021</t>
  </si>
  <si>
    <t>福島県立南会津高等学校</t>
  </si>
  <si>
    <t>福島県南会津郡南会津町界字向川原２０００</t>
  </si>
  <si>
    <t>9670631</t>
  </si>
  <si>
    <t>福島県南会津郡南会津町田島字田部原２６０番地</t>
  </si>
  <si>
    <t>D107240560017</t>
  </si>
  <si>
    <t>福島県立西会津高等学校</t>
  </si>
  <si>
    <t>福島県耶麻郡西会津町野沢字上條道東甲２５６番地</t>
  </si>
  <si>
    <t>9694406</t>
  </si>
  <si>
    <t>D107240860014</t>
  </si>
  <si>
    <t>福島県立猪苗代高等学校</t>
  </si>
  <si>
    <t>福島県耶麻郡猪苗代町字窪南３６６４</t>
  </si>
  <si>
    <t>9693111</t>
  </si>
  <si>
    <t>D107242160017</t>
  </si>
  <si>
    <t>福島県立坂下高等学校</t>
  </si>
  <si>
    <t>福島県河沼郡会津坂下町大字白狐字古川甲１０９０</t>
  </si>
  <si>
    <t>9696571</t>
  </si>
  <si>
    <t>D107244760026</t>
  </si>
  <si>
    <t>福島県立会津農林高等学校</t>
  </si>
  <si>
    <t>福島県河沼郡会津坂下町字曲田１３９１番地</t>
  </si>
  <si>
    <t>9696546</t>
  </si>
  <si>
    <t>D107244560019</t>
  </si>
  <si>
    <t>福島県立川口高等学校</t>
  </si>
  <si>
    <t>福島県大沼郡金山町大字川口字蛇沢２４３４－２</t>
  </si>
  <si>
    <t>9680011</t>
  </si>
  <si>
    <t>D107244760017</t>
  </si>
  <si>
    <t>福島県立大沼高等学校</t>
  </si>
  <si>
    <t>福島県大沼郡会津美里町法憧寺北甲３４７３</t>
  </si>
  <si>
    <t>9696262</t>
  </si>
  <si>
    <t>福島県立会津西陵高等学校</t>
  </si>
  <si>
    <t>福島県大沼郡会津美里町字法憧寺北甲３４７３番地</t>
  </si>
  <si>
    <t>D107246660013</t>
  </si>
  <si>
    <t>福島県立光南高等学校</t>
  </si>
  <si>
    <t>福島県西白河郡矢吹町田町５３２</t>
  </si>
  <si>
    <t>9690227</t>
  </si>
  <si>
    <t>D107248160014</t>
  </si>
  <si>
    <t>福島県立修明高等学校</t>
  </si>
  <si>
    <t>福島県東白川郡棚倉町大字棚倉字東中居６３番地</t>
  </si>
  <si>
    <t>9636131</t>
  </si>
  <si>
    <t>D107248360012</t>
  </si>
  <si>
    <t>福島県立塙工業高等学校</t>
  </si>
  <si>
    <t>福島県東白川郡塙町大字台宿字北原１２１</t>
  </si>
  <si>
    <t>9635341</t>
  </si>
  <si>
    <t>D107248460011</t>
  </si>
  <si>
    <t>福島県立修明高等学校鮫川校</t>
  </si>
  <si>
    <t>福島県東白川郡鮫川村大字赤坂中野字宿ノ入８３</t>
  </si>
  <si>
    <t>9638401</t>
  </si>
  <si>
    <t>D107250160010</t>
  </si>
  <si>
    <t>福島県立石川高等学校</t>
  </si>
  <si>
    <t>福島県石川郡石川町高田２００－１</t>
  </si>
  <si>
    <t>9637845</t>
  </si>
  <si>
    <t>D107252160016</t>
  </si>
  <si>
    <t>福島県立田村高等学校</t>
  </si>
  <si>
    <t>福島県田村郡三春町持合畑８８－１</t>
  </si>
  <si>
    <t>9637763</t>
  </si>
  <si>
    <t>D107252260015</t>
  </si>
  <si>
    <t>福島県立小野高等学校</t>
  </si>
  <si>
    <t>福島県田村郡小野町小野新町字宿ノ後６３</t>
  </si>
  <si>
    <t>9633401</t>
  </si>
  <si>
    <t>D107254160012</t>
  </si>
  <si>
    <t>ふたば未来学園高等学校</t>
  </si>
  <si>
    <t>福島県双葉郡広野町中央台１丁目６番地３</t>
  </si>
  <si>
    <t>9790403</t>
  </si>
  <si>
    <t>D107254360010</t>
  </si>
  <si>
    <t>福島県立富岡高等学校</t>
  </si>
  <si>
    <t>福島県双葉郡富岡町大字小浜字中央６３２</t>
  </si>
  <si>
    <t>9791111</t>
  </si>
  <si>
    <t>D107254560018</t>
  </si>
  <si>
    <t>福島県立双葉翔陽高等学校</t>
  </si>
  <si>
    <t>福島県双葉郡大熊町大字下野上字原１</t>
  </si>
  <si>
    <t>9791308</t>
  </si>
  <si>
    <t>D107254660017</t>
  </si>
  <si>
    <t>福島県立双葉高等学校</t>
  </si>
  <si>
    <t>福島県双葉郡双葉町大字新山字広町８０</t>
  </si>
  <si>
    <t>9791472</t>
  </si>
  <si>
    <t>D107254760016</t>
  </si>
  <si>
    <t>福島県立浪江高等学校</t>
  </si>
  <si>
    <t>福島県双葉郡浪江町大字酒田字東２－９－１</t>
  </si>
  <si>
    <t>9791504</t>
  </si>
  <si>
    <t>D107254760025</t>
  </si>
  <si>
    <t>福島県立浪江高等学校津島校</t>
  </si>
  <si>
    <t>福島県双葉郡浪江町大字下津島字大和久５６－１６</t>
  </si>
  <si>
    <t>9791756</t>
  </si>
  <si>
    <t>D107256160017</t>
  </si>
  <si>
    <t>福島県立新地高等学校</t>
  </si>
  <si>
    <t>福島県相馬郡新地町小川字貝塚西１３ー１</t>
  </si>
  <si>
    <t>9792703</t>
  </si>
  <si>
    <t>D107256460014</t>
  </si>
  <si>
    <t>福島県立相馬農業高等学校飯舘校</t>
  </si>
  <si>
    <t>福島県相馬郡飯舘村深谷字大森２５</t>
  </si>
  <si>
    <t>9601802</t>
  </si>
  <si>
    <t>D107320161010</t>
  </si>
  <si>
    <t>学校法人松韻学園福島高等学校</t>
  </si>
  <si>
    <t>福島県福島市御山町９－１</t>
  </si>
  <si>
    <t>9608012</t>
  </si>
  <si>
    <t>D107320161029</t>
  </si>
  <si>
    <t>福島成蹊高等学校</t>
  </si>
  <si>
    <t>福島県福島市上浜町５－１０</t>
  </si>
  <si>
    <t>9608134</t>
  </si>
  <si>
    <t>D107320161038</t>
  </si>
  <si>
    <t>桜の聖母学院高等学校</t>
  </si>
  <si>
    <t>福島県福島市野田町七丁目１１－１</t>
  </si>
  <si>
    <t>9608055</t>
  </si>
  <si>
    <t>D107320161047</t>
  </si>
  <si>
    <t>福島東稜高等学校</t>
  </si>
  <si>
    <t>福島県福島市山居上３番地</t>
  </si>
  <si>
    <t>9608124</t>
  </si>
  <si>
    <t>D107320161056</t>
  </si>
  <si>
    <t>学校法人福島南高等学園</t>
  </si>
  <si>
    <t>福島県福島市太平寺字児子塚３５</t>
  </si>
  <si>
    <t>9608151</t>
  </si>
  <si>
    <t>D107320261019</t>
  </si>
  <si>
    <t>会津北嶺高等学校</t>
  </si>
  <si>
    <t>福島県会津若松市相生町３－２</t>
  </si>
  <si>
    <t>9650031</t>
  </si>
  <si>
    <t>D107320261028</t>
  </si>
  <si>
    <t>会津若松ザベリオ学園高等学校</t>
  </si>
  <si>
    <t>福島県会津若松市西栄町１－１８</t>
  </si>
  <si>
    <t>D107320261037</t>
  </si>
  <si>
    <t>学校法人温知会仁愛高等学校</t>
  </si>
  <si>
    <t>福島県会津若松市鶴賀町１－５</t>
  </si>
  <si>
    <t>9650011</t>
  </si>
  <si>
    <t>D107320361018</t>
  </si>
  <si>
    <t>帝京安積高等学校</t>
  </si>
  <si>
    <t>福島県郡山市安積町日出山字神明下４３</t>
  </si>
  <si>
    <t>9630101</t>
  </si>
  <si>
    <t>D107320361027</t>
  </si>
  <si>
    <t>日本大学東北高等学校</t>
  </si>
  <si>
    <t>福島県郡山市田村町徳定字中河原１</t>
  </si>
  <si>
    <t>9631165</t>
  </si>
  <si>
    <t>D107320361036</t>
  </si>
  <si>
    <t>学校法人尚志学園尚志高等学校</t>
  </si>
  <si>
    <t>福島県郡山市大槻町字坦ノ腰２番地</t>
  </si>
  <si>
    <t>D107320361045</t>
  </si>
  <si>
    <t>郡山女子大学附属高等学校</t>
  </si>
  <si>
    <t>福島県郡山市開成三丁目２５番２号</t>
  </si>
  <si>
    <t>9638503</t>
  </si>
  <si>
    <t>D107320461017</t>
  </si>
  <si>
    <t>学校法人山﨑学園福島県磐城第一高等学校</t>
  </si>
  <si>
    <t>福島県いわき市内郷御厩町上宿１１</t>
  </si>
  <si>
    <t>9738402</t>
  </si>
  <si>
    <t>D107320461026</t>
  </si>
  <si>
    <t>学校法人山﨑学園磐城緑蔭高等学校</t>
  </si>
  <si>
    <t>福島県いわき市平南白土字勝負田１１</t>
  </si>
  <si>
    <t>9708025</t>
  </si>
  <si>
    <t>D107320461044</t>
  </si>
  <si>
    <t>東日本国際大学附属昌平高等学校</t>
  </si>
  <si>
    <t>福島県いわき市平上片寄字上ノ内１５２</t>
  </si>
  <si>
    <t>9708011</t>
  </si>
  <si>
    <t>D107320461053</t>
  </si>
  <si>
    <t>いわき秀英高等学校</t>
  </si>
  <si>
    <t>福島県いわき市泉町字滝ノ沢３－１</t>
  </si>
  <si>
    <t>9718185</t>
  </si>
  <si>
    <t>D107321361016</t>
  </si>
  <si>
    <t>聖光学院高等学校</t>
  </si>
  <si>
    <t>福島県伊達市六角３</t>
  </si>
  <si>
    <t>9600486</t>
  </si>
  <si>
    <t>D107350161017</t>
  </si>
  <si>
    <t>学校法人石川高等学校</t>
  </si>
  <si>
    <t>福島県石川郡石川町字大室５０２</t>
  </si>
  <si>
    <t>9637853</t>
  </si>
  <si>
    <t>D107354461016</t>
  </si>
  <si>
    <t>大智学園高等学校</t>
  </si>
  <si>
    <t>福島県双葉郡川内村大字上川内字町分１４３番地</t>
  </si>
  <si>
    <t>9791201</t>
  </si>
  <si>
    <t>D108220100015</t>
  </si>
  <si>
    <t>08(茨城)</t>
  </si>
  <si>
    <t>茨城県立水戸第一高等学校</t>
  </si>
  <si>
    <t>茨城県水戸市三の丸３丁目１０－１</t>
  </si>
  <si>
    <t>3100011</t>
  </si>
  <si>
    <t>D108220100024</t>
  </si>
  <si>
    <t>茨城県立水戸第二高等学校</t>
  </si>
  <si>
    <t>茨城県水戸市大町２－２－１４</t>
  </si>
  <si>
    <t>3100062</t>
  </si>
  <si>
    <t>D108220100033</t>
  </si>
  <si>
    <t>茨城県立水戸第三高等学校</t>
  </si>
  <si>
    <t>茨城県水戸市三の丸２－７－２７</t>
  </si>
  <si>
    <t>D108220100042</t>
  </si>
  <si>
    <t>茨城県立緑岡高等学校</t>
  </si>
  <si>
    <t>茨城県水戸市笠原町１２８４</t>
  </si>
  <si>
    <t>3100852</t>
  </si>
  <si>
    <t>D108220100051</t>
  </si>
  <si>
    <t>茨城県立水戸工業高等学校</t>
  </si>
  <si>
    <t>茨城県水戸市元吉田町１１０１</t>
  </si>
  <si>
    <t>3100836</t>
  </si>
  <si>
    <t>D108220100060</t>
  </si>
  <si>
    <t>茨城県立水戸商業高等学校</t>
  </si>
  <si>
    <t>茨城県水戸市新荘３－７－２</t>
  </si>
  <si>
    <t>3100036</t>
  </si>
  <si>
    <t>D108220100079</t>
  </si>
  <si>
    <t>茨城県立水戸南高等学校</t>
  </si>
  <si>
    <t>茨城県水戸市白梅２－１０－１０</t>
  </si>
  <si>
    <t>3100804</t>
  </si>
  <si>
    <t>D108220100088</t>
  </si>
  <si>
    <t>茨城県立水戸桜ノ牧高等学校</t>
  </si>
  <si>
    <t>茨城県水戸市小吹町２０７０</t>
  </si>
  <si>
    <t>3100914</t>
  </si>
  <si>
    <t>D108220200014</t>
  </si>
  <si>
    <t>茨城県立日立第一高等学校</t>
  </si>
  <si>
    <t>茨城県日立市若葉町３－１５－１</t>
  </si>
  <si>
    <t>3170063</t>
  </si>
  <si>
    <t>D108220200023</t>
  </si>
  <si>
    <t>茨城県立日立第二高等学校</t>
  </si>
  <si>
    <t>茨城県日立市鹿島町３－２－１</t>
  </si>
  <si>
    <t>3170071</t>
  </si>
  <si>
    <t>D108220200032</t>
  </si>
  <si>
    <t>茨城県立日立工業高等学校</t>
  </si>
  <si>
    <t>茨城県日立市城南町２－１２－１</t>
  </si>
  <si>
    <t>3170077</t>
  </si>
  <si>
    <t>D108220200041</t>
  </si>
  <si>
    <t>茨城県立多賀高等学校</t>
  </si>
  <si>
    <t>茨城県日立市鮎川町３丁目９番１号</t>
  </si>
  <si>
    <t>3160036</t>
  </si>
  <si>
    <t>D108220200050</t>
  </si>
  <si>
    <t>茨城県立日立商業高等学校</t>
  </si>
  <si>
    <t>茨城県日立市久慈町６－２０－１</t>
  </si>
  <si>
    <t>3191222</t>
  </si>
  <si>
    <t>D108220200069</t>
  </si>
  <si>
    <t>茨城県立日立北高等学校</t>
  </si>
  <si>
    <t>茨城県日立市川尻町６－１１－１</t>
  </si>
  <si>
    <t>3191411</t>
  </si>
  <si>
    <t>D108220300013</t>
  </si>
  <si>
    <t>茨城県立土浦第一高等学校</t>
  </si>
  <si>
    <t>茨城県土浦市真鍋４－４－２</t>
  </si>
  <si>
    <t>3000051</t>
  </si>
  <si>
    <t>D108220300022</t>
  </si>
  <si>
    <t>茨城県立土浦第二高等学校</t>
  </si>
  <si>
    <t>茨城県土浦市立田９－６</t>
  </si>
  <si>
    <t>3000041</t>
  </si>
  <si>
    <t>D108220300031</t>
  </si>
  <si>
    <t>茨城県立土浦第三高等学校</t>
  </si>
  <si>
    <t>茨城県土浦市大岩田１５９９</t>
  </si>
  <si>
    <t>3000835</t>
  </si>
  <si>
    <t>D108220300040</t>
  </si>
  <si>
    <t>茨城県立土浦工業高等学校</t>
  </si>
  <si>
    <t>茨城県土浦市真鍋６－１１－２０</t>
  </si>
  <si>
    <t>D108220300059</t>
  </si>
  <si>
    <t>茨城県立土浦湖北高等学校</t>
  </si>
  <si>
    <t>茨城県土浦市菅谷町１５２５－１</t>
  </si>
  <si>
    <t>3000021</t>
  </si>
  <si>
    <t>D108220400012</t>
  </si>
  <si>
    <t>茨城県立古河第一高等学校</t>
  </si>
  <si>
    <t>茨城県古河市旭町２－４－５</t>
  </si>
  <si>
    <t>3060012</t>
  </si>
  <si>
    <t>D108220400021</t>
  </si>
  <si>
    <t>茨城県立古河第二高等学校</t>
  </si>
  <si>
    <t>茨城県古河市幸町１９番１８号</t>
  </si>
  <si>
    <t>3060024</t>
  </si>
  <si>
    <t>D108220400030</t>
  </si>
  <si>
    <t>茨城県立古河第三高等学校</t>
  </si>
  <si>
    <t>茨城県古河市中田新田１２－１</t>
  </si>
  <si>
    <t>3060054</t>
  </si>
  <si>
    <t>D108220400049</t>
  </si>
  <si>
    <t>茨城県立総和工業高等学校</t>
  </si>
  <si>
    <t>茨城県古河市葛生１００４－１</t>
  </si>
  <si>
    <t>3060211</t>
  </si>
  <si>
    <t>D108220400058</t>
  </si>
  <si>
    <t>茨城県立三和高等学校</t>
  </si>
  <si>
    <t>茨城県古河市五部５４－１</t>
  </si>
  <si>
    <t>3060123</t>
  </si>
  <si>
    <t>D108220500011</t>
  </si>
  <si>
    <t>茨城県立石岡第一高等学校</t>
  </si>
  <si>
    <t>茨城県石岡市石岡１－９</t>
  </si>
  <si>
    <t>3150001</t>
  </si>
  <si>
    <t>D108220500020</t>
  </si>
  <si>
    <t>茨城県立石岡第二高等学校</t>
  </si>
  <si>
    <t>茨城県石岡市府中５－１４－１４</t>
  </si>
  <si>
    <t>3150013</t>
  </si>
  <si>
    <t>D108220500039</t>
  </si>
  <si>
    <t>茨城県立石岡商業高等学校</t>
  </si>
  <si>
    <t>茨城県石岡市東光台３－４－１</t>
  </si>
  <si>
    <t>3150033</t>
  </si>
  <si>
    <t>D108220700019</t>
  </si>
  <si>
    <t>茨城県立結城第一高等学校</t>
  </si>
  <si>
    <t>茨城県結城市結城１０７６</t>
  </si>
  <si>
    <t>3070001</t>
  </si>
  <si>
    <t>D108220700028</t>
  </si>
  <si>
    <t>茨城県立結城第二高等学校</t>
  </si>
  <si>
    <t>茨城県結城市結城７３５５</t>
  </si>
  <si>
    <t>D108220700037</t>
  </si>
  <si>
    <t>茨城県立鬼怒商業高等学校</t>
  </si>
  <si>
    <t>茨城県結城市小森１５１３－２</t>
  </si>
  <si>
    <t>3070011</t>
  </si>
  <si>
    <t>D108220800018</t>
  </si>
  <si>
    <t>茨城県立竜ヶ崎第一高等学校</t>
  </si>
  <si>
    <t>茨城県龍ケ崎市平畑２４８</t>
  </si>
  <si>
    <t>3010844</t>
  </si>
  <si>
    <t>D108220800027</t>
  </si>
  <si>
    <t>茨城県立竜ヶ崎第二高等学校</t>
  </si>
  <si>
    <t>茨城県龍ケ崎市３０８７番地</t>
  </si>
  <si>
    <t>3010834</t>
  </si>
  <si>
    <t>D108220800036</t>
  </si>
  <si>
    <t>茨城県立竜ヶ崎南高等学校</t>
  </si>
  <si>
    <t>茨城県龍ケ崎市北方町１２０</t>
  </si>
  <si>
    <t>3010021</t>
  </si>
  <si>
    <t>D108221000014</t>
  </si>
  <si>
    <t>茨城県立下妻第一高等学校</t>
  </si>
  <si>
    <t>茨城県下妻市下妻乙２２６－１</t>
  </si>
  <si>
    <t>3040067</t>
  </si>
  <si>
    <t>D108221000023</t>
  </si>
  <si>
    <t>茨城県立下妻第二高等学校</t>
  </si>
  <si>
    <t>茨城県下妻市下妻乙３４７－８</t>
  </si>
  <si>
    <t>D108221100013</t>
  </si>
  <si>
    <t>茨城県立石下紫峰高等学校</t>
  </si>
  <si>
    <t>茨城県常総市新石下１１９２－３</t>
  </si>
  <si>
    <t>3002706</t>
  </si>
  <si>
    <t>D108221100022</t>
  </si>
  <si>
    <t>茨城県立水海道第一高等学校</t>
  </si>
  <si>
    <t>茨城県常総市水海道亀岡町２５４３</t>
  </si>
  <si>
    <t>3030025</t>
  </si>
  <si>
    <t>D108221100031</t>
  </si>
  <si>
    <t>茨城県立水海道第二高等学校</t>
  </si>
  <si>
    <t>茨城県常総市水海道橋本町３５４９－４</t>
  </si>
  <si>
    <t>3030003</t>
  </si>
  <si>
    <t>D108221200012</t>
  </si>
  <si>
    <t>茨城県立太田第一高等学校</t>
  </si>
  <si>
    <t>茨城県常陸太田市栄町５８</t>
  </si>
  <si>
    <t>3130005</t>
  </si>
  <si>
    <t>D108221200021</t>
  </si>
  <si>
    <t>茨城県立太田第二高等学校</t>
  </si>
  <si>
    <t>茨城県常陸太田市新宿町２１０</t>
  </si>
  <si>
    <t>3130007</t>
  </si>
  <si>
    <t>D108221200030</t>
  </si>
  <si>
    <t>茨城県立佐竹高等学校</t>
  </si>
  <si>
    <t>茨城県常陸太田市稲木町１５５</t>
  </si>
  <si>
    <t>3130041</t>
  </si>
  <si>
    <t>D108221200049</t>
  </si>
  <si>
    <t>茨城県立太田西山高等学校</t>
  </si>
  <si>
    <t>D108221400010</t>
  </si>
  <si>
    <t>茨城県立高萩高等学校</t>
  </si>
  <si>
    <t>茨城県高萩市大字高萩１１１１番地</t>
  </si>
  <si>
    <t>3180034</t>
  </si>
  <si>
    <t>D108221400029</t>
  </si>
  <si>
    <t>茨城県立高萩清松高等学校</t>
  </si>
  <si>
    <t>茨城県高萩市赤浜１８６４</t>
  </si>
  <si>
    <t>3180001</t>
  </si>
  <si>
    <t>D108221500019</t>
  </si>
  <si>
    <t>茨城県立磯原郷英高等学校</t>
  </si>
  <si>
    <t>茨城県北茨城市磯原町磯原９１２</t>
  </si>
  <si>
    <t>3191541</t>
  </si>
  <si>
    <t>D108221600018</t>
  </si>
  <si>
    <t>茨城県立笠間高等学校</t>
  </si>
  <si>
    <t>茨城県笠間市笠間１６６８</t>
  </si>
  <si>
    <t>3091611</t>
  </si>
  <si>
    <t>D108221600027</t>
  </si>
  <si>
    <t>茨城県立友部高等学校</t>
  </si>
  <si>
    <t>茨城県笠間市大田町３５２－１５</t>
  </si>
  <si>
    <t>3091738</t>
  </si>
  <si>
    <t>D108221600036</t>
  </si>
  <si>
    <t>茨城県立ＩＴ未来高等学校</t>
  </si>
  <si>
    <t>D108221700017</t>
  </si>
  <si>
    <t>茨城県立取手第一高等学校</t>
  </si>
  <si>
    <t>茨城県取手市台宿２－４－１</t>
  </si>
  <si>
    <t>3020013</t>
  </si>
  <si>
    <t>D108221700026</t>
  </si>
  <si>
    <t>茨城県立取手第二高等学校</t>
  </si>
  <si>
    <t>茨城県取手市東２－５－１</t>
  </si>
  <si>
    <t>3020005</t>
  </si>
  <si>
    <t>D108221700035</t>
  </si>
  <si>
    <t>茨城県立取手松陽高等学校</t>
  </si>
  <si>
    <t>茨城県取手市小文間４７７０</t>
  </si>
  <si>
    <t>3020001</t>
  </si>
  <si>
    <t>D108221700044</t>
  </si>
  <si>
    <t>茨城県立藤代高等学校</t>
  </si>
  <si>
    <t>茨城県取手市毛有６４０</t>
  </si>
  <si>
    <t>3001537</t>
  </si>
  <si>
    <t>D108221700053</t>
  </si>
  <si>
    <t>茨城県立藤代紫水高等学校</t>
  </si>
  <si>
    <t>茨城県取手市紫水１－６６０</t>
  </si>
  <si>
    <t>3001508</t>
  </si>
  <si>
    <t>D108221900015</t>
  </si>
  <si>
    <t>茨城県立牛久高等学校</t>
  </si>
  <si>
    <t>茨城県牛久市岡見町２０８１－１</t>
  </si>
  <si>
    <t>3001204</t>
  </si>
  <si>
    <t>D108221900024</t>
  </si>
  <si>
    <t>茨城県立牛久栄進高等学校</t>
  </si>
  <si>
    <t>茨城県牛久市東猯穴町８７６</t>
  </si>
  <si>
    <t>3001201</t>
  </si>
  <si>
    <t>D108222000012</t>
  </si>
  <si>
    <t>茨城県立筑波高等学校</t>
  </si>
  <si>
    <t>茨城県つくば市北条４３８７</t>
  </si>
  <si>
    <t>3004231</t>
  </si>
  <si>
    <t>D108222000021</t>
  </si>
  <si>
    <t>茨城県立竹園高等学校</t>
  </si>
  <si>
    <t>茨城県つくば市竹園３丁目９番１号</t>
  </si>
  <si>
    <t>3050032</t>
  </si>
  <si>
    <t>D108222000030</t>
  </si>
  <si>
    <t>茨城県立つくば工科高等学校</t>
  </si>
  <si>
    <t>茨城県つくば市谷田部１８１８</t>
  </si>
  <si>
    <t>3050861</t>
  </si>
  <si>
    <t>D108222000049</t>
  </si>
  <si>
    <t>茨城県立茎崎高等学校</t>
  </si>
  <si>
    <t>茨城県つくば市茎崎４４７－８</t>
  </si>
  <si>
    <t>3001272</t>
  </si>
  <si>
    <t>D108222000058</t>
  </si>
  <si>
    <t>茨城県立つくばサイエンス高等学校</t>
  </si>
  <si>
    <t>D108222100011</t>
  </si>
  <si>
    <t>茨城県立勝田高等学校</t>
  </si>
  <si>
    <t>茨城県ひたちなか市足崎１４５８</t>
  </si>
  <si>
    <t>3120003</t>
  </si>
  <si>
    <t>D108222100020</t>
  </si>
  <si>
    <t>茨城県立勝田工業高等学校</t>
  </si>
  <si>
    <t>茨城県ひたちなか市松戸町３－１０－１</t>
  </si>
  <si>
    <t>3120016</t>
  </si>
  <si>
    <t>D108222100039</t>
  </si>
  <si>
    <t>茨城県立佐和高等学校</t>
  </si>
  <si>
    <t>茨城県ひたちなか市稲田６３６－１</t>
  </si>
  <si>
    <t>3120061</t>
  </si>
  <si>
    <t>D108222100048</t>
  </si>
  <si>
    <t>茨城県立那珂湊高等学校</t>
  </si>
  <si>
    <t>茨城県ひたちなか市山ノ上町４－６</t>
  </si>
  <si>
    <t>3111224</t>
  </si>
  <si>
    <t>D108222100057</t>
  </si>
  <si>
    <t>茨城県立海洋高等学校</t>
  </si>
  <si>
    <t>茨城県ひたちなか市和田町３－１－２６</t>
  </si>
  <si>
    <t>3111214</t>
  </si>
  <si>
    <t>D108222200010</t>
  </si>
  <si>
    <t>茨城県立鹿島高等学校</t>
  </si>
  <si>
    <t>茨城県鹿嶋市城山２－２－１９</t>
  </si>
  <si>
    <t>3140038</t>
  </si>
  <si>
    <t>D108222200029</t>
  </si>
  <si>
    <t>茨城県立鹿島灘高等学校</t>
  </si>
  <si>
    <t>茨城県鹿嶋市志崎１２１</t>
  </si>
  <si>
    <t>3112207</t>
  </si>
  <si>
    <t>D108222300019</t>
  </si>
  <si>
    <t>茨城県立潮来高等学校</t>
  </si>
  <si>
    <t>茨城県潮来市須賀３０２５</t>
  </si>
  <si>
    <t>3112448</t>
  </si>
  <si>
    <t>D108222400018</t>
  </si>
  <si>
    <t>茨城県立守谷高等学校</t>
  </si>
  <si>
    <t>茨城県守谷市大木７０</t>
  </si>
  <si>
    <t>3020107</t>
  </si>
  <si>
    <t>D108222500017</t>
  </si>
  <si>
    <t>茨城県立小瀬高等学校</t>
  </si>
  <si>
    <t>茨城県常陸大宮市上小瀬１８８１</t>
  </si>
  <si>
    <t>3192401</t>
  </si>
  <si>
    <t>D108222500026</t>
  </si>
  <si>
    <t>茨城県立常陸大宮高等学校</t>
  </si>
  <si>
    <t>茨城県常陸大宮市野中町３２５７番地２</t>
  </si>
  <si>
    <t>3192255</t>
  </si>
  <si>
    <t>D108222600016</t>
  </si>
  <si>
    <t>茨城県立水戸農業高等学校</t>
  </si>
  <si>
    <t>茨城県那珂市東木倉９８３</t>
  </si>
  <si>
    <t>3110114</t>
  </si>
  <si>
    <t>D108222600025</t>
  </si>
  <si>
    <t>茨城県立那珂高等学校</t>
  </si>
  <si>
    <t>茨城県那珂市後台１７１０番地１</t>
  </si>
  <si>
    <t>3110111</t>
  </si>
  <si>
    <t>D108222700015</t>
  </si>
  <si>
    <t>茨城県立下館第一高等学校</t>
  </si>
  <si>
    <t>茨城県筑西市下中山５９０</t>
  </si>
  <si>
    <t>3080825</t>
  </si>
  <si>
    <t>D108222700024</t>
  </si>
  <si>
    <t>茨城県立下館第二高等学校</t>
  </si>
  <si>
    <t>茨城県筑西市岡芹１－３７</t>
  </si>
  <si>
    <t>3080051</t>
  </si>
  <si>
    <t>D108222700033</t>
  </si>
  <si>
    <t>茨城県立下館工業高等学校</t>
  </si>
  <si>
    <t>茨城県筑西市玉戸１３３６－１１１</t>
  </si>
  <si>
    <t>3080847</t>
  </si>
  <si>
    <t>D108222700042</t>
  </si>
  <si>
    <t>茨城県立明野高等学校</t>
  </si>
  <si>
    <t>茨城県筑西市倉持１１７６－１</t>
  </si>
  <si>
    <t>3004515</t>
  </si>
  <si>
    <t>D108222800014</t>
  </si>
  <si>
    <t>茨城県立岩井高等学校</t>
  </si>
  <si>
    <t>茨城県坂東市岩井４３１９－１</t>
  </si>
  <si>
    <t>3060631</t>
  </si>
  <si>
    <t>D108222800032</t>
  </si>
  <si>
    <t>D108222800023</t>
  </si>
  <si>
    <t>茨城県立坂東総合高等学校</t>
  </si>
  <si>
    <t>茨城県坂東市逆井２８３３－１１５</t>
  </si>
  <si>
    <t>3060501</t>
  </si>
  <si>
    <t>茨城県立坂東清風高等学校</t>
  </si>
  <si>
    <t>D108222900013</t>
  </si>
  <si>
    <t>茨城県立江戸崎総合高等学校</t>
  </si>
  <si>
    <t>茨城県稲敷市江戸崎甲４７６－２</t>
  </si>
  <si>
    <t>3000504</t>
  </si>
  <si>
    <t>D108223100019</t>
  </si>
  <si>
    <t>茨城県立岩瀬高等学校</t>
  </si>
  <si>
    <t>茨城県桜川市岩瀬１５１１－１</t>
  </si>
  <si>
    <t>3091294</t>
  </si>
  <si>
    <t>D108223100028</t>
  </si>
  <si>
    <t>茨城県立真壁高等学校</t>
  </si>
  <si>
    <t>茨城県桜川市真壁町飯塚２１０</t>
  </si>
  <si>
    <t>3004417</t>
  </si>
  <si>
    <t>D108223200018</t>
  </si>
  <si>
    <t>茨城県立神栖高等学校</t>
  </si>
  <si>
    <t>茨城県神栖市高浜１４６８</t>
  </si>
  <si>
    <t>3140125</t>
  </si>
  <si>
    <t>D108223200027</t>
  </si>
  <si>
    <t>茨城県立波崎高等学校</t>
  </si>
  <si>
    <t>茨城県神栖市土合本町２－９９２８－１</t>
  </si>
  <si>
    <t>3140343</t>
  </si>
  <si>
    <t>D108223200036</t>
  </si>
  <si>
    <t>茨城県立波崎柳川高等学校</t>
  </si>
  <si>
    <t>茨城県神栖市柳川１６０３－１</t>
  </si>
  <si>
    <t>3140252</t>
  </si>
  <si>
    <t>D108223300017</t>
  </si>
  <si>
    <t>茨城県立玉造工業高等学校</t>
  </si>
  <si>
    <t>茨城県行方市芹沢１５５２</t>
  </si>
  <si>
    <t>3113501</t>
  </si>
  <si>
    <t>D108223300026</t>
  </si>
  <si>
    <t>茨城県立麻生高等学校</t>
  </si>
  <si>
    <t>茨城県行方市麻生１８０６</t>
  </si>
  <si>
    <t>3113832</t>
  </si>
  <si>
    <t>D108223400016</t>
  </si>
  <si>
    <t>茨城県立鉾田第一高等学校</t>
  </si>
  <si>
    <t>茨城県鉾田市鉾田１０９０－２</t>
  </si>
  <si>
    <t>3111517</t>
  </si>
  <si>
    <t>D108223400025</t>
  </si>
  <si>
    <t>茨城県立鉾田第二高等学校</t>
  </si>
  <si>
    <t>茨城県鉾田市鉾田１１５８</t>
  </si>
  <si>
    <t>D108223500015</t>
  </si>
  <si>
    <t>茨城県立伊奈高等学校</t>
  </si>
  <si>
    <t>茨城県つくばみらい市福田７１１</t>
  </si>
  <si>
    <t>3002341</t>
  </si>
  <si>
    <t>D108223600014</t>
  </si>
  <si>
    <t>茨城県立中央高等学校</t>
  </si>
  <si>
    <t>茨城県小美玉市張星５００番地</t>
  </si>
  <si>
    <t>3190133</t>
  </si>
  <si>
    <t>D108230200013</t>
  </si>
  <si>
    <t>茨城県立茨城東高等学校</t>
  </si>
  <si>
    <t>茨城県東茨城郡茨城町小幡２５２４</t>
  </si>
  <si>
    <t>3113157</t>
  </si>
  <si>
    <t>D108230900016</t>
  </si>
  <si>
    <t>茨城県立大洗高等学校</t>
  </si>
  <si>
    <t>茨城県東茨城郡大洗町大貫町２９０８</t>
  </si>
  <si>
    <t>3111311</t>
  </si>
  <si>
    <t>D108231000013</t>
  </si>
  <si>
    <t>茨城県立水戸桜ノ牧高等学校常北校</t>
  </si>
  <si>
    <t>茨城県東茨城郡城里町春園１６３４</t>
  </si>
  <si>
    <t>3114306</t>
  </si>
  <si>
    <t>D108234100016</t>
  </si>
  <si>
    <t>茨城県立東海高等学校</t>
  </si>
  <si>
    <t>茨城県那珂郡東海村大字村松７７１－１</t>
  </si>
  <si>
    <t>3191112</t>
  </si>
  <si>
    <t>D108236400018</t>
  </si>
  <si>
    <t>茨城県立大子清流高等学校</t>
  </si>
  <si>
    <t>茨城県久慈郡大子町大子２２４</t>
  </si>
  <si>
    <t>3193526</t>
  </si>
  <si>
    <t>D108252100018</t>
  </si>
  <si>
    <t>茨城県立八千代高等学校</t>
  </si>
  <si>
    <t>茨城県結城郡八千代町平塚４８２４－２</t>
  </si>
  <si>
    <t>3003561</t>
  </si>
  <si>
    <t>D108254600019</t>
  </si>
  <si>
    <t>茨城県立境高等学校</t>
  </si>
  <si>
    <t>茨城県猿島郡境町１７５</t>
  </si>
  <si>
    <t>3060433</t>
  </si>
  <si>
    <t>D108320100013</t>
  </si>
  <si>
    <t>茨城高等学校</t>
  </si>
  <si>
    <t>茨城県水戸市八幡町１６－１</t>
  </si>
  <si>
    <t>3100065</t>
  </si>
  <si>
    <t>D108320100022</t>
  </si>
  <si>
    <t>常磐大学高等学校</t>
  </si>
  <si>
    <t>茨城県水戸市新荘３－２－２８</t>
  </si>
  <si>
    <t>D108320100031</t>
  </si>
  <si>
    <t>大成女子高等学校</t>
  </si>
  <si>
    <t>茨城県水戸市五軒町３ー２ー６１</t>
  </si>
  <si>
    <t>3100063</t>
  </si>
  <si>
    <t>D108320100040</t>
  </si>
  <si>
    <t>水戸女子高等学校</t>
  </si>
  <si>
    <t>茨城県水戸市上水戸１－２－１</t>
  </si>
  <si>
    <t>3100041</t>
  </si>
  <si>
    <t>D108320100059</t>
  </si>
  <si>
    <t>水戸啓明高等学校</t>
  </si>
  <si>
    <t>茨城県水戸市千波町４６４－１０</t>
  </si>
  <si>
    <t>3100851</t>
  </si>
  <si>
    <t>D108320100068</t>
  </si>
  <si>
    <t>水城高等学校</t>
  </si>
  <si>
    <t>茨城県水戸市白梅２－１－４５</t>
  </si>
  <si>
    <t>D108320100077</t>
  </si>
  <si>
    <t>学校法人田中学園水戸葵陵高等学校</t>
  </si>
  <si>
    <t>茨城県水戸市千波町中山２３６９－３</t>
  </si>
  <si>
    <t>D108320100086</t>
  </si>
  <si>
    <t>水戸平成学園高等学校</t>
  </si>
  <si>
    <t>茨城県水戸市根本２－５４５</t>
  </si>
  <si>
    <t>3100067</t>
  </si>
  <si>
    <t>D108320100095</t>
  </si>
  <si>
    <t>EIKOデジタル・クリエイティブ高等学校</t>
  </si>
  <si>
    <t>茨城県水戸市見川町２５８２－９</t>
  </si>
  <si>
    <t>3100913</t>
  </si>
  <si>
    <t>D108320100102</t>
  </si>
  <si>
    <t>飛鳥未来きぼう高等学校</t>
  </si>
  <si>
    <t>茨城県水戸市桜川１丁目７</t>
  </si>
  <si>
    <t>3100801</t>
  </si>
  <si>
    <t>D108320200012</t>
  </si>
  <si>
    <t>明秀学園日立高等学校</t>
  </si>
  <si>
    <t>茨城県日立市神峰町３－２－２６</t>
  </si>
  <si>
    <t>3170064</t>
  </si>
  <si>
    <t>D108320200021</t>
  </si>
  <si>
    <t>茨城キリスト教学園高等学校</t>
  </si>
  <si>
    <t>茨城県日立市大みか町６―１１－１</t>
  </si>
  <si>
    <t>3191295</t>
  </si>
  <si>
    <t>D108320200030</t>
  </si>
  <si>
    <t>翔洋学園高等学校</t>
  </si>
  <si>
    <t>茨城県日立市大みか町４－１－３</t>
  </si>
  <si>
    <t>3191221</t>
  </si>
  <si>
    <t>D108320300011</t>
  </si>
  <si>
    <t>学校法人土浦日本大学学園土浦日本大学高等学校</t>
  </si>
  <si>
    <t>茨城県土浦市小松ヶ丘町４－４６</t>
  </si>
  <si>
    <t>3000826</t>
  </si>
  <si>
    <t>D108320300020</t>
  </si>
  <si>
    <t>つくば国際大学高等学校</t>
  </si>
  <si>
    <t>茨城県土浦市真鍋１－３－５</t>
  </si>
  <si>
    <t>D108320300039</t>
  </si>
  <si>
    <t>常総学院高等学校</t>
  </si>
  <si>
    <t>茨城県土浦市中村西根１０１０</t>
  </si>
  <si>
    <t>3000849</t>
  </si>
  <si>
    <t>D108320400010</t>
  </si>
  <si>
    <t>晃陽学園高等学校</t>
  </si>
  <si>
    <t>茨城県古河市東１－５－２６</t>
  </si>
  <si>
    <t>3060011</t>
  </si>
  <si>
    <t>D108320500019</t>
  </si>
  <si>
    <t>青丘学院つくば高等学校</t>
  </si>
  <si>
    <t>茨城県石岡市柿岡字寺田１６０４－１</t>
  </si>
  <si>
    <t>3150116</t>
  </si>
  <si>
    <t>D108320800016</t>
  </si>
  <si>
    <t>愛国学園大学附属龍ケ崎高等学校</t>
  </si>
  <si>
    <t>茨城県龍ケ崎市若柴町２７４７</t>
  </si>
  <si>
    <t>3010041</t>
  </si>
  <si>
    <t>D108321400018</t>
  </si>
  <si>
    <t>第一学院高等学校高萩校</t>
  </si>
  <si>
    <t>茨城県高萩市赤浜２０８６－１</t>
  </si>
  <si>
    <t>D108321600016</t>
  </si>
  <si>
    <t>日本ウェルネス高等学校</t>
  </si>
  <si>
    <t>茨城県笠間市吉原１１８８</t>
  </si>
  <si>
    <t>3091622</t>
  </si>
  <si>
    <t>D108321700015</t>
  </si>
  <si>
    <t>学校法人江戸川学園江戸川取手高等学校</t>
  </si>
  <si>
    <t>茨城県取手市西１丁目３７番１号</t>
  </si>
  <si>
    <t>3020025</t>
  </si>
  <si>
    <t>D108321700024</t>
  </si>
  <si>
    <t>聖徳大学附属取手聖徳女子高等学校</t>
  </si>
  <si>
    <t>茨城県取手市山王１０００</t>
  </si>
  <si>
    <t>3001544</t>
  </si>
  <si>
    <t>D108321900013</t>
  </si>
  <si>
    <t>学校法人東洋大学東洋大学附属牛久高等学校</t>
  </si>
  <si>
    <t>茨城県牛久市柏田町１３６０－２</t>
  </si>
  <si>
    <t>3001211</t>
  </si>
  <si>
    <t>D108321900022</t>
  </si>
  <si>
    <t>つくば開成高等学校</t>
  </si>
  <si>
    <t>茨城県牛久市柏田町字新田３３１５番地１０</t>
  </si>
  <si>
    <t>D108322000010</t>
  </si>
  <si>
    <t>学校法人茗溪学園茗溪学園高等学校</t>
  </si>
  <si>
    <t>茨城県つくば市稲荷前１－１</t>
  </si>
  <si>
    <t>3058502</t>
  </si>
  <si>
    <t>D108322000029</t>
  </si>
  <si>
    <t>学校法人温習塾つくば秀英高等学校</t>
  </si>
  <si>
    <t>茨城県つくば市島名１５１</t>
  </si>
  <si>
    <t>3002655</t>
  </si>
  <si>
    <t>D108322000038</t>
  </si>
  <si>
    <t>Ｓ高等学校</t>
  </si>
  <si>
    <t>茨城県つくば市作谷５７８番２</t>
  </si>
  <si>
    <t>3004204</t>
  </si>
  <si>
    <t>D108322200018</t>
  </si>
  <si>
    <t>学校法人清真学園清真学園高等学校</t>
  </si>
  <si>
    <t>茨城県鹿嶋市宮中伏見４４４８－５</t>
  </si>
  <si>
    <t>3140031</t>
  </si>
  <si>
    <t>D108322200027</t>
  </si>
  <si>
    <t>鹿島学園高等学校</t>
  </si>
  <si>
    <t>茨城県鹿嶋市田野辺１４１ー９</t>
  </si>
  <si>
    <t>3140042</t>
  </si>
  <si>
    <t>D108322700013</t>
  </si>
  <si>
    <t>四谷学院高等学校</t>
  </si>
  <si>
    <t>茨城県筑西市折本８９５</t>
  </si>
  <si>
    <t>3080007</t>
  </si>
  <si>
    <t>D108323000018</t>
  </si>
  <si>
    <t>つくば国際大学東風高等学校</t>
  </si>
  <si>
    <t>茨城県かすみがうら市上土田６９０番地１</t>
  </si>
  <si>
    <t>3150057</t>
  </si>
  <si>
    <t>D108323100017</t>
  </si>
  <si>
    <t>岩瀬日本大学高等学校</t>
  </si>
  <si>
    <t>茨城県桜川市友部１７３９</t>
  </si>
  <si>
    <t>3091453</t>
  </si>
  <si>
    <t>D108336400016</t>
  </si>
  <si>
    <t>ルネサンス高等学校</t>
  </si>
  <si>
    <t>茨城県久慈郡大子町大字町付１５４３</t>
  </si>
  <si>
    <t>3193702</t>
  </si>
  <si>
    <t>D108344300011</t>
  </si>
  <si>
    <t>霞ヶ浦高等学校</t>
  </si>
  <si>
    <t>茨城県稲敷郡阿見町青宿５０</t>
  </si>
  <si>
    <t>3000301</t>
  </si>
  <si>
    <t>D109210000016</t>
  </si>
  <si>
    <t>09(栃木)</t>
  </si>
  <si>
    <t>栃木県立宇都宮高等学校</t>
  </si>
  <si>
    <t>栃木県宇都宮市滝の原３－５－７０</t>
  </si>
  <si>
    <t>3200846</t>
  </si>
  <si>
    <t>D109210000025</t>
  </si>
  <si>
    <t>栃木県立宇都宮東高等学校</t>
  </si>
  <si>
    <t>栃木県宇都宮市石井町３３６０－１</t>
  </si>
  <si>
    <t>3210912</t>
  </si>
  <si>
    <t>D109210000034</t>
  </si>
  <si>
    <t>栃木県立宇都宮女子高等学校</t>
  </si>
  <si>
    <t>栃木県宇都宮市操町５－１９</t>
  </si>
  <si>
    <t>3200863</t>
  </si>
  <si>
    <t>D109210000043</t>
  </si>
  <si>
    <t>栃木県立宇都宮中央女子高等学校</t>
  </si>
  <si>
    <t>栃木県宇都宮市若草２丁目２番４６号</t>
  </si>
  <si>
    <t>3200072</t>
  </si>
  <si>
    <t>D109210000052</t>
  </si>
  <si>
    <t>栃木県立宇都宮白楊高等学校</t>
  </si>
  <si>
    <t>栃木県宇都宮市元今泉８－２－１</t>
  </si>
  <si>
    <t>3210954</t>
  </si>
  <si>
    <t>D109210000061</t>
  </si>
  <si>
    <t>栃木県立宇都宮工業高等学校</t>
  </si>
  <si>
    <t>栃木県宇都宮市雀宮町５２番地</t>
  </si>
  <si>
    <t>3210198</t>
  </si>
  <si>
    <t>D109210000070</t>
  </si>
  <si>
    <t>栃木県立宇都宮商業高等学校</t>
  </si>
  <si>
    <t>栃木県宇都宮市大曽３丁目１番４６号</t>
  </si>
  <si>
    <t>3200014</t>
  </si>
  <si>
    <t>D109210000089</t>
  </si>
  <si>
    <t>栃木県立宇都宮南高等学校</t>
  </si>
  <si>
    <t>栃木県宇都宮市東谷町６６０－１</t>
  </si>
  <si>
    <t>3210123</t>
  </si>
  <si>
    <t>D109210000098</t>
  </si>
  <si>
    <t>栃木県立宇都宮北高等学校</t>
  </si>
  <si>
    <t>栃木県宇都宮市岩曽６０６番地</t>
  </si>
  <si>
    <t>3210973</t>
  </si>
  <si>
    <t>D109210000105</t>
  </si>
  <si>
    <t>栃木県立鹿沼高等学校</t>
  </si>
  <si>
    <t>栃木県鹿沼市万町９６０</t>
  </si>
  <si>
    <t>3220043</t>
  </si>
  <si>
    <t>D109210000114</t>
  </si>
  <si>
    <t>栃木県立今市高等学校</t>
  </si>
  <si>
    <t>栃木県日光市千本木４３２</t>
  </si>
  <si>
    <t>3211277</t>
  </si>
  <si>
    <t>D109210000123</t>
  </si>
  <si>
    <t>栃木県立今市工業高等学校</t>
  </si>
  <si>
    <t>栃木県日光市荊沢６１５</t>
  </si>
  <si>
    <t>3212336</t>
  </si>
  <si>
    <t>D109210000132</t>
  </si>
  <si>
    <t>栃木県立鹿沼商工高等学校</t>
  </si>
  <si>
    <t>栃木県鹿沼市花岡町１８０－１</t>
  </si>
  <si>
    <t>3220049</t>
  </si>
  <si>
    <t>D109210000141</t>
  </si>
  <si>
    <t>栃木県立鹿沼東高等学校</t>
  </si>
  <si>
    <t>栃木県鹿沼市千渡２０５０</t>
  </si>
  <si>
    <t>3220002</t>
  </si>
  <si>
    <t>D109210000150</t>
  </si>
  <si>
    <t>栃木県立宇都宮清陵高等学校</t>
  </si>
  <si>
    <t>栃木県宇都宮市竹下町９０８－３</t>
  </si>
  <si>
    <t>3213236</t>
  </si>
  <si>
    <t>D109210000169</t>
  </si>
  <si>
    <t>栃木県立上三川高等学校</t>
  </si>
  <si>
    <t>栃木県河内郡上三川町多功９９４－４</t>
  </si>
  <si>
    <t>3290524</t>
  </si>
  <si>
    <t>D109210000178</t>
  </si>
  <si>
    <t>栃木県立小山西高等学校</t>
  </si>
  <si>
    <t>栃木県小山市松沼７４１</t>
  </si>
  <si>
    <t>3230007</t>
  </si>
  <si>
    <t>D109210000187</t>
  </si>
  <si>
    <t>栃木県立日光明峰高等学校</t>
  </si>
  <si>
    <t>栃木県日光市久次良町１０４</t>
  </si>
  <si>
    <t>3211436</t>
  </si>
  <si>
    <t>D109210000196</t>
  </si>
  <si>
    <t>栃木県立栃木翔南高等学校</t>
  </si>
  <si>
    <t>栃木県栃木市大平町川連３７０</t>
  </si>
  <si>
    <t>3294407</t>
  </si>
  <si>
    <t>D109210000203</t>
  </si>
  <si>
    <t>栃木県立鹿沼南高等学校</t>
  </si>
  <si>
    <t>栃木県鹿沼市みなみ町８－７３</t>
  </si>
  <si>
    <t>3220524</t>
  </si>
  <si>
    <t>D109210000212</t>
  </si>
  <si>
    <t>栃木県立石橋高等学校</t>
  </si>
  <si>
    <t>栃木県下野市石橋８４５</t>
  </si>
  <si>
    <t>3290511</t>
  </si>
  <si>
    <t>D109210000221</t>
  </si>
  <si>
    <t>栃木県立小山高等学校</t>
  </si>
  <si>
    <t>栃木県小山市若木町２－８－５１</t>
  </si>
  <si>
    <t>3230028</t>
  </si>
  <si>
    <t>D109210000230</t>
  </si>
  <si>
    <t>栃木県立小山城南高等学校</t>
  </si>
  <si>
    <t>栃木県小山市西城南４－２６－１</t>
  </si>
  <si>
    <t>3230820</t>
  </si>
  <si>
    <t>D109210000249</t>
  </si>
  <si>
    <t>栃木県立栃木高等学校</t>
  </si>
  <si>
    <t>栃木県栃木市入舟町１２－４</t>
  </si>
  <si>
    <t>3280016</t>
  </si>
  <si>
    <t>D109210000258</t>
  </si>
  <si>
    <t>栃木県立栃木女子高等学校</t>
  </si>
  <si>
    <t>栃木県栃木市薗部町１－２－５</t>
  </si>
  <si>
    <t>3280074</t>
  </si>
  <si>
    <t>D109210000267</t>
  </si>
  <si>
    <t>栃木県立栃木農業高等学校</t>
  </si>
  <si>
    <t>栃木県栃木市平井町９１１</t>
  </si>
  <si>
    <t>3280054</t>
  </si>
  <si>
    <t>D109210000276</t>
  </si>
  <si>
    <t>栃木県立栃木工業高等学校</t>
  </si>
  <si>
    <t>栃木県栃木市岩出町１２９</t>
  </si>
  <si>
    <t>3280063</t>
  </si>
  <si>
    <t>D109210000285</t>
  </si>
  <si>
    <t>栃木県立栃木商業高等学校</t>
  </si>
  <si>
    <t>栃木県栃木市片柳町５－１－３０</t>
  </si>
  <si>
    <t>3280053</t>
  </si>
  <si>
    <t>D109210000294</t>
  </si>
  <si>
    <t>栃木県立壬生高等学校</t>
  </si>
  <si>
    <t>栃木県下都賀郡壬生町藤井１１９４</t>
  </si>
  <si>
    <t>3210221</t>
  </si>
  <si>
    <t>D109210000301</t>
  </si>
  <si>
    <t>栃木県立小山北桜高等学校</t>
  </si>
  <si>
    <t>栃木県小山市東山田４４８－２９</t>
  </si>
  <si>
    <t>3230802</t>
  </si>
  <si>
    <t>D109210000310</t>
  </si>
  <si>
    <t>栃木県立佐野高等学校</t>
  </si>
  <si>
    <t>栃木県佐野市天神町７６１－１</t>
  </si>
  <si>
    <t>3270847</t>
  </si>
  <si>
    <t>D109210000329</t>
  </si>
  <si>
    <t>栃木県立学悠館高等学校</t>
  </si>
  <si>
    <t>栃木県栃木市沼和田町２－２</t>
  </si>
  <si>
    <t>3288558</t>
  </si>
  <si>
    <t>D109210000338</t>
  </si>
  <si>
    <t>栃木県立足利高等学校</t>
  </si>
  <si>
    <t>栃木県足利市有楽町８３７番地１</t>
  </si>
  <si>
    <t>3260801</t>
  </si>
  <si>
    <t>D109210000347</t>
  </si>
  <si>
    <t>栃木県立足利女子高等学校</t>
  </si>
  <si>
    <t>栃木県足利市有楽町８３６</t>
  </si>
  <si>
    <t>D109210000356</t>
  </si>
  <si>
    <t>栃木県立足利工業高等学校</t>
  </si>
  <si>
    <t>栃木県足利市西宮町２９０８－１</t>
  </si>
  <si>
    <t>3260817</t>
  </si>
  <si>
    <t>D109210000365</t>
  </si>
  <si>
    <t>栃木県立足利南高等学校</t>
  </si>
  <si>
    <t>栃木県足利市下渋垂町９８０</t>
  </si>
  <si>
    <t>3260334</t>
  </si>
  <si>
    <t>D109210000374</t>
  </si>
  <si>
    <t>栃木県立真岡高等学校</t>
  </si>
  <si>
    <t>栃木県真岡市白布ヶ丘２４－１</t>
  </si>
  <si>
    <t>3214331</t>
  </si>
  <si>
    <t>D109210000383</t>
  </si>
  <si>
    <t>栃木県立真岡女子高等学校</t>
  </si>
  <si>
    <t>栃木県真岡市台町２８１５</t>
  </si>
  <si>
    <t>3214306</t>
  </si>
  <si>
    <t>D109210000392</t>
  </si>
  <si>
    <t>栃木県立真岡北陵高等学校</t>
  </si>
  <si>
    <t>栃木県真岡市下籠谷３９６</t>
  </si>
  <si>
    <t>3214415</t>
  </si>
  <si>
    <t>D109210000409</t>
  </si>
  <si>
    <t>栃木県立真岡工業高等学校</t>
  </si>
  <si>
    <t>栃木県真岡市寺久保１－２－９</t>
  </si>
  <si>
    <t>3214368</t>
  </si>
  <si>
    <t>D109210000418</t>
  </si>
  <si>
    <t>栃木県立茂木高等学校</t>
  </si>
  <si>
    <t>栃木県芳賀郡茂木町茂木２８８</t>
  </si>
  <si>
    <t>3213595</t>
  </si>
  <si>
    <t>D109210000427</t>
  </si>
  <si>
    <t>栃木県立益子芳星高等学校</t>
  </si>
  <si>
    <t>栃木県芳賀郡益子町塙２３８２－１</t>
  </si>
  <si>
    <t>3214216</t>
  </si>
  <si>
    <t>D109210000436</t>
  </si>
  <si>
    <t>栃木県立足利清風高等学校</t>
  </si>
  <si>
    <t>栃木県足利市山下町２１１０</t>
  </si>
  <si>
    <t>3260846</t>
  </si>
  <si>
    <t>D109210000445</t>
  </si>
  <si>
    <t>栃木県立烏山高等学校</t>
  </si>
  <si>
    <t>栃木県那須烏山市中央３－９－８</t>
  </si>
  <si>
    <t>3210621</t>
  </si>
  <si>
    <t>D109210000454</t>
  </si>
  <si>
    <t>栃木県立馬頭高等学校</t>
  </si>
  <si>
    <t>栃木県那須郡那珂川町馬頭１２９９－２</t>
  </si>
  <si>
    <t>3240613</t>
  </si>
  <si>
    <t>D109210000463</t>
  </si>
  <si>
    <t>栃木県立大田原高等学校</t>
  </si>
  <si>
    <t>栃木県大田原市紫塚３－２６５１</t>
  </si>
  <si>
    <t>3240058</t>
  </si>
  <si>
    <t>D109210000472</t>
  </si>
  <si>
    <t>栃木県立大田原女子高等学校</t>
  </si>
  <si>
    <t>栃木県大田原市元町１－５－４３</t>
  </si>
  <si>
    <t>3240053</t>
  </si>
  <si>
    <t>D109210000481</t>
  </si>
  <si>
    <t>栃木県立黒羽高等学校</t>
  </si>
  <si>
    <t>栃木県大田原市前田７８０</t>
  </si>
  <si>
    <t>3240234</t>
  </si>
  <si>
    <t>D109210000490</t>
  </si>
  <si>
    <t>栃木県立那須拓陽高等学校</t>
  </si>
  <si>
    <t>栃木県那須塩原市下永田４－３－５２</t>
  </si>
  <si>
    <t>3292712</t>
  </si>
  <si>
    <t>D109210000506</t>
  </si>
  <si>
    <t>栃木県立那須清峰高等学校</t>
  </si>
  <si>
    <t>栃木県那須塩原市下永田６－４</t>
  </si>
  <si>
    <t>D109210000515</t>
  </si>
  <si>
    <t>栃木県立大田原東高等学校</t>
  </si>
  <si>
    <t>D109210000524</t>
  </si>
  <si>
    <t>栃木県立那須高等学校</t>
  </si>
  <si>
    <t>栃木県那須郡那須町寺子乙３９３２－４８</t>
  </si>
  <si>
    <t>3293215</t>
  </si>
  <si>
    <t>D109210000533</t>
  </si>
  <si>
    <t>栃木県立黒磯高等学校</t>
  </si>
  <si>
    <t>栃木県那須塩原市豊町６－１</t>
  </si>
  <si>
    <t>3250051</t>
  </si>
  <si>
    <t>D109210000542</t>
  </si>
  <si>
    <t>栃木県立黒磯南高等学校</t>
  </si>
  <si>
    <t>栃木県那須塩原市上厚崎７４７－２</t>
  </si>
  <si>
    <t>3250026</t>
  </si>
  <si>
    <t>D109210000551</t>
  </si>
  <si>
    <t>栃木県立小山南高等学校</t>
  </si>
  <si>
    <t>栃木県小山市間々田２３－１</t>
  </si>
  <si>
    <t>3290205</t>
  </si>
  <si>
    <t>D109210000560</t>
  </si>
  <si>
    <t>栃木県立佐野東高等学校</t>
  </si>
  <si>
    <t>栃木県佐野市金屋下町１２</t>
  </si>
  <si>
    <t>3270025</t>
  </si>
  <si>
    <t>D109210000579</t>
  </si>
  <si>
    <t>栃木県立佐野松桜高等学校</t>
  </si>
  <si>
    <t>栃木県佐野市出流原町６４３－５</t>
  </si>
  <si>
    <t>3270102</t>
  </si>
  <si>
    <t>D109210000588</t>
  </si>
  <si>
    <t>栃木県立矢板高等学校</t>
  </si>
  <si>
    <t>栃木県矢板市片俣６１８－２</t>
  </si>
  <si>
    <t>3292155</t>
  </si>
  <si>
    <t>D109210000597</t>
  </si>
  <si>
    <t>栃木県立高根沢高等学校</t>
  </si>
  <si>
    <t>栃木県塩谷郡高根沢町文挟３２－２</t>
  </si>
  <si>
    <t>3291204</t>
  </si>
  <si>
    <t>D109210000604</t>
  </si>
  <si>
    <t>栃木県立矢板東高等学校</t>
  </si>
  <si>
    <t>栃木県矢板市東町４－８</t>
  </si>
  <si>
    <t>3292136</t>
  </si>
  <si>
    <t>D109210000613</t>
  </si>
  <si>
    <t>栃木県立さくら清修高等学校</t>
  </si>
  <si>
    <t>栃木県さくら市氏家２８０７</t>
  </si>
  <si>
    <t>3291311</t>
  </si>
  <si>
    <t>D109210000622</t>
  </si>
  <si>
    <t>栃木県立宇都宮中央高等学校</t>
  </si>
  <si>
    <t>栃木県宇都宮市若草町２－２－４６</t>
  </si>
  <si>
    <t>D109310000014</t>
  </si>
  <si>
    <t>作新学院高等学校</t>
  </si>
  <si>
    <t>栃木県宇都宮市一の沢１－１－４１</t>
  </si>
  <si>
    <t>3208525</t>
  </si>
  <si>
    <t>D109310000023</t>
  </si>
  <si>
    <t>文星芸術大学附属高等学校</t>
  </si>
  <si>
    <t>栃木県宇都宮市睦町１－４</t>
  </si>
  <si>
    <t>3200865</t>
  </si>
  <si>
    <t>D109310000032</t>
  </si>
  <si>
    <t>宇都宮文星女子高等学校</t>
  </si>
  <si>
    <t>栃木県宇都宮市北一の沢２４－３５</t>
  </si>
  <si>
    <t>3200048</t>
  </si>
  <si>
    <t>D109310000041</t>
  </si>
  <si>
    <t>宇都宮短期大学附属高等学校</t>
  </si>
  <si>
    <t>栃木県宇都宮市睦町１－３５</t>
  </si>
  <si>
    <t>3208585</t>
  </si>
  <si>
    <t>D109310000050</t>
  </si>
  <si>
    <t>足利短期大学附属高等学校</t>
  </si>
  <si>
    <t>栃木県足利市本城３－２１２０</t>
  </si>
  <si>
    <t>3260808</t>
  </si>
  <si>
    <t>D109310000069</t>
  </si>
  <si>
    <t>佐野清澄高等学校</t>
  </si>
  <si>
    <t>栃木県佐野市堀米町８４０</t>
  </si>
  <si>
    <t>3270843</t>
  </si>
  <si>
    <t>D109310000078</t>
  </si>
  <si>
    <t>青藍泰斗高等学校</t>
  </si>
  <si>
    <t>栃木県佐野市葛生東２－８－３</t>
  </si>
  <si>
    <t>3270501</t>
  </si>
  <si>
    <t>D109310000087</t>
  </si>
  <si>
    <t>白鴎大学足利高等学校</t>
  </si>
  <si>
    <t>栃木県足利市伊勢南町３－２</t>
  </si>
  <si>
    <t>3260054</t>
  </si>
  <si>
    <t>D109310000096</t>
  </si>
  <si>
    <t>宇都宮海星女子学院高等学校</t>
  </si>
  <si>
    <t>栃木県宇都宮市上籠谷町３７７６番地</t>
  </si>
  <si>
    <t>3213233</t>
  </si>
  <si>
    <t>D109310000167</t>
  </si>
  <si>
    <t>D109310000103</t>
  </si>
  <si>
    <t>國學院大學栃木高等学校</t>
  </si>
  <si>
    <t>栃木県栃木市平井町６０８</t>
  </si>
  <si>
    <t>3288588</t>
  </si>
  <si>
    <t>D109310000112</t>
  </si>
  <si>
    <t>矢板中央高等学校</t>
  </si>
  <si>
    <t>栃木県矢板市扇町２－１５１９</t>
  </si>
  <si>
    <t>3292161</t>
  </si>
  <si>
    <t>D109310000121</t>
  </si>
  <si>
    <t>佐野日本大学高等学校</t>
  </si>
  <si>
    <t>栃木県佐野市石塚町２５５５</t>
  </si>
  <si>
    <t>3270192</t>
  </si>
  <si>
    <t>D109310000130</t>
  </si>
  <si>
    <t>足利大学附属高等学校</t>
  </si>
  <si>
    <t>栃木県足利市福富町２１４２</t>
  </si>
  <si>
    <t>3260331</t>
  </si>
  <si>
    <t>D109310000149</t>
  </si>
  <si>
    <t>幸福の科学学園高等学校</t>
  </si>
  <si>
    <t>栃木県那須郡那須町梁瀬４８７－１</t>
  </si>
  <si>
    <t>3293434</t>
  </si>
  <si>
    <t>D109310000158</t>
  </si>
  <si>
    <t>日々輝学園高等学校</t>
  </si>
  <si>
    <t>栃木県塩谷郡塩谷町２４７５－１</t>
  </si>
  <si>
    <t>3292332</t>
  </si>
  <si>
    <t>星の杜高等学校</t>
  </si>
  <si>
    <t>栃木県宇都宮市上籠谷町３７７６</t>
  </si>
  <si>
    <t>D110210000013</t>
  </si>
  <si>
    <t>10(群馬)</t>
  </si>
  <si>
    <t>群馬県立前橋高等学校</t>
  </si>
  <si>
    <t>群馬県前橋市下沖町３２１－１</t>
  </si>
  <si>
    <t>3710011</t>
  </si>
  <si>
    <t>D110210000022</t>
  </si>
  <si>
    <t>群馬県立高崎高等学校</t>
  </si>
  <si>
    <t>群馬県高崎市八千代町２－４－１</t>
  </si>
  <si>
    <t>3700861</t>
  </si>
  <si>
    <t>D110210000031</t>
  </si>
  <si>
    <t>群馬県立桐生高等学校</t>
  </si>
  <si>
    <t>群馬県桐生市美原町１－３９</t>
  </si>
  <si>
    <t>3760025</t>
  </si>
  <si>
    <t>D110210000040</t>
  </si>
  <si>
    <t>群馬県立太田高等学校</t>
  </si>
  <si>
    <t>群馬県太田市西本町１２－２</t>
  </si>
  <si>
    <t>3730033</t>
  </si>
  <si>
    <t>D110210000059</t>
  </si>
  <si>
    <t>群馬県立沼田高等学校</t>
  </si>
  <si>
    <t>群馬県沼田市西原新町１５１０</t>
  </si>
  <si>
    <t>3780054</t>
  </si>
  <si>
    <t>D110210000068</t>
  </si>
  <si>
    <t>群馬県立渋川高等学校</t>
  </si>
  <si>
    <t>群馬県渋川市渋川６７８－３</t>
  </si>
  <si>
    <t>3770008</t>
  </si>
  <si>
    <t>D110210000077</t>
  </si>
  <si>
    <t>群馬県立館林高等学校</t>
  </si>
  <si>
    <t>群馬県館林市富士原町１２４１</t>
  </si>
  <si>
    <t>3740041</t>
  </si>
  <si>
    <t>D110210000086</t>
  </si>
  <si>
    <t>群馬県立桐生南高等学校</t>
  </si>
  <si>
    <t>群馬県桐生市広沢町３－４１９３</t>
  </si>
  <si>
    <t>3760013</t>
  </si>
  <si>
    <t>D110210000674</t>
  </si>
  <si>
    <t>D110210000095</t>
  </si>
  <si>
    <t>群馬県立榛名高等学校</t>
  </si>
  <si>
    <t>群馬県高崎市下室田町９５３</t>
  </si>
  <si>
    <t>3703342</t>
  </si>
  <si>
    <t>D110210000102</t>
  </si>
  <si>
    <t>群馬県立万場高等学校</t>
  </si>
  <si>
    <t>群馬県多野郡神流町生利１５４９－１</t>
  </si>
  <si>
    <t>3701503</t>
  </si>
  <si>
    <t>D110210000111</t>
  </si>
  <si>
    <t>群馬県立下仁田高等学校</t>
  </si>
  <si>
    <t>群馬県甘楽郡下仁田町下仁田５５０－１</t>
  </si>
  <si>
    <t>3702601</t>
  </si>
  <si>
    <t>D110210000120</t>
  </si>
  <si>
    <t>群馬県立松井田高等学校</t>
  </si>
  <si>
    <t>群馬県安中市松井田町松井田８０３－１</t>
  </si>
  <si>
    <t>3790222</t>
  </si>
  <si>
    <t>D110210000139</t>
  </si>
  <si>
    <t>群馬県立長野原高等学校</t>
  </si>
  <si>
    <t>群馬県吾妻郡長野原町与喜屋２１－１</t>
  </si>
  <si>
    <t>3771305</t>
  </si>
  <si>
    <t>D110210000148</t>
  </si>
  <si>
    <t>群馬県立嬬恋高等学校</t>
  </si>
  <si>
    <t>群馬県吾妻郡嬬恋村三原４８２－１</t>
  </si>
  <si>
    <t>3771526</t>
  </si>
  <si>
    <t>D110210000157</t>
  </si>
  <si>
    <t>群馬県立尾瀬高等学校</t>
  </si>
  <si>
    <t>群馬県沼田市利根町平川１４０６</t>
  </si>
  <si>
    <t>3780301</t>
  </si>
  <si>
    <t>D110210000166</t>
  </si>
  <si>
    <t>群馬県立玉村高等学校</t>
  </si>
  <si>
    <t>群馬県佐波郡玉村町与六分１４</t>
  </si>
  <si>
    <t>3701134</t>
  </si>
  <si>
    <t>D110210000175</t>
  </si>
  <si>
    <t>群馬県立大間々高等学校</t>
  </si>
  <si>
    <t>群馬県みどり市大間々町桐原１９３－１</t>
  </si>
  <si>
    <t>3760102</t>
  </si>
  <si>
    <t>D110210000184</t>
  </si>
  <si>
    <t>群馬県立板倉高等学校</t>
  </si>
  <si>
    <t>群馬県邑楽郡板倉町板倉２４０６－２</t>
  </si>
  <si>
    <t>3740132</t>
  </si>
  <si>
    <t>D110210000193</t>
  </si>
  <si>
    <t>群馬県立前橋清陵高等学校</t>
  </si>
  <si>
    <t>群馬県前橋市文京町２－２０－３</t>
  </si>
  <si>
    <t>3718573</t>
  </si>
  <si>
    <t>D110210000200</t>
  </si>
  <si>
    <t>群馬県立吉井高等学校</t>
  </si>
  <si>
    <t>群馬県高崎市吉井町馬庭１４７８－１</t>
  </si>
  <si>
    <t>3702104</t>
  </si>
  <si>
    <t>D110210000219</t>
  </si>
  <si>
    <t>群馬県立前橋女子高等学校</t>
  </si>
  <si>
    <t>群馬県前橋市紅雲町２－１９－１</t>
  </si>
  <si>
    <t>3710025</t>
  </si>
  <si>
    <t>D110210000228</t>
  </si>
  <si>
    <t>群馬県立高崎女子高等学校</t>
  </si>
  <si>
    <t>群馬県高崎市稲荷町２０</t>
  </si>
  <si>
    <t>3700062</t>
  </si>
  <si>
    <t>D110210000237</t>
  </si>
  <si>
    <t>群馬県立桐生女子高等学校</t>
  </si>
  <si>
    <t>群馬県桐生市梅田町１－１８５－１</t>
  </si>
  <si>
    <t>3760601</t>
  </si>
  <si>
    <t>D110210000246</t>
  </si>
  <si>
    <t>群馬県立伊勢崎清明高等学校</t>
  </si>
  <si>
    <t>群馬県伊勢崎市今泉町２－３３１ー６</t>
  </si>
  <si>
    <t>3720031</t>
  </si>
  <si>
    <t>D110210000255</t>
  </si>
  <si>
    <t>群馬県立太田女子高等学校</t>
  </si>
  <si>
    <t>群馬県太田市八幡町１６－７</t>
  </si>
  <si>
    <t>3738511</t>
  </si>
  <si>
    <t>D110210000264</t>
  </si>
  <si>
    <t>群馬県立沼田女子高等学校</t>
  </si>
  <si>
    <t>群馬県沼田市東倉内町７５３－３</t>
  </si>
  <si>
    <t>3780043</t>
  </si>
  <si>
    <t>D110210000273</t>
  </si>
  <si>
    <t>群馬県立館林女子高等学校</t>
  </si>
  <si>
    <t>群馬県館林市尾曳町６－１</t>
  </si>
  <si>
    <t>3740019</t>
  </si>
  <si>
    <t>D110210000282</t>
  </si>
  <si>
    <t>群馬県立渋川女子高等学校</t>
  </si>
  <si>
    <t>群馬県渋川市渋川２６８４</t>
  </si>
  <si>
    <t>D110210000291</t>
  </si>
  <si>
    <t>群馬県立前橋南高等学校</t>
  </si>
  <si>
    <t>群馬県前橋市亀里町１</t>
  </si>
  <si>
    <t>3792147</t>
  </si>
  <si>
    <t>D110210000308</t>
  </si>
  <si>
    <t>群馬県立西邑楽高等学校</t>
  </si>
  <si>
    <t>群馬県邑楽郡大泉町朝日２－３－１</t>
  </si>
  <si>
    <t>3700514</t>
  </si>
  <si>
    <t>D110210000317</t>
  </si>
  <si>
    <t>群馬県立渋川青翠高等学校</t>
  </si>
  <si>
    <t>群馬県渋川市渋川３９１２－１</t>
  </si>
  <si>
    <t>D110210000326</t>
  </si>
  <si>
    <t>群馬県立高崎北高等学校</t>
  </si>
  <si>
    <t>群馬県高崎市井出町１０８０</t>
  </si>
  <si>
    <t>3703534</t>
  </si>
  <si>
    <t>D110210000335</t>
  </si>
  <si>
    <t>群馬県立前橋東高等学校</t>
  </si>
  <si>
    <t>群馬県前橋市江木町８００</t>
  </si>
  <si>
    <t>3710002</t>
  </si>
  <si>
    <t>D110210000344</t>
  </si>
  <si>
    <t>群馬県立桐生西高等学校</t>
  </si>
  <si>
    <t>群馬県桐生市相生町３丁目５５１－１</t>
  </si>
  <si>
    <t>3760011</t>
  </si>
  <si>
    <t>D110210000353</t>
  </si>
  <si>
    <t>群馬県立前橋西高等学校</t>
  </si>
  <si>
    <t>群馬県前橋市清野町１８０</t>
  </si>
  <si>
    <t>3703574</t>
  </si>
  <si>
    <t>D110210000362</t>
  </si>
  <si>
    <t>群馬県立太田東高等学校</t>
  </si>
  <si>
    <t>群馬県太田市台之郷町４４８</t>
  </si>
  <si>
    <t>3730801</t>
  </si>
  <si>
    <t>D110210000371</t>
  </si>
  <si>
    <t>群馬県立高崎東高等学校</t>
  </si>
  <si>
    <t>群馬県高崎市元島名町１５１０</t>
  </si>
  <si>
    <t>3700014</t>
  </si>
  <si>
    <t>D110210000380</t>
  </si>
  <si>
    <t>群馬県立藤岡中央高等学校</t>
  </si>
  <si>
    <t>群馬県藤岡市中栗須９０９</t>
  </si>
  <si>
    <t>3750015</t>
  </si>
  <si>
    <t>D110210000399</t>
  </si>
  <si>
    <t>群馬県立伊勢崎高等学校</t>
  </si>
  <si>
    <t>群馬県伊勢崎市南千木町１６７０</t>
  </si>
  <si>
    <t>3720033</t>
  </si>
  <si>
    <t>D110210000406</t>
  </si>
  <si>
    <t>群馬県立太田フレックス高等学校</t>
  </si>
  <si>
    <t>群馬県太田市下田島町１２４３－１</t>
  </si>
  <si>
    <t>3730844</t>
  </si>
  <si>
    <t>D110210000415</t>
  </si>
  <si>
    <t>群馬県立安中総合学園高等学校</t>
  </si>
  <si>
    <t>群馬県安中市安中１－２－８</t>
  </si>
  <si>
    <t>3790116</t>
  </si>
  <si>
    <t>D110210000424</t>
  </si>
  <si>
    <t>群馬県立勢多農林高等学校</t>
  </si>
  <si>
    <t>群馬県前橋市日吉町２－２５－１</t>
  </si>
  <si>
    <t>3710017</t>
  </si>
  <si>
    <t>D110210000433</t>
  </si>
  <si>
    <t>群馬県立伊勢崎興陽高等学校</t>
  </si>
  <si>
    <t>群馬県伊勢崎市上泉町２１２</t>
  </si>
  <si>
    <t>3720045</t>
  </si>
  <si>
    <t>D110210000442</t>
  </si>
  <si>
    <t>群馬県立利根実業高等学校</t>
  </si>
  <si>
    <t>群馬県沼田市栄町１６５－２</t>
  </si>
  <si>
    <t>3780014</t>
  </si>
  <si>
    <t>D110210000451</t>
  </si>
  <si>
    <t>群馬県立富岡実業高等学校</t>
  </si>
  <si>
    <t>群馬県富岡市富岡４５１</t>
  </si>
  <si>
    <t>3702316</t>
  </si>
  <si>
    <t>D110210000460</t>
  </si>
  <si>
    <t>群馬県立新田暁高等学校</t>
  </si>
  <si>
    <t>群馬県太田市新田大根町９９９</t>
  </si>
  <si>
    <t>3700347</t>
  </si>
  <si>
    <t>D110210000479</t>
  </si>
  <si>
    <t>群馬県立大泉高等学校</t>
  </si>
  <si>
    <t>群馬県邑楽郡大泉町北小泉２－１６－１</t>
  </si>
  <si>
    <t>3700511</t>
  </si>
  <si>
    <t>D110210000488</t>
  </si>
  <si>
    <t>群馬県立藤岡北高等学校</t>
  </si>
  <si>
    <t>群馬県藤岡市篠塚９０</t>
  </si>
  <si>
    <t>3750017</t>
  </si>
  <si>
    <t>D110210000497</t>
  </si>
  <si>
    <t>群馬県立前橋工業高等学校</t>
  </si>
  <si>
    <t>群馬県前橋市石関町１３７－１</t>
  </si>
  <si>
    <t>3710035</t>
  </si>
  <si>
    <t>D110210000503</t>
  </si>
  <si>
    <t>群馬県立高崎工業高等学校</t>
  </si>
  <si>
    <t>群馬県高崎市江木町７００</t>
  </si>
  <si>
    <t>3700046</t>
  </si>
  <si>
    <t>D110210000512</t>
  </si>
  <si>
    <t>群馬県立桐生工業高等学校</t>
  </si>
  <si>
    <t>群馬県桐生市西久方町１－１－４１</t>
  </si>
  <si>
    <t>3760054</t>
  </si>
  <si>
    <t>D110210000521</t>
  </si>
  <si>
    <t>群馬県立伊勢崎工業高等学校</t>
  </si>
  <si>
    <t>群馬県伊勢崎市中央町３－８</t>
  </si>
  <si>
    <t>3720042</t>
  </si>
  <si>
    <t>D110210000530</t>
  </si>
  <si>
    <t>群馬県立太田工業高等学校</t>
  </si>
  <si>
    <t>群馬県太田市茂木町３８０</t>
  </si>
  <si>
    <t>3730809</t>
  </si>
  <si>
    <t>D110210000549</t>
  </si>
  <si>
    <t>群馬県立藤岡工業高等学校</t>
  </si>
  <si>
    <t>群馬県藤岡市下戸塚４７－２</t>
  </si>
  <si>
    <t>3750012</t>
  </si>
  <si>
    <t>D110210000558</t>
  </si>
  <si>
    <t>群馬県立前橋商業高等学校</t>
  </si>
  <si>
    <t>群馬県前橋市南町４－３５－１</t>
  </si>
  <si>
    <t>3710805</t>
  </si>
  <si>
    <t>D110210000567</t>
  </si>
  <si>
    <t>群馬県立高崎商業高等学校</t>
  </si>
  <si>
    <t>群馬県高崎市東貝沢町３－４</t>
  </si>
  <si>
    <t>3700041</t>
  </si>
  <si>
    <t>D110210000576</t>
  </si>
  <si>
    <t>群馬県立伊勢崎商業高等学校</t>
  </si>
  <si>
    <t>群馬県伊勢崎市波志江町１１１６</t>
  </si>
  <si>
    <t>3720001</t>
  </si>
  <si>
    <t>D110210000585</t>
  </si>
  <si>
    <t>群馬県立館林商工高等学校</t>
  </si>
  <si>
    <t>群馬県邑楽郡明和町南大島６６０</t>
  </si>
  <si>
    <t>3700701</t>
  </si>
  <si>
    <t>D110210000594</t>
  </si>
  <si>
    <t>群馬県立富岡高等学校</t>
  </si>
  <si>
    <t>群馬県富岡市七日市１４２５－１</t>
  </si>
  <si>
    <t>3702343</t>
  </si>
  <si>
    <t>D110210000601</t>
  </si>
  <si>
    <t>群馬県立吾妻中央高等学校</t>
  </si>
  <si>
    <t>群馬県吾妻郡中之条町大字中之条町１３０３</t>
  </si>
  <si>
    <t>3770424</t>
  </si>
  <si>
    <t>D110210000610</t>
  </si>
  <si>
    <t>前橋市立前橋高等学校</t>
  </si>
  <si>
    <t>群馬県前橋市上細井町２２１１番地３</t>
  </si>
  <si>
    <t>3710051</t>
  </si>
  <si>
    <t>D110210000629</t>
  </si>
  <si>
    <t>桐生市立商業高等学校</t>
  </si>
  <si>
    <t>群馬県桐生市清瀬町６－１</t>
  </si>
  <si>
    <t>3760026</t>
  </si>
  <si>
    <t>D110210000638</t>
  </si>
  <si>
    <t>太田市立太田高等学校</t>
  </si>
  <si>
    <t>群馬県太田市細谷町１５１０</t>
  </si>
  <si>
    <t>3730842</t>
  </si>
  <si>
    <t>D110210000647</t>
  </si>
  <si>
    <t>群馬県立渋川工業高等学校</t>
  </si>
  <si>
    <t>群馬県渋川市渋川８－１</t>
  </si>
  <si>
    <t>D110210000656</t>
  </si>
  <si>
    <t>利根沼田学校組合立利根商業高等学校</t>
  </si>
  <si>
    <t>群馬県利根郡みなかみ町月夜野５９１</t>
  </si>
  <si>
    <t>3791313</t>
  </si>
  <si>
    <t>D110210000665</t>
  </si>
  <si>
    <t>高崎市立高崎経済大学附属高等学校</t>
  </si>
  <si>
    <t>群馬県高崎市浜川町１６５０－１</t>
  </si>
  <si>
    <t>3700081</t>
  </si>
  <si>
    <t>群馬県立桐生清桜高等学校</t>
  </si>
  <si>
    <t>D110210000683</t>
  </si>
  <si>
    <t>群馬県沼田市沼田市西原新町１５１０</t>
  </si>
  <si>
    <t>D110310000011</t>
  </si>
  <si>
    <t>共愛学園高等学校</t>
  </si>
  <si>
    <t>群馬県前橋市小屋原町１１１５－３</t>
  </si>
  <si>
    <t>3792185</t>
  </si>
  <si>
    <t>D110310000020</t>
  </si>
  <si>
    <t>前橋育英高等学校</t>
  </si>
  <si>
    <t>群馬県前橋市朝日が丘町１３</t>
  </si>
  <si>
    <t>3710832</t>
  </si>
  <si>
    <t>D110310000039</t>
  </si>
  <si>
    <t>高崎商科大学附属高等学校</t>
  </si>
  <si>
    <t>群馬県高崎市大橋町２３７－１</t>
  </si>
  <si>
    <t>3700803</t>
  </si>
  <si>
    <t>D110310000048</t>
  </si>
  <si>
    <t>東京農業大学第二高等学校</t>
  </si>
  <si>
    <t>群馬県高崎市石原町３４３０</t>
  </si>
  <si>
    <t>3700864</t>
  </si>
  <si>
    <t>D110310000057</t>
  </si>
  <si>
    <t>桐生第一高等学校</t>
  </si>
  <si>
    <t>群馬県桐生市小曽根町１番５号</t>
  </si>
  <si>
    <t>3760043</t>
  </si>
  <si>
    <t>D110310000066</t>
  </si>
  <si>
    <t>樹徳高等学校</t>
  </si>
  <si>
    <t>群馬県桐生市錦町１－１－２０</t>
  </si>
  <si>
    <t>3760023</t>
  </si>
  <si>
    <t>D110310000075</t>
  </si>
  <si>
    <t>常磐高等学校</t>
  </si>
  <si>
    <t>群馬県太田市飯塚町１４１－１</t>
  </si>
  <si>
    <t>3730817</t>
  </si>
  <si>
    <t>D110310000084</t>
  </si>
  <si>
    <t>関東学園大学附属高等学校</t>
  </si>
  <si>
    <t>群馬県館林市大谷町６２５</t>
  </si>
  <si>
    <t>3748555</t>
  </si>
  <si>
    <t>D110310000093</t>
  </si>
  <si>
    <t>新島学園高等学校</t>
  </si>
  <si>
    <t>群馬県安中市安中３７０２</t>
  </si>
  <si>
    <t>D110310000100</t>
  </si>
  <si>
    <t>高崎健康福祉大学高崎高等学校</t>
  </si>
  <si>
    <t>群馬県高崎市中大類町５３１</t>
  </si>
  <si>
    <t>3700033</t>
  </si>
  <si>
    <t>D110310000119</t>
  </si>
  <si>
    <t>白根開善学校高等部</t>
  </si>
  <si>
    <t>群馬県吾妻郡中之条町大字入山１－１</t>
  </si>
  <si>
    <t>3771701</t>
  </si>
  <si>
    <t>D110310000128</t>
  </si>
  <si>
    <t>明和県央高等学校</t>
  </si>
  <si>
    <t>群馬県高崎市金古町２８</t>
  </si>
  <si>
    <t>3703511</t>
  </si>
  <si>
    <t>D110310000137</t>
  </si>
  <si>
    <t>ぐんま国際アカデミー高等部</t>
  </si>
  <si>
    <t>群馬県太田市内ヶ島町１３６１－４</t>
  </si>
  <si>
    <t>3730813</t>
  </si>
  <si>
    <t>D110310000146</t>
  </si>
  <si>
    <t>Ｒ高校</t>
  </si>
  <si>
    <t>群馬県桐生市梅田町一丁目１８５－１</t>
  </si>
  <si>
    <t>D111110000014</t>
  </si>
  <si>
    <t>11(埼玉)</t>
  </si>
  <si>
    <t>1(国)</t>
  </si>
  <si>
    <t>筑波大学附属坂戸高等学校</t>
  </si>
  <si>
    <t>埼玉県坂戸市千代田１－２４－１</t>
  </si>
  <si>
    <t>3500214</t>
  </si>
  <si>
    <t>D111210000012</t>
  </si>
  <si>
    <t>埼玉県立浦和高等学校</t>
  </si>
  <si>
    <t>埼玉県さいたま市浦和区領家５－３－３</t>
  </si>
  <si>
    <t>3309330</t>
  </si>
  <si>
    <t>D111210000021</t>
  </si>
  <si>
    <t>埼玉県立熊谷高等学校</t>
  </si>
  <si>
    <t>埼玉県熊谷市大原１－９－１</t>
  </si>
  <si>
    <t>3600812</t>
  </si>
  <si>
    <t>D111210000030</t>
  </si>
  <si>
    <t>埼玉県立川越高等学校</t>
  </si>
  <si>
    <t>埼玉県川越市郭町２－６</t>
  </si>
  <si>
    <t>3500053</t>
  </si>
  <si>
    <t>D111210000049</t>
  </si>
  <si>
    <t>埼玉県立春日部高等学校</t>
  </si>
  <si>
    <t>埼玉県春日部市粕壁５５３９</t>
  </si>
  <si>
    <t>3440061</t>
  </si>
  <si>
    <t>D111210000058</t>
  </si>
  <si>
    <t>埼玉県立浦和第一女子高等学校</t>
  </si>
  <si>
    <t>埼玉県さいたま市浦和区岸町３－８－４５</t>
  </si>
  <si>
    <t>3300064</t>
  </si>
  <si>
    <t>D111210000067</t>
  </si>
  <si>
    <t>埼玉県立熊谷農業高等学校</t>
  </si>
  <si>
    <t>埼玉県熊谷市大原３－３－１</t>
  </si>
  <si>
    <t>D111210000076</t>
  </si>
  <si>
    <t>埼玉県立熊谷女子高等学校</t>
  </si>
  <si>
    <t>埼玉県熊谷市末広２－１３１</t>
  </si>
  <si>
    <t>3600031</t>
  </si>
  <si>
    <t>D111210000085</t>
  </si>
  <si>
    <t>埼玉県立川越女子高等学校</t>
  </si>
  <si>
    <t>埼玉県川越市六軒町１－２３</t>
  </si>
  <si>
    <t>3500041</t>
  </si>
  <si>
    <t>D111210000094</t>
  </si>
  <si>
    <t>埼玉県立川越工業高等学校</t>
  </si>
  <si>
    <t>埼玉県川越市西小仙波町２丁目２８番地１</t>
  </si>
  <si>
    <t>3500035</t>
  </si>
  <si>
    <t>D111210000101</t>
  </si>
  <si>
    <t>埼玉県立川越総合高等学校</t>
  </si>
  <si>
    <t>埼玉県川越市小仙波町５－１４</t>
  </si>
  <si>
    <t>3500036</t>
  </si>
  <si>
    <t>D111210000110</t>
  </si>
  <si>
    <t>埼玉県立久喜高等学校</t>
  </si>
  <si>
    <t>埼玉県久喜市本町３－１２－１</t>
  </si>
  <si>
    <t>3460005</t>
  </si>
  <si>
    <t>D111210000129</t>
  </si>
  <si>
    <t>埼玉県立不動岡高等学校</t>
  </si>
  <si>
    <t>埼玉県加須市不動岡１－７－４５</t>
  </si>
  <si>
    <t>3478513</t>
  </si>
  <si>
    <t>D111210000138</t>
  </si>
  <si>
    <t>埼玉県立秩父農工科学高等学校</t>
  </si>
  <si>
    <t>埼玉県秩父市大野原２０００</t>
  </si>
  <si>
    <t>3680005</t>
  </si>
  <si>
    <t>D111210000147</t>
  </si>
  <si>
    <t>埼玉県立本庄高等学校</t>
  </si>
  <si>
    <t>埼玉県本庄市柏１－４－１</t>
  </si>
  <si>
    <t>3670045</t>
  </si>
  <si>
    <t>D111210000156</t>
  </si>
  <si>
    <t>埼玉県立松山高等学校</t>
  </si>
  <si>
    <t>埼玉県東松山市松山町１－６－１０</t>
  </si>
  <si>
    <t>3550018</t>
  </si>
  <si>
    <t>D111210000165</t>
  </si>
  <si>
    <t>埼玉県立深谷商業高等学校</t>
  </si>
  <si>
    <t>埼玉県深谷市原郷８０</t>
  </si>
  <si>
    <t>3660035</t>
  </si>
  <si>
    <t>D111210000174</t>
  </si>
  <si>
    <t>埼玉県立杉戸農業高等学校</t>
  </si>
  <si>
    <t>埼玉県北葛飾郡杉戸町堤根１６８４－１</t>
  </si>
  <si>
    <t>3450024</t>
  </si>
  <si>
    <t>D111210000183</t>
  </si>
  <si>
    <t>埼玉県立進修館高等学校</t>
  </si>
  <si>
    <t>埼玉県行田市長野１３２０</t>
  </si>
  <si>
    <t>3610023</t>
  </si>
  <si>
    <t>D111210000192</t>
  </si>
  <si>
    <t>埼玉県立小川高等学校</t>
  </si>
  <si>
    <t>埼玉県比企郡小川町大塚１１０５</t>
  </si>
  <si>
    <t>3550328</t>
  </si>
  <si>
    <t>D111210000209</t>
  </si>
  <si>
    <t>埼玉県立秩父高等学校</t>
  </si>
  <si>
    <t>埼玉県秩父市上町２－２３－４５</t>
  </si>
  <si>
    <t>3680035</t>
  </si>
  <si>
    <t>D111210000218</t>
  </si>
  <si>
    <t>埼玉県立春日部女子高等学校</t>
  </si>
  <si>
    <t>埼玉県春日部市粕壁東６－１－１</t>
  </si>
  <si>
    <t>3448521</t>
  </si>
  <si>
    <t>D111210000227</t>
  </si>
  <si>
    <t>埼玉県立児玉高等学校</t>
  </si>
  <si>
    <t>埼玉県本庄市児玉町金屋９８０</t>
  </si>
  <si>
    <t>3670216</t>
  </si>
  <si>
    <t>D111210000236</t>
  </si>
  <si>
    <t>埼玉県立飯能高等学校</t>
  </si>
  <si>
    <t>埼玉県飯能市本町１７－１３</t>
  </si>
  <si>
    <t>3570032</t>
  </si>
  <si>
    <t>D111210000245</t>
  </si>
  <si>
    <t>埼玉県立越ケ谷高等学校</t>
  </si>
  <si>
    <t>埼玉県越谷市越ヶ谷２７８８－１</t>
  </si>
  <si>
    <t>3430024</t>
  </si>
  <si>
    <t>D111210000254</t>
  </si>
  <si>
    <t>埼玉県立浦和西高等学校</t>
  </si>
  <si>
    <t>埼玉県さいたま市浦和区木崎３－１－１</t>
  </si>
  <si>
    <t>3300042</t>
  </si>
  <si>
    <t>D111210000263</t>
  </si>
  <si>
    <t>埼玉県立川口工業高等学校</t>
  </si>
  <si>
    <t>埼玉県川口市南前川１－１０－１</t>
  </si>
  <si>
    <t>3330846</t>
  </si>
  <si>
    <t>D111210000272</t>
  </si>
  <si>
    <t>埼玉県立幸手桜高等学校</t>
  </si>
  <si>
    <t>埼玉県幸手市北１－１７－５９</t>
  </si>
  <si>
    <t>3400111</t>
  </si>
  <si>
    <t>D111210000281</t>
  </si>
  <si>
    <t>埼玉県立豊岡高等学校</t>
  </si>
  <si>
    <t>埼玉県入間市豊岡１－１５－１</t>
  </si>
  <si>
    <t>3580003</t>
  </si>
  <si>
    <t>D111210000290</t>
  </si>
  <si>
    <t>埼玉県立羽生実業高等学校</t>
  </si>
  <si>
    <t>埼玉県羽生市大字羽生３２３番地</t>
  </si>
  <si>
    <t>3488502</t>
  </si>
  <si>
    <t>D111210000307</t>
  </si>
  <si>
    <t>埼玉県立松山女子高等学校</t>
  </si>
  <si>
    <t>埼玉県東松山市和泉町２－２２</t>
  </si>
  <si>
    <t>3550026</t>
  </si>
  <si>
    <t>D111210000316</t>
  </si>
  <si>
    <t>埼玉県立鴻巣高等学校</t>
  </si>
  <si>
    <t>埼玉県鴻巣市大間１０２０</t>
  </si>
  <si>
    <t>3650054</t>
  </si>
  <si>
    <t>D111210000325</t>
  </si>
  <si>
    <t>埼玉県立深谷第一高等学校</t>
  </si>
  <si>
    <t>埼玉県深谷市常盤町２１－１</t>
  </si>
  <si>
    <t>3660034</t>
  </si>
  <si>
    <t>D111210000334</t>
  </si>
  <si>
    <t>埼玉県立大宮高等学校</t>
  </si>
  <si>
    <t>埼玉県さいたま市大宮区天沼町２ー３２３</t>
  </si>
  <si>
    <t>3300834</t>
  </si>
  <si>
    <t>D111210000343</t>
  </si>
  <si>
    <t>埼玉県立川口高等学校</t>
  </si>
  <si>
    <t>埼玉県川口市新井宿諏訪山９６３</t>
  </si>
  <si>
    <t>3330826</t>
  </si>
  <si>
    <t>D111210000352</t>
  </si>
  <si>
    <t>埼玉県立岩槻商業高等学校</t>
  </si>
  <si>
    <t>埼玉県さいたま市岩槻区太田１－４－１</t>
  </si>
  <si>
    <t>3390052</t>
  </si>
  <si>
    <t>D111210000361</t>
  </si>
  <si>
    <t>埼玉県立所沢高等学校</t>
  </si>
  <si>
    <t>埼玉県所沢市久米１２３４</t>
  </si>
  <si>
    <t>3591131</t>
  </si>
  <si>
    <t>D111210000370</t>
  </si>
  <si>
    <t>埼玉県立小鹿野高等学校</t>
  </si>
  <si>
    <t>埼玉県秩父郡小鹿野町小鹿野９６２－１</t>
  </si>
  <si>
    <t>3680105</t>
  </si>
  <si>
    <t>D111210000389</t>
  </si>
  <si>
    <t>埼玉県立与野高等学校</t>
  </si>
  <si>
    <t>埼玉県さいたま市中央区本町西２－８－１</t>
  </si>
  <si>
    <t>3380004</t>
  </si>
  <si>
    <t>D111210000398</t>
  </si>
  <si>
    <t>埼玉県立浦和商業高等学校</t>
  </si>
  <si>
    <t>埼玉県さいたま市南区白幡２－１９－３９</t>
  </si>
  <si>
    <t>3360022</t>
  </si>
  <si>
    <t>D111210000405</t>
  </si>
  <si>
    <t>埼玉県立大宮商業高等学校</t>
  </si>
  <si>
    <t>埼玉県さいたま市見沼区大和田町１丁目３５６番地</t>
  </si>
  <si>
    <t>3370053</t>
  </si>
  <si>
    <t>D111210000414</t>
  </si>
  <si>
    <t>埼玉県立熊谷商業高等学校</t>
  </si>
  <si>
    <t>埼玉県熊谷市広瀬８００</t>
  </si>
  <si>
    <t>3600833</t>
  </si>
  <si>
    <t>D111210000423</t>
  </si>
  <si>
    <t>埼玉県立熊谷工業高等学校</t>
  </si>
  <si>
    <t>埼玉県熊谷市小島８２０番地</t>
  </si>
  <si>
    <t>3600832</t>
  </si>
  <si>
    <t>D111210000432</t>
  </si>
  <si>
    <t>埼玉県立蕨高等学校</t>
  </si>
  <si>
    <t>埼玉県蕨市北町５－３－８</t>
  </si>
  <si>
    <t>3350001</t>
  </si>
  <si>
    <t>D111210000441</t>
  </si>
  <si>
    <t>埼玉県立上尾高等学校</t>
  </si>
  <si>
    <t>埼玉県上尾市浅間台１－６－１</t>
  </si>
  <si>
    <t>3620073</t>
  </si>
  <si>
    <t>D111210000450</t>
  </si>
  <si>
    <t>埼玉県立浦和工業高等学校</t>
  </si>
  <si>
    <t>埼玉県さいたま市桜区西堀５－１－１</t>
  </si>
  <si>
    <t>3380832</t>
  </si>
  <si>
    <t>D111210000469</t>
  </si>
  <si>
    <t>埼玉県立草加高等学校</t>
  </si>
  <si>
    <t>埼玉県草加市青柳５－３－１</t>
  </si>
  <si>
    <t>3400002</t>
  </si>
  <si>
    <t>D111210000478</t>
  </si>
  <si>
    <t>埼玉県立いずみ高等学校</t>
  </si>
  <si>
    <t>埼玉県さいたま市中央区円阿弥７－４－１</t>
  </si>
  <si>
    <t>3380007</t>
  </si>
  <si>
    <t>D111210000487</t>
  </si>
  <si>
    <t>埼玉県立狭山工業高等学校</t>
  </si>
  <si>
    <t>埼玉県狭山市富士見２－５－１</t>
  </si>
  <si>
    <t>3501306</t>
  </si>
  <si>
    <t>D111210000496</t>
  </si>
  <si>
    <t>埼玉県立寄居城北高等学校</t>
  </si>
  <si>
    <t>埼玉県大里郡寄居町桜沢２６０１</t>
  </si>
  <si>
    <t>3691202</t>
  </si>
  <si>
    <t>D111210000502</t>
  </si>
  <si>
    <t>埼玉県立大宮工業高等学校</t>
  </si>
  <si>
    <t>埼玉県さいたま市北区本郷町１９７０番地</t>
  </si>
  <si>
    <t>3310802</t>
  </si>
  <si>
    <t>D111210000511</t>
  </si>
  <si>
    <t>埼玉県立朝霞高等学校</t>
  </si>
  <si>
    <t>埼玉県朝霞市幸町３－１３－６５</t>
  </si>
  <si>
    <t>3510015</t>
  </si>
  <si>
    <t>D111210000520</t>
  </si>
  <si>
    <t>埼玉県立久喜工業高等学校</t>
  </si>
  <si>
    <t>埼玉県久喜市野久喜４７４</t>
  </si>
  <si>
    <t>3460002</t>
  </si>
  <si>
    <t>D111210000539</t>
  </si>
  <si>
    <t>埼玉県立戸田翔陽高等学校</t>
  </si>
  <si>
    <t>埼玉県戸田市新曽１０９３－１</t>
  </si>
  <si>
    <t>3350021</t>
  </si>
  <si>
    <t>D111210000548</t>
  </si>
  <si>
    <t>埼玉県立春日部工業高等学校</t>
  </si>
  <si>
    <t>埼玉県春日部市梅田本町１－１－１</t>
  </si>
  <si>
    <t>3440053</t>
  </si>
  <si>
    <t>D111210000557</t>
  </si>
  <si>
    <t>埼玉県立狭山緑陽高等学校</t>
  </si>
  <si>
    <t>埼玉県狭山市広瀬東４－３－１</t>
  </si>
  <si>
    <t>3501320</t>
  </si>
  <si>
    <t>D111210000566</t>
  </si>
  <si>
    <t>埼玉県立鴻巣女子高等学校</t>
  </si>
  <si>
    <t>埼玉県鴻巣市天神１－１－７２</t>
  </si>
  <si>
    <t>3650036</t>
  </si>
  <si>
    <t>D111210000575</t>
  </si>
  <si>
    <t>埼玉県立岩槻高等学校</t>
  </si>
  <si>
    <t>埼玉県さいたま市岩槻区城南１－３－３８</t>
  </si>
  <si>
    <t>3390043</t>
  </si>
  <si>
    <t>D111210000584</t>
  </si>
  <si>
    <t>埼玉県立皆野高等学校</t>
  </si>
  <si>
    <t>埼玉県秩父郡皆野町大渕１９－１</t>
  </si>
  <si>
    <t>3691623</t>
  </si>
  <si>
    <t>D111210000593</t>
  </si>
  <si>
    <t>埼玉県立越谷北高等学校</t>
  </si>
  <si>
    <t>埼玉県越谷市大泊５００ー１</t>
  </si>
  <si>
    <t>3430044</t>
  </si>
  <si>
    <t>D111210000600</t>
  </si>
  <si>
    <t>埼玉県立所沢商業高等学校</t>
  </si>
  <si>
    <t>埼玉県所沢市林２－８８</t>
  </si>
  <si>
    <t>3591167</t>
  </si>
  <si>
    <t>D111210000619</t>
  </si>
  <si>
    <t>埼玉県立誠和福祉高等学校</t>
  </si>
  <si>
    <t>埼玉県羽生市神戸７０６</t>
  </si>
  <si>
    <t>3480024</t>
  </si>
  <si>
    <t>D111210000628</t>
  </si>
  <si>
    <t>埼玉県立常盤高等学校</t>
  </si>
  <si>
    <t>埼玉県さいたま市桜区上大久保５１９－１</t>
  </si>
  <si>
    <t>3380824</t>
  </si>
  <si>
    <t>D111210000637</t>
  </si>
  <si>
    <t>埼玉県立坂戸高等学校</t>
  </si>
  <si>
    <t>埼玉県坂戸市上吉田５８６</t>
  </si>
  <si>
    <t>3500271</t>
  </si>
  <si>
    <t>D111210000646</t>
  </si>
  <si>
    <t>埼玉県立吉川美南高等学校</t>
  </si>
  <si>
    <t>埼玉県吉川市高久６００</t>
  </si>
  <si>
    <t>3420035</t>
  </si>
  <si>
    <t>D111210000655</t>
  </si>
  <si>
    <t>埼玉県立和光高等学校</t>
  </si>
  <si>
    <t>埼玉県和光市新倉３丁目２２番１号</t>
  </si>
  <si>
    <t>3510115</t>
  </si>
  <si>
    <t>D111210000664</t>
  </si>
  <si>
    <t>埼玉県立桶川高等学校</t>
  </si>
  <si>
    <t>埼玉県桶川市大字坂田９４５番地</t>
  </si>
  <si>
    <t>3630008</t>
  </si>
  <si>
    <t>D111210000673</t>
  </si>
  <si>
    <t>埼玉県立越生高等学校</t>
  </si>
  <si>
    <t>埼玉県入間郡越生町西和田６００</t>
  </si>
  <si>
    <t>3500412</t>
  </si>
  <si>
    <t>D111210000682</t>
  </si>
  <si>
    <t>埼玉県立児玉白楊高等学校</t>
  </si>
  <si>
    <t>D111210000691</t>
  </si>
  <si>
    <t>埼玉県立新座高等学校</t>
  </si>
  <si>
    <t>埼玉県新座市池田１－１－２</t>
  </si>
  <si>
    <t>3520015</t>
  </si>
  <si>
    <t>D111210000708</t>
  </si>
  <si>
    <t>埼玉県立ふじみ野高等学校</t>
  </si>
  <si>
    <t>埼玉県ふじみ野市大井１１５８－１</t>
  </si>
  <si>
    <t>3560053</t>
  </si>
  <si>
    <t>D111210000717</t>
  </si>
  <si>
    <t>埼玉県立八潮高等学校</t>
  </si>
  <si>
    <t>埼玉県八潮市鶴ヶ曽根６５０</t>
  </si>
  <si>
    <t>3400802</t>
  </si>
  <si>
    <t>D111210000726</t>
  </si>
  <si>
    <t>埼玉県立蓮田松韻高等学校</t>
  </si>
  <si>
    <t>埼玉県蓮田市黒浜４０８８番地</t>
  </si>
  <si>
    <t>3490101</t>
  </si>
  <si>
    <t>D111210000735</t>
  </si>
  <si>
    <t>埼玉県立川口北高等学校</t>
  </si>
  <si>
    <t>埼玉県川口市木曽呂１４７７</t>
  </si>
  <si>
    <t>3330831</t>
  </si>
  <si>
    <t>D111210000744</t>
  </si>
  <si>
    <t>埼玉県立志木高等学校</t>
  </si>
  <si>
    <t>埼玉県志木市上宗岡１－１－１</t>
  </si>
  <si>
    <t>3530001</t>
  </si>
  <si>
    <t>D111210000753</t>
  </si>
  <si>
    <t>埼玉県立所沢北高等学校</t>
  </si>
  <si>
    <t>埼玉県所沢市並木５－４</t>
  </si>
  <si>
    <t>3590042</t>
  </si>
  <si>
    <t>D111210000762</t>
  </si>
  <si>
    <t>埼玉県立日高高等学校</t>
  </si>
  <si>
    <t>埼玉県日高市旭ヶ丘８０６</t>
  </si>
  <si>
    <t>3501203</t>
  </si>
  <si>
    <t>D111210000771</t>
  </si>
  <si>
    <t>埼玉県立深谷高等学校</t>
  </si>
  <si>
    <t>埼玉県深谷市宿根３１５</t>
  </si>
  <si>
    <t>3668515</t>
  </si>
  <si>
    <t>D111210000780</t>
  </si>
  <si>
    <t>埼玉県立越谷南高等学校</t>
  </si>
  <si>
    <t>埼玉県越谷市レイクタウン７－９</t>
  </si>
  <si>
    <t>3430828</t>
  </si>
  <si>
    <t>D111210000799</t>
  </si>
  <si>
    <t>埼玉県立北本高等学校</t>
  </si>
  <si>
    <t>埼玉県北本市古市場１－１５２</t>
  </si>
  <si>
    <t>3640003</t>
  </si>
  <si>
    <t>D111210000806</t>
  </si>
  <si>
    <t>埼玉県立川越南高等学校</t>
  </si>
  <si>
    <t>埼玉県川越市南大塚１－２１－１</t>
  </si>
  <si>
    <t>3501162</t>
  </si>
  <si>
    <t>D111210000815</t>
  </si>
  <si>
    <t>埼玉県立熊谷西高等学校</t>
  </si>
  <si>
    <t>埼玉県熊谷市三ヶ尻２０６６</t>
  </si>
  <si>
    <t>3600843</t>
  </si>
  <si>
    <t>D111210000824</t>
  </si>
  <si>
    <t>埼玉県立三郷高等学校</t>
  </si>
  <si>
    <t>埼玉県三郷市花和田６２０－１</t>
  </si>
  <si>
    <t>3410041</t>
  </si>
  <si>
    <t>D111210000833</t>
  </si>
  <si>
    <t>埼玉県立栗橋北彩高等学校</t>
  </si>
  <si>
    <t>埼玉県久喜市伊坂南２－１６</t>
  </si>
  <si>
    <t>3491128</t>
  </si>
  <si>
    <t>D111210000842</t>
  </si>
  <si>
    <t>埼玉県立草加南高等学校</t>
  </si>
  <si>
    <t>埼玉県草加市柳島町６６番地</t>
  </si>
  <si>
    <t>3400033</t>
  </si>
  <si>
    <t>D111210000851</t>
  </si>
  <si>
    <t>埼玉県立大宮武蔵野高等学校</t>
  </si>
  <si>
    <t>埼玉県さいたま市西区西遊馬１６０１</t>
  </si>
  <si>
    <t>3310061</t>
  </si>
  <si>
    <t>D111210000860</t>
  </si>
  <si>
    <t>埼玉県立富士見高等学校</t>
  </si>
  <si>
    <t>埼玉県富士見市上南畑９５０番地</t>
  </si>
  <si>
    <t>3540002</t>
  </si>
  <si>
    <t>D111210000879</t>
  </si>
  <si>
    <t>埼玉県立滑川総合高等学校</t>
  </si>
  <si>
    <t>埼玉県比企郡滑川町月の輪４－１８－２６</t>
  </si>
  <si>
    <t>3550815</t>
  </si>
  <si>
    <t>D111210000888</t>
  </si>
  <si>
    <t>埼玉県立羽生第一高等学校</t>
  </si>
  <si>
    <t>埼玉県羽生市下岩瀬１５３</t>
  </si>
  <si>
    <t>3480045</t>
  </si>
  <si>
    <t>D111210000897</t>
  </si>
  <si>
    <t>埼玉県立上尾南高等学校</t>
  </si>
  <si>
    <t>埼玉県上尾市中新井５８５</t>
  </si>
  <si>
    <t>3620052</t>
  </si>
  <si>
    <t>D111210000904</t>
  </si>
  <si>
    <t>埼玉県立春日部東高等学校</t>
  </si>
  <si>
    <t>埼玉県春日部市樋籠３６３</t>
  </si>
  <si>
    <t>3440002</t>
  </si>
  <si>
    <t>D111210000913</t>
  </si>
  <si>
    <t>埼玉県立白岡高等学校</t>
  </si>
  <si>
    <t>埼玉県白岡市高岩２７５－１</t>
  </si>
  <si>
    <t>3490213</t>
  </si>
  <si>
    <t>D111210000922</t>
  </si>
  <si>
    <t>埼玉県立杉戸高等学校</t>
  </si>
  <si>
    <t>埼玉県北葛飾郡杉戸町清地１－１－３６</t>
  </si>
  <si>
    <t>3450025</t>
  </si>
  <si>
    <t>D111210000931</t>
  </si>
  <si>
    <t>埼玉県立川口東高等学校</t>
  </si>
  <si>
    <t>埼玉県川口市長蔵３－１－１</t>
  </si>
  <si>
    <t>3330807</t>
  </si>
  <si>
    <t>D111210000940</t>
  </si>
  <si>
    <t>埼玉県立浦和北高等学校</t>
  </si>
  <si>
    <t>埼玉県さいたま市桜区五関５９５</t>
  </si>
  <si>
    <t>3380815</t>
  </si>
  <si>
    <t>D111210000959</t>
  </si>
  <si>
    <t>埼玉県立飯能南高等学校</t>
  </si>
  <si>
    <t>埼玉県飯能市阿須２９８－２</t>
  </si>
  <si>
    <t>3570046</t>
  </si>
  <si>
    <t>D111210000968</t>
  </si>
  <si>
    <t>埼玉県立鷲宮高等学校</t>
  </si>
  <si>
    <t>埼玉県久喜市中妻１０２０</t>
  </si>
  <si>
    <t>3400213</t>
  </si>
  <si>
    <t>D111210000977</t>
  </si>
  <si>
    <t>埼玉県立上尾鷹の台高等学校</t>
  </si>
  <si>
    <t>埼玉県上尾市原市２８００</t>
  </si>
  <si>
    <t>3620021</t>
  </si>
  <si>
    <t>D111210000986</t>
  </si>
  <si>
    <t>埼玉県立朝霞西高等学校</t>
  </si>
  <si>
    <t>埼玉県朝霞市膝折２－１７</t>
  </si>
  <si>
    <t>3510013</t>
  </si>
  <si>
    <t>D111210000995</t>
  </si>
  <si>
    <t>埼玉県立新座柳瀬高等学校</t>
  </si>
  <si>
    <t>埼玉県新座市大和田４－１２－１</t>
  </si>
  <si>
    <t>3520004</t>
  </si>
  <si>
    <t>D111210001002</t>
  </si>
  <si>
    <t>埼玉県立川越西高等学校</t>
  </si>
  <si>
    <t>埼玉県川越市笠幡２４８８－１</t>
  </si>
  <si>
    <t>3501175</t>
  </si>
  <si>
    <t>D111210001011</t>
  </si>
  <si>
    <t>埼玉県立所沢西高等学校</t>
  </si>
  <si>
    <t>埼玉県所沢市北野新町２－５－１１</t>
  </si>
  <si>
    <t>3591155</t>
  </si>
  <si>
    <t>D111210001020</t>
  </si>
  <si>
    <t>埼玉県立坂戸西高等学校</t>
  </si>
  <si>
    <t>埼玉県坂戸市四日市場１０１</t>
  </si>
  <si>
    <t>3500245</t>
  </si>
  <si>
    <t>D111210001039</t>
  </si>
  <si>
    <t>埼玉県立妻沼高等学校</t>
  </si>
  <si>
    <t>埼玉県熊谷市弥藤吾４８０</t>
  </si>
  <si>
    <t>3600203</t>
  </si>
  <si>
    <t>D111210001048</t>
  </si>
  <si>
    <t>埼玉県立越谷西高等学校</t>
  </si>
  <si>
    <t>埼玉県越谷市野島４６０－１</t>
  </si>
  <si>
    <t>3430801</t>
  </si>
  <si>
    <t>D111210001057</t>
  </si>
  <si>
    <t>埼玉県立大宮東高等学校</t>
  </si>
  <si>
    <t>埼玉県さいたま市見沼区膝子５６７</t>
  </si>
  <si>
    <t>3370021</t>
  </si>
  <si>
    <t>D111210001066</t>
  </si>
  <si>
    <t>埼玉県立南稜高等学校</t>
  </si>
  <si>
    <t>埼玉県戸田市美女木４－２３－４</t>
  </si>
  <si>
    <t>3350031</t>
  </si>
  <si>
    <t>D111210001075</t>
  </si>
  <si>
    <t>埼玉県立桶川西高等学校</t>
  </si>
  <si>
    <t>埼玉県桶川市川田谷１５３１－２</t>
  </si>
  <si>
    <t>3630027</t>
  </si>
  <si>
    <t>D111210001084</t>
  </si>
  <si>
    <t>埼玉県立吹上秋桜高等学校</t>
  </si>
  <si>
    <t>埼玉県鴻巣市前砂９０７－１</t>
  </si>
  <si>
    <t>3690132</t>
  </si>
  <si>
    <t>D111210001093</t>
  </si>
  <si>
    <t>埼玉県立所沢中央高等学校</t>
  </si>
  <si>
    <t>埼玉県所沢市並木８－２</t>
  </si>
  <si>
    <t>D111210001100</t>
  </si>
  <si>
    <t>埼玉県立草加東高等学校</t>
  </si>
  <si>
    <t>埼玉県草加市柿木町１１１０－１</t>
  </si>
  <si>
    <t>3400001</t>
  </si>
  <si>
    <t>D111210001119</t>
  </si>
  <si>
    <t>埼玉県立三郷北高等学校</t>
  </si>
  <si>
    <t>埼玉県三郷市大広戸８０８</t>
  </si>
  <si>
    <t>3410022</t>
  </si>
  <si>
    <t>D111210001128</t>
  </si>
  <si>
    <t>埼玉県立庄和高等学校</t>
  </si>
  <si>
    <t>埼玉県春日部市金崎５８３</t>
  </si>
  <si>
    <t>3440117</t>
  </si>
  <si>
    <t>D111210001137</t>
  </si>
  <si>
    <t>埼玉県立松伏高等学校</t>
  </si>
  <si>
    <t>埼玉県北葛飾郡松伏町ゆめみ野東２－７－１</t>
  </si>
  <si>
    <t>3430114</t>
  </si>
  <si>
    <t>D111210001146</t>
  </si>
  <si>
    <t>埼玉県立岩槻北陵高等学校</t>
  </si>
  <si>
    <t>埼玉県さいたま市岩槻区慈恩寺１１７－２</t>
  </si>
  <si>
    <t>3390009</t>
  </si>
  <si>
    <t>D111210001155</t>
  </si>
  <si>
    <t>埼玉県立大宮南高等学校</t>
  </si>
  <si>
    <t>埼玉県さいたま市西区植田谷本７９３</t>
  </si>
  <si>
    <t>3310053</t>
  </si>
  <si>
    <t>D111210001164</t>
  </si>
  <si>
    <t>埼玉県立狭山清陵高等学校</t>
  </si>
  <si>
    <t>埼玉県狭山市上奥富３４－３</t>
  </si>
  <si>
    <t>3501333</t>
  </si>
  <si>
    <t>D111210001173</t>
  </si>
  <si>
    <t>埼玉県立鶴ケ島清風高等学校</t>
  </si>
  <si>
    <t>埼玉県鶴ヶ島市高倉９４６－１</t>
  </si>
  <si>
    <t>3502223</t>
  </si>
  <si>
    <t>D111210001182</t>
  </si>
  <si>
    <t>埼玉県立越谷東高等学校</t>
  </si>
  <si>
    <t>埼玉県越谷市増林荒川堤外５６７０番地１</t>
  </si>
  <si>
    <t>3430011</t>
  </si>
  <si>
    <t>D111210001191</t>
  </si>
  <si>
    <t>埼玉県立宮代高等学校</t>
  </si>
  <si>
    <t>埼玉県南埼玉郡宮代町東６１１</t>
  </si>
  <si>
    <t>3450814</t>
  </si>
  <si>
    <t>D111210001208</t>
  </si>
  <si>
    <t>埼玉県立浦和東高等学校</t>
  </si>
  <si>
    <t>埼玉県さいたま市緑区寺山３６５</t>
  </si>
  <si>
    <t>3360976</t>
  </si>
  <si>
    <t>D111210001217</t>
  </si>
  <si>
    <t>埼玉県立上尾橘高等学校</t>
  </si>
  <si>
    <t>埼玉県上尾市平方２１８７－１</t>
  </si>
  <si>
    <t>3620059</t>
  </si>
  <si>
    <t>D111210001226</t>
  </si>
  <si>
    <t>埼玉県立新座総合技術高等学校</t>
  </si>
  <si>
    <t>埼玉県新座市新塚１丁目３番１</t>
  </si>
  <si>
    <t>3520013</t>
  </si>
  <si>
    <t>D111210001235</t>
  </si>
  <si>
    <t>埼玉県立川越初雁高等学校</t>
  </si>
  <si>
    <t>埼玉県川越市砂新田２５６４</t>
  </si>
  <si>
    <t>3501137</t>
  </si>
  <si>
    <t>D111210001244</t>
  </si>
  <si>
    <t>埼玉県立入間向陽高等学校</t>
  </si>
  <si>
    <t>埼玉県入間市向陽台１－１－１</t>
  </si>
  <si>
    <t>3580001</t>
  </si>
  <si>
    <t>D111210001253</t>
  </si>
  <si>
    <t>埼玉県立鳩山高等学校</t>
  </si>
  <si>
    <t>埼玉県比企郡鳩山町松ヶ丘４－１－２</t>
  </si>
  <si>
    <t>3500313</t>
  </si>
  <si>
    <t>D111210001262</t>
  </si>
  <si>
    <t>埼玉県立草加西高等学校</t>
  </si>
  <si>
    <t>埼玉県草加市原町２－７－１</t>
  </si>
  <si>
    <t>3408524</t>
  </si>
  <si>
    <t>D111210001271</t>
  </si>
  <si>
    <t>埼玉県立川口青陵高等学校</t>
  </si>
  <si>
    <t>埼玉県川口市神戸東５２０－１</t>
  </si>
  <si>
    <t>3330832</t>
  </si>
  <si>
    <t>D111210001280</t>
  </si>
  <si>
    <t>埼玉県立伊奈学園総合高等学校</t>
  </si>
  <si>
    <t>埼玉県北足立郡伊奈町学園４丁目１番地１</t>
  </si>
  <si>
    <t>3620813</t>
  </si>
  <si>
    <t>D111210001299</t>
  </si>
  <si>
    <t>埼玉県立芸術総合高等学校</t>
  </si>
  <si>
    <t>埼玉県所沢市三ヶ島２ー６９５ー１</t>
  </si>
  <si>
    <t>3591164</t>
  </si>
  <si>
    <t>D111210001306</t>
  </si>
  <si>
    <t>埼玉県立八潮南高等学校</t>
  </si>
  <si>
    <t>埼玉県八潮市南川崎根通５１９－１</t>
  </si>
  <si>
    <t>3400814</t>
  </si>
  <si>
    <t>D111210001315</t>
  </si>
  <si>
    <t>埼玉県立三郷工業技術高等学校</t>
  </si>
  <si>
    <t>埼玉県三郷市彦成３－３２５</t>
  </si>
  <si>
    <t>3410003</t>
  </si>
  <si>
    <t>D111210001324</t>
  </si>
  <si>
    <t>埼玉県立狭山経済高等学校</t>
  </si>
  <si>
    <t>埼玉県狭山市稲荷山２－６－１</t>
  </si>
  <si>
    <t>3501324</t>
  </si>
  <si>
    <t>D111210001333</t>
  </si>
  <si>
    <t>埼玉県立大宮光陵高等学校</t>
  </si>
  <si>
    <t>埼玉県さいたま市西区中野林１４５</t>
  </si>
  <si>
    <t>3310057</t>
  </si>
  <si>
    <t>D111210001342</t>
  </si>
  <si>
    <t>埼玉県立越谷総合技術高等学校</t>
  </si>
  <si>
    <t>埼玉県越谷市谷中町３－１００－１</t>
  </si>
  <si>
    <t>3430856</t>
  </si>
  <si>
    <t>D111210001351</t>
  </si>
  <si>
    <t>埼玉県立和光国際高等学校</t>
  </si>
  <si>
    <t>埼玉県和光市広沢４－１</t>
  </si>
  <si>
    <t>3510106</t>
  </si>
  <si>
    <t>D111210001360</t>
  </si>
  <si>
    <t>埼玉県立久喜北陽高等学校</t>
  </si>
  <si>
    <t>埼玉県久喜市久喜本８３７－１</t>
  </si>
  <si>
    <t>3460031</t>
  </si>
  <si>
    <t>D111210001379</t>
  </si>
  <si>
    <t>埼玉県立鳩ケ谷高等学校</t>
  </si>
  <si>
    <t>埼玉県川口市里２２５－１</t>
  </si>
  <si>
    <t>3340005</t>
  </si>
  <si>
    <t>D111210001388</t>
  </si>
  <si>
    <t>埼玉県立大宮中央高等学校</t>
  </si>
  <si>
    <t>埼玉県さいたま市北区櫛引町２－４９９－１</t>
  </si>
  <si>
    <t>3310825</t>
  </si>
  <si>
    <t>D111210001397</t>
  </si>
  <si>
    <t>埼玉県立羽生高等学校</t>
  </si>
  <si>
    <t>埼玉県羽生市加羽ヶ崎３０３－１</t>
  </si>
  <si>
    <t>3480031</t>
  </si>
  <si>
    <t>D111220000011</t>
  </si>
  <si>
    <t>さいたま市立浦和高等学校</t>
  </si>
  <si>
    <t>埼玉県さいたま市浦和区元町１－２８－１７</t>
  </si>
  <si>
    <t>3300073</t>
  </si>
  <si>
    <t>D111220000020</t>
  </si>
  <si>
    <t>川越市立川越高等学校</t>
  </si>
  <si>
    <t>埼玉県川越市旭町２丁目３番地７</t>
  </si>
  <si>
    <t>3501126</t>
  </si>
  <si>
    <t>D111220000039</t>
  </si>
  <si>
    <t>さいたま市立大宮北高等学校</t>
  </si>
  <si>
    <t>埼玉県さいたま市北区奈良町９１－１</t>
  </si>
  <si>
    <t>3310822</t>
  </si>
  <si>
    <t>D111220000048</t>
  </si>
  <si>
    <t>さいたま市立浦和南高等学校</t>
  </si>
  <si>
    <t>埼玉県さいたま市南区辻６－５－３１</t>
  </si>
  <si>
    <t>3360026</t>
  </si>
  <si>
    <t>D111220000057</t>
  </si>
  <si>
    <t>川口市立高等学校</t>
  </si>
  <si>
    <t>埼玉県川口市上青木３－１－４０</t>
  </si>
  <si>
    <t>3330844</t>
  </si>
  <si>
    <t>D111310100019</t>
  </si>
  <si>
    <t>埼玉栄高等学校</t>
  </si>
  <si>
    <t>埼玉県さいたま市西区西大宮３丁目１１番地１</t>
  </si>
  <si>
    <t>3310078</t>
  </si>
  <si>
    <t>D111310300017</t>
  </si>
  <si>
    <t>大宮開成高等学校</t>
  </si>
  <si>
    <t>埼玉県さいたま市大宮区堀の内町１－６１５</t>
  </si>
  <si>
    <t>3308567</t>
  </si>
  <si>
    <t>D111310300026</t>
  </si>
  <si>
    <t>松栄学園高等学校大宮分校</t>
  </si>
  <si>
    <t>埼玉県さいたま市大宮区下町１－３５</t>
  </si>
  <si>
    <t>3300844</t>
  </si>
  <si>
    <t>D111310400016</t>
  </si>
  <si>
    <t>栄東高等学校</t>
  </si>
  <si>
    <t>埼玉県さいたま市見沼区砂町２－７７</t>
  </si>
  <si>
    <t>3370054</t>
  </si>
  <si>
    <t>D111310500015</t>
  </si>
  <si>
    <t>淑徳与野高等学校</t>
  </si>
  <si>
    <t>埼玉県さいたま市中央区上落合５－１９－１８</t>
  </si>
  <si>
    <t>3380001</t>
  </si>
  <si>
    <t>D111310700013</t>
  </si>
  <si>
    <t>浦和麗明高等学校</t>
  </si>
  <si>
    <t>埼玉県さいたま市浦和区東岸町１０－３６</t>
  </si>
  <si>
    <t>3300054</t>
  </si>
  <si>
    <t>D111310800012</t>
  </si>
  <si>
    <t>浦和実業学園高等学校</t>
  </si>
  <si>
    <t>埼玉県さいたま市南区文蔵３－９－１</t>
  </si>
  <si>
    <t>3360025</t>
  </si>
  <si>
    <t>D111310900011</t>
  </si>
  <si>
    <t>浦和明の星女子高等学校</t>
  </si>
  <si>
    <t>埼玉県さいたま市緑区東浦和６－４－１９</t>
  </si>
  <si>
    <t>3360926</t>
  </si>
  <si>
    <t>D111310900020</t>
  </si>
  <si>
    <t>浦和学院高等学校</t>
  </si>
  <si>
    <t>埼玉県さいたま市緑区代山１７２</t>
  </si>
  <si>
    <t>3360975</t>
  </si>
  <si>
    <t>D111310900039</t>
  </si>
  <si>
    <t>青山学院大学系属浦和ルーテル学院高等学校</t>
  </si>
  <si>
    <t>埼玉県さいたま市緑区大崎３６４２</t>
  </si>
  <si>
    <t>3360974</t>
  </si>
  <si>
    <t>D111311000018</t>
  </si>
  <si>
    <t>開智高等学校</t>
  </si>
  <si>
    <t>埼玉県さいたま市岩槻区徳力１８６</t>
  </si>
  <si>
    <t>3390004</t>
  </si>
  <si>
    <t>D111320100018</t>
  </si>
  <si>
    <t>山村学園高等学校</t>
  </si>
  <si>
    <t>埼玉県川越市田町１６－２</t>
  </si>
  <si>
    <t>3501113</t>
  </si>
  <si>
    <t>D111320100027</t>
  </si>
  <si>
    <t>東邦音楽大学附属東邦第二高等学校</t>
  </si>
  <si>
    <t>埼玉県川越市今泉８４</t>
  </si>
  <si>
    <t>3500015</t>
  </si>
  <si>
    <t>D111320100036</t>
  </si>
  <si>
    <t>星野高等学校</t>
  </si>
  <si>
    <t>埼玉県川越市末広町３－９－１</t>
  </si>
  <si>
    <t>3500064</t>
  </si>
  <si>
    <t>D111320100045</t>
  </si>
  <si>
    <t>城西大学付属川越高等学校</t>
  </si>
  <si>
    <t>埼玉県川越市山田東町１０４２</t>
  </si>
  <si>
    <t>3500822</t>
  </si>
  <si>
    <t>D111320100054</t>
  </si>
  <si>
    <t>秀明高等学校</t>
  </si>
  <si>
    <t>埼玉県川越市笠幡４７９２</t>
  </si>
  <si>
    <t>D111320100063</t>
  </si>
  <si>
    <t>城北埼玉高等学校</t>
  </si>
  <si>
    <t>埼玉県川越市古市場５８５－１</t>
  </si>
  <si>
    <t>3500014</t>
  </si>
  <si>
    <t>D111320100072</t>
  </si>
  <si>
    <t>川越東高等学校</t>
  </si>
  <si>
    <t>埼玉県川越市久下戸６０６０</t>
  </si>
  <si>
    <t>3500011</t>
  </si>
  <si>
    <t>D111320100081</t>
  </si>
  <si>
    <t>霞ヶ関高等学校</t>
  </si>
  <si>
    <t>埼玉県川越市的場２７９７－２４</t>
  </si>
  <si>
    <t>3501101</t>
  </si>
  <si>
    <t>D111320900010</t>
  </si>
  <si>
    <t>聖望学園高等学校</t>
  </si>
  <si>
    <t>埼玉県飯能市中山２９２</t>
  </si>
  <si>
    <t>3570006</t>
  </si>
  <si>
    <t>D111320900029</t>
  </si>
  <si>
    <t>自由の森学園高等学校</t>
  </si>
  <si>
    <t>埼玉県飯能市小岩井６１３番地</t>
  </si>
  <si>
    <t>3578550</t>
  </si>
  <si>
    <t>D111320900038</t>
  </si>
  <si>
    <t>大川学園高等学校</t>
  </si>
  <si>
    <t>埼玉県飯能市仲町１６－８</t>
  </si>
  <si>
    <t>3570038</t>
  </si>
  <si>
    <t>D111320900047</t>
  </si>
  <si>
    <t>わせがく夢育高等学校</t>
  </si>
  <si>
    <t>埼玉県飯能市大字平戸１３０番地２</t>
  </si>
  <si>
    <t>3570211</t>
  </si>
  <si>
    <t>D111321000017</t>
  </si>
  <si>
    <t>花咲徳栄高等学校</t>
  </si>
  <si>
    <t>埼玉県加須市花崎５１９</t>
  </si>
  <si>
    <t>3478502</t>
  </si>
  <si>
    <t>D111321000026</t>
  </si>
  <si>
    <t>開智未来高等学校</t>
  </si>
  <si>
    <t>埼玉県加須市麦倉１２３８番地</t>
  </si>
  <si>
    <t>3491212</t>
  </si>
  <si>
    <t>D111321100016</t>
  </si>
  <si>
    <t>本庄第一高等学校</t>
  </si>
  <si>
    <t>埼玉県本庄市仁手１７８９</t>
  </si>
  <si>
    <t>3670002</t>
  </si>
  <si>
    <t>D111321100025</t>
  </si>
  <si>
    <t>本庄東高等学校</t>
  </si>
  <si>
    <t>埼玉県本庄市日の出１－４－５</t>
  </si>
  <si>
    <t>3670022</t>
  </si>
  <si>
    <t>D111321100034</t>
  </si>
  <si>
    <t>早稲田大学本庄高等学院</t>
  </si>
  <si>
    <t>埼玉県本庄市栗崎２３９－３</t>
  </si>
  <si>
    <t>3670032</t>
  </si>
  <si>
    <t>D111321200015</t>
  </si>
  <si>
    <t>東京農業大学第三高等学校</t>
  </si>
  <si>
    <t>埼玉県東松山市松山１４００－１</t>
  </si>
  <si>
    <t>3550005</t>
  </si>
  <si>
    <t>D111321400013</t>
  </si>
  <si>
    <t>春日部共栄高等学校</t>
  </si>
  <si>
    <t>埼玉県春日部市上大増新田２１３</t>
  </si>
  <si>
    <t>3440037</t>
  </si>
  <si>
    <t>D111321400022</t>
  </si>
  <si>
    <t>松栄学園高等学校</t>
  </si>
  <si>
    <t>埼玉県春日部市大沼２－４０</t>
  </si>
  <si>
    <t>3440038</t>
  </si>
  <si>
    <t>D111321500012</t>
  </si>
  <si>
    <t>西武学園文理高等学校</t>
  </si>
  <si>
    <t>埼玉県狭山市柏原新田３１１－１</t>
  </si>
  <si>
    <t>3501336</t>
  </si>
  <si>
    <t>D111321500021</t>
  </si>
  <si>
    <t>秋草学園高等学校</t>
  </si>
  <si>
    <t>埼玉県狭山市堀兼２４０４</t>
  </si>
  <si>
    <t>3501312</t>
  </si>
  <si>
    <t>D111321800019</t>
  </si>
  <si>
    <t>正智深谷高等学校</t>
  </si>
  <si>
    <t>埼玉県深谷市上野台３６９</t>
  </si>
  <si>
    <t>3660801</t>
  </si>
  <si>
    <t>D111321800028</t>
  </si>
  <si>
    <t>東京成徳大学深谷高等学校</t>
  </si>
  <si>
    <t>埼玉県深谷市宿根５５９</t>
  </si>
  <si>
    <t>3660810</t>
  </si>
  <si>
    <t>D111321800037</t>
  </si>
  <si>
    <t>創学舎高等学校</t>
  </si>
  <si>
    <t>埼玉県深谷市血洗島２４４－４</t>
  </si>
  <si>
    <t>3660006</t>
  </si>
  <si>
    <t>D111321900018</t>
  </si>
  <si>
    <t>秀明英光高等学校</t>
  </si>
  <si>
    <t>埼玉県上尾市上野１０１２</t>
  </si>
  <si>
    <t>3620058</t>
  </si>
  <si>
    <t>D111322200013</t>
  </si>
  <si>
    <t>獨協埼玉高等学校</t>
  </si>
  <si>
    <t>埼玉県越谷市恩間新田寺前３１６</t>
  </si>
  <si>
    <t>3430037</t>
  </si>
  <si>
    <t>D111322200022</t>
  </si>
  <si>
    <t>武蔵野星城高等学校</t>
  </si>
  <si>
    <t>埼玉県越谷市新越谷２－１８－６</t>
  </si>
  <si>
    <t>3430857</t>
  </si>
  <si>
    <t>D111322200031</t>
  </si>
  <si>
    <t>松栄学園高等学校越谷レイクタウン分校</t>
  </si>
  <si>
    <t>埼玉県越谷市レイクタウン６－１８－１</t>
  </si>
  <si>
    <t>D111322200040</t>
  </si>
  <si>
    <t>叡明高等学校</t>
  </si>
  <si>
    <t>埼玉県越谷市レイクタウン７－２－１</t>
  </si>
  <si>
    <t>D111322300012</t>
  </si>
  <si>
    <t>武南高等学校</t>
  </si>
  <si>
    <t>埼玉県蕨市塚越５－１０－２１</t>
  </si>
  <si>
    <t>3350002</t>
  </si>
  <si>
    <t>D111322500010</t>
  </si>
  <si>
    <t>狭山ヶ丘高等学校</t>
  </si>
  <si>
    <t>埼玉県入間市下藤沢９８１</t>
  </si>
  <si>
    <t>3580011</t>
  </si>
  <si>
    <t>D111322500029</t>
  </si>
  <si>
    <t>武蔵野音楽大学附属高等学校</t>
  </si>
  <si>
    <t>埼玉県入間市中神７２８</t>
  </si>
  <si>
    <t>3588521</t>
  </si>
  <si>
    <t>D111322500038</t>
  </si>
  <si>
    <t>東野高等学校</t>
  </si>
  <si>
    <t>埼玉県入間市二本木１１２－１</t>
  </si>
  <si>
    <t>3588558</t>
  </si>
  <si>
    <t>D111322800017</t>
  </si>
  <si>
    <t>細田学園高等学校</t>
  </si>
  <si>
    <t>埼玉県志木市本町２－７－１</t>
  </si>
  <si>
    <t>3530004</t>
  </si>
  <si>
    <t>D111322800026</t>
  </si>
  <si>
    <t>慶應義塾志木高等学校</t>
  </si>
  <si>
    <t>埼玉県志木市本町４－１４－１</t>
  </si>
  <si>
    <t>D111323000013</t>
  </si>
  <si>
    <t>立教新座高等学校</t>
  </si>
  <si>
    <t>埼玉県新座市北野１－２－２５</t>
  </si>
  <si>
    <t>3528523</t>
  </si>
  <si>
    <t>D111323000022</t>
  </si>
  <si>
    <t>西武台高等学校</t>
  </si>
  <si>
    <t>埼玉県新座市中野２－９－１</t>
  </si>
  <si>
    <t>3528508</t>
  </si>
  <si>
    <t>D111323900014</t>
  </si>
  <si>
    <t>山村国際高等学校</t>
  </si>
  <si>
    <t>埼玉県坂戸市千代田１－２－２３</t>
  </si>
  <si>
    <t>D111330100017</t>
  </si>
  <si>
    <t>国際学院高等学校</t>
  </si>
  <si>
    <t>埼玉県北足立郡伊奈町小室１０４７４</t>
  </si>
  <si>
    <t>3620806</t>
  </si>
  <si>
    <t>D111330100026</t>
  </si>
  <si>
    <t>栄北高等学校</t>
  </si>
  <si>
    <t>埼玉県北足立郡伊奈町小室１１２３</t>
  </si>
  <si>
    <t>D111332600018</t>
  </si>
  <si>
    <t>埼玉平成高等学校</t>
  </si>
  <si>
    <t>埼玉県入間郡毛呂山町市場３３３番地１</t>
  </si>
  <si>
    <t>3500434</t>
  </si>
  <si>
    <t>D111332700017</t>
  </si>
  <si>
    <t>武蔵越生高等学校</t>
  </si>
  <si>
    <t>埼玉県入間郡越生町上野東１丁目３番地１０</t>
  </si>
  <si>
    <t>3500417</t>
  </si>
  <si>
    <t>D111332700026</t>
  </si>
  <si>
    <t>清和学園高等学校</t>
  </si>
  <si>
    <t>埼玉県入間郡越生町上野東１－３－２</t>
  </si>
  <si>
    <t>D111334200018</t>
  </si>
  <si>
    <t>大妻嵐山高等学校</t>
  </si>
  <si>
    <t>埼玉県比企郡嵐山町菅谷５５８</t>
  </si>
  <si>
    <t>3550221</t>
  </si>
  <si>
    <t>D111346400010</t>
  </si>
  <si>
    <t>昌平高等学校</t>
  </si>
  <si>
    <t>埼玉県北葛飾郡杉戸町下野８５１</t>
  </si>
  <si>
    <t>3450044</t>
  </si>
  <si>
    <t>D111346400029</t>
  </si>
  <si>
    <t>志学会高等学校</t>
  </si>
  <si>
    <t>埼玉県北葛飾郡杉戸町並塚１６４３</t>
  </si>
  <si>
    <t>3450015</t>
  </si>
  <si>
    <t>D112210000011</t>
  </si>
  <si>
    <t>12(千葉)</t>
  </si>
  <si>
    <t>千葉県立千葉高等学校</t>
  </si>
  <si>
    <t>千葉県千葉市中央区葛城１－５－２</t>
  </si>
  <si>
    <t>2600853</t>
  </si>
  <si>
    <t>D112210000020</t>
  </si>
  <si>
    <t>千葉県立千葉女子高等学校</t>
  </si>
  <si>
    <t>千葉県千葉市稲毛区小仲台５－１０－１</t>
  </si>
  <si>
    <t>2630043</t>
  </si>
  <si>
    <t>D112210000039</t>
  </si>
  <si>
    <t>千葉県立千葉東高等学校</t>
  </si>
  <si>
    <t>千葉県千葉市稲毛区轟町１－１８－５２</t>
  </si>
  <si>
    <t>2630021</t>
  </si>
  <si>
    <t>D112210000048</t>
  </si>
  <si>
    <t>千葉県立千葉商業高等学校</t>
  </si>
  <si>
    <t>千葉県千葉市中央区松波２－２２－４８</t>
  </si>
  <si>
    <t>2600044</t>
  </si>
  <si>
    <t>D112210000057</t>
  </si>
  <si>
    <t>千葉県立京葉工業高等学校</t>
  </si>
  <si>
    <t>千葉県千葉市稲毛区穴川４－１１－３２</t>
  </si>
  <si>
    <t>2630024</t>
  </si>
  <si>
    <t>D112210000066</t>
  </si>
  <si>
    <t>千葉県立千葉工業高等学校</t>
  </si>
  <si>
    <t>千葉県千葉市中央区今井町１４７８</t>
  </si>
  <si>
    <t>2600815</t>
  </si>
  <si>
    <t>D112210000075</t>
  </si>
  <si>
    <t>千葉県立千葉南高等学校</t>
  </si>
  <si>
    <t>千葉県千葉市中央区花輪町４５－３</t>
  </si>
  <si>
    <t>2600803</t>
  </si>
  <si>
    <t>D112210000084</t>
  </si>
  <si>
    <t>千葉県立検見川高等学校</t>
  </si>
  <si>
    <t>千葉県千葉市美浜区真砂４－１７－１</t>
  </si>
  <si>
    <t>2610011</t>
  </si>
  <si>
    <t>D112210000093</t>
  </si>
  <si>
    <t>千葉県立千葉北高等学校</t>
  </si>
  <si>
    <t>千葉県千葉市稲毛区長沼町１５３</t>
  </si>
  <si>
    <t>2630005</t>
  </si>
  <si>
    <t>D112210000100</t>
  </si>
  <si>
    <t>千葉県立若松高等学校</t>
  </si>
  <si>
    <t>千葉県千葉市若葉区若松町４２９</t>
  </si>
  <si>
    <t>2640021</t>
  </si>
  <si>
    <t>D112210000119</t>
  </si>
  <si>
    <t>千葉県立千城台高等学校</t>
  </si>
  <si>
    <t>千葉県千葉市若葉区千城台西２－１－１</t>
  </si>
  <si>
    <t>2640004</t>
  </si>
  <si>
    <t>D112210000128</t>
  </si>
  <si>
    <t>千葉県立生浜高等学校</t>
  </si>
  <si>
    <t>千葉県千葉市中央区塩田町３７２</t>
  </si>
  <si>
    <t>2600823</t>
  </si>
  <si>
    <t>D112210000137</t>
  </si>
  <si>
    <t>千葉県立磯辺高等学校</t>
  </si>
  <si>
    <t>千葉県千葉市美浜区磯辺２－７－１</t>
  </si>
  <si>
    <t>2610012</t>
  </si>
  <si>
    <t>D112210000146</t>
  </si>
  <si>
    <t>千葉県立泉高等学校</t>
  </si>
  <si>
    <t>千葉県千葉市若葉区高根町８７５－１</t>
  </si>
  <si>
    <t>2650061</t>
  </si>
  <si>
    <t>D112210000155</t>
  </si>
  <si>
    <t>千葉県立柏井高等学校</t>
  </si>
  <si>
    <t>千葉県千葉市花見川区柏井町１４５２</t>
  </si>
  <si>
    <t>2620041</t>
  </si>
  <si>
    <t>D112210000164</t>
  </si>
  <si>
    <t>千葉県立千葉大宮高等学校</t>
  </si>
  <si>
    <t>千葉県千葉市若葉区大宮町２６９９－１</t>
  </si>
  <si>
    <t>2640016</t>
  </si>
  <si>
    <t>D112210000173</t>
  </si>
  <si>
    <t>千葉県立土気高等学校</t>
  </si>
  <si>
    <t>千葉県千葉市緑区あすみが丘東２－２４－１</t>
  </si>
  <si>
    <t>2670067</t>
  </si>
  <si>
    <t>D112210000182</t>
  </si>
  <si>
    <t>千葉県立千葉西高等学校</t>
  </si>
  <si>
    <t>千葉県千葉市美浜区磯辺３－３０－３</t>
  </si>
  <si>
    <t>D112210000191</t>
  </si>
  <si>
    <t>千葉県立犢橋高等学校</t>
  </si>
  <si>
    <t>千葉県千葉市花見川区千種町３８１－１</t>
  </si>
  <si>
    <t>2620012</t>
  </si>
  <si>
    <t>D112210000208</t>
  </si>
  <si>
    <t>千葉県立幕張総合高等学校</t>
  </si>
  <si>
    <t>千葉県千葉市美浜区若葉３－１－６</t>
  </si>
  <si>
    <t>2610014</t>
  </si>
  <si>
    <t>D112210000217</t>
  </si>
  <si>
    <t>千葉県立銚子高等学校</t>
  </si>
  <si>
    <t>千葉県銚子市南小川町９４３</t>
  </si>
  <si>
    <t>2880033</t>
  </si>
  <si>
    <t>D112210000226</t>
  </si>
  <si>
    <t>千葉県立銚子商業高等学校</t>
  </si>
  <si>
    <t>千葉県銚子市台町１７８１</t>
  </si>
  <si>
    <t>2880813</t>
  </si>
  <si>
    <t>D112210000235</t>
  </si>
  <si>
    <t>千葉県立国府台高等学校</t>
  </si>
  <si>
    <t>千葉県市川市国府台２－４－１</t>
  </si>
  <si>
    <t>2720827</t>
  </si>
  <si>
    <t>D112210000244</t>
  </si>
  <si>
    <t>千葉県立国分高等学校</t>
  </si>
  <si>
    <t>千葉県市川市稲越２－２－１</t>
  </si>
  <si>
    <t>2720831</t>
  </si>
  <si>
    <t>D112210000253</t>
  </si>
  <si>
    <t>千葉県立行徳高等学校</t>
  </si>
  <si>
    <t>千葉県市川市塩浜４－１－１</t>
  </si>
  <si>
    <t>2720127</t>
  </si>
  <si>
    <t>D112210000262</t>
  </si>
  <si>
    <t>千葉県立市川東高等学校</t>
  </si>
  <si>
    <t>千葉県市川市北方町４－２１９１</t>
  </si>
  <si>
    <t>2720811</t>
  </si>
  <si>
    <t>D112210000271</t>
  </si>
  <si>
    <t>千葉県立市川南高等学校</t>
  </si>
  <si>
    <t>千葉県市川市高谷１５０９</t>
  </si>
  <si>
    <t>2720013</t>
  </si>
  <si>
    <t>D112210000280</t>
  </si>
  <si>
    <t>千葉県立市川工業高等学校</t>
  </si>
  <si>
    <t>千葉県市川市平田３－１０－１０</t>
  </si>
  <si>
    <t>2720031</t>
  </si>
  <si>
    <t>D112210000299</t>
  </si>
  <si>
    <t>千葉県立船橋高等学校</t>
  </si>
  <si>
    <t>千葉県船橋市東船橋６－１－１</t>
  </si>
  <si>
    <t>2730002</t>
  </si>
  <si>
    <t>D112210000306</t>
  </si>
  <si>
    <t>千葉県立薬園台高等学校</t>
  </si>
  <si>
    <t>千葉県船橋市薬円台５－３４－１</t>
  </si>
  <si>
    <t>2740077</t>
  </si>
  <si>
    <t>D112210000315</t>
  </si>
  <si>
    <t>千葉県立船橋東高等学校</t>
  </si>
  <si>
    <t>千葉県船橋市芝山２－１３－１</t>
  </si>
  <si>
    <t>2740816</t>
  </si>
  <si>
    <t>D112210000324</t>
  </si>
  <si>
    <t>千葉県立船橋芝山高等学校</t>
  </si>
  <si>
    <t>千葉県船橋市芝山７－３９－１</t>
  </si>
  <si>
    <t>D112210000333</t>
  </si>
  <si>
    <t>千葉県立船橋二和高等学校</t>
  </si>
  <si>
    <t>千葉県船橋市二和西１－３－１</t>
  </si>
  <si>
    <t>2740806</t>
  </si>
  <si>
    <t>D112210000342</t>
  </si>
  <si>
    <t>千葉県立船橋古和釜高等学校</t>
  </si>
  <si>
    <t>千葉県船橋市古和釜町５８６</t>
  </si>
  <si>
    <t>2740061</t>
  </si>
  <si>
    <t>D112210000351</t>
  </si>
  <si>
    <t>千葉県立船橋法典高等学校</t>
  </si>
  <si>
    <t>千葉県船橋市藤原４－１－１</t>
  </si>
  <si>
    <t>2730047</t>
  </si>
  <si>
    <t>D112210000360</t>
  </si>
  <si>
    <t>千葉県立船橋豊富高等学校</t>
  </si>
  <si>
    <t>千葉県船橋市豊富町６５６－８</t>
  </si>
  <si>
    <t>2740053</t>
  </si>
  <si>
    <t>D112210000379</t>
  </si>
  <si>
    <t>千葉県立船橋北高等学校</t>
  </si>
  <si>
    <t>千葉県船橋市神保町１３３－１</t>
  </si>
  <si>
    <t>2740056</t>
  </si>
  <si>
    <t>D112210000388</t>
  </si>
  <si>
    <t>千葉県立安房高等学校</t>
  </si>
  <si>
    <t>千葉県館山市八幡３８５</t>
  </si>
  <si>
    <t>2940047</t>
  </si>
  <si>
    <t>D112210000397</t>
  </si>
  <si>
    <t>千葉県立館山総合高等学校</t>
  </si>
  <si>
    <t>千葉県館山市北条１０６</t>
  </si>
  <si>
    <t>2948505</t>
  </si>
  <si>
    <t>D112210000404</t>
  </si>
  <si>
    <t>千葉県立木更津高等学校</t>
  </si>
  <si>
    <t>千葉県木更津市文京４－１－１</t>
  </si>
  <si>
    <t>2920804</t>
  </si>
  <si>
    <t>D112210000413</t>
  </si>
  <si>
    <t>千葉県立木更津東高等学校</t>
  </si>
  <si>
    <t>千葉県木更津市木更津２－２－４５</t>
  </si>
  <si>
    <t>2920056</t>
  </si>
  <si>
    <t>D112210000422</t>
  </si>
  <si>
    <t>千葉県立松戸高等学校</t>
  </si>
  <si>
    <t>千葉県松戸市中和倉５９０－１</t>
  </si>
  <si>
    <t>2700025</t>
  </si>
  <si>
    <t>D112210000431</t>
  </si>
  <si>
    <t>千葉県立小金高等学校</t>
  </si>
  <si>
    <t>千葉県松戸市新松戸北２－１４－１</t>
  </si>
  <si>
    <t>2700032</t>
  </si>
  <si>
    <t>D112210000440</t>
  </si>
  <si>
    <t>千葉県立松戸国際高等学校</t>
  </si>
  <si>
    <t>千葉県松戸市五香西５－６－１</t>
  </si>
  <si>
    <t>2702218</t>
  </si>
  <si>
    <t>D112210000459</t>
  </si>
  <si>
    <t>千葉県立松戸南高等学校</t>
  </si>
  <si>
    <t>千葉県松戸市紙敷１１９９</t>
  </si>
  <si>
    <t>2702221</t>
  </si>
  <si>
    <t>D112210000468</t>
  </si>
  <si>
    <t>千葉県立松戸六実高等学校</t>
  </si>
  <si>
    <t>千葉県松戸市六高台５－１５０－１</t>
  </si>
  <si>
    <t>2702203</t>
  </si>
  <si>
    <t>D112210000477</t>
  </si>
  <si>
    <t>千葉県立松戸馬橋高等学校</t>
  </si>
  <si>
    <t>千葉県松戸市旭町１－７－１</t>
  </si>
  <si>
    <t>2710043</t>
  </si>
  <si>
    <t>D112210000486</t>
  </si>
  <si>
    <t>千葉県立清水高等学校</t>
  </si>
  <si>
    <t>千葉県野田市清水４８２</t>
  </si>
  <si>
    <t>2780043</t>
  </si>
  <si>
    <t>D112210000495</t>
  </si>
  <si>
    <t>千葉県立野田中央高等学校</t>
  </si>
  <si>
    <t>千葉県野田市谷津７１３</t>
  </si>
  <si>
    <t>2780046</t>
  </si>
  <si>
    <t>D112210000501</t>
  </si>
  <si>
    <t>千葉県立佐原高等学校</t>
  </si>
  <si>
    <t>千葉県香取市佐原イ２６８５</t>
  </si>
  <si>
    <t>2870003</t>
  </si>
  <si>
    <t>D112210000510</t>
  </si>
  <si>
    <t>千葉県立佐原白楊高等学校</t>
  </si>
  <si>
    <t>千葉県香取市佐原イ８６１</t>
  </si>
  <si>
    <t>D112210000529</t>
  </si>
  <si>
    <t>千葉県立長生高等学校</t>
  </si>
  <si>
    <t>千葉県茂原市高師２８６</t>
  </si>
  <si>
    <t>2970029</t>
  </si>
  <si>
    <t>D112210000538</t>
  </si>
  <si>
    <t>千葉県立茂原高等学校</t>
  </si>
  <si>
    <t>千葉県茂原市高師１３００</t>
  </si>
  <si>
    <t>D112210000547</t>
  </si>
  <si>
    <t>千葉県立茂原樟陽高等学校</t>
  </si>
  <si>
    <t>千葉県茂原市上林２８３</t>
  </si>
  <si>
    <t>2970019</t>
  </si>
  <si>
    <t>D112210000556</t>
  </si>
  <si>
    <t>千葉県立成田西陵高等学校</t>
  </si>
  <si>
    <t>千葉県成田市松崎２０</t>
  </si>
  <si>
    <t>2860846</t>
  </si>
  <si>
    <t>D112210000565</t>
  </si>
  <si>
    <t>千葉県立成田国際高等学校</t>
  </si>
  <si>
    <t>千葉県成田市加良部３－１６</t>
  </si>
  <si>
    <t>2860036</t>
  </si>
  <si>
    <t>D112210000574</t>
  </si>
  <si>
    <t>千葉県立成田北高等学校</t>
  </si>
  <si>
    <t>千葉県成田市玉造５－１</t>
  </si>
  <si>
    <t>2860011</t>
  </si>
  <si>
    <t>D112210000583</t>
  </si>
  <si>
    <t>千葉県立佐倉高等学校</t>
  </si>
  <si>
    <t>千葉県佐倉市鍋山町１８</t>
  </si>
  <si>
    <t>2850033</t>
  </si>
  <si>
    <t>D112210000592</t>
  </si>
  <si>
    <t>千葉県立佐倉東高等学校</t>
  </si>
  <si>
    <t>千葉県佐倉市城内町２７８</t>
  </si>
  <si>
    <t>2850017</t>
  </si>
  <si>
    <t>D112210000609</t>
  </si>
  <si>
    <t>千葉県立佐倉西高等学校</t>
  </si>
  <si>
    <t>千葉県佐倉市下志津２６３</t>
  </si>
  <si>
    <t>2850841</t>
  </si>
  <si>
    <t>D112210000618</t>
  </si>
  <si>
    <t>千葉県立佐倉南高等学校</t>
  </si>
  <si>
    <t>千葉県佐倉市太田１９５６</t>
  </si>
  <si>
    <t>2850808</t>
  </si>
  <si>
    <t>D112210000627</t>
  </si>
  <si>
    <t>千葉県立東金高等学校</t>
  </si>
  <si>
    <t>千葉県東金市東金１４１０</t>
  </si>
  <si>
    <t>2830802</t>
  </si>
  <si>
    <t>D112210000636</t>
  </si>
  <si>
    <t>千葉県立東金商業高等学校</t>
  </si>
  <si>
    <t>千葉県東金市松之郷字久我台１６４１－１</t>
  </si>
  <si>
    <t>2830805</t>
  </si>
  <si>
    <t>D112210000645</t>
  </si>
  <si>
    <t>千葉県立匝瑳高等学校</t>
  </si>
  <si>
    <t>千葉県匝瑳市八日市場イ１６３０</t>
  </si>
  <si>
    <t>2892144</t>
  </si>
  <si>
    <t>D112210000654</t>
  </si>
  <si>
    <t>千葉県立旭農業高等学校</t>
  </si>
  <si>
    <t>千葉県旭市ロ１</t>
  </si>
  <si>
    <t>2892516</t>
  </si>
  <si>
    <t>D112210000663</t>
  </si>
  <si>
    <t>千葉県立東総工業高等学校</t>
  </si>
  <si>
    <t>千葉県旭市鎌数字川西５１４６</t>
  </si>
  <si>
    <t>2892505</t>
  </si>
  <si>
    <t>D112210000672</t>
  </si>
  <si>
    <t>千葉県立津田沼高等学校</t>
  </si>
  <si>
    <t>千葉県習志野市秋津５－９－１</t>
  </si>
  <si>
    <t>2750025</t>
  </si>
  <si>
    <t>D112210000681</t>
  </si>
  <si>
    <t>千葉県立実籾高等学校</t>
  </si>
  <si>
    <t>千葉県習志野市実籾本郷２２－１</t>
  </si>
  <si>
    <t>2750003</t>
  </si>
  <si>
    <t>D112210000690</t>
  </si>
  <si>
    <t>千葉県立東葛飾高等学校</t>
  </si>
  <si>
    <t>千葉県柏市旭町３－２－１</t>
  </si>
  <si>
    <t>2778570</t>
  </si>
  <si>
    <t>D112210000707</t>
  </si>
  <si>
    <t>千葉県立柏高等学校</t>
  </si>
  <si>
    <t>千葉県柏市布施２５４</t>
  </si>
  <si>
    <t>2770825</t>
  </si>
  <si>
    <t>D112210000716</t>
  </si>
  <si>
    <t>千葉県立柏南高等学校</t>
  </si>
  <si>
    <t>千葉県柏市増尾１７０５</t>
  </si>
  <si>
    <t>2770033</t>
  </si>
  <si>
    <t>D112210000725</t>
  </si>
  <si>
    <t>千葉県立柏陵高等学校</t>
  </si>
  <si>
    <t>千葉県柏市逆井４４４－１</t>
  </si>
  <si>
    <t>2770042</t>
  </si>
  <si>
    <t>D112210000734</t>
  </si>
  <si>
    <t>千葉県立柏中央高等学校</t>
  </si>
  <si>
    <t>千葉県柏市松ヶ崎８８４－１</t>
  </si>
  <si>
    <t>2770835</t>
  </si>
  <si>
    <t>D112210000743</t>
  </si>
  <si>
    <t>千葉県立柏の葉高等学校</t>
  </si>
  <si>
    <t>千葉県柏市柏の葉６－１</t>
  </si>
  <si>
    <t>2770882</t>
  </si>
  <si>
    <t>D112210000752</t>
  </si>
  <si>
    <t>千葉県立市原高等学校</t>
  </si>
  <si>
    <t>千葉県市原市牛久６５５</t>
  </si>
  <si>
    <t>2900225</t>
  </si>
  <si>
    <t>D112210000761</t>
  </si>
  <si>
    <t>千葉県立京葉高等学校</t>
  </si>
  <si>
    <t>千葉県市原市島野２２２</t>
  </si>
  <si>
    <t>2900034</t>
  </si>
  <si>
    <t>D112210000770</t>
  </si>
  <si>
    <t>千葉県立市原緑高等学校</t>
  </si>
  <si>
    <t>千葉県市原市能満１５３１</t>
  </si>
  <si>
    <t>2900011</t>
  </si>
  <si>
    <t>D112210000789</t>
  </si>
  <si>
    <t>千葉県立姉崎高等学校</t>
  </si>
  <si>
    <t>千葉県市原市姉崎２６３２</t>
  </si>
  <si>
    <t>2990111</t>
  </si>
  <si>
    <t>D112210000798</t>
  </si>
  <si>
    <t>千葉県立市原八幡高等学校</t>
  </si>
  <si>
    <t>千葉県市原市八幡１８７７－１</t>
  </si>
  <si>
    <t>2900062</t>
  </si>
  <si>
    <t>D112210000805</t>
  </si>
  <si>
    <t>千葉県立流山高等学校</t>
  </si>
  <si>
    <t>千葉県流山市東初石２－９８</t>
  </si>
  <si>
    <t>2700114</t>
  </si>
  <si>
    <t>D112210000814</t>
  </si>
  <si>
    <t>千葉県立流山南高等学校</t>
  </si>
  <si>
    <t>千葉県流山市流山９－８００－１</t>
  </si>
  <si>
    <t>2700164</t>
  </si>
  <si>
    <t>D112210000823</t>
  </si>
  <si>
    <t>千葉県立流山北高等学校</t>
  </si>
  <si>
    <t>千葉県流山市中野久木７－１</t>
  </si>
  <si>
    <t>2700116</t>
  </si>
  <si>
    <t>D112210000832</t>
  </si>
  <si>
    <t>千葉県立流山おおたかの森高等学校</t>
  </si>
  <si>
    <t>千葉県流山市大畔２７５－５</t>
  </si>
  <si>
    <t>2700122</t>
  </si>
  <si>
    <t>D112210000841</t>
  </si>
  <si>
    <t>千葉県立八千代高等学校</t>
  </si>
  <si>
    <t>千葉県八千代市勝田台南１－１－１</t>
  </si>
  <si>
    <t>2760025</t>
  </si>
  <si>
    <t>D112210000850</t>
  </si>
  <si>
    <t>千葉県立八千代東高等学校</t>
  </si>
  <si>
    <t>千葉県八千代市村上８８１－１</t>
  </si>
  <si>
    <t>2760028</t>
  </si>
  <si>
    <t>D112210000869</t>
  </si>
  <si>
    <t>千葉県立八千代西高等学校</t>
  </si>
  <si>
    <t>千葉県八千代市吉橋２４０５－１</t>
  </si>
  <si>
    <t>2760047</t>
  </si>
  <si>
    <t>D112210000878</t>
  </si>
  <si>
    <t>千葉県立我孫子高等学校</t>
  </si>
  <si>
    <t>千葉県我孫子市若松１８－４</t>
  </si>
  <si>
    <t>2701147</t>
  </si>
  <si>
    <t>D112210000887</t>
  </si>
  <si>
    <t>千葉県立長狭高等学校</t>
  </si>
  <si>
    <t>千葉県鴨川市横渚１００</t>
  </si>
  <si>
    <t>2960001</t>
  </si>
  <si>
    <t>D112210000896</t>
  </si>
  <si>
    <t>千葉県立鎌ヶ谷高等学校</t>
  </si>
  <si>
    <t>千葉県鎌ケ谷市東道野辺１－４－１</t>
  </si>
  <si>
    <t>2730115</t>
  </si>
  <si>
    <t>D112210000903</t>
  </si>
  <si>
    <t>千葉県立鎌ヶ谷西高等学校</t>
  </si>
  <si>
    <t>千葉県鎌ケ谷市初富２８４－７</t>
  </si>
  <si>
    <t>2730121</t>
  </si>
  <si>
    <t>D112210000912</t>
  </si>
  <si>
    <t>千葉県立上総高等学校</t>
  </si>
  <si>
    <t>千葉県君津市上９５７</t>
  </si>
  <si>
    <t>2991107</t>
  </si>
  <si>
    <t>D112210000930</t>
  </si>
  <si>
    <t>D112210000921</t>
  </si>
  <si>
    <t>千葉県立君津青葉高等学校</t>
  </si>
  <si>
    <t>千葉県君津市青柳４８</t>
  </si>
  <si>
    <t>2920454</t>
  </si>
  <si>
    <t>千葉県立君津高等学校</t>
  </si>
  <si>
    <t>千葉県君津市坂田４５４</t>
  </si>
  <si>
    <t>2991142</t>
  </si>
  <si>
    <t>D112210000949</t>
  </si>
  <si>
    <t>千葉県立天羽高等学校</t>
  </si>
  <si>
    <t>千葉県富津市数馬２２９</t>
  </si>
  <si>
    <t>2991606</t>
  </si>
  <si>
    <t>D112210000958</t>
  </si>
  <si>
    <t>千葉県立君津商業高等学校</t>
  </si>
  <si>
    <t>千葉県富津市岩瀬１１７２</t>
  </si>
  <si>
    <t>2930043</t>
  </si>
  <si>
    <t>D112210000967</t>
  </si>
  <si>
    <t>千葉県立浦安高等学校</t>
  </si>
  <si>
    <t>千葉県浦安市海楽２－３６－２</t>
  </si>
  <si>
    <t>2790003</t>
  </si>
  <si>
    <t>D112210000976</t>
  </si>
  <si>
    <t>千葉県立浦安南高等学校</t>
  </si>
  <si>
    <t>千葉県浦安市高洲９－４－１</t>
  </si>
  <si>
    <t>2790023</t>
  </si>
  <si>
    <t>D112210000985</t>
  </si>
  <si>
    <t>千葉県立四街道高等学校</t>
  </si>
  <si>
    <t>千葉県四街道市鹿渡８０９－２</t>
  </si>
  <si>
    <t>2840003</t>
  </si>
  <si>
    <t>D112210000994</t>
  </si>
  <si>
    <t>千葉県立四街道北高等学校</t>
  </si>
  <si>
    <t>千葉県四街道市栗山１０５５－４</t>
  </si>
  <si>
    <t>2840027</t>
  </si>
  <si>
    <t>D112210001001</t>
  </si>
  <si>
    <t>千葉県立沼南高等学校</t>
  </si>
  <si>
    <t>千葉県柏市岩井６７８ー３</t>
  </si>
  <si>
    <t>2701445</t>
  </si>
  <si>
    <t>D112210001010</t>
  </si>
  <si>
    <t>千葉県立沼南高柳高等学校</t>
  </si>
  <si>
    <t>千葉県柏市高柳９９５</t>
  </si>
  <si>
    <t>2770941</t>
  </si>
  <si>
    <t>D112210001029</t>
  </si>
  <si>
    <t>千葉県立関宿高等学校</t>
  </si>
  <si>
    <t>千葉県野田市木間ヶ瀬４３７６</t>
  </si>
  <si>
    <t>2700222</t>
  </si>
  <si>
    <t>D112210001038</t>
  </si>
  <si>
    <t>千葉県立八街高等学校</t>
  </si>
  <si>
    <t>千葉県八街市八街ろ１４５－３</t>
  </si>
  <si>
    <t>2891144</t>
  </si>
  <si>
    <t>D112210001047</t>
  </si>
  <si>
    <t>千葉県立印旛明誠高等学校</t>
  </si>
  <si>
    <t>千葉県印西市草深１４２０－９</t>
  </si>
  <si>
    <t>2701337</t>
  </si>
  <si>
    <t>D112210001056</t>
  </si>
  <si>
    <t>千葉県立白井高等学校</t>
  </si>
  <si>
    <t>千葉県白井市池の上１－８－１</t>
  </si>
  <si>
    <t>2701425</t>
  </si>
  <si>
    <t>D112210001065</t>
  </si>
  <si>
    <t>千葉県立富里高等学校</t>
  </si>
  <si>
    <t>千葉県富里市七栄１８１－１</t>
  </si>
  <si>
    <t>2860221</t>
  </si>
  <si>
    <t>D112210001074</t>
  </si>
  <si>
    <t>千葉県立下総高等学校</t>
  </si>
  <si>
    <t>千葉県成田市名古屋２４７</t>
  </si>
  <si>
    <t>2890116</t>
  </si>
  <si>
    <t>D112210001083</t>
  </si>
  <si>
    <t>千葉県立小見川高等学校</t>
  </si>
  <si>
    <t>千葉県香取市小見川４７３５ー１</t>
  </si>
  <si>
    <t>2890313</t>
  </si>
  <si>
    <t>D112210001092</t>
  </si>
  <si>
    <t>千葉県立多古高等学校</t>
  </si>
  <si>
    <t>千葉県香取郡多古町多古３２３６</t>
  </si>
  <si>
    <t>2892241</t>
  </si>
  <si>
    <t>D112210001109</t>
  </si>
  <si>
    <t>千葉県立九十九里高等学校</t>
  </si>
  <si>
    <t>千葉県山武郡九十九里町片貝１９１０</t>
  </si>
  <si>
    <t>2830104</t>
  </si>
  <si>
    <t>D112210001118</t>
  </si>
  <si>
    <t>千葉県立成東高等学校</t>
  </si>
  <si>
    <t>千葉県山武市成東３５９６</t>
  </si>
  <si>
    <t>2891326</t>
  </si>
  <si>
    <t>D112210001127</t>
  </si>
  <si>
    <t>千葉県立松尾高等学校</t>
  </si>
  <si>
    <t>千葉県山武市松尾町大堤５４６</t>
  </si>
  <si>
    <t>2891594</t>
  </si>
  <si>
    <t>D112210001136</t>
  </si>
  <si>
    <t>千葉県立大網高等学校</t>
  </si>
  <si>
    <t>千葉県大網白里市大網４３５－１</t>
  </si>
  <si>
    <t>2993251</t>
  </si>
  <si>
    <t>D112210001145</t>
  </si>
  <si>
    <t>千葉県立一宮商業高等学校</t>
  </si>
  <si>
    <t>千葉県長生郡一宮町一宮３２８７</t>
  </si>
  <si>
    <t>2994301</t>
  </si>
  <si>
    <t>D112210001154</t>
  </si>
  <si>
    <t>千葉県立大多喜高等学校</t>
  </si>
  <si>
    <t>千葉県夷隅郡大多喜町大多喜４８１</t>
  </si>
  <si>
    <t>2980216</t>
  </si>
  <si>
    <t>D112210001163</t>
  </si>
  <si>
    <t>千葉県立大原高等学校</t>
  </si>
  <si>
    <t>千葉県いすみ市大原７９８５</t>
  </si>
  <si>
    <t>2980004</t>
  </si>
  <si>
    <t>D112210001172</t>
  </si>
  <si>
    <t>千葉県立安房拓心高等学校</t>
  </si>
  <si>
    <t>千葉県南房総市和田町海発１６０４</t>
  </si>
  <si>
    <t>2992795</t>
  </si>
  <si>
    <t>D112210001181</t>
  </si>
  <si>
    <t>千葉県立袖ヶ浦高等学校</t>
  </si>
  <si>
    <t>千葉県袖ケ浦市神納５３０</t>
  </si>
  <si>
    <t>2990257</t>
  </si>
  <si>
    <t>D112210001190</t>
  </si>
  <si>
    <t>千葉県立船橋啓明高等学校</t>
  </si>
  <si>
    <t>千葉県船橋市旭町３３３</t>
  </si>
  <si>
    <t>2730041</t>
  </si>
  <si>
    <t>D112210001207</t>
  </si>
  <si>
    <t>千葉県立市川昴高等学校</t>
  </si>
  <si>
    <t>千葉県市川市東国分１－１－１</t>
  </si>
  <si>
    <t>2720833</t>
  </si>
  <si>
    <t>D112210001216</t>
  </si>
  <si>
    <t>千葉県立松戸向陽高等学校</t>
  </si>
  <si>
    <t>千葉県松戸市秋山６８２</t>
  </si>
  <si>
    <t>2702223</t>
  </si>
  <si>
    <t>D112210001225</t>
  </si>
  <si>
    <t>千葉県立我孫子東高等学校</t>
  </si>
  <si>
    <t>千葉県我孫子市新々田１７２</t>
  </si>
  <si>
    <t>2701104</t>
  </si>
  <si>
    <t>D112210001234</t>
  </si>
  <si>
    <t>千葉市立千葉高等学校</t>
  </si>
  <si>
    <t>千葉県千葉市稲毛区小仲台９－４６－１</t>
  </si>
  <si>
    <t>D112210001243</t>
  </si>
  <si>
    <t>千葉市立稲毛高等学校</t>
  </si>
  <si>
    <t>千葉県千葉市美浜区高浜３－１－１</t>
  </si>
  <si>
    <t>2610003</t>
  </si>
  <si>
    <t>D112210001252</t>
  </si>
  <si>
    <t>銚子市立銚子高等学校</t>
  </si>
  <si>
    <t>千葉県銚子市春日町２６８９</t>
  </si>
  <si>
    <t>2880814</t>
  </si>
  <si>
    <t>D112210001261</t>
  </si>
  <si>
    <t>船橋市立船橋高等学校</t>
  </si>
  <si>
    <t>千葉県船橋市市場４－５－１</t>
  </si>
  <si>
    <t>2730001</t>
  </si>
  <si>
    <t>D112210001270</t>
  </si>
  <si>
    <t>松戸市立松戸高等学校</t>
  </si>
  <si>
    <t>千葉県松戸市紙敷２－７－５</t>
  </si>
  <si>
    <t>D112210001289</t>
  </si>
  <si>
    <t>習志野市立習志野高等学校</t>
  </si>
  <si>
    <t>千葉県習志野市東習志野１－２－１</t>
  </si>
  <si>
    <t>2750001</t>
  </si>
  <si>
    <t>D112210001298</t>
  </si>
  <si>
    <t>柏市立柏高等学校</t>
  </si>
  <si>
    <t>千葉県柏市船戸山高野３２５－１</t>
  </si>
  <si>
    <t>2770801</t>
  </si>
  <si>
    <t>D112310000019</t>
  </si>
  <si>
    <t>千葉経済大学附属高等学校</t>
  </si>
  <si>
    <t>千葉県千葉市稲毛区轟町４－３－３０</t>
  </si>
  <si>
    <t>2638585</t>
  </si>
  <si>
    <t>D112310000028</t>
  </si>
  <si>
    <t>千葉明徳高等学校</t>
  </si>
  <si>
    <t>千葉県千葉市中央区南生実町１４１２</t>
  </si>
  <si>
    <t>2608685</t>
  </si>
  <si>
    <t>D112310000037</t>
  </si>
  <si>
    <t>敬愛学園高等学校</t>
  </si>
  <si>
    <t>千葉県千葉市稲毛区穴川１－５－２１</t>
  </si>
  <si>
    <t>D112310000046</t>
  </si>
  <si>
    <t>植草学園大学附属高等学校</t>
  </si>
  <si>
    <t>千葉県千葉市中央区弁天２－８－９</t>
  </si>
  <si>
    <t>2608601</t>
  </si>
  <si>
    <t>D112310000055</t>
  </si>
  <si>
    <t>千葉聖心高等学校</t>
  </si>
  <si>
    <t>千葉県千葉市中央区道場北１－１７－６</t>
  </si>
  <si>
    <t>2600006</t>
  </si>
  <si>
    <t>D112310000064</t>
  </si>
  <si>
    <t>昭和学院秀英高等学校</t>
  </si>
  <si>
    <t>千葉県千葉市美浜区若葉１－２</t>
  </si>
  <si>
    <t>D112310000073</t>
  </si>
  <si>
    <t>渋谷教育学園幕張高等学校</t>
  </si>
  <si>
    <t>千葉県千葉市美浜区若葉１－３</t>
  </si>
  <si>
    <t>D112310000082</t>
  </si>
  <si>
    <t>明聖高等学校</t>
  </si>
  <si>
    <t>千葉県千葉市中央区本千葉町１０－２３</t>
  </si>
  <si>
    <t>2600014</t>
  </si>
  <si>
    <t>D112310000091</t>
  </si>
  <si>
    <t>桜林高等学校</t>
  </si>
  <si>
    <t>千葉県千葉市若葉区桜木北１－１７－３２</t>
  </si>
  <si>
    <t>2640029</t>
  </si>
  <si>
    <t>D112310000108</t>
  </si>
  <si>
    <t>昭和学院高等学校</t>
  </si>
  <si>
    <t>千葉県市川市東菅野２－１７－１</t>
  </si>
  <si>
    <t>2720823</t>
  </si>
  <si>
    <t>D112310000117</t>
  </si>
  <si>
    <t>市川高等学校</t>
  </si>
  <si>
    <t>千葉県市川市本北方２－３８－１</t>
  </si>
  <si>
    <t>2720816</t>
  </si>
  <si>
    <t>D112310000126</t>
  </si>
  <si>
    <t>和洋国府台女子高等学校</t>
  </si>
  <si>
    <t>千葉県市川市国府台２－３－１</t>
  </si>
  <si>
    <t>2728533</t>
  </si>
  <si>
    <t>D112310000135</t>
  </si>
  <si>
    <t>日出学園高等学校</t>
  </si>
  <si>
    <t>千葉県市川市菅野３－２３－１</t>
  </si>
  <si>
    <t>2720824</t>
  </si>
  <si>
    <t>D112310000144</t>
  </si>
  <si>
    <t>千葉商科大学付属高等学校</t>
  </si>
  <si>
    <t>千葉県市川市中国分２－１０－１</t>
  </si>
  <si>
    <t>2720835</t>
  </si>
  <si>
    <t>D112310000153</t>
  </si>
  <si>
    <t>国府台女子学院高等部</t>
  </si>
  <si>
    <t>千葉県市川市菅野３－２４－１</t>
  </si>
  <si>
    <t>2728567</t>
  </si>
  <si>
    <t>D112310000162</t>
  </si>
  <si>
    <t>不二女子高等学校</t>
  </si>
  <si>
    <t>千葉県市川市八幡４－５－７</t>
  </si>
  <si>
    <t>2720021</t>
  </si>
  <si>
    <t>D112310000171</t>
  </si>
  <si>
    <t>東葉高等学校</t>
  </si>
  <si>
    <t>千葉県船橋市飯山満町２丁目６６５番１号</t>
  </si>
  <si>
    <t>2740822</t>
  </si>
  <si>
    <t>D112310000180</t>
  </si>
  <si>
    <t>日本大学習志野高等学校</t>
  </si>
  <si>
    <t>千葉県船橋市習志野台７－２４－２４</t>
  </si>
  <si>
    <t>2748504</t>
  </si>
  <si>
    <t>D112310000199</t>
  </si>
  <si>
    <t>千葉日本大学第一高等学校</t>
  </si>
  <si>
    <t>千葉県船橋市習志野台８－３４－１</t>
  </si>
  <si>
    <t>2740063</t>
  </si>
  <si>
    <t>D112310000206</t>
  </si>
  <si>
    <t>東京学館船橋高等学校</t>
  </si>
  <si>
    <t>千葉県船橋市豊富町５７７番地</t>
  </si>
  <si>
    <t>D112310000215</t>
  </si>
  <si>
    <t>中山学園高等学校</t>
  </si>
  <si>
    <t>千葉県船橋市本町３－３４－１０</t>
  </si>
  <si>
    <t>2730005</t>
  </si>
  <si>
    <t>D112310000224</t>
  </si>
  <si>
    <t>千葉県安房西高等学校</t>
  </si>
  <si>
    <t>千葉県館山市北条２３１１－３</t>
  </si>
  <si>
    <t>2940045</t>
  </si>
  <si>
    <t>D112310000233</t>
  </si>
  <si>
    <t>拓殖大学紅陵高等学校</t>
  </si>
  <si>
    <t>千葉県木更津市桜井１４０３</t>
  </si>
  <si>
    <t>2928568</t>
  </si>
  <si>
    <t>D112310000242</t>
  </si>
  <si>
    <t>暁星国際高等学校</t>
  </si>
  <si>
    <t>千葉県木更津市矢那１０８３</t>
  </si>
  <si>
    <t>2928565</t>
  </si>
  <si>
    <t>D112310000251</t>
  </si>
  <si>
    <t>志学館高等部</t>
  </si>
  <si>
    <t>千葉県木更津市真舟３－２９－１</t>
  </si>
  <si>
    <t>D112310000260</t>
  </si>
  <si>
    <t>木更津総合高等学校</t>
  </si>
  <si>
    <t>千葉県木更津市東太田３－４－１</t>
  </si>
  <si>
    <t>2928511</t>
  </si>
  <si>
    <t>D112310000279</t>
  </si>
  <si>
    <t>専修大学松戸高等学校</t>
  </si>
  <si>
    <t>千葉県松戸市上本郷２－３６２１</t>
  </si>
  <si>
    <t>2718585</t>
  </si>
  <si>
    <t>D112310000288</t>
  </si>
  <si>
    <t>光英ＶＥＲＩＴＡＳ高等学校</t>
  </si>
  <si>
    <t>千葉県松戸市秋山６００</t>
  </si>
  <si>
    <t>D112310000297</t>
  </si>
  <si>
    <t>西武台千葉高等学校</t>
  </si>
  <si>
    <t>千葉県野田市尾崎２２４１－２</t>
  </si>
  <si>
    <t>2700235</t>
  </si>
  <si>
    <t>D112310000304</t>
  </si>
  <si>
    <t>あずさ第一高等学校</t>
  </si>
  <si>
    <t>千葉県野田市野田４０５－１</t>
  </si>
  <si>
    <t>2780037</t>
  </si>
  <si>
    <t>D112310000313</t>
  </si>
  <si>
    <t>千葉萌陽高等学校</t>
  </si>
  <si>
    <t>千葉県香取市佐原イ３３７１</t>
  </si>
  <si>
    <t>D112310000322</t>
  </si>
  <si>
    <t>成田高等学校</t>
  </si>
  <si>
    <t>千葉県成田市成田２７</t>
  </si>
  <si>
    <t>2860023</t>
  </si>
  <si>
    <t>D112310000331</t>
  </si>
  <si>
    <t>千葉学芸高等学校</t>
  </si>
  <si>
    <t>千葉県東金市田間１９９９番</t>
  </si>
  <si>
    <t>2830005</t>
  </si>
  <si>
    <t>D112310000340</t>
  </si>
  <si>
    <t>敬愛大学八日市場高等学校</t>
  </si>
  <si>
    <t>千葉県匝瑳市八日市場ロ３９０</t>
  </si>
  <si>
    <t>2892143</t>
  </si>
  <si>
    <t>D112310000359</t>
  </si>
  <si>
    <t>東邦大学付属東邦高等学校</t>
  </si>
  <si>
    <t>千葉県習志野市泉町２－１－３７</t>
  </si>
  <si>
    <t>2758511</t>
  </si>
  <si>
    <t>D112310000368</t>
  </si>
  <si>
    <t>麗澤高等学校</t>
  </si>
  <si>
    <t>千葉県柏市光ヶ丘２－１－１</t>
  </si>
  <si>
    <t>2778686</t>
  </si>
  <si>
    <t>D112310000377</t>
  </si>
  <si>
    <t>芝浦工業大学柏高等学校</t>
  </si>
  <si>
    <t>千葉県柏市増尾７００番地</t>
  </si>
  <si>
    <t>D112310000386</t>
  </si>
  <si>
    <t>日本体育大学柏高等学校</t>
  </si>
  <si>
    <t>千葉県柏市戸張９４４</t>
  </si>
  <si>
    <t>2770008</t>
  </si>
  <si>
    <t>D112310000395</t>
  </si>
  <si>
    <t>流通経済大学付属柏高等学校</t>
  </si>
  <si>
    <t>千葉県柏市十余二１－２０</t>
  </si>
  <si>
    <t>2770872</t>
  </si>
  <si>
    <t>D112310000402</t>
  </si>
  <si>
    <t>東海大学付属市原望洋高等学校</t>
  </si>
  <si>
    <t>D112310000411</t>
  </si>
  <si>
    <t>市原中央高等学校</t>
  </si>
  <si>
    <t>千葉県市原市土宇１４８１－１</t>
  </si>
  <si>
    <t>2900215</t>
  </si>
  <si>
    <t>D112310000420</t>
  </si>
  <si>
    <t>千葉英和高等学校</t>
  </si>
  <si>
    <t>千葉県八千代市村上７０９－１</t>
  </si>
  <si>
    <t>D112310000439</t>
  </si>
  <si>
    <t>八千代松陰高等学校</t>
  </si>
  <si>
    <t>千葉県八千代市村上７２７</t>
  </si>
  <si>
    <t>D112310000448</t>
  </si>
  <si>
    <t>秀明大学学校教師学部附属秀明八千代高等学校</t>
  </si>
  <si>
    <t>千葉県八千代市桑橋８０３番地</t>
  </si>
  <si>
    <t>2760007</t>
  </si>
  <si>
    <t>D112310000457</t>
  </si>
  <si>
    <t>我孫子二階堂高等学校</t>
  </si>
  <si>
    <t>千葉県我孫子市久寺家４７９－１</t>
  </si>
  <si>
    <t>2701163</t>
  </si>
  <si>
    <t>D112310000466</t>
  </si>
  <si>
    <t>中央学院高等学校</t>
  </si>
  <si>
    <t>千葉県我孫子市都部７６５</t>
  </si>
  <si>
    <t>2701131</t>
  </si>
  <si>
    <t>D112310000475</t>
  </si>
  <si>
    <t>鴨川令徳高等学校</t>
  </si>
  <si>
    <t>千葉県鴨川市横渚８１５</t>
  </si>
  <si>
    <t>D112310000484</t>
  </si>
  <si>
    <t>翔凜高等学校</t>
  </si>
  <si>
    <t>千葉県君津市三直１３４８－１</t>
  </si>
  <si>
    <t>2991172</t>
  </si>
  <si>
    <t>D112310000493</t>
  </si>
  <si>
    <t>東海大学付属浦安高等学校</t>
  </si>
  <si>
    <t>千葉県浦安市東野３－１１－１</t>
  </si>
  <si>
    <t>2790042</t>
  </si>
  <si>
    <t>D112310000509</t>
  </si>
  <si>
    <t>東京学館浦安高等学校</t>
  </si>
  <si>
    <t>千葉県浦安市高洲１－２３－１</t>
  </si>
  <si>
    <t>D112310000518</t>
  </si>
  <si>
    <t>千葉敬愛高等学校</t>
  </si>
  <si>
    <t>千葉県四街道市四街道１５２２</t>
  </si>
  <si>
    <t>2840005</t>
  </si>
  <si>
    <t>D112310000527</t>
  </si>
  <si>
    <t>愛国学園大学附属四街道高等学校</t>
  </si>
  <si>
    <t>千葉県四街道市四街道１５３２－１６</t>
  </si>
  <si>
    <t>D112310000536</t>
  </si>
  <si>
    <t>二松学舎大学附属柏高等学校</t>
  </si>
  <si>
    <t>千葉県柏市大井２５９０</t>
  </si>
  <si>
    <t>2770902</t>
  </si>
  <si>
    <t>D112310000545</t>
  </si>
  <si>
    <t>東京学館高等学校</t>
  </si>
  <si>
    <t>千葉県印旛郡酒々井町伊篠２１</t>
  </si>
  <si>
    <t>2850902</t>
  </si>
  <si>
    <t>D112310000554</t>
  </si>
  <si>
    <t>千葉黎明高等学校</t>
  </si>
  <si>
    <t>千葉県八街市八街ほ６２５</t>
  </si>
  <si>
    <t>2891115</t>
  </si>
  <si>
    <t>D112310000563</t>
  </si>
  <si>
    <t>横芝敬愛高等学校</t>
  </si>
  <si>
    <t>千葉県山武郡横芝光町栗山４５０８</t>
  </si>
  <si>
    <t>2891733</t>
  </si>
  <si>
    <t>D112310000572</t>
  </si>
  <si>
    <t>茂原北陵高等学校</t>
  </si>
  <si>
    <t>千葉県茂原市吉井上１２８番地</t>
  </si>
  <si>
    <t>2994122</t>
  </si>
  <si>
    <t>D112310000581</t>
  </si>
  <si>
    <t>わせがく高等学校</t>
  </si>
  <si>
    <t>千葉県香取郡多古町飯笹字向台２５２番地２</t>
  </si>
  <si>
    <t>2892231</t>
  </si>
  <si>
    <t>D112310000590</t>
  </si>
  <si>
    <t>中央国際高等学校</t>
  </si>
  <si>
    <t>千葉県夷隅郡御宿町久保１５２８</t>
  </si>
  <si>
    <t>2995102</t>
  </si>
  <si>
    <t>D112310000607</t>
  </si>
  <si>
    <t>千葉科学大学附属高等学校</t>
  </si>
  <si>
    <t>千葉県銚子市潮見町３番</t>
  </si>
  <si>
    <t>2880025</t>
  </si>
  <si>
    <t>D112310000616</t>
  </si>
  <si>
    <t>ヒューマンキャンパスのぞみ高等学校</t>
  </si>
  <si>
    <t>千葉県茂原市緑ケ丘１丁目５３番地</t>
  </si>
  <si>
    <t>2970065</t>
  </si>
  <si>
    <t>D112310000625</t>
  </si>
  <si>
    <t>成美学園高等學校</t>
  </si>
  <si>
    <t>千葉県勝浦市松部１０００－１</t>
  </si>
  <si>
    <t>2995241</t>
  </si>
  <si>
    <t>D113110000012</t>
  </si>
  <si>
    <t>13(東京)</t>
  </si>
  <si>
    <t>東京学芸大学附属高等学校</t>
  </si>
  <si>
    <t>東京都世田谷区下馬４－１－５</t>
  </si>
  <si>
    <t>1540002</t>
  </si>
  <si>
    <t>D113110000021</t>
  </si>
  <si>
    <t>筑波大学附属高等学校</t>
  </si>
  <si>
    <t>東京都文京区大塚１－９－１</t>
  </si>
  <si>
    <t>1120012</t>
  </si>
  <si>
    <t>D113110000030</t>
  </si>
  <si>
    <t>筑波大学附属駒場高等学校</t>
  </si>
  <si>
    <t>東京都世田谷区池尻４－７－１</t>
  </si>
  <si>
    <t>1540001</t>
  </si>
  <si>
    <t>D113110000049</t>
  </si>
  <si>
    <t>東京工業大学附属科学技術高等学校</t>
  </si>
  <si>
    <t>東京都港区芝浦３－３－６</t>
  </si>
  <si>
    <t>1080023</t>
  </si>
  <si>
    <t>D113110000058</t>
  </si>
  <si>
    <t>東京芸術大学音楽学部附属音楽高等学校</t>
  </si>
  <si>
    <t>東京都台東区上野公園１２－８</t>
  </si>
  <si>
    <t>1108714</t>
  </si>
  <si>
    <t>D113110000067</t>
  </si>
  <si>
    <t>お茶の水女子大学附属高等学校</t>
  </si>
  <si>
    <t>東京都文京区大塚２－１－１</t>
  </si>
  <si>
    <t>1128610</t>
  </si>
  <si>
    <t>D113110000076</t>
  </si>
  <si>
    <t>東京科学大学附属科学技術高等学校</t>
  </si>
  <si>
    <t>D113299901013</t>
  </si>
  <si>
    <t>東京都立一橋高等学校</t>
  </si>
  <si>
    <t>東京都千代田区東神田１－１２－１３</t>
  </si>
  <si>
    <t>1010031</t>
  </si>
  <si>
    <t>D113299901022</t>
  </si>
  <si>
    <t>東京都立日比谷高等学校</t>
  </si>
  <si>
    <t>東京都千代田区永田町２－１６－１</t>
  </si>
  <si>
    <t>1000014</t>
  </si>
  <si>
    <t>D113299901031</t>
  </si>
  <si>
    <t>東京都立三田高等学校</t>
  </si>
  <si>
    <t>東京都港区三田１－４－４６</t>
  </si>
  <si>
    <t>1080073</t>
  </si>
  <si>
    <t>D113299901040</t>
  </si>
  <si>
    <t>東京都立大崎高等学校</t>
  </si>
  <si>
    <t>東京都品川区豊町２－１－７</t>
  </si>
  <si>
    <t>1420042</t>
  </si>
  <si>
    <t>D113299901059</t>
  </si>
  <si>
    <t>東京都立八潮高等学校</t>
  </si>
  <si>
    <t>東京都品川区東品川３－２７－２２</t>
  </si>
  <si>
    <t>1400002</t>
  </si>
  <si>
    <t>D113299901068</t>
  </si>
  <si>
    <t>東京都立小山台高等学校</t>
  </si>
  <si>
    <t>東京都品川区小山３－３－３２</t>
  </si>
  <si>
    <t>1420062</t>
  </si>
  <si>
    <t>D113299901077</t>
  </si>
  <si>
    <t>東京都立雪谷高等学校</t>
  </si>
  <si>
    <t>東京都大田区久が原１－１４－１</t>
  </si>
  <si>
    <t>1460085</t>
  </si>
  <si>
    <t>D113299901086</t>
  </si>
  <si>
    <t>東京都立大森高等学校</t>
  </si>
  <si>
    <t>東京都大田区西蒲田２－２－１</t>
  </si>
  <si>
    <t>1440051</t>
  </si>
  <si>
    <t>D113299901095</t>
  </si>
  <si>
    <t>東京都立田園調布高等学校</t>
  </si>
  <si>
    <t>東京都大田区田園調布南２７－１</t>
  </si>
  <si>
    <t>1450076</t>
  </si>
  <si>
    <t>D113299901102</t>
  </si>
  <si>
    <t>東京都立蒲田高等学校</t>
  </si>
  <si>
    <t>東京都大田区蒲田本町１－１－３０</t>
  </si>
  <si>
    <t>1440053</t>
  </si>
  <si>
    <t>D113299901111</t>
  </si>
  <si>
    <t>東京都立つばさ総合高等学校</t>
  </si>
  <si>
    <t>東京都大田区本羽田３－１１－５</t>
  </si>
  <si>
    <t>1448533</t>
  </si>
  <si>
    <t>D113299901120</t>
  </si>
  <si>
    <t>東京都立六本木高等学校</t>
  </si>
  <si>
    <t>東京都港区六本木６－１６－３６</t>
  </si>
  <si>
    <t>1060032</t>
  </si>
  <si>
    <t>D113299901139</t>
  </si>
  <si>
    <t>東京都立六郷工科高等学校</t>
  </si>
  <si>
    <t>東京都大田区東六郷２－１８－２</t>
  </si>
  <si>
    <t>1448506</t>
  </si>
  <si>
    <t>D113299901148</t>
  </si>
  <si>
    <t>東京都立美原高等学校</t>
  </si>
  <si>
    <t>東京都大田区大森東１－３３－１</t>
  </si>
  <si>
    <t>1430012</t>
  </si>
  <si>
    <t>D113299901157</t>
  </si>
  <si>
    <t>東京都立芝商業高等学校</t>
  </si>
  <si>
    <t>東京都港区海岸１－８－２５</t>
  </si>
  <si>
    <t>1050022</t>
  </si>
  <si>
    <t>D113299901166</t>
  </si>
  <si>
    <t>東京都立大田桜台高等学校</t>
  </si>
  <si>
    <t>東京都大田区中馬込３－１１－１０</t>
  </si>
  <si>
    <t>1430027</t>
  </si>
  <si>
    <t>D113299902012</t>
  </si>
  <si>
    <t>東京都立戸山高等学校</t>
  </si>
  <si>
    <t>東京都新宿区戸山３－１９－１</t>
  </si>
  <si>
    <t>1620052</t>
  </si>
  <si>
    <t>D113299902021</t>
  </si>
  <si>
    <t>東京都立駒場高等学校</t>
  </si>
  <si>
    <t>東京都目黒区大橋２－１８－１</t>
  </si>
  <si>
    <t>1530044</t>
  </si>
  <si>
    <t>D113299902030</t>
  </si>
  <si>
    <t>東京都立目黒高等学校</t>
  </si>
  <si>
    <t>東京都目黒区祐天寺２－７－１５</t>
  </si>
  <si>
    <t>1530052</t>
  </si>
  <si>
    <t>D113299902049</t>
  </si>
  <si>
    <t>東京都立新宿高等学校</t>
  </si>
  <si>
    <t>東京都新宿区内藤町１１－４</t>
  </si>
  <si>
    <t>1600014</t>
  </si>
  <si>
    <t>D113299902058</t>
  </si>
  <si>
    <t>東京都立青山高等学校</t>
  </si>
  <si>
    <t>東京都渋谷区神宮前２－１－８</t>
  </si>
  <si>
    <t>1500001</t>
  </si>
  <si>
    <t>D113299902067</t>
  </si>
  <si>
    <t>東京都立広尾高等学校</t>
  </si>
  <si>
    <t>東京都渋谷区東４－１４－１４</t>
  </si>
  <si>
    <t>1500011</t>
  </si>
  <si>
    <t>D113299902076</t>
  </si>
  <si>
    <t>東京都立松原高等学校</t>
  </si>
  <si>
    <t>東京都世田谷区桜上水４－３－５</t>
  </si>
  <si>
    <t>1560045</t>
  </si>
  <si>
    <t>D113299902085</t>
  </si>
  <si>
    <t>東京都立桜町高等学校</t>
  </si>
  <si>
    <t>東京都世田谷区用賀２－４－１</t>
  </si>
  <si>
    <t>1580097</t>
  </si>
  <si>
    <t>D113299902094</t>
  </si>
  <si>
    <t>東京都立千歳丘高等学校</t>
  </si>
  <si>
    <t>東京都世田谷区船橋３－１８－１</t>
  </si>
  <si>
    <t>1560055</t>
  </si>
  <si>
    <t>D113299902101</t>
  </si>
  <si>
    <t>東京都立深沢高等学校</t>
  </si>
  <si>
    <t>東京都世田谷区深沢７－３－１４</t>
  </si>
  <si>
    <t>1580081</t>
  </si>
  <si>
    <t>D113299902110</t>
  </si>
  <si>
    <t>東京都立世田谷泉高等学校</t>
  </si>
  <si>
    <t>東京都世田谷区北烏山９－２２－１</t>
  </si>
  <si>
    <t>1570061</t>
  </si>
  <si>
    <t>D113299902129</t>
  </si>
  <si>
    <t>東京都立世田谷総合高等学校</t>
  </si>
  <si>
    <t>東京都世田谷区岡本２－９－１</t>
  </si>
  <si>
    <t>1570076</t>
  </si>
  <si>
    <t>D113299902138</t>
  </si>
  <si>
    <t>東京都立新宿山吹高等学校</t>
  </si>
  <si>
    <t>東京都新宿区山吹町８１</t>
  </si>
  <si>
    <t>1628612</t>
  </si>
  <si>
    <t>D113299902147</t>
  </si>
  <si>
    <t>東京都立芦花高等学校</t>
  </si>
  <si>
    <t>東京都世田谷区粕谷３－８－１</t>
  </si>
  <si>
    <t>1570063</t>
  </si>
  <si>
    <t>D113299902156</t>
  </si>
  <si>
    <t>東京都立第一商業高等学校</t>
  </si>
  <si>
    <t>東京都渋谷区鉢山町８－１</t>
  </si>
  <si>
    <t>1500035</t>
  </si>
  <si>
    <t>D113299902165</t>
  </si>
  <si>
    <t>東京都立総合工科高等学校</t>
  </si>
  <si>
    <t>東京都世田谷区成城９－２５－１</t>
  </si>
  <si>
    <t>1570066</t>
  </si>
  <si>
    <t>D113299902174</t>
  </si>
  <si>
    <t>東京都立園芸高等学校</t>
  </si>
  <si>
    <t>東京都世田谷区深沢５－３８－１</t>
  </si>
  <si>
    <t>1588566</t>
  </si>
  <si>
    <t>D113299902183</t>
  </si>
  <si>
    <t>東京都立国際高等学校</t>
  </si>
  <si>
    <t>東京都目黒区駒場２－１９－５９</t>
  </si>
  <si>
    <t>1530041</t>
  </si>
  <si>
    <t>D113299902192</t>
  </si>
  <si>
    <t>東京都立総合芸術高等学校</t>
  </si>
  <si>
    <t>東京都新宿区富久町２２－１</t>
  </si>
  <si>
    <t>1620067</t>
  </si>
  <si>
    <t>D113299903011</t>
  </si>
  <si>
    <t>東京都立鷺宮高等学校</t>
  </si>
  <si>
    <t>東京都中野区若宮３－４６－８</t>
  </si>
  <si>
    <t>1650033</t>
  </si>
  <si>
    <t>D113299903020</t>
  </si>
  <si>
    <t>東京都立富士高等学校</t>
  </si>
  <si>
    <t>東京都中野区弥生町５－２１－１</t>
  </si>
  <si>
    <t>1640013</t>
  </si>
  <si>
    <t>D113299903039</t>
  </si>
  <si>
    <t>東京都立武蔵丘高等学校</t>
  </si>
  <si>
    <t>東京都中野区上鷺宮２－１４－１</t>
  </si>
  <si>
    <t>1650031</t>
  </si>
  <si>
    <t>D113299903048</t>
  </si>
  <si>
    <t>東京都立荻窪高等学校</t>
  </si>
  <si>
    <t>東京都杉並区荻窪５－７－２０</t>
  </si>
  <si>
    <t>1670051</t>
  </si>
  <si>
    <t>D113299903057</t>
  </si>
  <si>
    <t>東京都立西高等学校</t>
  </si>
  <si>
    <t>東京都杉並区宮前４－２１－３２</t>
  </si>
  <si>
    <t>1680081</t>
  </si>
  <si>
    <t>D113299903066</t>
  </si>
  <si>
    <t>東京都立豊多摩高等学校</t>
  </si>
  <si>
    <t>東京都杉並区成田西２－６－１８</t>
  </si>
  <si>
    <t>1660016</t>
  </si>
  <si>
    <t>D113299903075</t>
  </si>
  <si>
    <t>東京都立杉並高等学校</t>
  </si>
  <si>
    <t>東京都杉並区成田西４－１５－１５</t>
  </si>
  <si>
    <t>D113299903084</t>
  </si>
  <si>
    <t>東京都立石神井高等学校</t>
  </si>
  <si>
    <t>東京都練馬区関町北４－３２－４８</t>
  </si>
  <si>
    <t>1770051</t>
  </si>
  <si>
    <t>D113299903093</t>
  </si>
  <si>
    <t>東京都立井草高等学校</t>
  </si>
  <si>
    <t>東京都練馬区上石神井２－２－４３</t>
  </si>
  <si>
    <t>1770044</t>
  </si>
  <si>
    <t>D113299903100</t>
  </si>
  <si>
    <t>東京都立大泉高等学校</t>
  </si>
  <si>
    <t>東京都練馬区東大泉５－３－１</t>
  </si>
  <si>
    <t>1780063</t>
  </si>
  <si>
    <t>D113299903119</t>
  </si>
  <si>
    <t>東京都立練馬高等学校</t>
  </si>
  <si>
    <t>東京都練馬区春日町４－２８－２５</t>
  </si>
  <si>
    <t>1798908</t>
  </si>
  <si>
    <t>D113299903128</t>
  </si>
  <si>
    <t>東京都立光丘高等学校</t>
  </si>
  <si>
    <t>東京都練馬区旭町２－１－３５</t>
  </si>
  <si>
    <t>1790071</t>
  </si>
  <si>
    <t>D113299903137</t>
  </si>
  <si>
    <t>東京都立田柄高等学校</t>
  </si>
  <si>
    <t>東京都練馬区光が丘２－３－１</t>
  </si>
  <si>
    <t>1790072</t>
  </si>
  <si>
    <t>D113299903146</t>
  </si>
  <si>
    <t>東京都立杉並総合高等学校</t>
  </si>
  <si>
    <t>東京都杉並区下高井戸５－１７－１</t>
  </si>
  <si>
    <t>1680073</t>
  </si>
  <si>
    <t>D113299903155</t>
  </si>
  <si>
    <t>東京都立稔ヶ丘高等学校</t>
  </si>
  <si>
    <t>東京都中野区上鷺宮５－１１－１</t>
  </si>
  <si>
    <t>D113299903164</t>
  </si>
  <si>
    <t>東京都立大泉桜高等学校</t>
  </si>
  <si>
    <t>東京都練馬区大泉町３－５－７</t>
  </si>
  <si>
    <t>1780062</t>
  </si>
  <si>
    <t>D113299903173</t>
  </si>
  <si>
    <t>東京都立第四商業高等学校</t>
  </si>
  <si>
    <t>東京都練馬区貫井３－４５－１９</t>
  </si>
  <si>
    <t>1760021</t>
  </si>
  <si>
    <t>D113299903182</t>
  </si>
  <si>
    <t>東京都立中野工科高等学校</t>
  </si>
  <si>
    <t>東京都中野区野方３－５－５</t>
  </si>
  <si>
    <t>1650027</t>
  </si>
  <si>
    <t>D113299903191</t>
  </si>
  <si>
    <t>東京都立杉並工科高等学校</t>
  </si>
  <si>
    <t>東京都杉並区上井草４－１３－３１</t>
  </si>
  <si>
    <t>1670023</t>
  </si>
  <si>
    <t>D113299903208</t>
  </si>
  <si>
    <t>東京都立練馬工科高等学校</t>
  </si>
  <si>
    <t>東京都練馬区早宮２－９－１８</t>
  </si>
  <si>
    <t>1798909</t>
  </si>
  <si>
    <t>D113299903217</t>
  </si>
  <si>
    <t>東京都立農芸高等学校</t>
  </si>
  <si>
    <t>東京都杉並区今川３－２５－１</t>
  </si>
  <si>
    <t>1670035</t>
  </si>
  <si>
    <t>D113299904010</t>
  </si>
  <si>
    <t>東京都立竹早高等学校</t>
  </si>
  <si>
    <t>東京都文京区小石川４－２－１</t>
  </si>
  <si>
    <t>1120002</t>
  </si>
  <si>
    <t>D113299904029</t>
  </si>
  <si>
    <t>東京都立向丘高等学校</t>
  </si>
  <si>
    <t>東京都文京区向丘１－１１－１８</t>
  </si>
  <si>
    <t>1130023</t>
  </si>
  <si>
    <t>D113299904038</t>
  </si>
  <si>
    <t>東京都立豊島高等学校</t>
  </si>
  <si>
    <t>東京都豊島区千早４－９－２１</t>
  </si>
  <si>
    <t>1710044</t>
  </si>
  <si>
    <t>D113299904047</t>
  </si>
  <si>
    <t>東京都立文京高等学校</t>
  </si>
  <si>
    <t>東京都豊島区西巣鴨１－１－５</t>
  </si>
  <si>
    <t>1700001</t>
  </si>
  <si>
    <t>D113299904056</t>
  </si>
  <si>
    <t>東京都立北園高等学校</t>
  </si>
  <si>
    <t>東京都板橋区板橋４－１４－１</t>
  </si>
  <si>
    <t>1730004</t>
  </si>
  <si>
    <t>D113299904065</t>
  </si>
  <si>
    <t>東京都立板橋高等学校</t>
  </si>
  <si>
    <t>東京都板橋区大谷口１－５４－１</t>
  </si>
  <si>
    <t>1730035</t>
  </si>
  <si>
    <t>D113299904074</t>
  </si>
  <si>
    <t>東京都立大山高等学校</t>
  </si>
  <si>
    <t>東京都板橋区小茂根５－１８－１</t>
  </si>
  <si>
    <t>1730037</t>
  </si>
  <si>
    <t>D113299904083</t>
  </si>
  <si>
    <t>東京都立高島高等学校</t>
  </si>
  <si>
    <t>東京都板橋区高島平３－７－１</t>
  </si>
  <si>
    <t>1750082</t>
  </si>
  <si>
    <t>D113299904092</t>
  </si>
  <si>
    <t>東京都立桐ヶ丘高等学校</t>
  </si>
  <si>
    <t>東京都北区赤羽北３－５－２２</t>
  </si>
  <si>
    <t>1150052</t>
  </si>
  <si>
    <t>D113299904109</t>
  </si>
  <si>
    <t>東京都立飛鳥高等学校</t>
  </si>
  <si>
    <t>東京都北区王子６－８－８</t>
  </si>
  <si>
    <t>1148561</t>
  </si>
  <si>
    <t>D113299904118</t>
  </si>
  <si>
    <t>東京都立板橋有徳高等学校</t>
  </si>
  <si>
    <t>東京都板橋区徳丸２－１７－１</t>
  </si>
  <si>
    <t>1750083</t>
  </si>
  <si>
    <t>D113299904127</t>
  </si>
  <si>
    <t>東京都立千早高等学校</t>
  </si>
  <si>
    <t>東京都豊島区千早３－４６－２１</t>
  </si>
  <si>
    <t>D113299904136</t>
  </si>
  <si>
    <t>東京都立工芸高等学校</t>
  </si>
  <si>
    <t>東京都文京区本郷１－３－９</t>
  </si>
  <si>
    <t>1130033</t>
  </si>
  <si>
    <t>D113299904145</t>
  </si>
  <si>
    <t>東京都立北豊島工科高等学校</t>
  </si>
  <si>
    <t>東京都板橋区富士見町２８－１</t>
  </si>
  <si>
    <t>1740062</t>
  </si>
  <si>
    <t>D113299904154</t>
  </si>
  <si>
    <t>東京都立王子総合高等学校</t>
  </si>
  <si>
    <t>東京都北区滝野川３－５４－７</t>
  </si>
  <si>
    <t>1140023</t>
  </si>
  <si>
    <t>D113299904163</t>
  </si>
  <si>
    <t>東京都立赤羽北桜高等学校</t>
  </si>
  <si>
    <t>東京都北区西が丘３－１４－２０</t>
  </si>
  <si>
    <t>1150056</t>
  </si>
  <si>
    <t>D113299905019</t>
  </si>
  <si>
    <t>東京都立白鴎高等学校</t>
  </si>
  <si>
    <t>東京都台東区元浅草１－６－２２</t>
  </si>
  <si>
    <t>1110041</t>
  </si>
  <si>
    <t>D113299905028</t>
  </si>
  <si>
    <t>東京都立忍岡高等学校</t>
  </si>
  <si>
    <t>東京都台東区浅草橋５－１－２４</t>
  </si>
  <si>
    <t>1110053</t>
  </si>
  <si>
    <t>D113299905037</t>
  </si>
  <si>
    <t>東京都立上野高等学校</t>
  </si>
  <si>
    <t>東京都台東区上野公園１０－１４</t>
  </si>
  <si>
    <t>1108717</t>
  </si>
  <si>
    <t>D113299905046</t>
  </si>
  <si>
    <t>東京都立竹台高等学校</t>
  </si>
  <si>
    <t>東京都荒川区東日暮里５－１４－１</t>
  </si>
  <si>
    <t>1160014</t>
  </si>
  <si>
    <t>D113299905055</t>
  </si>
  <si>
    <t>東京都立足立高等学校</t>
  </si>
  <si>
    <t>東京都足立区中央本町１－３－９</t>
  </si>
  <si>
    <t>1200011</t>
  </si>
  <si>
    <t>D113299905064</t>
  </si>
  <si>
    <t>東京都立江北高等学校</t>
  </si>
  <si>
    <t>東京都足立区西綾瀬４－１４－３０</t>
  </si>
  <si>
    <t>1200014</t>
  </si>
  <si>
    <t>D113299905073</t>
  </si>
  <si>
    <t>東京都立淵江高等学校</t>
  </si>
  <si>
    <t>東京都足立区東保木間２－１０－１</t>
  </si>
  <si>
    <t>1210063</t>
  </si>
  <si>
    <t>D113299905082</t>
  </si>
  <si>
    <t>東京都立足立西高等学校</t>
  </si>
  <si>
    <t>東京都足立区江北５－７－１</t>
  </si>
  <si>
    <t>1230872</t>
  </si>
  <si>
    <t>D113299905091</t>
  </si>
  <si>
    <t>東京都立足立東高等学校</t>
  </si>
  <si>
    <t>東京都足立区大谷田２－３－５</t>
  </si>
  <si>
    <t>1200001</t>
  </si>
  <si>
    <t>D113299905108</t>
  </si>
  <si>
    <t>東京都立青井高等学校</t>
  </si>
  <si>
    <t>東京都足立区青井１－７－３５</t>
  </si>
  <si>
    <t>1200012</t>
  </si>
  <si>
    <t>D113299905117</t>
  </si>
  <si>
    <t>東京都立足立新田高等学校</t>
  </si>
  <si>
    <t>東京都足立区新田２－１０－１６</t>
  </si>
  <si>
    <t>1230865</t>
  </si>
  <si>
    <t>D113299905126</t>
  </si>
  <si>
    <t>東京都立晴海総合高等学校</t>
  </si>
  <si>
    <t>東京都中央区晴海１－２－１</t>
  </si>
  <si>
    <t>1040053</t>
  </si>
  <si>
    <t>D113299905135</t>
  </si>
  <si>
    <t>東京都立浅草高等学校</t>
  </si>
  <si>
    <t>東京都台東区今戸１－８－１３</t>
  </si>
  <si>
    <t>1110024</t>
  </si>
  <si>
    <t>D113299905144</t>
  </si>
  <si>
    <t>東京都立荒川商業高等学校</t>
  </si>
  <si>
    <t>東京都足立区小台２－１－３１</t>
  </si>
  <si>
    <t>1208528</t>
  </si>
  <si>
    <t>D113299905180</t>
  </si>
  <si>
    <t>D113299905153</t>
  </si>
  <si>
    <t>東京都立蔵前工科高等学校</t>
  </si>
  <si>
    <t>東京都台東区蔵前１－３－５７</t>
  </si>
  <si>
    <t>1110051</t>
  </si>
  <si>
    <t>D113299905162</t>
  </si>
  <si>
    <t>東京都立荒川工科高等学校</t>
  </si>
  <si>
    <t>東京都荒川区南千住６－４２－１</t>
  </si>
  <si>
    <t>1160003</t>
  </si>
  <si>
    <t>D113299905171</t>
  </si>
  <si>
    <t>東京都立足立工科高等学校</t>
  </si>
  <si>
    <t>東京都足立区西新井４－３０－１</t>
  </si>
  <si>
    <t>1230841</t>
  </si>
  <si>
    <t>東京都立小台橋高等学校</t>
  </si>
  <si>
    <t>D113299906018</t>
  </si>
  <si>
    <t>東京都立両国高等学校</t>
  </si>
  <si>
    <t>東京都墨田区江東橋１－７－１４</t>
  </si>
  <si>
    <t>1300022</t>
  </si>
  <si>
    <t>D113299906027</t>
  </si>
  <si>
    <t>東京都立墨田川高等学校</t>
  </si>
  <si>
    <t>東京都墨田区東向島３－３４－１４</t>
  </si>
  <si>
    <t>1310032</t>
  </si>
  <si>
    <t>D113299906036</t>
  </si>
  <si>
    <t>東京都立本所高等学校</t>
  </si>
  <si>
    <t>東京都墨田区向島３－３７－２５</t>
  </si>
  <si>
    <t>1310033</t>
  </si>
  <si>
    <t>D113299906045</t>
  </si>
  <si>
    <t>東京都立葛飾野高等学校</t>
  </si>
  <si>
    <t>東京都葛飾区亀有１－７－１</t>
  </si>
  <si>
    <t>1250061</t>
  </si>
  <si>
    <t>D113299906054</t>
  </si>
  <si>
    <t>東京都立南葛飾高等学校</t>
  </si>
  <si>
    <t>東京都葛飾区立石６－４－１</t>
  </si>
  <si>
    <t>1240012</t>
  </si>
  <si>
    <t>D113299906063</t>
  </si>
  <si>
    <t>東京都立日本橋高等学校</t>
  </si>
  <si>
    <t>東京都墨田区八広１－２８－２１</t>
  </si>
  <si>
    <t>1310041</t>
  </si>
  <si>
    <t>D113299906072</t>
  </si>
  <si>
    <t>東京都立深川高等学校</t>
  </si>
  <si>
    <t>東京都江東区東陽５－３２－１９</t>
  </si>
  <si>
    <t>1350016</t>
  </si>
  <si>
    <t>D113299906081</t>
  </si>
  <si>
    <t>東京都立東高等学校</t>
  </si>
  <si>
    <t>東京都江東区東砂７－１９－２４</t>
  </si>
  <si>
    <t>1360074</t>
  </si>
  <si>
    <t>D113299906090</t>
  </si>
  <si>
    <t>東京都立城東高等学校</t>
  </si>
  <si>
    <t>東京都江東区大島３－２２－１</t>
  </si>
  <si>
    <t>1360072</t>
  </si>
  <si>
    <t>D113299906107</t>
  </si>
  <si>
    <t>東京都立小松川高等学校</t>
  </si>
  <si>
    <t>東京都江戸川区平井１－２７－１０</t>
  </si>
  <si>
    <t>1320035</t>
  </si>
  <si>
    <t>D113299906116</t>
  </si>
  <si>
    <t>東京都立江戸川高等学校</t>
  </si>
  <si>
    <t>東京都江戸川区松島２－３８－１</t>
  </si>
  <si>
    <t>1320031</t>
  </si>
  <si>
    <t>D113299906125</t>
  </si>
  <si>
    <t>東京都立小岩高等学校</t>
  </si>
  <si>
    <t>東京都江戸川区本一色３－１０－１</t>
  </si>
  <si>
    <t>1330044</t>
  </si>
  <si>
    <t>D113299906134</t>
  </si>
  <si>
    <t>東京都立葛西南高等学校</t>
  </si>
  <si>
    <t>東京都江戸川区南葛西１－１１－１</t>
  </si>
  <si>
    <t>1348555</t>
  </si>
  <si>
    <t>D113299906143</t>
  </si>
  <si>
    <t>東京都立篠崎高等学校</t>
  </si>
  <si>
    <t>東京都江戸川区東篠崎１－１０－１</t>
  </si>
  <si>
    <t>1330063</t>
  </si>
  <si>
    <t>D113299906152</t>
  </si>
  <si>
    <t>東京都立紅葉川高等学校</t>
  </si>
  <si>
    <t>東京都江戸川区臨海町２－１－１</t>
  </si>
  <si>
    <t>1348573</t>
  </si>
  <si>
    <t>D113299906161</t>
  </si>
  <si>
    <t>東京都立大江戸高等学校</t>
  </si>
  <si>
    <t>東京都江東区千石３－２－１１</t>
  </si>
  <si>
    <t>1350015</t>
  </si>
  <si>
    <t>D113299906170</t>
  </si>
  <si>
    <t>東京都立葛飾総合高等学校</t>
  </si>
  <si>
    <t>東京都葛飾区南水元４－２１－１</t>
  </si>
  <si>
    <t>1250035</t>
  </si>
  <si>
    <t>D113299906189</t>
  </si>
  <si>
    <t>東京都立葛飾商業高等学校</t>
  </si>
  <si>
    <t>東京都葛飾区新宿３－１４－１</t>
  </si>
  <si>
    <t>1250051</t>
  </si>
  <si>
    <t>D113299906198</t>
  </si>
  <si>
    <t>東京都立江東商業高等学校</t>
  </si>
  <si>
    <t>東京都江東区亀戸４－５０－１</t>
  </si>
  <si>
    <t>1360071</t>
  </si>
  <si>
    <t>D113299906205</t>
  </si>
  <si>
    <t>東京都立第三商業高等学校</t>
  </si>
  <si>
    <t>東京都江東区越中島３－３－１</t>
  </si>
  <si>
    <t>1350044</t>
  </si>
  <si>
    <t>D113299906214</t>
  </si>
  <si>
    <t>東京都立本所工科高等学校</t>
  </si>
  <si>
    <t>D113299906223</t>
  </si>
  <si>
    <t>東京都立墨田工科高等学校</t>
  </si>
  <si>
    <t>東京都江東区森下５－１－７</t>
  </si>
  <si>
    <t>1350004</t>
  </si>
  <si>
    <t>D113299906232</t>
  </si>
  <si>
    <t>東京都立葛西工科高等学校</t>
  </si>
  <si>
    <t>東京都江戸川区一之江７－６８－１</t>
  </si>
  <si>
    <t>1320024</t>
  </si>
  <si>
    <t>D113299906241</t>
  </si>
  <si>
    <t>東京都立科学技術高等学校</t>
  </si>
  <si>
    <t>東京都江東区大島１－２－３１</t>
  </si>
  <si>
    <t>D113299906250</t>
  </si>
  <si>
    <t>東京都立農産高等学校</t>
  </si>
  <si>
    <t>東京都葛飾区西亀有１－２８－１</t>
  </si>
  <si>
    <t>1240002</t>
  </si>
  <si>
    <t>D113299906269</t>
  </si>
  <si>
    <t>東京都立橘高等学校</t>
  </si>
  <si>
    <t>東京都墨田区立花４－２９－７</t>
  </si>
  <si>
    <t>1310043</t>
  </si>
  <si>
    <t>D113299907017</t>
  </si>
  <si>
    <t>東京都立富士森高等学校</t>
  </si>
  <si>
    <t>東京都八王子市長房町４２０－２</t>
  </si>
  <si>
    <t>1930824</t>
  </si>
  <si>
    <t>D113299907026</t>
  </si>
  <si>
    <t>東京都立片倉高等学校</t>
  </si>
  <si>
    <t>東京都八王子市片倉町１６４３</t>
  </si>
  <si>
    <t>1920914</t>
  </si>
  <si>
    <t>D113299907035</t>
  </si>
  <si>
    <t>東京都立八王子東高等学校</t>
  </si>
  <si>
    <t>東京都八王子市高倉町６８－１</t>
  </si>
  <si>
    <t>1928568</t>
  </si>
  <si>
    <t>D113299907044</t>
  </si>
  <si>
    <t>東京都立八王子北高等学校</t>
  </si>
  <si>
    <t>東京都八王子市楢原町６０１</t>
  </si>
  <si>
    <t>1930803</t>
  </si>
  <si>
    <t>D113299907053</t>
  </si>
  <si>
    <t>東京都立松が谷高等学校</t>
  </si>
  <si>
    <t>東京都八王子市松が谷１７７２</t>
  </si>
  <si>
    <t>1920354</t>
  </si>
  <si>
    <t>D113299907062</t>
  </si>
  <si>
    <t>東京都立日野高等学校</t>
  </si>
  <si>
    <t>東京都日野市石田１－１９０－１</t>
  </si>
  <si>
    <t>1910021</t>
  </si>
  <si>
    <t>D113299907071</t>
  </si>
  <si>
    <t>東京都立日野台高等学校</t>
  </si>
  <si>
    <t>東京都日野市大坂上４－１６－１</t>
  </si>
  <si>
    <t>1910061</t>
  </si>
  <si>
    <t>D113299907080</t>
  </si>
  <si>
    <t>東京都立南平高等学校</t>
  </si>
  <si>
    <t>東京都日野市南平８－２－３</t>
  </si>
  <si>
    <t>1910041</t>
  </si>
  <si>
    <t>D113299907099</t>
  </si>
  <si>
    <t>東京都立町田高等学校</t>
  </si>
  <si>
    <t>東京都町田市中町４－２５－３</t>
  </si>
  <si>
    <t>1940021</t>
  </si>
  <si>
    <t>D113299907106</t>
  </si>
  <si>
    <t>東京都立野津田高等学校</t>
  </si>
  <si>
    <t>東京都町田市野津田町２００１</t>
  </si>
  <si>
    <t>1950063</t>
  </si>
  <si>
    <t>D113299907115</t>
  </si>
  <si>
    <t>東京都立成瀬高等学校</t>
  </si>
  <si>
    <t>東京都町田市成瀬７－４－１</t>
  </si>
  <si>
    <t>1940044</t>
  </si>
  <si>
    <t>D113299907124</t>
  </si>
  <si>
    <t>東京都立小川高等学校</t>
  </si>
  <si>
    <t>東京都町田市小川２－１００２－１</t>
  </si>
  <si>
    <t>1940003</t>
  </si>
  <si>
    <t>D113299907133</t>
  </si>
  <si>
    <t>東京都立山崎高等学校</t>
  </si>
  <si>
    <t>東京都町田市山崎町１４５３－１</t>
  </si>
  <si>
    <t>1950074</t>
  </si>
  <si>
    <t>D113299907142</t>
  </si>
  <si>
    <t>東京都立町田総合高等学校</t>
  </si>
  <si>
    <t>東京都町田市木曽町字１８－２２７６</t>
  </si>
  <si>
    <t>1940033</t>
  </si>
  <si>
    <t>D113299907151</t>
  </si>
  <si>
    <t>東京都立翔陽高等学校</t>
  </si>
  <si>
    <t>東京都八王子市館町１０９７－１３６</t>
  </si>
  <si>
    <t>1930944</t>
  </si>
  <si>
    <t>D113299907160</t>
  </si>
  <si>
    <t>東京都立八王子拓真高等学校</t>
  </si>
  <si>
    <t>東京都八王子市台町３－２５－１</t>
  </si>
  <si>
    <t>1930931</t>
  </si>
  <si>
    <t>D113299907179</t>
  </si>
  <si>
    <t>東京都立町田工科高等学校</t>
  </si>
  <si>
    <t>東京都町田市忠生１－２０－２</t>
  </si>
  <si>
    <t>1940035</t>
  </si>
  <si>
    <t>D113299907188</t>
  </si>
  <si>
    <t>東京都立八王子桑志高等学校</t>
  </si>
  <si>
    <t>東京都八王子市千人町４－８－１</t>
  </si>
  <si>
    <t>1930835</t>
  </si>
  <si>
    <t>D113299908016</t>
  </si>
  <si>
    <t>東京都立立川高等学校</t>
  </si>
  <si>
    <t>東京都立川市錦町２－１３－５</t>
  </si>
  <si>
    <t>1900022</t>
  </si>
  <si>
    <t>D113299908025</t>
  </si>
  <si>
    <t>東京都立砂川高等学校</t>
  </si>
  <si>
    <t>東京都立川市泉町９３５番地４</t>
  </si>
  <si>
    <t>1908583</t>
  </si>
  <si>
    <t>D113299908034</t>
  </si>
  <si>
    <t>東京都立昭和高等学校</t>
  </si>
  <si>
    <t>東京都昭島市東町２－３－２１</t>
  </si>
  <si>
    <t>1960033</t>
  </si>
  <si>
    <t>D113299908043</t>
  </si>
  <si>
    <t>東京都立拝島高等学校</t>
  </si>
  <si>
    <t>東京都昭島市拝島町４－１３－１</t>
  </si>
  <si>
    <t>1960002</t>
  </si>
  <si>
    <t>D113299908052</t>
  </si>
  <si>
    <t>東京都立東大和高等学校</t>
  </si>
  <si>
    <t>東京都東大和市中央３－９４５</t>
  </si>
  <si>
    <t>2070015</t>
  </si>
  <si>
    <t>D113299908061</t>
  </si>
  <si>
    <t>東京都立武蔵村山高等学校</t>
  </si>
  <si>
    <t>東京都武蔵村山市中原１－７－１</t>
  </si>
  <si>
    <t>2080035</t>
  </si>
  <si>
    <t>D113299908070</t>
  </si>
  <si>
    <t>東京都立東大和南高等学校</t>
  </si>
  <si>
    <t>東京都東大和市桜ヶ丘３－４４－８</t>
  </si>
  <si>
    <t>2070022</t>
  </si>
  <si>
    <t>D113299908089</t>
  </si>
  <si>
    <t>東京都立多摩高等学校</t>
  </si>
  <si>
    <t>東京都青梅市裏宿町５８０</t>
  </si>
  <si>
    <t>1980088</t>
  </si>
  <si>
    <t>D113299908098</t>
  </si>
  <si>
    <t>東京都立福生高等学校</t>
  </si>
  <si>
    <t>東京都福生市北田園２－１１－３</t>
  </si>
  <si>
    <t>1970005</t>
  </si>
  <si>
    <t>D113299908105</t>
  </si>
  <si>
    <t>東京都立秋留台高等学校</t>
  </si>
  <si>
    <t>東京都あきる野市平沢１５３－４</t>
  </si>
  <si>
    <t>1970812</t>
  </si>
  <si>
    <t>D113299908114</t>
  </si>
  <si>
    <t>東京都立羽村高等学校</t>
  </si>
  <si>
    <t>東京都羽村市羽４１５２－１</t>
  </si>
  <si>
    <t>2050012</t>
  </si>
  <si>
    <t>D113299908123</t>
  </si>
  <si>
    <t>東京都立五日市高等学校</t>
  </si>
  <si>
    <t>東京都あきる野市五日市８９４</t>
  </si>
  <si>
    <t>1900164</t>
  </si>
  <si>
    <t>D113299908132</t>
  </si>
  <si>
    <t>東京都立青梅総合高等学校</t>
  </si>
  <si>
    <t>東京都青梅市勝沼１－６０－１</t>
  </si>
  <si>
    <t>1980041</t>
  </si>
  <si>
    <t>D113299908141</t>
  </si>
  <si>
    <t>東京都立上水高等学校</t>
  </si>
  <si>
    <t>東京都武蔵村山市大南４－６２－１</t>
  </si>
  <si>
    <t>2080013</t>
  </si>
  <si>
    <t>D113299908150</t>
  </si>
  <si>
    <t>東京都立多摩工科高等学校</t>
  </si>
  <si>
    <t>東京都福生市熊川２１５</t>
  </si>
  <si>
    <t>1970003</t>
  </si>
  <si>
    <t>D113299908169</t>
  </si>
  <si>
    <t>東京都立瑞穂農芸高等学校</t>
  </si>
  <si>
    <t>東京都西多摩郡瑞穂町石畑２０２７</t>
  </si>
  <si>
    <t>1901211</t>
  </si>
  <si>
    <t>D113299908178</t>
  </si>
  <si>
    <t>東京都立立川緑高等学校</t>
  </si>
  <si>
    <t>東京都立川市錦町６－３－１</t>
  </si>
  <si>
    <t>D113299909015</t>
  </si>
  <si>
    <t>東京都立武蔵高等学校</t>
  </si>
  <si>
    <t>東京都武蔵野市境４－１３－２８</t>
  </si>
  <si>
    <t>1800022</t>
  </si>
  <si>
    <t>D113299909024</t>
  </si>
  <si>
    <t>東京都立武蔵野北高等学校</t>
  </si>
  <si>
    <t>東京都武蔵野市八幡町２－３－１０</t>
  </si>
  <si>
    <t>1800011</t>
  </si>
  <si>
    <t>D113299909033</t>
  </si>
  <si>
    <t>東京都立小金井北高等学校</t>
  </si>
  <si>
    <t>東京都小金井市緑町４－１－１</t>
  </si>
  <si>
    <t>1840003</t>
  </si>
  <si>
    <t>D113299909042</t>
  </si>
  <si>
    <t>東京都立保谷高等学校</t>
  </si>
  <si>
    <t>東京都西東京市住吉町５－８－２３</t>
  </si>
  <si>
    <t>2020005</t>
  </si>
  <si>
    <t>D113299909051</t>
  </si>
  <si>
    <t>東京都立久留米西高等学校</t>
  </si>
  <si>
    <t>東京都東久留米市野火止２－１－４４</t>
  </si>
  <si>
    <t>2030041</t>
  </si>
  <si>
    <t>D113299909060</t>
  </si>
  <si>
    <t>東京都立田無高等学校</t>
  </si>
  <si>
    <t>東京都西東京市向台町５－４－３４</t>
  </si>
  <si>
    <t>1880013</t>
  </si>
  <si>
    <t>D113299909079</t>
  </si>
  <si>
    <t>東京都立小平高等学校</t>
  </si>
  <si>
    <t>東京都小平市仲町１１２</t>
  </si>
  <si>
    <t>1870042</t>
  </si>
  <si>
    <t>D113299909088</t>
  </si>
  <si>
    <t>東京都立小平西高等学校</t>
  </si>
  <si>
    <t>東京都小平市小川町１－５０２－９５</t>
  </si>
  <si>
    <t>1870032</t>
  </si>
  <si>
    <t>D113299909097</t>
  </si>
  <si>
    <t>東京都立東村山高等学校</t>
  </si>
  <si>
    <t>東京都東村山市恩多町４－２６－１</t>
  </si>
  <si>
    <t>1890011</t>
  </si>
  <si>
    <t>D113299909104</t>
  </si>
  <si>
    <t>東京都立国分寺高等学校</t>
  </si>
  <si>
    <t>東京都国分寺市新町３－２－５</t>
  </si>
  <si>
    <t>1850004</t>
  </si>
  <si>
    <t>D113299909113</t>
  </si>
  <si>
    <t>東京都立清瀬高等学校</t>
  </si>
  <si>
    <t>東京都清瀬市松山３－１－５６</t>
  </si>
  <si>
    <t>2040022</t>
  </si>
  <si>
    <t>D113299909122</t>
  </si>
  <si>
    <t>東京都立小平南高等学校</t>
  </si>
  <si>
    <t>東京都小平市上水本町６－２１－１</t>
  </si>
  <si>
    <t>1870022</t>
  </si>
  <si>
    <t>D113299909131</t>
  </si>
  <si>
    <t>東京都立東村山西高等学校</t>
  </si>
  <si>
    <t>東京都東村山市富士見町５－４－４１</t>
  </si>
  <si>
    <t>1890024</t>
  </si>
  <si>
    <t>D113299909140</t>
  </si>
  <si>
    <t>東京都立東久留米総合高等学校</t>
  </si>
  <si>
    <t>東京都東久留米市幸町５－８－４６</t>
  </si>
  <si>
    <t>2030052</t>
  </si>
  <si>
    <t>D113299909159</t>
  </si>
  <si>
    <t>東京都立小金井工科高等学校</t>
  </si>
  <si>
    <t>東京都小金井市本町６－８－９</t>
  </si>
  <si>
    <t>1848581</t>
  </si>
  <si>
    <t>D113299909168</t>
  </si>
  <si>
    <t>東京都立田無工科高等学校</t>
  </si>
  <si>
    <t>東京都西東京市向台町１－９－１</t>
  </si>
  <si>
    <t>D113299909177</t>
  </si>
  <si>
    <t>東京都立多摩科学技術高等学校</t>
  </si>
  <si>
    <t>D113299910012</t>
  </si>
  <si>
    <t>東京都立神代高等学校</t>
  </si>
  <si>
    <t>東京都調布市若葉町１－４６－１</t>
  </si>
  <si>
    <t>1820003</t>
  </si>
  <si>
    <t>D113299910021</t>
  </si>
  <si>
    <t>東京都立調布北高等学校</t>
  </si>
  <si>
    <t>東京都調布市深大寺北町５－３９－１</t>
  </si>
  <si>
    <t>1820011</t>
  </si>
  <si>
    <t>D113299910030</t>
  </si>
  <si>
    <t>東京都立調布南高等学校</t>
  </si>
  <si>
    <t>東京都調布市多摩川６－２－１</t>
  </si>
  <si>
    <t>1820025</t>
  </si>
  <si>
    <t>D113299910049</t>
  </si>
  <si>
    <t>東京都立狛江高等学校</t>
  </si>
  <si>
    <t>東京都狛江市元和泉３－９－１</t>
  </si>
  <si>
    <t>2018501</t>
  </si>
  <si>
    <t>D113299910058</t>
  </si>
  <si>
    <t>東京都立府中高等学校</t>
  </si>
  <si>
    <t>東京都府中市栄町３－３－１</t>
  </si>
  <si>
    <t>1830051</t>
  </si>
  <si>
    <t>D113299910067</t>
  </si>
  <si>
    <t>東京都立府中東高等学校</t>
  </si>
  <si>
    <t>東京都府中市押立町４－２１</t>
  </si>
  <si>
    <t>1830012</t>
  </si>
  <si>
    <t>D113299910076</t>
  </si>
  <si>
    <t>東京都立府中西高等学校</t>
  </si>
  <si>
    <t>東京都府中市日新町４－６－７</t>
  </si>
  <si>
    <t>1830036</t>
  </si>
  <si>
    <t>D113299910085</t>
  </si>
  <si>
    <t>東京都立国立高等学校</t>
  </si>
  <si>
    <t>東京都国立市東４－２５－１</t>
  </si>
  <si>
    <t>1860002</t>
  </si>
  <si>
    <t>D113299910094</t>
  </si>
  <si>
    <t>東京都立永山高等学校</t>
  </si>
  <si>
    <t>東京都多摩市永山５－２２</t>
  </si>
  <si>
    <t>2060025</t>
  </si>
  <si>
    <t>D113299910101</t>
  </si>
  <si>
    <t>東京都立若葉総合高等学校</t>
  </si>
  <si>
    <t>東京都稲城市坂浜１４３４－３</t>
  </si>
  <si>
    <t>2060822</t>
  </si>
  <si>
    <t>D113299910110</t>
  </si>
  <si>
    <t>東京都立第五商業高等学校</t>
  </si>
  <si>
    <t>東京都国立市中３－４－１</t>
  </si>
  <si>
    <t>1860004</t>
  </si>
  <si>
    <t>D113299910129</t>
  </si>
  <si>
    <t>東京都立府中工科高等学校</t>
  </si>
  <si>
    <t>東京都府中市若松町２－１９－１</t>
  </si>
  <si>
    <t>1830005</t>
  </si>
  <si>
    <t>D113299910138</t>
  </si>
  <si>
    <t>東京都立農業高等学校</t>
  </si>
  <si>
    <t>東京都府中市寿町１－１０－２</t>
  </si>
  <si>
    <t>1830056</t>
  </si>
  <si>
    <t>D113299911011</t>
  </si>
  <si>
    <t>東京都立大島高等学校</t>
  </si>
  <si>
    <t>東京都大島町元町字八重の水１２７</t>
  </si>
  <si>
    <t>1000101</t>
  </si>
  <si>
    <t>D113299911020</t>
  </si>
  <si>
    <t>東京都立新島高等学校</t>
  </si>
  <si>
    <t>東京都新島村本村４－１０－１</t>
  </si>
  <si>
    <t>1000402</t>
  </si>
  <si>
    <t>D113299911039</t>
  </si>
  <si>
    <t>東京都立神津高等学校</t>
  </si>
  <si>
    <t>東京都神津島村１６２０</t>
  </si>
  <si>
    <t>1000601</t>
  </si>
  <si>
    <t>D113299911048</t>
  </si>
  <si>
    <t>東京都立大島海洋国際高等学校</t>
  </si>
  <si>
    <t>東京都大島町差木地字下原</t>
  </si>
  <si>
    <t>1000211</t>
  </si>
  <si>
    <t>D113299912010</t>
  </si>
  <si>
    <t>東京都立三宅高等学校</t>
  </si>
  <si>
    <t>東京都三宅島三宅村坪田４５８６</t>
  </si>
  <si>
    <t>1001211</t>
  </si>
  <si>
    <t>D113299913019</t>
  </si>
  <si>
    <t>東京都立八丈高等学校</t>
  </si>
  <si>
    <t>東京都八丈島八丈町大賀郷３０２０</t>
  </si>
  <si>
    <t>1001401</t>
  </si>
  <si>
    <t>D113299914018</t>
  </si>
  <si>
    <t>東京都立小笠原高等学校</t>
  </si>
  <si>
    <t>東京都小笠原村父島字清瀬</t>
  </si>
  <si>
    <t>1002101</t>
  </si>
  <si>
    <t>D113310100017</t>
  </si>
  <si>
    <t>大妻高等学校</t>
  </si>
  <si>
    <t>東京都千代田区三番町１２</t>
  </si>
  <si>
    <t>1028357</t>
  </si>
  <si>
    <t>D113310100026</t>
  </si>
  <si>
    <t>神田女学園高等学校</t>
  </si>
  <si>
    <t>東京都千代田区神田猿楽町２－３－６</t>
  </si>
  <si>
    <t>1010064</t>
  </si>
  <si>
    <t>D113310100035</t>
  </si>
  <si>
    <t>暁星高等学校</t>
  </si>
  <si>
    <t>東京都千代田区富士見１－２－５</t>
  </si>
  <si>
    <t>1028133</t>
  </si>
  <si>
    <t>D113310100044</t>
  </si>
  <si>
    <t>共立女子高等学校</t>
  </si>
  <si>
    <t>東京都千代田区一ツ橋２－２－１</t>
  </si>
  <si>
    <t>1018433</t>
  </si>
  <si>
    <t>D113310100053</t>
  </si>
  <si>
    <t>錦城学園高等学校</t>
  </si>
  <si>
    <t>東京都千代田区神田錦町３－１</t>
  </si>
  <si>
    <t>1010054</t>
  </si>
  <si>
    <t>D113310100062</t>
  </si>
  <si>
    <t>麹町学園女子高等学校</t>
  </si>
  <si>
    <t>東京都千代田区麹町３－８</t>
  </si>
  <si>
    <t>1020083</t>
  </si>
  <si>
    <t>D113310100071</t>
  </si>
  <si>
    <t>正則学園高等学校</t>
  </si>
  <si>
    <t>1018456</t>
  </si>
  <si>
    <t>D113310100080</t>
  </si>
  <si>
    <t>千代田高等学校</t>
  </si>
  <si>
    <t>東京都千代田区四番町１１</t>
  </si>
  <si>
    <t>1020081</t>
  </si>
  <si>
    <t>D113310100099</t>
  </si>
  <si>
    <t>東京家政学院高等学校</t>
  </si>
  <si>
    <t>東京都千代田区三番町２２</t>
  </si>
  <si>
    <t>1028341</t>
  </si>
  <si>
    <t>D113310100106</t>
  </si>
  <si>
    <t>東洋高等学校</t>
  </si>
  <si>
    <t>東京都千代田区神田三崎町１－４－１６</t>
  </si>
  <si>
    <t>1010061</t>
  </si>
  <si>
    <t>D113310100115</t>
  </si>
  <si>
    <t>二松学舎大学附属高等学校</t>
  </si>
  <si>
    <t>東京都千代田区九段南２－１－３２</t>
  </si>
  <si>
    <t>1020074</t>
  </si>
  <si>
    <t>D113310100124</t>
  </si>
  <si>
    <t>雙葉高等学校</t>
  </si>
  <si>
    <t>東京都千代田区六番町１４－１</t>
  </si>
  <si>
    <t>1028470</t>
  </si>
  <si>
    <t>D113310100133</t>
  </si>
  <si>
    <t>三輪田学園高等学校</t>
  </si>
  <si>
    <t>東京都千代田区九段北３－３－１５</t>
  </si>
  <si>
    <t>1020073</t>
  </si>
  <si>
    <t>D113310100142</t>
  </si>
  <si>
    <t>和洋九段女子高等学校</t>
  </si>
  <si>
    <t>東京都千代田区九段北１－１２－１２</t>
  </si>
  <si>
    <t>D113310100151</t>
  </si>
  <si>
    <t>女子学院高等学校</t>
  </si>
  <si>
    <t>東京都千代田区一番町２２－１０</t>
  </si>
  <si>
    <t>1020082</t>
  </si>
  <si>
    <t>D113310100160</t>
  </si>
  <si>
    <t>白百合学園高等学校</t>
  </si>
  <si>
    <t>東京都千代田区九段北２－４－１</t>
  </si>
  <si>
    <t>1028185</t>
  </si>
  <si>
    <t>D113310100179</t>
  </si>
  <si>
    <t>大原学園美空高等学校</t>
  </si>
  <si>
    <t>東京都千代田区神田神保町２－４２</t>
  </si>
  <si>
    <t>1010051</t>
  </si>
  <si>
    <t>D113310200016</t>
  </si>
  <si>
    <t>開智日本橋学園高等学校</t>
  </si>
  <si>
    <t>東京都中央区日本橋馬喰町２－７－６</t>
  </si>
  <si>
    <t>1038384</t>
  </si>
  <si>
    <t>D113310300015</t>
  </si>
  <si>
    <t>麻布高等学校</t>
  </si>
  <si>
    <t>東京都港区元麻布２－３－２９</t>
  </si>
  <si>
    <t>1060046</t>
  </si>
  <si>
    <t>D113310300024</t>
  </si>
  <si>
    <t>慶應義塾女子高等学校</t>
  </si>
  <si>
    <t>東京都港区三田２－１７－２３</t>
  </si>
  <si>
    <t>D113310300033</t>
  </si>
  <si>
    <t>芝高等学校</t>
  </si>
  <si>
    <t>東京都港区芝公園３－５－３７</t>
  </si>
  <si>
    <t>1050011</t>
  </si>
  <si>
    <t>D113310300042</t>
  </si>
  <si>
    <t>広尾学園高等学校</t>
  </si>
  <si>
    <t>東京都港区南麻布５－１－１４</t>
  </si>
  <si>
    <t>1060047</t>
  </si>
  <si>
    <t>D113310300051</t>
  </si>
  <si>
    <t>頌栄女子学院高等学校</t>
  </si>
  <si>
    <t>東京都港区白金台２－２６－５</t>
  </si>
  <si>
    <t>1080071</t>
  </si>
  <si>
    <t>D113310300060</t>
  </si>
  <si>
    <t>正則高等学校</t>
  </si>
  <si>
    <t>東京都港区芝公園３－１－３６</t>
  </si>
  <si>
    <t>D113310300079</t>
  </si>
  <si>
    <t>聖心女子学院高等科</t>
  </si>
  <si>
    <t>東京都港区白金４－１１－１</t>
  </si>
  <si>
    <t>1080072</t>
  </si>
  <si>
    <t>D113310300088</t>
  </si>
  <si>
    <t>高輪高等学校</t>
  </si>
  <si>
    <t>東京都港区高輪２－１－３２</t>
  </si>
  <si>
    <t>1080074</t>
  </si>
  <si>
    <t>D113310300097</t>
  </si>
  <si>
    <t>東海大学付属高輪台高等学校</t>
  </si>
  <si>
    <t>東京都港区高輪２－２－１６</t>
  </si>
  <si>
    <t>1088587</t>
  </si>
  <si>
    <t>D113310300104</t>
  </si>
  <si>
    <t>芝国際高等学校</t>
  </si>
  <si>
    <t>東京都港区芝４－１－３０</t>
  </si>
  <si>
    <t>1080014</t>
  </si>
  <si>
    <t>D113310300113</t>
  </si>
  <si>
    <t>普連土学園高等学校</t>
  </si>
  <si>
    <t>東京都港区三田４－１４－１６</t>
  </si>
  <si>
    <t>D113310300122</t>
  </si>
  <si>
    <t>明治学院高等学校</t>
  </si>
  <si>
    <t>東京都港区白金台１－２－３７</t>
  </si>
  <si>
    <t>D113310300131</t>
  </si>
  <si>
    <t>山脇学園高等学校</t>
  </si>
  <si>
    <t>東京都港区赤坂４－１０－３６</t>
  </si>
  <si>
    <t>1078371</t>
  </si>
  <si>
    <t>D113310300140</t>
  </si>
  <si>
    <t>東洋英和女学院高等部</t>
  </si>
  <si>
    <t>東京都港区六本木５－１４－４０</t>
  </si>
  <si>
    <t>1068507</t>
  </si>
  <si>
    <t>D113310400014</t>
  </si>
  <si>
    <t>海城高等学校</t>
  </si>
  <si>
    <t>東京都新宿区大久保３－６－１</t>
  </si>
  <si>
    <t>1690072</t>
  </si>
  <si>
    <t>D113310400023</t>
  </si>
  <si>
    <t>学習院女子高等科</t>
  </si>
  <si>
    <t>東京都新宿区戸山３－２０－１</t>
  </si>
  <si>
    <t>1628656</t>
  </si>
  <si>
    <t>D113310400032</t>
  </si>
  <si>
    <t>成女高等学校</t>
  </si>
  <si>
    <t>東京都新宿区富久町７－３０</t>
  </si>
  <si>
    <t>D113310400041</t>
  </si>
  <si>
    <t>成城高等学校</t>
  </si>
  <si>
    <t>東京都新宿区原町３－８７</t>
  </si>
  <si>
    <t>1628670</t>
  </si>
  <si>
    <t>D113310400050</t>
  </si>
  <si>
    <t>保善高等学校</t>
  </si>
  <si>
    <t>東京都新宿区大久保３－６－２</t>
  </si>
  <si>
    <t>D113310400069</t>
  </si>
  <si>
    <t>目白研心高等学校</t>
  </si>
  <si>
    <t>東京都新宿区中落合４－３１－１</t>
  </si>
  <si>
    <t>1618522</t>
  </si>
  <si>
    <t>D113310400078</t>
  </si>
  <si>
    <t>早稲田高等学校</t>
  </si>
  <si>
    <t>東京都新宿区馬場下町６２</t>
  </si>
  <si>
    <t>1628654</t>
  </si>
  <si>
    <t>D113310500013</t>
  </si>
  <si>
    <t>中央大学高等学校</t>
  </si>
  <si>
    <t>東京都文京区春日１－１３－２７</t>
  </si>
  <si>
    <t>1128551</t>
  </si>
  <si>
    <t>D113310500022</t>
  </si>
  <si>
    <t>跡見学園高等学校</t>
  </si>
  <si>
    <t>東京都文京区大塚１－５－９</t>
  </si>
  <si>
    <t>1128629</t>
  </si>
  <si>
    <t>D113310500031</t>
  </si>
  <si>
    <t>郁文館高等学校</t>
  </si>
  <si>
    <t>東京都文京区向丘２－１９－１</t>
  </si>
  <si>
    <t>D113310500040</t>
  </si>
  <si>
    <t>郁文館グローバル高等学校</t>
  </si>
  <si>
    <t>D113310500059</t>
  </si>
  <si>
    <t>桜蔭高等学校</t>
  </si>
  <si>
    <t>東京都文京区本郷１－５－２５</t>
  </si>
  <si>
    <t>D113310500068</t>
  </si>
  <si>
    <t>京華高等学校</t>
  </si>
  <si>
    <t>東京都文京区白山５－６－６</t>
  </si>
  <si>
    <t>1128612</t>
  </si>
  <si>
    <t>D113310500077</t>
  </si>
  <si>
    <t>京華女子高等学校</t>
  </si>
  <si>
    <t>D113310500086</t>
  </si>
  <si>
    <t>京華商業高等学校</t>
  </si>
  <si>
    <t>D113310500095</t>
  </si>
  <si>
    <t>東洋大学京北高等学校</t>
  </si>
  <si>
    <t>東京都文京区白山２－３６－５</t>
  </si>
  <si>
    <t>1128607</t>
  </si>
  <si>
    <t>D113310500102</t>
  </si>
  <si>
    <t>京北学園白山高等学校</t>
  </si>
  <si>
    <t>1120001</t>
  </si>
  <si>
    <t>D113310500111</t>
  </si>
  <si>
    <t>駒込高等学校</t>
  </si>
  <si>
    <t>東京都文京区千駄木５－６－２５</t>
  </si>
  <si>
    <t>1130022</t>
  </si>
  <si>
    <t>D113310500120</t>
  </si>
  <si>
    <t>小石川淑徳学園高等学校</t>
  </si>
  <si>
    <t>東京都文京区小石川３－１４－３</t>
  </si>
  <si>
    <t>D113310500139</t>
  </si>
  <si>
    <t>昭和第一高等学校</t>
  </si>
  <si>
    <t>東京都文京区本郷１－２－１５</t>
  </si>
  <si>
    <t>D113310500148</t>
  </si>
  <si>
    <t>貞静学園高等学校</t>
  </si>
  <si>
    <t>東京都文京区大塚１－２－１０</t>
  </si>
  <si>
    <t>1128625</t>
  </si>
  <si>
    <t>D113310500157</t>
  </si>
  <si>
    <t>東邦音楽大学附属東邦高等学校</t>
  </si>
  <si>
    <t>東京都文京区大塚４－４６－９</t>
  </si>
  <si>
    <t>D113310500166</t>
  </si>
  <si>
    <t>東洋女子高等学校</t>
  </si>
  <si>
    <t>東京都文京区千石３－２９－８</t>
  </si>
  <si>
    <t>1120011</t>
  </si>
  <si>
    <t>D113310500175</t>
  </si>
  <si>
    <t>獨協高等学校</t>
  </si>
  <si>
    <t>東京都文京区関口３－８－１</t>
  </si>
  <si>
    <t>1120014</t>
  </si>
  <si>
    <t>D113310500184</t>
  </si>
  <si>
    <t>日本大学豊山高等学校</t>
  </si>
  <si>
    <t>東京都文京区大塚５－４０－１０</t>
  </si>
  <si>
    <t>D113310500193</t>
  </si>
  <si>
    <t>文京学院大学女子高等学校</t>
  </si>
  <si>
    <t>東京都文京区本駒込６－１８－３</t>
  </si>
  <si>
    <t>1138667</t>
  </si>
  <si>
    <t>D113310500200</t>
  </si>
  <si>
    <t>広尾学園小石川高等学校</t>
  </si>
  <si>
    <t>東京都文京区本駒込２－２９－１</t>
  </si>
  <si>
    <t>1138665</t>
  </si>
  <si>
    <t>D113310600012</t>
  </si>
  <si>
    <t>岩倉高等学校</t>
  </si>
  <si>
    <t>東京都台東区上野７－８－８</t>
  </si>
  <si>
    <t>1100005</t>
  </si>
  <si>
    <t>D113310600021</t>
  </si>
  <si>
    <t>上野学園高等学校</t>
  </si>
  <si>
    <t>東京都台東区東上野４－２４－１２</t>
  </si>
  <si>
    <t>1108642</t>
  </si>
  <si>
    <t>D113310700011</t>
  </si>
  <si>
    <t>日本大学第一高等学校</t>
  </si>
  <si>
    <t>東京都墨田区横網１－５－２</t>
  </si>
  <si>
    <t>1300015</t>
  </si>
  <si>
    <t>D113310700020</t>
  </si>
  <si>
    <t>安田学園高等学校</t>
  </si>
  <si>
    <t>東京都墨田区横網２－２－２５</t>
  </si>
  <si>
    <t>1308615</t>
  </si>
  <si>
    <t>D113310700039</t>
  </si>
  <si>
    <t>立志舎高等学校</t>
  </si>
  <si>
    <t>東京都墨田区太平２－９－６</t>
  </si>
  <si>
    <t>1300012</t>
  </si>
  <si>
    <t>D113310800010</t>
  </si>
  <si>
    <t>かえつ有明高等学校</t>
  </si>
  <si>
    <t>東京都江東区東雲２－１６－１</t>
  </si>
  <si>
    <t>1358711</t>
  </si>
  <si>
    <t>D113310800029</t>
  </si>
  <si>
    <t>中央学院大学中央高等学校</t>
  </si>
  <si>
    <t>東京都江東区亀戸７－６５－１２</t>
  </si>
  <si>
    <t>D113310800038</t>
  </si>
  <si>
    <t>中村高等学校</t>
  </si>
  <si>
    <t>東京都江東区清澄２－３－１５</t>
  </si>
  <si>
    <t>1358404</t>
  </si>
  <si>
    <t>D113310800047</t>
  </si>
  <si>
    <t>芝浦工業大学附属高等学校</t>
  </si>
  <si>
    <t>東京都江東区豊洲６－２－７</t>
  </si>
  <si>
    <t>1358139</t>
  </si>
  <si>
    <t>D113310900019</t>
  </si>
  <si>
    <t>品川翔英高等学校</t>
  </si>
  <si>
    <t>東京都品川区西大井１－６－１３</t>
  </si>
  <si>
    <t>1400015</t>
  </si>
  <si>
    <t>D113310900028</t>
  </si>
  <si>
    <t>攻玉社高等学校</t>
  </si>
  <si>
    <t>東京都品川区西五反田５－１４－２</t>
  </si>
  <si>
    <t>1410031</t>
  </si>
  <si>
    <t>D113310900037</t>
  </si>
  <si>
    <t>品川女子学院高等部</t>
  </si>
  <si>
    <t>東京都品川区北品川３－３－１２</t>
  </si>
  <si>
    <t>1408707</t>
  </si>
  <si>
    <t>D113310900046</t>
  </si>
  <si>
    <t>青稜高等学校</t>
  </si>
  <si>
    <t>東京都品川区二葉１－６－６</t>
  </si>
  <si>
    <t>1428550</t>
  </si>
  <si>
    <t>D113310900055</t>
  </si>
  <si>
    <t>香蘭女学校高等科</t>
  </si>
  <si>
    <t>東京都品川区旗の台６－２２－２１</t>
  </si>
  <si>
    <t>1420064</t>
  </si>
  <si>
    <t>D113310900064</t>
  </si>
  <si>
    <t>朋優学院高等学校</t>
  </si>
  <si>
    <t>東京都品川区西大井６－１－２３</t>
  </si>
  <si>
    <t>1408608</t>
  </si>
  <si>
    <t>D113310900073</t>
  </si>
  <si>
    <t>品川学藝高等学校</t>
  </si>
  <si>
    <t>東京都品川区豊町２－１６－１２</t>
  </si>
  <si>
    <t>D113310900082</t>
  </si>
  <si>
    <t>品川エトワール女子高等学校</t>
  </si>
  <si>
    <t>東京都品川区南品川５－１２－４</t>
  </si>
  <si>
    <t>1400004</t>
  </si>
  <si>
    <t>D113310900091</t>
  </si>
  <si>
    <t>文教大学付属高等学校</t>
  </si>
  <si>
    <t>東京都品川区旗の台３－２－１７</t>
  </si>
  <si>
    <t>D113311000016</t>
  </si>
  <si>
    <t>自由ヶ丘学園高等学校</t>
  </si>
  <si>
    <t>東京都目黒区自由が丘２－２１－１</t>
  </si>
  <si>
    <t>1520035</t>
  </si>
  <si>
    <t>D113311000025</t>
  </si>
  <si>
    <t>日本工業大学駒場高等学校</t>
  </si>
  <si>
    <t>東京都目黒区駒場１－３５－３２</t>
  </si>
  <si>
    <t>1538508</t>
  </si>
  <si>
    <t>D113311000034</t>
  </si>
  <si>
    <t>トキワ松学園高等学校</t>
  </si>
  <si>
    <t>東京都目黒区碑文谷４－１７－１６</t>
  </si>
  <si>
    <t>1520003</t>
  </si>
  <si>
    <t>D113311000043</t>
  </si>
  <si>
    <t>目黒日本大学高等学校</t>
  </si>
  <si>
    <t>東京都目黒区目黒１－６－１５</t>
  </si>
  <si>
    <t>1530063</t>
  </si>
  <si>
    <t>D113311000052</t>
  </si>
  <si>
    <t>目黒学院高等学校</t>
  </si>
  <si>
    <t>東京都目黒区中目黒１－１－５０</t>
  </si>
  <si>
    <t>1538631</t>
  </si>
  <si>
    <t>D113311000061</t>
  </si>
  <si>
    <t>多摩大学目黒高等学校</t>
  </si>
  <si>
    <t>東京都目黒区下目黒４－１０－２４</t>
  </si>
  <si>
    <t>1530064</t>
  </si>
  <si>
    <t>D113311000070</t>
  </si>
  <si>
    <t>八雲学園高等学校</t>
  </si>
  <si>
    <t>東京都目黒区八雲２－１４－１</t>
  </si>
  <si>
    <t>1520023</t>
  </si>
  <si>
    <t>D113311100015</t>
  </si>
  <si>
    <t>立正大学付属立正高等学校</t>
  </si>
  <si>
    <t>東京都大田区西馬込１－５－１</t>
  </si>
  <si>
    <t>1438557</t>
  </si>
  <si>
    <t>D113311100024</t>
  </si>
  <si>
    <t>大森学園高等学校</t>
  </si>
  <si>
    <t>東京都大田区大森西３－２－１２</t>
  </si>
  <si>
    <t>1430015</t>
  </si>
  <si>
    <t>D113311100033</t>
  </si>
  <si>
    <t>羽田国際高等学校</t>
  </si>
  <si>
    <t>東京都大田区本羽田１－４－１</t>
  </si>
  <si>
    <t>1448544</t>
  </si>
  <si>
    <t>D113311100042</t>
  </si>
  <si>
    <t>東京高等学校</t>
  </si>
  <si>
    <t>東京都大田区鵜の木２－３９－１</t>
  </si>
  <si>
    <t>1460091</t>
  </si>
  <si>
    <t>D113311100051</t>
  </si>
  <si>
    <t>東京実業高等学校</t>
  </si>
  <si>
    <t>東京都大田区西蒲田８－１８－１</t>
  </si>
  <si>
    <t>D113311100060</t>
  </si>
  <si>
    <t>日本体育大学荏原高等学校</t>
  </si>
  <si>
    <t>東京都大田区池上８－２６－１</t>
  </si>
  <si>
    <t>1468588</t>
  </si>
  <si>
    <t>D113311200014</t>
  </si>
  <si>
    <t>三田国際科学学園高等学校</t>
  </si>
  <si>
    <t>東京都世田谷区用賀２－１６－１</t>
  </si>
  <si>
    <t>D113311200023</t>
  </si>
  <si>
    <t>駒場東邦高等学校</t>
  </si>
  <si>
    <t>東京都世田谷区池尻４－５－１</t>
  </si>
  <si>
    <t>D113311200032</t>
  </si>
  <si>
    <t>鴎友学園女子高等学校</t>
  </si>
  <si>
    <t>東京都世田谷区宮坂１－５－３０</t>
  </si>
  <si>
    <t>1568551</t>
  </si>
  <si>
    <t>D113311200041</t>
  </si>
  <si>
    <t>国本女子高等学校</t>
  </si>
  <si>
    <t>東京都世田谷区喜多見８－１５－３３</t>
  </si>
  <si>
    <t>1570067</t>
  </si>
  <si>
    <t>D113311200050</t>
  </si>
  <si>
    <t>恵泉女学園高等学校</t>
  </si>
  <si>
    <t>東京都世田谷区船橋５－８－１</t>
  </si>
  <si>
    <t>D113311200069</t>
  </si>
  <si>
    <t>佼成学園女子高等学校</t>
  </si>
  <si>
    <t>東京都世田谷区給田２－１－１</t>
  </si>
  <si>
    <t>1570064</t>
  </si>
  <si>
    <t>D113311200078</t>
  </si>
  <si>
    <t>国士舘高等学校</t>
  </si>
  <si>
    <t>東京都世田谷区若林４－３２－１</t>
  </si>
  <si>
    <t>1548553</t>
  </si>
  <si>
    <t>D113311200087</t>
  </si>
  <si>
    <t>駒澤大学高等学校</t>
  </si>
  <si>
    <t>東京都世田谷区上用賀１－１７－１２</t>
  </si>
  <si>
    <t>1588577</t>
  </si>
  <si>
    <t>D113311200096</t>
  </si>
  <si>
    <t>駒場学園高等学校</t>
  </si>
  <si>
    <t>東京都世田谷区代沢１－２３－８</t>
  </si>
  <si>
    <t>1550032</t>
  </si>
  <si>
    <t>D113311200103</t>
  </si>
  <si>
    <t>松蔭大学附属松蔭高等学校</t>
  </si>
  <si>
    <t>東京都世田谷区北沢１－１６－１０</t>
  </si>
  <si>
    <t>1558611</t>
  </si>
  <si>
    <t>D113311200112</t>
  </si>
  <si>
    <t>昭和女子大学附属昭和高等学校</t>
  </si>
  <si>
    <t>東京都世田谷区太子堂１－７－５７</t>
  </si>
  <si>
    <t>1548533</t>
  </si>
  <si>
    <t>D113311200121</t>
  </si>
  <si>
    <t>成城学園高等学校</t>
  </si>
  <si>
    <t>東京都世田谷区成城６－１－２０</t>
  </si>
  <si>
    <t>1578511</t>
  </si>
  <si>
    <t>D113311200130</t>
  </si>
  <si>
    <t>下北沢成徳高等学校</t>
  </si>
  <si>
    <t>東京都世田谷区代田６－１２－３９</t>
  </si>
  <si>
    <t>1558668</t>
  </si>
  <si>
    <t>D113311200149</t>
  </si>
  <si>
    <t>世田谷学園高等学校</t>
  </si>
  <si>
    <t>東京都世田谷区三宿１－１６－３１</t>
  </si>
  <si>
    <t>1540005</t>
  </si>
  <si>
    <t>D113311200158</t>
  </si>
  <si>
    <t>聖ドミニコ学園高等学校</t>
  </si>
  <si>
    <t>東京都世田谷区岡本１－１０－１</t>
  </si>
  <si>
    <t>D113311200167</t>
  </si>
  <si>
    <t>大東学園高等学校</t>
  </si>
  <si>
    <t>東京都世田谷区船橋７－２２－１</t>
  </si>
  <si>
    <t>D113311200176</t>
  </si>
  <si>
    <t>玉川聖学院高等部</t>
  </si>
  <si>
    <t>東京都世田谷区奥沢７－１１－２２</t>
  </si>
  <si>
    <t>1580083</t>
  </si>
  <si>
    <t>D113311200185</t>
  </si>
  <si>
    <t>田園調布学園高等部</t>
  </si>
  <si>
    <t>東京都世田谷区東玉川２－２１－８</t>
  </si>
  <si>
    <t>1588512</t>
  </si>
  <si>
    <t>D113311200194</t>
  </si>
  <si>
    <t>田園調布雙葉高等学校</t>
  </si>
  <si>
    <t>東京都世田谷区玉川田園調布１－２０－９</t>
  </si>
  <si>
    <t>1588511</t>
  </si>
  <si>
    <t>D113311200201</t>
  </si>
  <si>
    <t>東京農業大学第一高等学校</t>
  </si>
  <si>
    <t>東京都世田谷区桜３－３３－１</t>
  </si>
  <si>
    <t>1560053</t>
  </si>
  <si>
    <t>D113311200210</t>
  </si>
  <si>
    <t>東京都市大学等々力高等学校</t>
  </si>
  <si>
    <t>東京都世田谷区等々力８－１０－１</t>
  </si>
  <si>
    <t>1580082</t>
  </si>
  <si>
    <t>D113311200229</t>
  </si>
  <si>
    <t>日本女子体育大学附属二階堂高等学校</t>
  </si>
  <si>
    <t>東京都世田谷区松原２－１７－２２</t>
  </si>
  <si>
    <t>1560043</t>
  </si>
  <si>
    <t>D113311200238</t>
  </si>
  <si>
    <t>日本学園高等学校</t>
  </si>
  <si>
    <t>東京都世田谷区松原２－７－３４</t>
  </si>
  <si>
    <t>D113311200247</t>
  </si>
  <si>
    <t>日本大学櫻丘高等学校</t>
  </si>
  <si>
    <t>東京都世田谷区桜上水３－２４－２２</t>
  </si>
  <si>
    <t>D113311200256</t>
  </si>
  <si>
    <t>東京都市大学付属高等学校</t>
  </si>
  <si>
    <t>東京都世田谷区成城１－１３－１</t>
  </si>
  <si>
    <t>1578560</t>
  </si>
  <si>
    <t>D113311200265</t>
  </si>
  <si>
    <t>サレジアン国際学園世田谷高等学校</t>
  </si>
  <si>
    <t>東京都世田谷区大蔵２－８－１</t>
  </si>
  <si>
    <t>1570074</t>
  </si>
  <si>
    <t>D113311200274</t>
  </si>
  <si>
    <t>科学技術学園高等学校</t>
  </si>
  <si>
    <t>東京都世田谷区成城１－１１－１</t>
  </si>
  <si>
    <t>1578562</t>
  </si>
  <si>
    <t>D113311300013</t>
  </si>
  <si>
    <t>青山学院高等部</t>
  </si>
  <si>
    <t>東京都渋谷区渋谷４－４－２５</t>
  </si>
  <si>
    <t>1508366</t>
  </si>
  <si>
    <t>D113311300022</t>
  </si>
  <si>
    <t>関東国際高等学校</t>
  </si>
  <si>
    <t>東京都渋谷区本町３－２－２</t>
  </si>
  <si>
    <t>1510071</t>
  </si>
  <si>
    <t>D113311300031</t>
  </si>
  <si>
    <t>國學院高等学校</t>
  </si>
  <si>
    <t>東京都渋谷区神宮前２－２－３</t>
  </si>
  <si>
    <t>D113311300040</t>
  </si>
  <si>
    <t>実践女子学園高等学校</t>
  </si>
  <si>
    <t>東京都渋谷区東１－１－１１</t>
  </si>
  <si>
    <t>D113311300059</t>
  </si>
  <si>
    <t>渋谷教育学園渋谷高等学校</t>
  </si>
  <si>
    <t>東京都渋谷区渋谷１－２１－１８</t>
  </si>
  <si>
    <t>1500002</t>
  </si>
  <si>
    <t>D113311300068</t>
  </si>
  <si>
    <t>東京女学館高等学校</t>
  </si>
  <si>
    <t>東京都渋谷区広尾３－７－１６</t>
  </si>
  <si>
    <t>1500012</t>
  </si>
  <si>
    <t>D113311300077</t>
  </si>
  <si>
    <t>富士見丘高等学校</t>
  </si>
  <si>
    <t>東京都渋谷区笹塚３－１９－９</t>
  </si>
  <si>
    <t>1510073</t>
  </si>
  <si>
    <t>D113311300086</t>
  </si>
  <si>
    <t>東海大学付属望星高等学校</t>
  </si>
  <si>
    <t>東京都渋谷区富ヶ谷２－１０－７</t>
  </si>
  <si>
    <t>1510063</t>
  </si>
  <si>
    <t>D113311400012</t>
  </si>
  <si>
    <t>実践学園高等学校</t>
  </si>
  <si>
    <t>東京都中野区中央２－３４－２</t>
  </si>
  <si>
    <t>1640011</t>
  </si>
  <si>
    <t>D113311400021</t>
  </si>
  <si>
    <t>東亜学園高等学校</t>
  </si>
  <si>
    <t>東京都中野区上高田５－４４－３</t>
  </si>
  <si>
    <t>1640002</t>
  </si>
  <si>
    <t>D113311400030</t>
  </si>
  <si>
    <t>新渡戸文化高等学校</t>
  </si>
  <si>
    <t>東京都中野区本町６－３８－１</t>
  </si>
  <si>
    <t>1648638</t>
  </si>
  <si>
    <t>D113311400049</t>
  </si>
  <si>
    <t>大妻中野高等学校</t>
  </si>
  <si>
    <t>東京都中野区上高田２－３－７</t>
  </si>
  <si>
    <t>D113311400058</t>
  </si>
  <si>
    <t>宝仙学園高等学校</t>
  </si>
  <si>
    <t>東京都中野区中央２－２８－３</t>
  </si>
  <si>
    <t>1648628</t>
  </si>
  <si>
    <t>D113311400067</t>
  </si>
  <si>
    <t>堀越高等学校</t>
  </si>
  <si>
    <t>東京都中野区中央２－５６－２</t>
  </si>
  <si>
    <t>D113311400076</t>
  </si>
  <si>
    <t>明治大学付属中野高等学校</t>
  </si>
  <si>
    <t>東京都中野区東中野３－３－４</t>
  </si>
  <si>
    <t>1640003</t>
  </si>
  <si>
    <t>D113311500011</t>
  </si>
  <si>
    <t>杉並学院高等学校</t>
  </si>
  <si>
    <t>東京都杉並区阿佐谷南２－３０－１７</t>
  </si>
  <si>
    <t>1660004</t>
  </si>
  <si>
    <t>D113311500020</t>
  </si>
  <si>
    <t>光塩女子学院高等科</t>
  </si>
  <si>
    <t>東京都杉並区高円寺南２－３３－２８</t>
  </si>
  <si>
    <t>1660003</t>
  </si>
  <si>
    <t>D113311500039</t>
  </si>
  <si>
    <t>佼成学園高等学校</t>
  </si>
  <si>
    <t>東京都杉並区和田２－６－２９</t>
  </si>
  <si>
    <t>1660012</t>
  </si>
  <si>
    <t>D113311500048</t>
  </si>
  <si>
    <t>國學院大學久我山高等学校</t>
  </si>
  <si>
    <t>東京都杉並区久我山１－９－１</t>
  </si>
  <si>
    <t>1680082</t>
  </si>
  <si>
    <t>D113311500057</t>
  </si>
  <si>
    <t>文化学園大学杉並高等学校</t>
  </si>
  <si>
    <t>東京都杉並区阿佐谷南３－４８－１６</t>
  </si>
  <si>
    <t>D113311500066</t>
  </si>
  <si>
    <t>女子美術大学付属高等学校</t>
  </si>
  <si>
    <t>東京都杉並区和田１－４９－８</t>
  </si>
  <si>
    <t>1668538</t>
  </si>
  <si>
    <t>D113311500075</t>
  </si>
  <si>
    <t>専修大学附属高等学校</t>
  </si>
  <si>
    <t>東京都杉並区和泉４－４－１</t>
  </si>
  <si>
    <t>1680063</t>
  </si>
  <si>
    <t>D113311500084</t>
  </si>
  <si>
    <t>中央大学杉並高等学校</t>
  </si>
  <si>
    <t>東京都杉並区今川２－７－１</t>
  </si>
  <si>
    <t>D113311500093</t>
  </si>
  <si>
    <t>東京立正高等学校</t>
  </si>
  <si>
    <t>東京都杉並区堀ノ内２－４１－１５</t>
  </si>
  <si>
    <t>1660013</t>
  </si>
  <si>
    <t>D113311500100</t>
  </si>
  <si>
    <t>日本大学第二高等学校</t>
  </si>
  <si>
    <t>東京都杉並区天沼１－４５－３３</t>
  </si>
  <si>
    <t>1670032</t>
  </si>
  <si>
    <t>D113311500119</t>
  </si>
  <si>
    <t>日本大学鶴ヶ丘高等学校</t>
  </si>
  <si>
    <t>東京都杉並区和泉２－２６－１２</t>
  </si>
  <si>
    <t>D113311500128</t>
  </si>
  <si>
    <t>立教女学院高等学校</t>
  </si>
  <si>
    <t>東京都杉並区久我山４－２９－６０</t>
  </si>
  <si>
    <t>1688616</t>
  </si>
  <si>
    <t>D113311600010</t>
  </si>
  <si>
    <t>学習院高等科</t>
  </si>
  <si>
    <t>東京都豊島区目白１－５－１</t>
  </si>
  <si>
    <t>1710031</t>
  </si>
  <si>
    <t>D113311600029</t>
  </si>
  <si>
    <t>川村高等学校</t>
  </si>
  <si>
    <t>東京都豊島区目白２－２２－３</t>
  </si>
  <si>
    <t>D113311600038</t>
  </si>
  <si>
    <t>十文字高等学校</t>
  </si>
  <si>
    <t>東京都豊島区北大塚１－１０－３３</t>
  </si>
  <si>
    <t>1700004</t>
  </si>
  <si>
    <t>D113311600047</t>
  </si>
  <si>
    <t>城西大学附属城西高等学校</t>
  </si>
  <si>
    <t>東京都豊島区千早１－１０－２６</t>
  </si>
  <si>
    <t>D113311600056</t>
  </si>
  <si>
    <t>昭和鉄道高等学校</t>
  </si>
  <si>
    <t>東京都豊島区池袋本町２－１０－１</t>
  </si>
  <si>
    <t>1700011</t>
  </si>
  <si>
    <t>D113311600065</t>
  </si>
  <si>
    <t>巣鴨高等学校</t>
  </si>
  <si>
    <t>東京都豊島区上池袋１－２１－１</t>
  </si>
  <si>
    <t>1700012</t>
  </si>
  <si>
    <t>D113311600074</t>
  </si>
  <si>
    <t>巣鴨商業高等学校</t>
  </si>
  <si>
    <t>D113311600083</t>
  </si>
  <si>
    <t>淑徳巣鴨高等学校</t>
  </si>
  <si>
    <t>東京都豊島区西巣鴨２－２２－１６</t>
  </si>
  <si>
    <t>D113311600092</t>
  </si>
  <si>
    <t>東京音楽大学付属高等学校</t>
  </si>
  <si>
    <t>東京都豊島区南池袋三丁目４番５号</t>
  </si>
  <si>
    <t>1718540</t>
  </si>
  <si>
    <t>D113311600109</t>
  </si>
  <si>
    <t>豊島学院高等学校</t>
  </si>
  <si>
    <t>D113311600118</t>
  </si>
  <si>
    <t>豊島岡女子学園高等学校</t>
  </si>
  <si>
    <t>東京都豊島区東池袋１－２５－２２</t>
  </si>
  <si>
    <t>1700013</t>
  </si>
  <si>
    <t>D113311600127</t>
  </si>
  <si>
    <t>豊南高等学校</t>
  </si>
  <si>
    <t>東京都豊島区高松３－６－７</t>
  </si>
  <si>
    <t>1710042</t>
  </si>
  <si>
    <t>D113311600136</t>
  </si>
  <si>
    <t>本郷高等学校</t>
  </si>
  <si>
    <t>東京都豊島区駒込４－１１－１</t>
  </si>
  <si>
    <t>1700003</t>
  </si>
  <si>
    <t>D113311600145</t>
  </si>
  <si>
    <t>立教池袋高等学校</t>
  </si>
  <si>
    <t>東京都豊島区西池袋５－１６－５</t>
  </si>
  <si>
    <t>1710021</t>
  </si>
  <si>
    <t>D113311700019</t>
  </si>
  <si>
    <t>安部学院高等学校</t>
  </si>
  <si>
    <t>東京都北区栄町３５－４</t>
  </si>
  <si>
    <t>1140005</t>
  </si>
  <si>
    <t>D113311700028</t>
  </si>
  <si>
    <t>桜丘高等学校</t>
  </si>
  <si>
    <t>東京都北区滝野川１－５１－１２</t>
  </si>
  <si>
    <t>1148554</t>
  </si>
  <si>
    <t>D113311700037</t>
  </si>
  <si>
    <t>順天高等学校</t>
  </si>
  <si>
    <t>東京都北区王子本町１－１７－１３</t>
  </si>
  <si>
    <t>1140022</t>
  </si>
  <si>
    <t>D113311700046</t>
  </si>
  <si>
    <t>女子聖学院高等学校</t>
  </si>
  <si>
    <t>東京都北区中里３－１２－２</t>
  </si>
  <si>
    <t>1148574</t>
  </si>
  <si>
    <t>D113311700055</t>
  </si>
  <si>
    <t>駿台学園高等学校</t>
  </si>
  <si>
    <t>東京都北区王子６－１－１０</t>
  </si>
  <si>
    <t>1140002</t>
  </si>
  <si>
    <t>D113311700064</t>
  </si>
  <si>
    <t>聖学院高等学校</t>
  </si>
  <si>
    <t>東京都北区中里３－１２－１</t>
  </si>
  <si>
    <t>1148502</t>
  </si>
  <si>
    <t>D113311700073</t>
  </si>
  <si>
    <t>サレジアン国際学園高等学校</t>
  </si>
  <si>
    <t>東京都北区赤羽台４－２－１４</t>
  </si>
  <si>
    <t>1158524</t>
  </si>
  <si>
    <t>D113311700082</t>
  </si>
  <si>
    <t>成立学園高等学校</t>
  </si>
  <si>
    <t>東京都北区東十条６－９－１３</t>
  </si>
  <si>
    <t>1140001</t>
  </si>
  <si>
    <t>D113311700091</t>
  </si>
  <si>
    <t>瀧野川女子学園高等学校</t>
  </si>
  <si>
    <t>東京都北区上中里１－２７－７</t>
  </si>
  <si>
    <t>1140016</t>
  </si>
  <si>
    <t>D113311700108</t>
  </si>
  <si>
    <t>東京成徳大学高等学校</t>
  </si>
  <si>
    <t>東京都北区豊島８－２６－９</t>
  </si>
  <si>
    <t>1148526</t>
  </si>
  <si>
    <t>D113311700117</t>
  </si>
  <si>
    <t>武蔵野高等学校</t>
  </si>
  <si>
    <t>東京都北区西ヶ原４－５６－２０</t>
  </si>
  <si>
    <t>1140024</t>
  </si>
  <si>
    <t>D113311800018</t>
  </si>
  <si>
    <t>開成高等学校</t>
  </si>
  <si>
    <t>東京都荒川区西日暮里４－２－４</t>
  </si>
  <si>
    <t>1160013</t>
  </si>
  <si>
    <t>D113311800027</t>
  </si>
  <si>
    <t>北豊島高等学校</t>
  </si>
  <si>
    <t>東京都荒川区東尾久６－３４－２４</t>
  </si>
  <si>
    <t>1168555</t>
  </si>
  <si>
    <t>D113311900017</t>
  </si>
  <si>
    <t>淑徳高等学校</t>
  </si>
  <si>
    <t>東京都板橋区前野町５－１４－１</t>
  </si>
  <si>
    <t>1748643</t>
  </si>
  <si>
    <t>D113311900026</t>
  </si>
  <si>
    <t>城北高等学校</t>
  </si>
  <si>
    <t>東京都板橋区東新町２－２８－１</t>
  </si>
  <si>
    <t>1748711</t>
  </si>
  <si>
    <t>D113311900035</t>
  </si>
  <si>
    <t>大東文化大学第一高等学校</t>
  </si>
  <si>
    <t>東京都板橋区高島平１－９－１</t>
  </si>
  <si>
    <t>1758571</t>
  </si>
  <si>
    <t>D113311900044</t>
  </si>
  <si>
    <t>帝京高等学校</t>
  </si>
  <si>
    <t>東京都板橋区稲荷台２７－１</t>
  </si>
  <si>
    <t>1738555</t>
  </si>
  <si>
    <t>D113311900053</t>
  </si>
  <si>
    <t>東京家政大学附属女子高等学校</t>
  </si>
  <si>
    <t>東京都板橋区加賀１－１８－１</t>
  </si>
  <si>
    <t>1738602</t>
  </si>
  <si>
    <t>D113311900062</t>
  </si>
  <si>
    <t>日本大学豊山女子高等学校</t>
  </si>
  <si>
    <t>東京都板橋区中台３－１５－１</t>
  </si>
  <si>
    <t>1740064</t>
  </si>
  <si>
    <t>D113312000014</t>
  </si>
  <si>
    <t>国華高等学校</t>
  </si>
  <si>
    <t>東京都練馬区</t>
  </si>
  <si>
    <t>0000000</t>
  </si>
  <si>
    <t>D113312000023</t>
  </si>
  <si>
    <t>英明フロンティア高等学校</t>
  </si>
  <si>
    <t>東京都練馬区関町北４－１６－１１</t>
  </si>
  <si>
    <t>D113312000032</t>
  </si>
  <si>
    <t>富士見高等学校</t>
  </si>
  <si>
    <t>東京都練馬区中村北４－８－２６</t>
  </si>
  <si>
    <t>1760023</t>
  </si>
  <si>
    <t>D113312000041</t>
  </si>
  <si>
    <t>武蔵高等学校</t>
  </si>
  <si>
    <t>東京都練馬区豊玉上１－２６－１</t>
  </si>
  <si>
    <t>1768535</t>
  </si>
  <si>
    <t>D113312000050</t>
  </si>
  <si>
    <t>早稲田大学高等学院</t>
  </si>
  <si>
    <t>東京都練馬区上石神井３－３１－１</t>
  </si>
  <si>
    <t>D113312100013</t>
  </si>
  <si>
    <t>足立学園高等学校</t>
  </si>
  <si>
    <t>東京都足立区千住旭町４０－２４</t>
  </si>
  <si>
    <t>1200026</t>
  </si>
  <si>
    <t>D113312100022</t>
  </si>
  <si>
    <t>潤徳女子高等学校</t>
  </si>
  <si>
    <t>東京都足立区千住２－１１</t>
  </si>
  <si>
    <t>1200034</t>
  </si>
  <si>
    <t>D113312200012</t>
  </si>
  <si>
    <t>共栄学園高等学校</t>
  </si>
  <si>
    <t>東京都葛飾区お花茶屋２－６－１</t>
  </si>
  <si>
    <t>1240003</t>
  </si>
  <si>
    <t>D113312200021</t>
  </si>
  <si>
    <t>修徳高等学校</t>
  </si>
  <si>
    <t>東京都葛飾区青戸８－１０－１</t>
  </si>
  <si>
    <t>1258507</t>
  </si>
  <si>
    <t>D113312300011</t>
  </si>
  <si>
    <t>愛国高等学校</t>
  </si>
  <si>
    <t>東京都江戸川区西小岩５－７－１</t>
  </si>
  <si>
    <t>1338585</t>
  </si>
  <si>
    <t>D113312300020</t>
  </si>
  <si>
    <t>江戸川女子高等学校</t>
  </si>
  <si>
    <t>東京都江戸川区東小岩５－２２－１</t>
  </si>
  <si>
    <t>1338552</t>
  </si>
  <si>
    <t>D113312300039</t>
  </si>
  <si>
    <t>関東第一高等学校</t>
  </si>
  <si>
    <t>東京都江戸川区松島２－１０－１１</t>
  </si>
  <si>
    <t>D113320100016</t>
  </si>
  <si>
    <t>聖パウロ学園高等学校</t>
  </si>
  <si>
    <t>東京都八王子市下恩方町２７２７</t>
  </si>
  <si>
    <t>1920154</t>
  </si>
  <si>
    <t>D113320100025</t>
  </si>
  <si>
    <t>帝京八王子高等学校</t>
  </si>
  <si>
    <t>東京都八王子市上川町３７６６</t>
  </si>
  <si>
    <t>1920151</t>
  </si>
  <si>
    <t>D113320100034</t>
  </si>
  <si>
    <t>帝京大学高等学校</t>
  </si>
  <si>
    <t>東京都八王子市越野３２２</t>
  </si>
  <si>
    <t>1920361</t>
  </si>
  <si>
    <t>D113320100043</t>
  </si>
  <si>
    <t>工学院大学附属高等学校</t>
  </si>
  <si>
    <t>東京都八王子市中野町２６４７－２</t>
  </si>
  <si>
    <t>1928622</t>
  </si>
  <si>
    <t>D113320100052</t>
  </si>
  <si>
    <t>東京純心女子高等学校</t>
  </si>
  <si>
    <t>東京都八王子市滝山町２－６００</t>
  </si>
  <si>
    <t>1920011</t>
  </si>
  <si>
    <t>D113320100061</t>
  </si>
  <si>
    <t>八王子学園八王子高等学校</t>
  </si>
  <si>
    <t>東京都八王子市台町４－３５－１</t>
  </si>
  <si>
    <t>D113320100070</t>
  </si>
  <si>
    <t>八王子実践高等学校</t>
  </si>
  <si>
    <t>東京都八王子市台町１－６－１５</t>
  </si>
  <si>
    <t>D113320100089</t>
  </si>
  <si>
    <t>共立女子第二高等学校</t>
  </si>
  <si>
    <t>東京都八王子市元八王子町１－７１０</t>
  </si>
  <si>
    <t>1938666</t>
  </si>
  <si>
    <t>D113320100098</t>
  </si>
  <si>
    <t>明治大学付属八王子高等学校</t>
  </si>
  <si>
    <t>東京都八王子市戸吹町１１００</t>
  </si>
  <si>
    <t>1920001</t>
  </si>
  <si>
    <t>D113320100105</t>
  </si>
  <si>
    <t>穎明館高等学校</t>
  </si>
  <si>
    <t>東京都八王子市館町２６００</t>
  </si>
  <si>
    <t>D113320200015</t>
  </si>
  <si>
    <t>昭和第一学園高等学校</t>
  </si>
  <si>
    <t>東京都立川市栄町２－４５－８</t>
  </si>
  <si>
    <t>1900003</t>
  </si>
  <si>
    <t>D113320200024</t>
  </si>
  <si>
    <t>立川女子高等学校</t>
  </si>
  <si>
    <t>東京都立川市高松町３－１２－１</t>
  </si>
  <si>
    <t>1900011</t>
  </si>
  <si>
    <t>D113320300014</t>
  </si>
  <si>
    <t>聖徳学園高等学校</t>
  </si>
  <si>
    <t>東京都武蔵野市境南町２－１１－８</t>
  </si>
  <si>
    <t>1808601</t>
  </si>
  <si>
    <t>D113320300023</t>
  </si>
  <si>
    <t>吉祥女子高等学校</t>
  </si>
  <si>
    <t>東京都武蔵野市吉祥寺東町４－１２－２０</t>
  </si>
  <si>
    <t>1800002</t>
  </si>
  <si>
    <t>D113320300032</t>
  </si>
  <si>
    <t>成蹊高等学校</t>
  </si>
  <si>
    <t>東京都武蔵野市吉祥寺北町３－１０－１３</t>
  </si>
  <si>
    <t>1808633</t>
  </si>
  <si>
    <t>D113320300041</t>
  </si>
  <si>
    <t>藤村女子高等学校</t>
  </si>
  <si>
    <t>東京都武蔵野市吉祥寺本町２－１６－３</t>
  </si>
  <si>
    <t>1808505</t>
  </si>
  <si>
    <t>D113320400013</t>
  </si>
  <si>
    <t>法政大学高等学校</t>
  </si>
  <si>
    <t>東京都三鷹市牟礼４－３－１</t>
  </si>
  <si>
    <t>1810002</t>
  </si>
  <si>
    <t>D113320400022</t>
  </si>
  <si>
    <t>大成高等学校</t>
  </si>
  <si>
    <t>東京都三鷹市上連雀６－７－５</t>
  </si>
  <si>
    <t>1810012</t>
  </si>
  <si>
    <t>D113320400031</t>
  </si>
  <si>
    <t>明星学園高等学校</t>
  </si>
  <si>
    <t>東京都三鷹市牟礼４－１５－２２</t>
  </si>
  <si>
    <t>D113320600011</t>
  </si>
  <si>
    <t>明星高等学校</t>
  </si>
  <si>
    <t>東京都府中市栄町１－１</t>
  </si>
  <si>
    <t>1838531</t>
  </si>
  <si>
    <t>D113320700010</t>
  </si>
  <si>
    <t>啓明学園高等学校</t>
  </si>
  <si>
    <t>東京都昭島市拝島町５－１１－１５</t>
  </si>
  <si>
    <t>D113320800019</t>
  </si>
  <si>
    <t>明治大学付属明治高等学校</t>
  </si>
  <si>
    <t>東京都調布市富士見町４－２３－２５</t>
  </si>
  <si>
    <t>1820033</t>
  </si>
  <si>
    <t>D113320800028</t>
  </si>
  <si>
    <t>ドルトン東京学園高等部</t>
  </si>
  <si>
    <t>東京都調布市入間町二丁目２８番２０号</t>
  </si>
  <si>
    <t>1820004</t>
  </si>
  <si>
    <t>D113320800037</t>
  </si>
  <si>
    <t>晃華学園高等学校</t>
  </si>
  <si>
    <t>東京都調布市佐須町５－２８－１</t>
  </si>
  <si>
    <t>1828550</t>
  </si>
  <si>
    <t>D113320800046</t>
  </si>
  <si>
    <t>桐朋女子高等学校</t>
  </si>
  <si>
    <t>東京都調布市若葉町１－４１－１</t>
  </si>
  <si>
    <t>1828510</t>
  </si>
  <si>
    <t>D113320900018</t>
  </si>
  <si>
    <t>日本大学第三高等学校</t>
  </si>
  <si>
    <t>東京都町田市図師町１１－２３７５</t>
  </si>
  <si>
    <t>1940203</t>
  </si>
  <si>
    <t>D113320900027</t>
  </si>
  <si>
    <t>和光高等学校</t>
  </si>
  <si>
    <t>東京都町田市真光寺町１２９１</t>
  </si>
  <si>
    <t>1950051</t>
  </si>
  <si>
    <t>D113320900036</t>
  </si>
  <si>
    <t>桜美林高等学校</t>
  </si>
  <si>
    <t>東京都町田市常盤町３７５８</t>
  </si>
  <si>
    <t>1940294</t>
  </si>
  <si>
    <t>D113320900045</t>
  </si>
  <si>
    <t>玉川学園高等部</t>
  </si>
  <si>
    <t>東京都町田市玉川学園６－１－１</t>
  </si>
  <si>
    <t>1948610</t>
  </si>
  <si>
    <t>D113320900054</t>
  </si>
  <si>
    <t>フェリシア高等学校</t>
  </si>
  <si>
    <t>東京都町田市三輪町１２２</t>
  </si>
  <si>
    <t>1950054</t>
  </si>
  <si>
    <t>D113321000015</t>
  </si>
  <si>
    <t>東京電機大学高等学校</t>
  </si>
  <si>
    <t>東京都小金井市梶野町４－８－１</t>
  </si>
  <si>
    <t>1848555</t>
  </si>
  <si>
    <t>D113321000024</t>
  </si>
  <si>
    <t>中央大学附属高等学校</t>
  </si>
  <si>
    <t>東京都小金井市貫井北町３－２２－１</t>
  </si>
  <si>
    <t>1848575</t>
  </si>
  <si>
    <t>D113321000033</t>
  </si>
  <si>
    <t>国際基督教大学高等学校</t>
  </si>
  <si>
    <t>東京都小金井市東町１－１－１</t>
  </si>
  <si>
    <t>1848503</t>
  </si>
  <si>
    <t>D113321100014</t>
  </si>
  <si>
    <t>錦城高等学校</t>
  </si>
  <si>
    <t>東京都小平市大沼町５－３－７</t>
  </si>
  <si>
    <t>1870001</t>
  </si>
  <si>
    <t>D113321100023</t>
  </si>
  <si>
    <t>白梅学園高等学校</t>
  </si>
  <si>
    <t>東京都小平市小川町１－８３０</t>
  </si>
  <si>
    <t>1878570</t>
  </si>
  <si>
    <t>D113321100032</t>
  </si>
  <si>
    <t>創価高等学校</t>
  </si>
  <si>
    <t>東京都小平市たかの台２－１</t>
  </si>
  <si>
    <t>1870024</t>
  </si>
  <si>
    <t>D113321300012</t>
  </si>
  <si>
    <t>日本体育大学桜華高等学校</t>
  </si>
  <si>
    <t>東京都東村山市富士見町２－５－１</t>
  </si>
  <si>
    <t>D113321300021</t>
  </si>
  <si>
    <t>明治学院東村山高等学校</t>
  </si>
  <si>
    <t>東京都東村山市富士見町１－１２－３</t>
  </si>
  <si>
    <t>D113321300030</t>
  </si>
  <si>
    <t>明法高等学校</t>
  </si>
  <si>
    <t>東京都東村山市富士見町２－４－１２</t>
  </si>
  <si>
    <t>D113321400011</t>
  </si>
  <si>
    <t>早稲田大学系属早稲田実業学校高等部</t>
  </si>
  <si>
    <t>東京都国分寺市本町１－２－１</t>
  </si>
  <si>
    <t>1858505</t>
  </si>
  <si>
    <t>D113321500010</t>
  </si>
  <si>
    <t>国立音楽大学附属高等学校</t>
  </si>
  <si>
    <t>東京都国立市西２－１２－１９</t>
  </si>
  <si>
    <t>1860005</t>
  </si>
  <si>
    <t>D113321500029</t>
  </si>
  <si>
    <t>桐朋高等学校</t>
  </si>
  <si>
    <t>東京都国立市中３－１－１０</t>
  </si>
  <si>
    <t>D113321500038</t>
  </si>
  <si>
    <t>ＮＨＫ学園高等学校</t>
  </si>
  <si>
    <t>東京都国立市富士見台２－３６－２</t>
  </si>
  <si>
    <t>1868001</t>
  </si>
  <si>
    <t>D113322100012</t>
  </si>
  <si>
    <t>東星学園高等学校</t>
  </si>
  <si>
    <t>東京都清瀬市梅園３－１４－４７</t>
  </si>
  <si>
    <t>2040024</t>
  </si>
  <si>
    <t>D113322200011</t>
  </si>
  <si>
    <t>自由学園高等部</t>
  </si>
  <si>
    <t>東京都東久留米市学園町１－８－１５</t>
  </si>
  <si>
    <t>2038521</t>
  </si>
  <si>
    <t>D113322300010</t>
  </si>
  <si>
    <t>拓殖大学第一高等学校</t>
  </si>
  <si>
    <t>東京都武蔵村山市大南４－６４－５</t>
  </si>
  <si>
    <t>D113322400019</t>
  </si>
  <si>
    <t>大妻多摩高等学校</t>
  </si>
  <si>
    <t>東京都多摩市唐木田２－７－１</t>
  </si>
  <si>
    <t>2068540</t>
  </si>
  <si>
    <t>D113322400028</t>
  </si>
  <si>
    <t>多摩大学附属聖ヶ丘高等学校</t>
  </si>
  <si>
    <t>東京都多摩市聖ヶ丘４－１－１</t>
  </si>
  <si>
    <t>2060022</t>
  </si>
  <si>
    <t>D113322500018</t>
  </si>
  <si>
    <t>駒沢学園女子高等学校</t>
  </si>
  <si>
    <t>東京都稲城市坂浜２３８</t>
  </si>
  <si>
    <t>2068511</t>
  </si>
  <si>
    <t>D113322800015</t>
  </si>
  <si>
    <t>東海大学菅生高等学校</t>
  </si>
  <si>
    <t>東京都あきる野市菅生１８１７</t>
  </si>
  <si>
    <t>1970801</t>
  </si>
  <si>
    <t>D113322900014</t>
  </si>
  <si>
    <t>文華女子高等学校</t>
  </si>
  <si>
    <t>東京都西東京市西原町４－５－８５</t>
  </si>
  <si>
    <t>1880004</t>
  </si>
  <si>
    <t>D113322900023</t>
  </si>
  <si>
    <t>武蔵野大学高等学校</t>
  </si>
  <si>
    <t>東京都西東京市新町１－１－２０</t>
  </si>
  <si>
    <t>2028585</t>
  </si>
  <si>
    <t>D114210010017</t>
  </si>
  <si>
    <t>14(神奈川)</t>
  </si>
  <si>
    <t>神奈川県立鶴見高等学校</t>
  </si>
  <si>
    <t>神奈川県横浜市鶴見区下末吉６－２－１</t>
  </si>
  <si>
    <t>2300012</t>
  </si>
  <si>
    <t>D114210010026</t>
  </si>
  <si>
    <t>神奈川県立鶴見総合高等学校</t>
  </si>
  <si>
    <t>神奈川県横浜市鶴見区平安町２－２８－８</t>
  </si>
  <si>
    <t>2300031</t>
  </si>
  <si>
    <t>D114210010035</t>
  </si>
  <si>
    <t>神奈川県立神奈川工業高等学校</t>
  </si>
  <si>
    <t>神奈川県横浜市神奈川区平川町１９－１</t>
  </si>
  <si>
    <t>2210812</t>
  </si>
  <si>
    <t>D114210010044</t>
  </si>
  <si>
    <t>神奈川県立神奈川総合高等学校</t>
  </si>
  <si>
    <t>神奈川県横浜市神奈川区平川町１９－２</t>
  </si>
  <si>
    <t>D114210010053</t>
  </si>
  <si>
    <t>神奈川県立横浜翠嵐高等学校</t>
  </si>
  <si>
    <t>神奈川県横浜市神奈川区三ツ沢南町１－１</t>
  </si>
  <si>
    <t>2210854</t>
  </si>
  <si>
    <t>D114210010062</t>
  </si>
  <si>
    <t>神奈川県立城郷高等学校</t>
  </si>
  <si>
    <t>神奈川県横浜市神奈川区三枚町３６４－１</t>
  </si>
  <si>
    <t>2210862</t>
  </si>
  <si>
    <t>D114210010071</t>
  </si>
  <si>
    <t>神奈川県立横浜平沼高等学校</t>
  </si>
  <si>
    <t>神奈川県横浜市西区岡野１－５－８</t>
  </si>
  <si>
    <t>2200073</t>
  </si>
  <si>
    <t>D114210010080</t>
  </si>
  <si>
    <t>神奈川県立横浜緑ケ丘高等学校</t>
  </si>
  <si>
    <t>神奈川県横浜市中区本牧緑ケ丘３７</t>
  </si>
  <si>
    <t>2310832</t>
  </si>
  <si>
    <t>D114210010099</t>
  </si>
  <si>
    <t>神奈川県立横浜立野高等学校</t>
  </si>
  <si>
    <t>神奈川県横浜市中区本牧間門４０－１</t>
  </si>
  <si>
    <t>2310825</t>
  </si>
  <si>
    <t>D114210010106</t>
  </si>
  <si>
    <t>神奈川県立横浜清陵高等学校</t>
  </si>
  <si>
    <t>神奈川県横浜市南区清水ケ丘４１</t>
  </si>
  <si>
    <t>2320007</t>
  </si>
  <si>
    <t>D114210010115</t>
  </si>
  <si>
    <t>神奈川県立横浜国際高等学校</t>
  </si>
  <si>
    <t>神奈川県横浜市南区六ツ川１－７３１</t>
  </si>
  <si>
    <t>2320066</t>
  </si>
  <si>
    <t>D114210010124</t>
  </si>
  <si>
    <t>神奈川県立横浜南陵高等学校</t>
  </si>
  <si>
    <t>神奈川県横浜市港南区日野中央２－２６－１</t>
  </si>
  <si>
    <t>2340053</t>
  </si>
  <si>
    <t>D114210010133</t>
  </si>
  <si>
    <t>神奈川県立横浜明朋高等学校</t>
  </si>
  <si>
    <t>神奈川県横浜市港南区港南台９－１８－１</t>
  </si>
  <si>
    <t>2340054</t>
  </si>
  <si>
    <t>D114210010142</t>
  </si>
  <si>
    <t>神奈川県立永谷高等学校</t>
  </si>
  <si>
    <t>神奈川県横浜市港南区下永谷１－２８－１</t>
  </si>
  <si>
    <t>2330016</t>
  </si>
  <si>
    <t>D114210010151</t>
  </si>
  <si>
    <t>神奈川県立光陵高等学校</t>
  </si>
  <si>
    <t>神奈川県横浜市保土ケ谷区権太坂１－７－１</t>
  </si>
  <si>
    <t>2400026</t>
  </si>
  <si>
    <t>D114210010160</t>
  </si>
  <si>
    <t>神奈川県立商工高等学校</t>
  </si>
  <si>
    <t>神奈川県横浜市保土ケ谷区今井町７４３</t>
  </si>
  <si>
    <t>2400035</t>
  </si>
  <si>
    <t>D114210010179</t>
  </si>
  <si>
    <t>神奈川県立保土ケ谷高等学校</t>
  </si>
  <si>
    <t>神奈川県横浜市保土ケ谷区川島町１５５７</t>
  </si>
  <si>
    <t>2400045</t>
  </si>
  <si>
    <t>D114210010188</t>
  </si>
  <si>
    <t>神奈川県立希望ケ丘高等学校</t>
  </si>
  <si>
    <t>神奈川県横浜市旭区南希望が丘７９－１</t>
  </si>
  <si>
    <t>2410824</t>
  </si>
  <si>
    <t>D114210010197</t>
  </si>
  <si>
    <t>神奈川県立二俣川高等学校</t>
  </si>
  <si>
    <t>神奈川県横浜市旭区中尾１－５－１</t>
  </si>
  <si>
    <t>2410815</t>
  </si>
  <si>
    <t>D114210010204</t>
  </si>
  <si>
    <t>神奈川県立旭高等学校</t>
  </si>
  <si>
    <t>神奈川県横浜市旭区下川井町２２４７</t>
  </si>
  <si>
    <t>2410806</t>
  </si>
  <si>
    <t>D114210010213</t>
  </si>
  <si>
    <t>神奈川県立横浜旭陵高等学校</t>
  </si>
  <si>
    <t>神奈川県横浜市旭区上白根町１１６１－７</t>
  </si>
  <si>
    <t>2410001</t>
  </si>
  <si>
    <t>D114210010222</t>
  </si>
  <si>
    <t>神奈川県立磯子工業高等学校</t>
  </si>
  <si>
    <t>神奈川県横浜市磯子区森５－２４－１</t>
  </si>
  <si>
    <t>2350023</t>
  </si>
  <si>
    <t>D114210010231</t>
  </si>
  <si>
    <t>神奈川県立横浜氷取沢高等学校</t>
  </si>
  <si>
    <t>神奈川県横浜市磯子区氷取沢町９３８－２</t>
  </si>
  <si>
    <t>2350043</t>
  </si>
  <si>
    <t>D114210010240</t>
  </si>
  <si>
    <t>神奈川県立金沢総合高等学校</t>
  </si>
  <si>
    <t>神奈川県横浜市金沢区富岡東６－３４－１</t>
  </si>
  <si>
    <t>2360051</t>
  </si>
  <si>
    <t>D114210010259</t>
  </si>
  <si>
    <t>神奈川県立釜利谷高等学校</t>
  </si>
  <si>
    <t>神奈川県横浜市金沢区釜利谷東４－５８－１</t>
  </si>
  <si>
    <t>2360042</t>
  </si>
  <si>
    <t>D114210010268</t>
  </si>
  <si>
    <t>神奈川県立港北高等学校</t>
  </si>
  <si>
    <t>神奈川県横浜市港北区大倉山７－３５－１</t>
  </si>
  <si>
    <t>2220037</t>
  </si>
  <si>
    <t>D114210010277</t>
  </si>
  <si>
    <t>神奈川県立新羽高等学校</t>
  </si>
  <si>
    <t>神奈川県横浜市港北区新羽町１３４８</t>
  </si>
  <si>
    <t>2230057</t>
  </si>
  <si>
    <t>D114210010286</t>
  </si>
  <si>
    <t>神奈川県立岸根高等学校</t>
  </si>
  <si>
    <t>神奈川県横浜市港北区岸根町３７０</t>
  </si>
  <si>
    <t>2220034</t>
  </si>
  <si>
    <t>D114210010295</t>
  </si>
  <si>
    <t>神奈川県立霧が丘高等学校</t>
  </si>
  <si>
    <t>神奈川県横浜市緑区霧が丘６－１６－１</t>
  </si>
  <si>
    <t>2260016</t>
  </si>
  <si>
    <t>D114210010302</t>
  </si>
  <si>
    <t>神奈川県立白山高等学校</t>
  </si>
  <si>
    <t>神奈川県横浜市緑区白山４－７１－１</t>
  </si>
  <si>
    <t>2260006</t>
  </si>
  <si>
    <t>D114210010311</t>
  </si>
  <si>
    <t>神奈川県立市ケ尾高等学校</t>
  </si>
  <si>
    <t>神奈川県横浜市青葉区市ケ尾町１８５４</t>
  </si>
  <si>
    <t>2250024</t>
  </si>
  <si>
    <t>D114210010320</t>
  </si>
  <si>
    <t>神奈川県立田奈高等学校</t>
  </si>
  <si>
    <t>神奈川県横浜市青葉区桂台２－３９－２</t>
  </si>
  <si>
    <t>2270034</t>
  </si>
  <si>
    <t>D114210010339</t>
  </si>
  <si>
    <t>神奈川県立元石川高等学校</t>
  </si>
  <si>
    <t>神奈川県横浜市青葉区元石川町４１１６</t>
  </si>
  <si>
    <t>2250004</t>
  </si>
  <si>
    <t>D114210010348</t>
  </si>
  <si>
    <t>神奈川県立川和高等学校</t>
  </si>
  <si>
    <t>神奈川県横浜市都筑区川和町２２２６－１</t>
  </si>
  <si>
    <t>2240057</t>
  </si>
  <si>
    <t>D114210010357</t>
  </si>
  <si>
    <t>神奈川県立荏田高等学校</t>
  </si>
  <si>
    <t>神奈川県横浜市都筑区荏田南３－９－１</t>
  </si>
  <si>
    <t>2240007</t>
  </si>
  <si>
    <t>D114210010366</t>
  </si>
  <si>
    <t>神奈川県立新栄高等学校</t>
  </si>
  <si>
    <t>神奈川県横浜市都筑区新栄町１－１</t>
  </si>
  <si>
    <t>2240035</t>
  </si>
  <si>
    <t>D114210010375</t>
  </si>
  <si>
    <t>神奈川県立舞岡高等学校</t>
  </si>
  <si>
    <t>神奈川県横浜市戸塚区南舞岡３－３６－１</t>
  </si>
  <si>
    <t>2440814</t>
  </si>
  <si>
    <t>D114210010384</t>
  </si>
  <si>
    <t>神奈川県立横浜桜陽高等学校</t>
  </si>
  <si>
    <t>神奈川県横浜市戸塚区汲沢町９７３</t>
  </si>
  <si>
    <t>2450062</t>
  </si>
  <si>
    <t>D114210010393</t>
  </si>
  <si>
    <t>神奈川県立上矢部高等学校</t>
  </si>
  <si>
    <t>神奈川県横浜市戸塚区上矢部町３２３０</t>
  </si>
  <si>
    <t>2450053</t>
  </si>
  <si>
    <t>D114210010400</t>
  </si>
  <si>
    <t>神奈川県立柏陽高等学校</t>
  </si>
  <si>
    <t>神奈川県横浜市栄区柏陽１－１</t>
  </si>
  <si>
    <t>2470004</t>
  </si>
  <si>
    <t>D114210010419</t>
  </si>
  <si>
    <t>神奈川県立金井高等学校</t>
  </si>
  <si>
    <t>神奈川県横浜市栄区金井町１００</t>
  </si>
  <si>
    <t>2440845</t>
  </si>
  <si>
    <t>D114210010428</t>
  </si>
  <si>
    <t>神奈川県立横浜栄高等学校</t>
  </si>
  <si>
    <t>神奈川県横浜市栄区上郷町５５５</t>
  </si>
  <si>
    <t>2470013</t>
  </si>
  <si>
    <t>D114210010437</t>
  </si>
  <si>
    <t>神奈川県立松陽高等学校</t>
  </si>
  <si>
    <t>神奈川県横浜市泉区和泉町７７１３</t>
  </si>
  <si>
    <t>2450016</t>
  </si>
  <si>
    <t>D114210010446</t>
  </si>
  <si>
    <t>神奈川県立横浜緑園高等学校</t>
  </si>
  <si>
    <t>神奈川県横浜市泉区岡津町２６６７</t>
  </si>
  <si>
    <t>2450003</t>
  </si>
  <si>
    <t>D114210010455</t>
  </si>
  <si>
    <t>神奈川県立横浜修悠館高等学校</t>
  </si>
  <si>
    <t>神奈川県横浜市泉区和泉町２５６３</t>
  </si>
  <si>
    <t>D114210010464</t>
  </si>
  <si>
    <t>神奈川県立瀬谷高等学校</t>
  </si>
  <si>
    <t>神奈川県横浜市瀬谷区東野台２９－１</t>
  </si>
  <si>
    <t>2460011</t>
  </si>
  <si>
    <t>D114210010482</t>
  </si>
  <si>
    <t>D114210010473</t>
  </si>
  <si>
    <t>神奈川県立瀬谷西高等学校</t>
  </si>
  <si>
    <t>神奈川県横浜市瀬谷区中屋敷２－２－５</t>
  </si>
  <si>
    <t>2460004</t>
  </si>
  <si>
    <t>神奈川県立横浜瀬谷高等学校</t>
  </si>
  <si>
    <t>D114210020015</t>
  </si>
  <si>
    <t>横浜市立戸塚高等学校</t>
  </si>
  <si>
    <t>神奈川県横浜市戸塚区汲沢２－２７－１</t>
  </si>
  <si>
    <t>2450061</t>
  </si>
  <si>
    <t>D114210020024</t>
  </si>
  <si>
    <t>横浜市立桜丘高等学校</t>
  </si>
  <si>
    <t>神奈川県横浜市保土ケ谷区桜ケ丘２－１５－１</t>
  </si>
  <si>
    <t>2400011</t>
  </si>
  <si>
    <t>D114210020033</t>
  </si>
  <si>
    <t>横浜市立金沢高等学校</t>
  </si>
  <si>
    <t>神奈川県横浜市金沢区瀬戸２２－１</t>
  </si>
  <si>
    <t>2360027</t>
  </si>
  <si>
    <t>D114210020042</t>
  </si>
  <si>
    <t>横浜市立南高等学校</t>
  </si>
  <si>
    <t>神奈川県横浜市港南区東永谷２－１－１</t>
  </si>
  <si>
    <t>2330011</t>
  </si>
  <si>
    <t>D114210020051</t>
  </si>
  <si>
    <t>横浜市立東高等学校</t>
  </si>
  <si>
    <t>神奈川県横浜市鶴見区馬場３－５－１</t>
  </si>
  <si>
    <t>2300076</t>
  </si>
  <si>
    <t>D114210020060</t>
  </si>
  <si>
    <t>横浜市立横浜商業高等学校</t>
  </si>
  <si>
    <t>神奈川県横浜市南区南太田２－３０－１</t>
  </si>
  <si>
    <t>2320006</t>
  </si>
  <si>
    <t>D114210020079</t>
  </si>
  <si>
    <t>横浜市立みなと総合高等学校</t>
  </si>
  <si>
    <t>神奈川県横浜市中区山下町２３１</t>
  </si>
  <si>
    <t>2310023</t>
  </si>
  <si>
    <t>D114210020088</t>
  </si>
  <si>
    <t>横浜市立横浜サイエンスフロンティア高等学校</t>
  </si>
  <si>
    <t>神奈川県横浜市鶴見区小野町６</t>
  </si>
  <si>
    <t>2300046</t>
  </si>
  <si>
    <t>D114210020097</t>
  </si>
  <si>
    <t>横浜市立横浜総合高等学校</t>
  </si>
  <si>
    <t>神奈川県横浜市南区大岡２－２９－１</t>
  </si>
  <si>
    <t>2320061</t>
  </si>
  <si>
    <t>D114213010011</t>
  </si>
  <si>
    <t>神奈川県立川崎高等学校</t>
  </si>
  <si>
    <t>神奈川県川崎市川崎区渡田山王町２２－６</t>
  </si>
  <si>
    <t>2100845</t>
  </si>
  <si>
    <t>D114213010020</t>
  </si>
  <si>
    <t>神奈川県立大師高等学校</t>
  </si>
  <si>
    <t>神奈川県川崎市川崎区四谷下町２５－１</t>
  </si>
  <si>
    <t>2100827</t>
  </si>
  <si>
    <t>D114213010039</t>
  </si>
  <si>
    <t>神奈川県立川崎工科高等学校</t>
  </si>
  <si>
    <t>神奈川県川崎市中原区上平間１７００－７</t>
  </si>
  <si>
    <t>2110013</t>
  </si>
  <si>
    <t>D114213010048</t>
  </si>
  <si>
    <t>神奈川県立新城高等学校</t>
  </si>
  <si>
    <t>神奈川県川崎市中原区下新城１－１４－１</t>
  </si>
  <si>
    <t>2110042</t>
  </si>
  <si>
    <t>D114213010057</t>
  </si>
  <si>
    <t>神奈川県立住吉高等学校</t>
  </si>
  <si>
    <t>神奈川県川崎市中原区木月住吉町３４－１</t>
  </si>
  <si>
    <t>2110021</t>
  </si>
  <si>
    <t>D114213010066</t>
  </si>
  <si>
    <t>神奈川県立川崎北高等学校</t>
  </si>
  <si>
    <t>神奈川県川崎市宮前区有馬３－２２－１</t>
  </si>
  <si>
    <t>2160003</t>
  </si>
  <si>
    <t>D114213010075</t>
  </si>
  <si>
    <t>神奈川県立多摩高等学校</t>
  </si>
  <si>
    <t>神奈川県川崎市多摩区宿河原５－１４－１</t>
  </si>
  <si>
    <t>2140021</t>
  </si>
  <si>
    <t>D114213010084</t>
  </si>
  <si>
    <t>神奈川県立向の岡工業高等学校</t>
  </si>
  <si>
    <t>神奈川県川崎市多摩区堰１－２８－１</t>
  </si>
  <si>
    <t>2140022</t>
  </si>
  <si>
    <t>D114213010093</t>
  </si>
  <si>
    <t>神奈川県立生田高等学校</t>
  </si>
  <si>
    <t>神奈川県川崎市多摩区長沢３－１７－１</t>
  </si>
  <si>
    <t>2140035</t>
  </si>
  <si>
    <t>D114213010100</t>
  </si>
  <si>
    <t>神奈川県立百合丘高等学校</t>
  </si>
  <si>
    <t>神奈川県川崎市多摩区南生田４－２－１</t>
  </si>
  <si>
    <t>2140036</t>
  </si>
  <si>
    <t>D114213010119</t>
  </si>
  <si>
    <t>神奈川県立生田東高等学校</t>
  </si>
  <si>
    <t>神奈川県川崎市多摩区生田４－３２－１</t>
  </si>
  <si>
    <t>2140038</t>
  </si>
  <si>
    <t>D114213010128</t>
  </si>
  <si>
    <t>神奈川県立菅高等学校</t>
  </si>
  <si>
    <t>神奈川県川崎市多摩区菅馬場４－２－１</t>
  </si>
  <si>
    <t>2140004</t>
  </si>
  <si>
    <t>D114213010137</t>
  </si>
  <si>
    <t>神奈川県立麻生総合高等学校</t>
  </si>
  <si>
    <t>神奈川県川崎市麻生区片平１７７８</t>
  </si>
  <si>
    <t>2150023</t>
  </si>
  <si>
    <t>D114213010146</t>
  </si>
  <si>
    <t>神奈川県立麻生高等学校</t>
  </si>
  <si>
    <t>神奈川県川崎市麻生区金程３－４－１</t>
  </si>
  <si>
    <t>2150006</t>
  </si>
  <si>
    <t>D114213020019</t>
  </si>
  <si>
    <t>川崎市立川崎高等学校</t>
  </si>
  <si>
    <t>神奈川県川崎市川崎区中島３－３－１</t>
  </si>
  <si>
    <t>2100806</t>
  </si>
  <si>
    <t>D114213020028</t>
  </si>
  <si>
    <t>川崎市立幸高等学校</t>
  </si>
  <si>
    <t>神奈川県川崎市幸区戸手本町１－１５０</t>
  </si>
  <si>
    <t>2120023</t>
  </si>
  <si>
    <t>D114213020037</t>
  </si>
  <si>
    <t>川崎市立川崎総合科学高等学校</t>
  </si>
  <si>
    <t>神奈川県川崎市幸区小向仲野町５－１</t>
  </si>
  <si>
    <t>2120002</t>
  </si>
  <si>
    <t>D114213020046</t>
  </si>
  <si>
    <t>川崎市立橘高等学校</t>
  </si>
  <si>
    <t>神奈川県川崎市中原区中丸子５６２</t>
  </si>
  <si>
    <t>2110012</t>
  </si>
  <si>
    <t>D114213020055</t>
  </si>
  <si>
    <t>川崎市立高津高等学校</t>
  </si>
  <si>
    <t>神奈川県川崎市高津区久本３－１１－１</t>
  </si>
  <si>
    <t>2130011</t>
  </si>
  <si>
    <t>D114215010016</t>
  </si>
  <si>
    <t>神奈川県立相原高等学校</t>
  </si>
  <si>
    <t>神奈川県相模原市緑区橋本台４－２－１</t>
  </si>
  <si>
    <t>2520132</t>
  </si>
  <si>
    <t>D114215010025</t>
  </si>
  <si>
    <t>神奈川県立橋本高等学校</t>
  </si>
  <si>
    <t>神奈川県相模原市緑区橋本８－８－１</t>
  </si>
  <si>
    <t>2520143</t>
  </si>
  <si>
    <t>D114215010034</t>
  </si>
  <si>
    <t>神奈川県立相模原総合高等学校</t>
  </si>
  <si>
    <t>神奈川県相模原市緑区大島１２２６</t>
  </si>
  <si>
    <t>2520135</t>
  </si>
  <si>
    <t>D114215010142</t>
  </si>
  <si>
    <t>D114215010043</t>
  </si>
  <si>
    <t>神奈川県立城山高等学校</t>
  </si>
  <si>
    <t>神奈川県相模原市緑区城山１－２６－１</t>
  </si>
  <si>
    <t>2520116</t>
  </si>
  <si>
    <t>D114215010052</t>
  </si>
  <si>
    <t>神奈川県立津久井高等学校</t>
  </si>
  <si>
    <t>神奈川県相模原市緑区三ケ木２７２－１</t>
  </si>
  <si>
    <t>2520159</t>
  </si>
  <si>
    <t>D114215010061</t>
  </si>
  <si>
    <t>神奈川県立上溝高等学校</t>
  </si>
  <si>
    <t>神奈川県相模原市中央区上溝６－５－１</t>
  </si>
  <si>
    <t>2520243</t>
  </si>
  <si>
    <t>D114215010070</t>
  </si>
  <si>
    <t>神奈川県立相模原高等学校</t>
  </si>
  <si>
    <t>神奈川県相模原市中央区横山１－７－２０</t>
  </si>
  <si>
    <t>2520242</t>
  </si>
  <si>
    <t>D114215010089</t>
  </si>
  <si>
    <t>神奈川県立上溝南高等学校</t>
  </si>
  <si>
    <t>神奈川県相模原市中央区上溝２６９</t>
  </si>
  <si>
    <t>D114215010098</t>
  </si>
  <si>
    <t>神奈川県立相模原弥栄高等学校</t>
  </si>
  <si>
    <t>神奈川県相模原市中央区弥栄３－１－８</t>
  </si>
  <si>
    <t>2520229</t>
  </si>
  <si>
    <t>D114215010105</t>
  </si>
  <si>
    <t>神奈川県立相模田名高等学校</t>
  </si>
  <si>
    <t>神奈川県相模原市中央区田名６７８６－１</t>
  </si>
  <si>
    <t>2520244</t>
  </si>
  <si>
    <t>D114215010114</t>
  </si>
  <si>
    <t>神奈川県立神奈川総合産業高等学校</t>
  </si>
  <si>
    <t>神奈川県相模原市南区文京１－１１－１</t>
  </si>
  <si>
    <t>2520307</t>
  </si>
  <si>
    <t>D114215010123</t>
  </si>
  <si>
    <t>神奈川県立麻溝台高等学校</t>
  </si>
  <si>
    <t>神奈川県相模原市南区北里２－１１－１</t>
  </si>
  <si>
    <t>2520329</t>
  </si>
  <si>
    <t>D114215010132</t>
  </si>
  <si>
    <t>神奈川県立上鶴間高等学校</t>
  </si>
  <si>
    <t>神奈川県相模原市南区上鶴間本町９－３１－１</t>
  </si>
  <si>
    <t>2520318</t>
  </si>
  <si>
    <t>神奈川県立相模原城山高等学校</t>
  </si>
  <si>
    <t>D114220110015</t>
  </si>
  <si>
    <t>神奈川県立横須賀高等学校</t>
  </si>
  <si>
    <t>神奈川県横須賀市公郷町３－１０９</t>
  </si>
  <si>
    <t>2380022</t>
  </si>
  <si>
    <t>D114220110024</t>
  </si>
  <si>
    <t>神奈川県立横須賀大津高等学校</t>
  </si>
  <si>
    <t>神奈川県横須賀市大津町４－１７－１</t>
  </si>
  <si>
    <t>2390808</t>
  </si>
  <si>
    <t>D114220110033</t>
  </si>
  <si>
    <t>神奈川県立横須賀工業高等学校</t>
  </si>
  <si>
    <t>神奈川県横須賀市公郷町４－１０</t>
  </si>
  <si>
    <t>D114220110042</t>
  </si>
  <si>
    <t>神奈川県立海洋科学高等学校</t>
  </si>
  <si>
    <t>神奈川県横須賀市長坂１－２－１</t>
  </si>
  <si>
    <t>2400101</t>
  </si>
  <si>
    <t>D114220110051</t>
  </si>
  <si>
    <t>神奈川県立追浜高等学校</t>
  </si>
  <si>
    <t>神奈川県横須賀市夏島町１３</t>
  </si>
  <si>
    <t>2370061</t>
  </si>
  <si>
    <t>D114220110060</t>
  </si>
  <si>
    <t>神奈川県立津久井浜高等学校</t>
  </si>
  <si>
    <t>神奈川県横須賀市津久井４－４－１</t>
  </si>
  <si>
    <t>2390843</t>
  </si>
  <si>
    <t>D114220110079</t>
  </si>
  <si>
    <t>神奈川県立横須賀南高等学校</t>
  </si>
  <si>
    <t>神奈川県横須賀市佐原４－２０－１</t>
  </si>
  <si>
    <t>2390835</t>
  </si>
  <si>
    <t>D114220120013</t>
  </si>
  <si>
    <t>横須賀市立横須賀総合高等学校</t>
  </si>
  <si>
    <t>神奈川県横須賀市久里浜６－１－１</t>
  </si>
  <si>
    <t>2390831</t>
  </si>
  <si>
    <t>D114220310013</t>
  </si>
  <si>
    <t>神奈川県立平塚江南高等学校</t>
  </si>
  <si>
    <t>神奈川県平塚市諏訪町５－１</t>
  </si>
  <si>
    <t>2540063</t>
  </si>
  <si>
    <t>D114220310022</t>
  </si>
  <si>
    <t>神奈川県立平塚農商高等学校</t>
  </si>
  <si>
    <t>神奈川県平塚市達上ケ丘１０－１０</t>
  </si>
  <si>
    <t>2540064</t>
  </si>
  <si>
    <t>D114220310031</t>
  </si>
  <si>
    <t>神奈川県立平塚工科高等学校</t>
  </si>
  <si>
    <t>神奈川県平塚市黒部丘１２－７</t>
  </si>
  <si>
    <t>2540821</t>
  </si>
  <si>
    <t>D114220310040</t>
  </si>
  <si>
    <t>神奈川県立高浜高等学校</t>
  </si>
  <si>
    <t>神奈川県平塚市高浜台８－１</t>
  </si>
  <si>
    <t>2540805</t>
  </si>
  <si>
    <t>D114220310059</t>
  </si>
  <si>
    <t>神奈川県立平塚湘風高等学校</t>
  </si>
  <si>
    <t>神奈川県平塚市田村３－１３－１</t>
  </si>
  <si>
    <t>2540013</t>
  </si>
  <si>
    <t>D114220410012</t>
  </si>
  <si>
    <t>神奈川県立鎌倉高等学校</t>
  </si>
  <si>
    <t>神奈川県鎌倉市七里ガ浜２－２１－１</t>
  </si>
  <si>
    <t>2480026</t>
  </si>
  <si>
    <t>D114220410021</t>
  </si>
  <si>
    <t>神奈川県立七里ガ浜高等学校</t>
  </si>
  <si>
    <t>神奈川県鎌倉市七里ガ浜東２－３－１</t>
  </si>
  <si>
    <t>2480025</t>
  </si>
  <si>
    <t>D114220410030</t>
  </si>
  <si>
    <t>神奈川県立大船高等学校</t>
  </si>
  <si>
    <t>神奈川県鎌倉市高野８－１</t>
  </si>
  <si>
    <t>2470054</t>
  </si>
  <si>
    <t>D114220410049</t>
  </si>
  <si>
    <t>神奈川県立深沢高等学校</t>
  </si>
  <si>
    <t>神奈川県鎌倉市手広６－４－１</t>
  </si>
  <si>
    <t>2480036</t>
  </si>
  <si>
    <t>D114220510011</t>
  </si>
  <si>
    <t>神奈川県立湘南高等学校</t>
  </si>
  <si>
    <t>神奈川県藤沢市鵠沼神明５－６－１０</t>
  </si>
  <si>
    <t>2510021</t>
  </si>
  <si>
    <t>D114220510020</t>
  </si>
  <si>
    <t>神奈川県立藤沢西高等学校</t>
  </si>
  <si>
    <t>神奈川県藤沢市大庭３６０８－２</t>
  </si>
  <si>
    <t>2510861</t>
  </si>
  <si>
    <t>D114220510039</t>
  </si>
  <si>
    <t>神奈川県立藤沢工科高等学校</t>
  </si>
  <si>
    <t>神奈川県藤沢市今田７４４</t>
  </si>
  <si>
    <t>2520803</t>
  </si>
  <si>
    <t>D114220510048</t>
  </si>
  <si>
    <t>神奈川県立藤沢清流高等学校</t>
  </si>
  <si>
    <t>神奈川県藤沢市大鋸１４５０</t>
  </si>
  <si>
    <t>2510002</t>
  </si>
  <si>
    <t>D114220510057</t>
  </si>
  <si>
    <t>神奈川県立藤沢総合高等学校</t>
  </si>
  <si>
    <t>神奈川県藤沢市長後１９０９</t>
  </si>
  <si>
    <t>2520801</t>
  </si>
  <si>
    <t>D114220510066</t>
  </si>
  <si>
    <t>神奈川県立湘南台高等学校</t>
  </si>
  <si>
    <t>神奈川県藤沢市円行１９８６</t>
  </si>
  <si>
    <t>2520805</t>
  </si>
  <si>
    <t>D114220610010</t>
  </si>
  <si>
    <t>神奈川県立小田原高等学校</t>
  </si>
  <si>
    <t>神奈川県小田原市城山３－２６－１</t>
  </si>
  <si>
    <t>2500045</t>
  </si>
  <si>
    <t>D114220610029</t>
  </si>
  <si>
    <t>神奈川県立小田原東高等学校</t>
  </si>
  <si>
    <t>神奈川県小田原市東町４－１２－１</t>
  </si>
  <si>
    <t>2500003</t>
  </si>
  <si>
    <t>D114220610038</t>
  </si>
  <si>
    <t>神奈川県立西湘高等学校</t>
  </si>
  <si>
    <t>神奈川県小田原市酒匂１－３－１</t>
  </si>
  <si>
    <t>2560816</t>
  </si>
  <si>
    <t>D114220610047</t>
  </si>
  <si>
    <t>神奈川県立小田原城北工業高等学校</t>
  </si>
  <si>
    <t>神奈川県小田原市栢山２００</t>
  </si>
  <si>
    <t>2500852</t>
  </si>
  <si>
    <t>D114220710019</t>
  </si>
  <si>
    <t>神奈川県立茅ケ崎高等学校</t>
  </si>
  <si>
    <t>神奈川県茅ヶ崎市本村３－４－１</t>
  </si>
  <si>
    <t>2530042</t>
  </si>
  <si>
    <t>D114220710028</t>
  </si>
  <si>
    <t>神奈川県立茅ケ崎北陵高等学校</t>
  </si>
  <si>
    <t>神奈川県茅ヶ崎市下寺尾１２８</t>
  </si>
  <si>
    <t>2530081</t>
  </si>
  <si>
    <t>D114220710037</t>
  </si>
  <si>
    <t>神奈川県立鶴嶺高等学校</t>
  </si>
  <si>
    <t>神奈川県茅ヶ崎市円蔵１－１６－１</t>
  </si>
  <si>
    <t>2530084</t>
  </si>
  <si>
    <t>D114220710046</t>
  </si>
  <si>
    <t>神奈川県立茅ケ崎西浜高等学校</t>
  </si>
  <si>
    <t>神奈川県茅ヶ崎市南湖７－１２８６９－１１</t>
  </si>
  <si>
    <t>2530061</t>
  </si>
  <si>
    <t>D114220810018</t>
  </si>
  <si>
    <t>神奈川県立逗子高等学校</t>
  </si>
  <si>
    <t>神奈川県逗子市池子４－１０２５</t>
  </si>
  <si>
    <t>2490003</t>
  </si>
  <si>
    <t>D114220810036</t>
  </si>
  <si>
    <t>D114220810027</t>
  </si>
  <si>
    <t>神奈川県立逗葉高等学校</t>
  </si>
  <si>
    <t>神奈川県逗子市桜山５－２４－１</t>
  </si>
  <si>
    <t>2490005</t>
  </si>
  <si>
    <t>神奈川県立逗子葉山高等学校</t>
  </si>
  <si>
    <t>D114221010014</t>
  </si>
  <si>
    <t>神奈川県立三浦初声高等学校</t>
  </si>
  <si>
    <t>神奈川県三浦市初声町入江２７４－２</t>
  </si>
  <si>
    <t>2380113</t>
  </si>
  <si>
    <t>D114221110013</t>
  </si>
  <si>
    <t>神奈川県立秦野高等学校</t>
  </si>
  <si>
    <t>神奈川県秦野市下大槻１１３</t>
  </si>
  <si>
    <t>2570004</t>
  </si>
  <si>
    <t>D114221110022</t>
  </si>
  <si>
    <t>神奈川県立秦野総合高等学校</t>
  </si>
  <si>
    <t>神奈川県秦野市南が丘１－４－１</t>
  </si>
  <si>
    <t>2570013</t>
  </si>
  <si>
    <t>D114221110031</t>
  </si>
  <si>
    <t>神奈川県立秦野曽屋高等学校</t>
  </si>
  <si>
    <t>神奈川県秦野市曽屋３６１３－１</t>
  </si>
  <si>
    <t>2570031</t>
  </si>
  <si>
    <t>D114221210012</t>
  </si>
  <si>
    <t>神奈川県立厚木高等学校</t>
  </si>
  <si>
    <t>神奈川県厚木市戸室２－２４－１</t>
  </si>
  <si>
    <t>2430031</t>
  </si>
  <si>
    <t>D114221210021</t>
  </si>
  <si>
    <t>神奈川県立厚木東高等学校</t>
  </si>
  <si>
    <t>神奈川県厚木市王子１－１－１</t>
  </si>
  <si>
    <t>2430817</t>
  </si>
  <si>
    <t>D114221210076</t>
  </si>
  <si>
    <t>D114221210030</t>
  </si>
  <si>
    <t>神奈川県立厚木商業高等学校</t>
  </si>
  <si>
    <t>神奈川県厚木市王子３－１－１</t>
  </si>
  <si>
    <t>D114221210049</t>
  </si>
  <si>
    <t>神奈川県立厚木北高等学校</t>
  </si>
  <si>
    <t>神奈川県厚木市下荻野８８６</t>
  </si>
  <si>
    <t>2430203</t>
  </si>
  <si>
    <t>D114221210058</t>
  </si>
  <si>
    <t>神奈川県立厚木清南高等学校</t>
  </si>
  <si>
    <t>神奈川県厚木市岡田１－１２－１</t>
  </si>
  <si>
    <t>2430021</t>
  </si>
  <si>
    <t>D114221210067</t>
  </si>
  <si>
    <t>神奈川県立厚木西高等学校</t>
  </si>
  <si>
    <t>神奈川県厚木市森の里青山１２－１</t>
  </si>
  <si>
    <t>2430123</t>
  </si>
  <si>
    <t>神奈川県立厚木王子高等学校</t>
  </si>
  <si>
    <t>D114221310011</t>
  </si>
  <si>
    <t>神奈川県立大和高等学校</t>
  </si>
  <si>
    <t>神奈川県大和市つきみ野３－４</t>
  </si>
  <si>
    <t>2420002</t>
  </si>
  <si>
    <t>D114221310020</t>
  </si>
  <si>
    <t>神奈川県立大和南高等学校</t>
  </si>
  <si>
    <t>神奈川県大和市上和田２５５７</t>
  </si>
  <si>
    <t>2420014</t>
  </si>
  <si>
    <t>D114221310039</t>
  </si>
  <si>
    <t>神奈川県立大和東高等学校</t>
  </si>
  <si>
    <t>神奈川県大和市深見１７６０</t>
  </si>
  <si>
    <t>2420011</t>
  </si>
  <si>
    <t>D114221310048</t>
  </si>
  <si>
    <t>神奈川県立大和西高等学校</t>
  </si>
  <si>
    <t>神奈川県大和市南林間９－５－１</t>
  </si>
  <si>
    <t>2420006</t>
  </si>
  <si>
    <t>D114221410010</t>
  </si>
  <si>
    <t>神奈川県立伊勢原高等学校</t>
  </si>
  <si>
    <t>神奈川県伊勢原市田中１００８－３</t>
  </si>
  <si>
    <t>2591142</t>
  </si>
  <si>
    <t>D114221410029</t>
  </si>
  <si>
    <t>神奈川県立伊志田高等学校</t>
  </si>
  <si>
    <t>神奈川県伊勢原市石田１３５６－１</t>
  </si>
  <si>
    <t>2591116</t>
  </si>
  <si>
    <t>D114221510019</t>
  </si>
  <si>
    <t>神奈川県立中央農業高等学校</t>
  </si>
  <si>
    <t>神奈川県海老名市中新田４－１２－１</t>
  </si>
  <si>
    <t>2430422</t>
  </si>
  <si>
    <t>D114221510028</t>
  </si>
  <si>
    <t>神奈川県立海老名高等学校</t>
  </si>
  <si>
    <t>神奈川県海老名市中新田１－２６－１</t>
  </si>
  <si>
    <t>D114221510037</t>
  </si>
  <si>
    <t>神奈川県立有馬高等学校</t>
  </si>
  <si>
    <t>神奈川県海老名市社家５－２７－１</t>
  </si>
  <si>
    <t>2430424</t>
  </si>
  <si>
    <t>D114221610018</t>
  </si>
  <si>
    <t>神奈川県立座間高等学校</t>
  </si>
  <si>
    <t>神奈川県座間市入谷西５－１１－１</t>
  </si>
  <si>
    <t>2520029</t>
  </si>
  <si>
    <t>D114221610027</t>
  </si>
  <si>
    <t>神奈川県立座間総合高等学校</t>
  </si>
  <si>
    <t>神奈川県座間市栗原２４８７</t>
  </si>
  <si>
    <t>2520013</t>
  </si>
  <si>
    <t>D114221610036</t>
  </si>
  <si>
    <t>神奈川県立相模向陽館高等学校</t>
  </si>
  <si>
    <t>神奈川県座間市ひばりが丘３－５８－１</t>
  </si>
  <si>
    <t>2520003</t>
  </si>
  <si>
    <t>D114221710017</t>
  </si>
  <si>
    <t>神奈川県立足柄高等学校</t>
  </si>
  <si>
    <t>神奈川県南足柄市怒田８６０</t>
  </si>
  <si>
    <t>2500106</t>
  </si>
  <si>
    <t>D114221810016</t>
  </si>
  <si>
    <t>神奈川県立綾瀬高等学校</t>
  </si>
  <si>
    <t>神奈川県綾瀬市寺尾南１－４－１</t>
  </si>
  <si>
    <t>2521134</t>
  </si>
  <si>
    <t>D114221810025</t>
  </si>
  <si>
    <t>神奈川県立綾瀬西高等学校</t>
  </si>
  <si>
    <t>神奈川県綾瀬市早川１４８５－１</t>
  </si>
  <si>
    <t>2521123</t>
  </si>
  <si>
    <t>D114232110010</t>
  </si>
  <si>
    <t>神奈川県立寒川高等学校</t>
  </si>
  <si>
    <t>神奈川県高座郡寒川町一之宮９－３０－１</t>
  </si>
  <si>
    <t>2530111</t>
  </si>
  <si>
    <t>D114234110016</t>
  </si>
  <si>
    <t>神奈川県立大磯高等学校</t>
  </si>
  <si>
    <t>神奈川県中郡大磯町東町２－９－１</t>
  </si>
  <si>
    <t>2550002</t>
  </si>
  <si>
    <t>D114234210015</t>
  </si>
  <si>
    <t>神奈川県立二宮高等学校</t>
  </si>
  <si>
    <t>神奈川県中郡二宮町一色１３６３</t>
  </si>
  <si>
    <t>2590134</t>
  </si>
  <si>
    <t>D114236210010</t>
  </si>
  <si>
    <t>神奈川県立大井高等学校</t>
  </si>
  <si>
    <t>神奈川県足柄上郡大井町西大井９８４－１</t>
  </si>
  <si>
    <t>2580017</t>
  </si>
  <si>
    <t>D114236410018</t>
  </si>
  <si>
    <t>神奈川県立山北高等学校</t>
  </si>
  <si>
    <t>神奈川県足柄上郡山北町向原２３７０</t>
  </si>
  <si>
    <t>2580111</t>
  </si>
  <si>
    <t>D114236610016</t>
  </si>
  <si>
    <t>神奈川県立吉田島高等学校</t>
  </si>
  <si>
    <t>神奈川県足柄上郡開成町吉田島２８１</t>
  </si>
  <si>
    <t>2580021</t>
  </si>
  <si>
    <t>D114240110013</t>
  </si>
  <si>
    <t>神奈川県立愛川高等学校</t>
  </si>
  <si>
    <t>神奈川県愛甲郡愛川町三増８２２－１</t>
  </si>
  <si>
    <t>2430308</t>
  </si>
  <si>
    <t>D114310000017</t>
  </si>
  <si>
    <t>白鵬女子高等学校</t>
  </si>
  <si>
    <t>神奈川県横浜市鶴見区北寺尾４－１０－１３</t>
  </si>
  <si>
    <t>2300074</t>
  </si>
  <si>
    <t>D114310000026</t>
  </si>
  <si>
    <t>聖ヨゼフ学園高等学校</t>
  </si>
  <si>
    <t>神奈川県横浜市鶴見区東寺尾北台１１－１</t>
  </si>
  <si>
    <t>2300016</t>
  </si>
  <si>
    <t>D114310000035</t>
  </si>
  <si>
    <t>橘学苑高等学校</t>
  </si>
  <si>
    <t>神奈川県横浜市鶴見区獅子ヶ谷１－１０－３５</t>
  </si>
  <si>
    <t>2300073</t>
  </si>
  <si>
    <t>D114310000044</t>
  </si>
  <si>
    <t>鶴見大学附属高等学校</t>
  </si>
  <si>
    <t>神奈川県横浜市鶴見区鶴見２－２－１</t>
  </si>
  <si>
    <t>2300063</t>
  </si>
  <si>
    <t>D114310000053</t>
  </si>
  <si>
    <t>法政大学国際高等学校</t>
  </si>
  <si>
    <t>神奈川県横浜市鶴見区岸谷１－１３－１</t>
  </si>
  <si>
    <t>2300078</t>
  </si>
  <si>
    <t>D114310000062</t>
  </si>
  <si>
    <t>浅野高等学校</t>
  </si>
  <si>
    <t>神奈川県横浜市神奈川区子安台１－３－１</t>
  </si>
  <si>
    <t>2210012</t>
  </si>
  <si>
    <t>D114310000071</t>
  </si>
  <si>
    <t>神奈川学園高等学校</t>
  </si>
  <si>
    <t>神奈川県横浜市神奈川区沢渡１８</t>
  </si>
  <si>
    <t>2210844</t>
  </si>
  <si>
    <t>D114310000080</t>
  </si>
  <si>
    <t>横浜創英高等学校</t>
  </si>
  <si>
    <t>神奈川県横浜市神奈川区西大口２８</t>
  </si>
  <si>
    <t>2210004</t>
  </si>
  <si>
    <t>D114310000099</t>
  </si>
  <si>
    <t>捜真女学校高等学部</t>
  </si>
  <si>
    <t>神奈川県横浜市神奈川区中丸８</t>
  </si>
  <si>
    <t>2218720</t>
  </si>
  <si>
    <t>D114310000106</t>
  </si>
  <si>
    <t>神奈川県横浜市中区滝之上１００</t>
  </si>
  <si>
    <t>2310837</t>
  </si>
  <si>
    <t>D114310000115</t>
  </si>
  <si>
    <t>フェリス女学院高等学校</t>
  </si>
  <si>
    <t>神奈川県横浜市中区山手町１７８</t>
  </si>
  <si>
    <t>2318660</t>
  </si>
  <si>
    <t>D114310000124</t>
  </si>
  <si>
    <t>横浜共立学園高等学校</t>
  </si>
  <si>
    <t>神奈川県横浜市中区山手町２１２</t>
  </si>
  <si>
    <t>2318662</t>
  </si>
  <si>
    <t>D114310000133</t>
  </si>
  <si>
    <t>横浜女学院高等学校</t>
  </si>
  <si>
    <t>神奈川県横浜市中区山手町２０３</t>
  </si>
  <si>
    <t>2318661</t>
  </si>
  <si>
    <t>D114310000142</t>
  </si>
  <si>
    <t>横浜雙葉高等学校</t>
  </si>
  <si>
    <t>神奈川県横浜市中区山手町８８</t>
  </si>
  <si>
    <t>2318653</t>
  </si>
  <si>
    <t>D114310000151</t>
  </si>
  <si>
    <t>関東学院高等学校</t>
  </si>
  <si>
    <t>神奈川県横浜市南区三春台４</t>
  </si>
  <si>
    <t>2320002</t>
  </si>
  <si>
    <t>D114310000160</t>
  </si>
  <si>
    <t>青山学院横浜英和高等学校</t>
  </si>
  <si>
    <t>神奈川県横浜市南区蒔田町１２４</t>
  </si>
  <si>
    <t>2328580</t>
  </si>
  <si>
    <t>D114310000179</t>
  </si>
  <si>
    <t>横浜清風高等学校</t>
  </si>
  <si>
    <t>神奈川県横浜市保土ケ谷区岩井町４４７</t>
  </si>
  <si>
    <t>2400023</t>
  </si>
  <si>
    <t>D114310000188</t>
  </si>
  <si>
    <t>横浜学園高等学校</t>
  </si>
  <si>
    <t>神奈川県横浜市磯子区岡村２－４－１</t>
  </si>
  <si>
    <t>2350021</t>
  </si>
  <si>
    <t>D114310000197</t>
  </si>
  <si>
    <t>関東学院六浦高等学校</t>
  </si>
  <si>
    <t>神奈川県横浜市金沢区六浦東１－５０－１</t>
  </si>
  <si>
    <t>2368504</t>
  </si>
  <si>
    <t>D114310000204</t>
  </si>
  <si>
    <t>横浜高等学校</t>
  </si>
  <si>
    <t>神奈川県横浜市金沢区能見台通４６－１</t>
  </si>
  <si>
    <t>2360053</t>
  </si>
  <si>
    <t>D114310000213</t>
  </si>
  <si>
    <t>横浜創学館高等学校</t>
  </si>
  <si>
    <t>神奈川県横浜市金沢区六浦東１－４３－１</t>
  </si>
  <si>
    <t>2360037</t>
  </si>
  <si>
    <t>D114310000222</t>
  </si>
  <si>
    <t>慶應義塾高等学校</t>
  </si>
  <si>
    <t>神奈川県横浜市港北区日吉４－１－２</t>
  </si>
  <si>
    <t>2238524</t>
  </si>
  <si>
    <t>D114310000231</t>
  </si>
  <si>
    <t>英理女子学院高等学校</t>
  </si>
  <si>
    <t>神奈川県横浜市港北区菊名７－６－４３</t>
  </si>
  <si>
    <t>2220011</t>
  </si>
  <si>
    <t>D114310000240</t>
  </si>
  <si>
    <t>日本大学高等学校</t>
  </si>
  <si>
    <t>神奈川県横浜市港北区箕輪町２－９－１</t>
  </si>
  <si>
    <t>2238566</t>
  </si>
  <si>
    <t>D114310000259</t>
  </si>
  <si>
    <t>武相高等学校</t>
  </si>
  <si>
    <t>神奈川県横浜市港北区仲手原２－３４－１</t>
  </si>
  <si>
    <t>2220023</t>
  </si>
  <si>
    <t>D114310000268</t>
  </si>
  <si>
    <t>公文国際学園高等部</t>
  </si>
  <si>
    <t>神奈川県横浜市戸塚区小雀町７７７</t>
  </si>
  <si>
    <t>2440004</t>
  </si>
  <si>
    <t>D114310000277</t>
  </si>
  <si>
    <t>山手学院高等学校</t>
  </si>
  <si>
    <t>神奈川県横浜市栄区上郷町４６０</t>
  </si>
  <si>
    <t>D114310000286</t>
  </si>
  <si>
    <t>横浜商科大学高等学校</t>
  </si>
  <si>
    <t>神奈川県横浜市旭区白根７－１－１</t>
  </si>
  <si>
    <t>2410005</t>
  </si>
  <si>
    <t>D114310000295</t>
  </si>
  <si>
    <t>星槎高等学校</t>
  </si>
  <si>
    <t>神奈川県横浜市旭区若葉台４－３５－１</t>
  </si>
  <si>
    <t>2410801</t>
  </si>
  <si>
    <t>D114310000302</t>
  </si>
  <si>
    <t>横浜富士見丘学園高等学校</t>
  </si>
  <si>
    <t>神奈川県横浜市旭区中沢１－２４－１</t>
  </si>
  <si>
    <t>2418502</t>
  </si>
  <si>
    <t>D114310000311</t>
  </si>
  <si>
    <t>森村学園高等部</t>
  </si>
  <si>
    <t>神奈川県横浜市緑区長津田町２６９５</t>
  </si>
  <si>
    <t>2260026</t>
  </si>
  <si>
    <t>D114310000320</t>
  </si>
  <si>
    <t>神奈川大学附属高等学校</t>
  </si>
  <si>
    <t>神奈川県横浜市緑区台村町８００</t>
  </si>
  <si>
    <t>2260014</t>
  </si>
  <si>
    <t>D114310000339</t>
  </si>
  <si>
    <t>横浜翠陵高等学校</t>
  </si>
  <si>
    <t>神奈川県横浜市緑区三保町１</t>
  </si>
  <si>
    <t>2260015</t>
  </si>
  <si>
    <t>D114310000348</t>
  </si>
  <si>
    <t>横浜隼人高等学校</t>
  </si>
  <si>
    <t>神奈川県横浜市瀬谷区阿久和南１－３－１</t>
  </si>
  <si>
    <t>2460026</t>
  </si>
  <si>
    <t>D114310000357</t>
  </si>
  <si>
    <t>桐蔭学園高等学校</t>
  </si>
  <si>
    <t>神奈川県横浜市青葉区鉄町１６１４</t>
  </si>
  <si>
    <t>2258502</t>
  </si>
  <si>
    <t>D114310000366</t>
  </si>
  <si>
    <t>サレジオ学院高等学校</t>
  </si>
  <si>
    <t>神奈川県横浜市都筑区南山田３－４３－１</t>
  </si>
  <si>
    <t>2240029</t>
  </si>
  <si>
    <t>D114310000375</t>
  </si>
  <si>
    <t>中央大学附属横浜高等学校</t>
  </si>
  <si>
    <t>神奈川県横浜市都筑区牛久保東１－１４－１</t>
  </si>
  <si>
    <t>2248515</t>
  </si>
  <si>
    <t>D114310000384</t>
  </si>
  <si>
    <t>清心女子高等学校</t>
  </si>
  <si>
    <t>神奈川県横浜市港北区篠原台町３６－３７</t>
  </si>
  <si>
    <t>2220024</t>
  </si>
  <si>
    <t>D114310000393</t>
  </si>
  <si>
    <t>秀英高等学校</t>
  </si>
  <si>
    <t>神奈川県横浜市泉区和泉町７８６５</t>
  </si>
  <si>
    <t>D114313000011</t>
  </si>
  <si>
    <t>大西学園高等学校</t>
  </si>
  <si>
    <t>神奈川県川崎市中原区小杉町２－２８４</t>
  </si>
  <si>
    <t>2110063</t>
  </si>
  <si>
    <t>D114313000020</t>
  </si>
  <si>
    <t>法政大学第二高等学校</t>
  </si>
  <si>
    <t>神奈川県川崎市中原区木月大町６－１</t>
  </si>
  <si>
    <t>2110031</t>
  </si>
  <si>
    <t>D114313000039</t>
  </si>
  <si>
    <t>洗足学園高等学校</t>
  </si>
  <si>
    <t>神奈川県川崎市高津区久本２－３－１</t>
  </si>
  <si>
    <t>2138580</t>
  </si>
  <si>
    <t>D114313000048</t>
  </si>
  <si>
    <t>カリタス女子高等学校</t>
  </si>
  <si>
    <t>神奈川県川崎市多摩区中野島４－６－１</t>
  </si>
  <si>
    <t>2140012</t>
  </si>
  <si>
    <t>D114313000057</t>
  </si>
  <si>
    <t>日本女子大学附属高等学校</t>
  </si>
  <si>
    <t>神奈川県川崎市多摩区西生田１－１－１</t>
  </si>
  <si>
    <t>2148565</t>
  </si>
  <si>
    <t>D114313000066</t>
  </si>
  <si>
    <t>桐光学園高等学校</t>
  </si>
  <si>
    <t>神奈川県川崎市麻生区栗木３－１２－１</t>
  </si>
  <si>
    <t>2158555</t>
  </si>
  <si>
    <t>D114315000016</t>
  </si>
  <si>
    <t>シュタイナー学園高等部</t>
  </si>
  <si>
    <t>神奈川県相模原市緑区吉野４０７</t>
  </si>
  <si>
    <t>2520183</t>
  </si>
  <si>
    <t>D114315000025</t>
  </si>
  <si>
    <t>麻布大学附属高等学校</t>
  </si>
  <si>
    <t>神奈川県相模原市中央区淵野辺１－１７－５０</t>
  </si>
  <si>
    <t>2520206</t>
  </si>
  <si>
    <t>D114315000034</t>
  </si>
  <si>
    <t>相模女子大学高等部</t>
  </si>
  <si>
    <t>神奈川県相模原市南区文京２－１－１</t>
  </si>
  <si>
    <t>2520383</t>
  </si>
  <si>
    <t>D114315000043</t>
  </si>
  <si>
    <t>相模原高等学校</t>
  </si>
  <si>
    <t>神奈川県相模原市南区当麻８５６</t>
  </si>
  <si>
    <t>2520336</t>
  </si>
  <si>
    <t>D114315000052</t>
  </si>
  <si>
    <t>東海大学付属相模高等学校</t>
  </si>
  <si>
    <t>神奈川県相模原市南区相南３－３３－１</t>
  </si>
  <si>
    <t>2520395</t>
  </si>
  <si>
    <t>D114320100015</t>
  </si>
  <si>
    <t>湘南学院高等学校</t>
  </si>
  <si>
    <t>神奈川県横須賀市佐原２－２－２０</t>
  </si>
  <si>
    <t>D114320100024</t>
  </si>
  <si>
    <t>三浦学苑高等学校</t>
  </si>
  <si>
    <t>神奈川県横須賀市衣笠栄町３－８０</t>
  </si>
  <si>
    <t>2380031</t>
  </si>
  <si>
    <t>D114320100033</t>
  </si>
  <si>
    <t>緑ヶ丘女子高等学校</t>
  </si>
  <si>
    <t>神奈川県横須賀市緑が丘３９</t>
  </si>
  <si>
    <t>2380018</t>
  </si>
  <si>
    <t>D114320100042</t>
  </si>
  <si>
    <t>横須賀学院高等学校</t>
  </si>
  <si>
    <t>神奈川県横須賀市稲岡町８２</t>
  </si>
  <si>
    <t>2388511</t>
  </si>
  <si>
    <t>D114320300013</t>
  </si>
  <si>
    <t>平塚学園高等学校</t>
  </si>
  <si>
    <t>神奈川県平塚市高浜台３１－１９</t>
  </si>
  <si>
    <t>D114320400012</t>
  </si>
  <si>
    <t>栄光学園高等学校</t>
  </si>
  <si>
    <t>神奈川県鎌倉市玉縄４－１－１</t>
  </si>
  <si>
    <t>2470071</t>
  </si>
  <si>
    <t>D114320400021</t>
  </si>
  <si>
    <t>鎌倉学園高等学校</t>
  </si>
  <si>
    <t>神奈川県鎌倉市山ノ内１１０</t>
  </si>
  <si>
    <t>2470062</t>
  </si>
  <si>
    <t>D114320400030</t>
  </si>
  <si>
    <t>鎌倉女学院高等学校</t>
  </si>
  <si>
    <t>神奈川県鎌倉市由比ガ浜２－１０－４</t>
  </si>
  <si>
    <t>2480014</t>
  </si>
  <si>
    <t>D114320400049</t>
  </si>
  <si>
    <t>北鎌倉女子学園高等学校</t>
  </si>
  <si>
    <t>神奈川県鎌倉市山ノ内９１３</t>
  </si>
  <si>
    <t>D114320400058</t>
  </si>
  <si>
    <t>鎌倉女子大学高等部</t>
  </si>
  <si>
    <t>神奈川県鎌倉市岩瀬１４２０</t>
  </si>
  <si>
    <t>2478511</t>
  </si>
  <si>
    <t>D114320400067</t>
  </si>
  <si>
    <t>清泉女学院高等学校</t>
  </si>
  <si>
    <t>神奈川県鎌倉市城廻２００</t>
  </si>
  <si>
    <t>2470074</t>
  </si>
  <si>
    <t>D114320500011</t>
  </si>
  <si>
    <t>鵠沼高等学校</t>
  </si>
  <si>
    <t>神奈川県藤沢市鵠沼藤が谷４－９－１０</t>
  </si>
  <si>
    <t>2510031</t>
  </si>
  <si>
    <t>D114320500020</t>
  </si>
  <si>
    <t>湘南工科大学附属高等学校</t>
  </si>
  <si>
    <t>神奈川県藤沢市辻堂西海岸１－１－２５</t>
  </si>
  <si>
    <t>2518511</t>
  </si>
  <si>
    <t>D114320500039</t>
  </si>
  <si>
    <t>湘南学園高等学校</t>
  </si>
  <si>
    <t>神奈川県藤沢市鵠沼松が岡３－４－２７</t>
  </si>
  <si>
    <t>2518505</t>
  </si>
  <si>
    <t>D114320500048</t>
  </si>
  <si>
    <t>湘南白百合学園高等学校</t>
  </si>
  <si>
    <t>神奈川県藤沢市片瀬目白山４－１</t>
  </si>
  <si>
    <t>2510034</t>
  </si>
  <si>
    <t>D114320500057</t>
  </si>
  <si>
    <t>日本大学藤沢高等学校</t>
  </si>
  <si>
    <t>神奈川県藤沢市亀井野１８６６</t>
  </si>
  <si>
    <t>2520885</t>
  </si>
  <si>
    <t>D114320500066</t>
  </si>
  <si>
    <t>藤嶺学園藤沢高等学校</t>
  </si>
  <si>
    <t>神奈川県藤沢市西富１－７－１</t>
  </si>
  <si>
    <t>2510001</t>
  </si>
  <si>
    <t>D114320500075</t>
  </si>
  <si>
    <t>藤沢翔陵高等学校</t>
  </si>
  <si>
    <t>神奈川県藤沢市善行７－１－３</t>
  </si>
  <si>
    <t>2510871</t>
  </si>
  <si>
    <t>D114320500084</t>
  </si>
  <si>
    <t>聖園女学院高等学校</t>
  </si>
  <si>
    <t>神奈川県藤沢市みその台１－４</t>
  </si>
  <si>
    <t>2510873</t>
  </si>
  <si>
    <t>D114320500093</t>
  </si>
  <si>
    <t>慶應義塾湘南藤沢高等部</t>
  </si>
  <si>
    <t>神奈川県藤沢市遠藤５４６６</t>
  </si>
  <si>
    <t>2520816</t>
  </si>
  <si>
    <t>D114320600010</t>
  </si>
  <si>
    <t>旭丘高等学校</t>
  </si>
  <si>
    <t>神奈川県小田原市城内１－１３</t>
  </si>
  <si>
    <t>2500014</t>
  </si>
  <si>
    <t>D114320600029</t>
  </si>
  <si>
    <t>相洋高等学校</t>
  </si>
  <si>
    <t>神奈川県小田原市城山４－１３－３３</t>
  </si>
  <si>
    <t>D114320600038</t>
  </si>
  <si>
    <t>湘南ライナス学園高等部</t>
  </si>
  <si>
    <t>神奈川県小田原市風祭４８７－１</t>
  </si>
  <si>
    <t>2500032</t>
  </si>
  <si>
    <t>D114320700019</t>
  </si>
  <si>
    <t>アレセイア湘南高等学校</t>
  </si>
  <si>
    <t>神奈川県茅ヶ崎市富士見町５－２</t>
  </si>
  <si>
    <t>2530031</t>
  </si>
  <si>
    <t>D114320800018</t>
  </si>
  <si>
    <t>聖和学院高等学校</t>
  </si>
  <si>
    <t>神奈川県逗子市久木２－２－１</t>
  </si>
  <si>
    <t>2490001</t>
  </si>
  <si>
    <t>D114320800027</t>
  </si>
  <si>
    <t>逗子開成高等学校</t>
  </si>
  <si>
    <t>神奈川県逗子市新宿２－５－１</t>
  </si>
  <si>
    <t>2498510</t>
  </si>
  <si>
    <t>D114321200012</t>
  </si>
  <si>
    <t>厚木中央高等学校</t>
  </si>
  <si>
    <t>神奈川県厚木市恩名１－１７－１８</t>
  </si>
  <si>
    <t>2430032</t>
  </si>
  <si>
    <t>D114321300011</t>
  </si>
  <si>
    <t>聖セシリア女子高等学校</t>
  </si>
  <si>
    <t>神奈川県大和市南林間３－１０－１</t>
  </si>
  <si>
    <t>D114321300020</t>
  </si>
  <si>
    <t>柏木学園高等学校</t>
  </si>
  <si>
    <t>神奈川県大和市深見西４－４－２２</t>
  </si>
  <si>
    <t>2420018</t>
  </si>
  <si>
    <t>D114321400010</t>
  </si>
  <si>
    <t>向上高等学校</t>
  </si>
  <si>
    <t>神奈川県伊勢原市見附島４１１</t>
  </si>
  <si>
    <t>2591185</t>
  </si>
  <si>
    <t>D114336300019</t>
  </si>
  <si>
    <t>立花学園高等学校</t>
  </si>
  <si>
    <t>神奈川県足柄上郡松田町松田惣領３０７－２</t>
  </si>
  <si>
    <t>2580003</t>
  </si>
  <si>
    <t>D114336400018</t>
  </si>
  <si>
    <t>鹿島山北高等学校</t>
  </si>
  <si>
    <t>神奈川県足柄上郡山北町中川９２１－８７</t>
  </si>
  <si>
    <t>2580201</t>
  </si>
  <si>
    <t>D114338200016</t>
  </si>
  <si>
    <t>函嶺白百合学園高等学校</t>
  </si>
  <si>
    <t>神奈川県足柄下郡箱根町強羅１３２０</t>
  </si>
  <si>
    <t>2500408</t>
  </si>
  <si>
    <t>D115210000018</t>
  </si>
  <si>
    <t>15(新潟)</t>
  </si>
  <si>
    <t>新潟県立豊栄高等学校</t>
  </si>
  <si>
    <t>新潟県新潟市北区上土地亀大曲７６１</t>
  </si>
  <si>
    <t>9503343</t>
  </si>
  <si>
    <t>D115210000027</t>
  </si>
  <si>
    <t>新潟県立新潟東高等学校</t>
  </si>
  <si>
    <t>新潟県新潟市東区小金町２－６－１</t>
  </si>
  <si>
    <t>9508639</t>
  </si>
  <si>
    <t>D115210000036</t>
  </si>
  <si>
    <t>新潟県立新潟北高等学校</t>
  </si>
  <si>
    <t>新潟県新潟市東区本所字居浦８４７－１</t>
  </si>
  <si>
    <t>9500804</t>
  </si>
  <si>
    <t>D115210000045</t>
  </si>
  <si>
    <t>新潟県立新潟高等学校</t>
  </si>
  <si>
    <t>新潟県新潟市中央区関屋下川原町２－６３５</t>
  </si>
  <si>
    <t>9518127</t>
  </si>
  <si>
    <t>D115210000054</t>
  </si>
  <si>
    <t>新潟県立新潟中央高等学校</t>
  </si>
  <si>
    <t>新潟県新潟市中央区学校町通２番町５３１７番地の１</t>
  </si>
  <si>
    <t>9518126</t>
  </si>
  <si>
    <t>D115210000063</t>
  </si>
  <si>
    <t>新潟県立新潟南高等学校</t>
  </si>
  <si>
    <t>新潟県新潟市中央区上所１－３－１</t>
  </si>
  <si>
    <t>9500994</t>
  </si>
  <si>
    <t>D115210000072</t>
  </si>
  <si>
    <t>新潟県立新潟商業高等学校</t>
  </si>
  <si>
    <t>新潟県新潟市中央区白山浦２－６８－２</t>
  </si>
  <si>
    <t>9518131</t>
  </si>
  <si>
    <t>D115210000081</t>
  </si>
  <si>
    <t>新潟県立新潟江南高等学校</t>
  </si>
  <si>
    <t>新潟県新潟市中央区女池南３－６－１</t>
  </si>
  <si>
    <t>9500948</t>
  </si>
  <si>
    <t>D115210000090</t>
  </si>
  <si>
    <t>新潟市立万代高等学校</t>
  </si>
  <si>
    <t>新潟県新潟市中央区沼垂東６－８－１</t>
  </si>
  <si>
    <t>9508666</t>
  </si>
  <si>
    <t>D115210000107</t>
  </si>
  <si>
    <t>新潟市立明鏡高等学校</t>
  </si>
  <si>
    <t>新潟県新潟市中央区沼垂東６－１１－１</t>
  </si>
  <si>
    <t>9500075</t>
  </si>
  <si>
    <t>D115210000116</t>
  </si>
  <si>
    <t>新潟県立新潟向陽高等学校</t>
  </si>
  <si>
    <t>新潟県新潟市江南区亀田向陽４－３－１</t>
  </si>
  <si>
    <t>9500121</t>
  </si>
  <si>
    <t>D115210000125</t>
  </si>
  <si>
    <t>新潟県立新津高等学校</t>
  </si>
  <si>
    <t>新潟県新潟市秋葉区秋葉１－１９－１</t>
  </si>
  <si>
    <t>9560832</t>
  </si>
  <si>
    <t>D115210000134</t>
  </si>
  <si>
    <t>新潟県立新津工業高等学校</t>
  </si>
  <si>
    <t>新潟県新潟市秋葉区新津東町１－１２－９</t>
  </si>
  <si>
    <t>9560816</t>
  </si>
  <si>
    <t>D115210000143</t>
  </si>
  <si>
    <t>新潟県立新津南高等学校</t>
  </si>
  <si>
    <t>新潟県新潟市秋葉区矢代田３２００－１</t>
  </si>
  <si>
    <t>9560113</t>
  </si>
  <si>
    <t>D115210000152</t>
  </si>
  <si>
    <t>新潟県立白根高等学校</t>
  </si>
  <si>
    <t>新潟県新潟市南区上下諏訪木１２１４</t>
  </si>
  <si>
    <t>9501214</t>
  </si>
  <si>
    <t>D115210000161</t>
  </si>
  <si>
    <t>新潟県立新潟工業高等学校</t>
  </si>
  <si>
    <t>新潟県新潟市西区小新西１－５－１</t>
  </si>
  <si>
    <t>9502024</t>
  </si>
  <si>
    <t>D115210000170</t>
  </si>
  <si>
    <t>新潟県立新潟西高等学校</t>
  </si>
  <si>
    <t>新潟県新潟市西区内野西が丘３丁目２４番１号</t>
  </si>
  <si>
    <t>9502157</t>
  </si>
  <si>
    <t>D115210000189</t>
  </si>
  <si>
    <t>新潟県立新潟翠江高等学校</t>
  </si>
  <si>
    <t>新潟県新潟市西区金巻１６５７</t>
  </si>
  <si>
    <t>9501112</t>
  </si>
  <si>
    <t>D115210000198</t>
  </si>
  <si>
    <t>新潟県立巻高等学校</t>
  </si>
  <si>
    <t>新潟県新潟市西蒲区巻乙３０－１</t>
  </si>
  <si>
    <t>9530044</t>
  </si>
  <si>
    <t>D115210000205</t>
  </si>
  <si>
    <t>新潟県立巻総合高等学校</t>
  </si>
  <si>
    <t>新潟県新潟市西蒲区巻甲４２９５－１</t>
  </si>
  <si>
    <t>9530041</t>
  </si>
  <si>
    <t>D115220200015</t>
  </si>
  <si>
    <t>新潟県立長岡高等学校</t>
  </si>
  <si>
    <t>新潟県長岡市学校町３－１４－１</t>
  </si>
  <si>
    <t>9400041</t>
  </si>
  <si>
    <t>D115220200024</t>
  </si>
  <si>
    <t>新潟県立長岡大手高等学校</t>
  </si>
  <si>
    <t>新潟県長岡市沖田２丁目３５７番地</t>
  </si>
  <si>
    <t>9400857</t>
  </si>
  <si>
    <t>D115220200033</t>
  </si>
  <si>
    <t>新潟県立長岡農業高等学校</t>
  </si>
  <si>
    <t>新潟県長岡市曲新町３－１３－１</t>
  </si>
  <si>
    <t>9401198</t>
  </si>
  <si>
    <t>D115220200042</t>
  </si>
  <si>
    <t>新潟県立長岡工業高等学校</t>
  </si>
  <si>
    <t>新潟県長岡市幸町２－７－７０</t>
  </si>
  <si>
    <t>9400084</t>
  </si>
  <si>
    <t>D115220200051</t>
  </si>
  <si>
    <t>新潟県立長岡商業高等学校</t>
  </si>
  <si>
    <t>新潟県長岡市西片貝町字大木１７２６</t>
  </si>
  <si>
    <t>9400817</t>
  </si>
  <si>
    <t>D115220200060</t>
  </si>
  <si>
    <t>新潟県立長岡明徳高等学校</t>
  </si>
  <si>
    <t>新潟県長岡市水道町３－５－１</t>
  </si>
  <si>
    <t>9400093</t>
  </si>
  <si>
    <t>D115220200079</t>
  </si>
  <si>
    <t>新潟県立長岡向陵高等学校</t>
  </si>
  <si>
    <t>新潟県長岡市喜多町字川原１０３０－１</t>
  </si>
  <si>
    <t>9402184</t>
  </si>
  <si>
    <t>D115220200088</t>
  </si>
  <si>
    <t>新潟県立栃尾高等学校</t>
  </si>
  <si>
    <t>新潟県長岡市金沢１－２－１</t>
  </si>
  <si>
    <t>9400293</t>
  </si>
  <si>
    <t>D115220200097</t>
  </si>
  <si>
    <t>新潟県立正徳館高等学校</t>
  </si>
  <si>
    <t>新潟県長岡市与板町東与板１７３</t>
  </si>
  <si>
    <t>9402401</t>
  </si>
  <si>
    <t>D115220400013</t>
  </si>
  <si>
    <t>新潟県立三条高等学校</t>
  </si>
  <si>
    <t>新潟県三条市月岡１－２－１</t>
  </si>
  <si>
    <t>9550803</t>
  </si>
  <si>
    <t>D115220400022</t>
  </si>
  <si>
    <t>新潟県立三条東高等学校</t>
  </si>
  <si>
    <t>新潟県三条市北入蔵２－９－３６</t>
  </si>
  <si>
    <t>9550053</t>
  </si>
  <si>
    <t>D115220400031</t>
  </si>
  <si>
    <t>新潟県立三条商業高等学校</t>
  </si>
  <si>
    <t>新潟県三条市田島２丁目２４番８号</t>
  </si>
  <si>
    <t>9550044</t>
  </si>
  <si>
    <t>D115220400040</t>
  </si>
  <si>
    <t>新潟県立新潟県央工業高等学校</t>
  </si>
  <si>
    <t>新潟県三条市東本成寺１３－１</t>
  </si>
  <si>
    <t>9550823</t>
  </si>
  <si>
    <t>D115220500012</t>
  </si>
  <si>
    <t>新潟県立柏崎高等学校</t>
  </si>
  <si>
    <t>新潟県柏崎市学校町４－１</t>
  </si>
  <si>
    <t>9450065</t>
  </si>
  <si>
    <t>D115220500021</t>
  </si>
  <si>
    <t>新潟県立柏崎常盤高等学校</t>
  </si>
  <si>
    <t>新潟県柏崎市比角１－５－５７</t>
  </si>
  <si>
    <t>9450047</t>
  </si>
  <si>
    <t>D115220500030</t>
  </si>
  <si>
    <t>新潟県立柏崎総合高等学校</t>
  </si>
  <si>
    <t>新潟県柏崎市元城町１－１</t>
  </si>
  <si>
    <t>9450826</t>
  </si>
  <si>
    <t>D115220500049</t>
  </si>
  <si>
    <t>新潟県立柏崎工業高等学校</t>
  </si>
  <si>
    <t>新潟県柏崎市栄町５－１６</t>
  </si>
  <si>
    <t>9450061</t>
  </si>
  <si>
    <t>D115220600011</t>
  </si>
  <si>
    <t>新潟県立新発田高等学校</t>
  </si>
  <si>
    <t>新潟県新発田市豊町３－７－６</t>
  </si>
  <si>
    <t>9578555</t>
  </si>
  <si>
    <t>D115220600020</t>
  </si>
  <si>
    <t>新潟県立西新発田高等学校</t>
  </si>
  <si>
    <t>新潟県新発田市西園町３丁目１番２号</t>
  </si>
  <si>
    <t>9578522</t>
  </si>
  <si>
    <t>D115220600039</t>
  </si>
  <si>
    <t>新潟県立新発田農業高等学校</t>
  </si>
  <si>
    <t>新潟県新発田市大栄町６－４－２３</t>
  </si>
  <si>
    <t>9578502</t>
  </si>
  <si>
    <t>D115220600048</t>
  </si>
  <si>
    <t>新潟県立新発田南高等学校豊浦分校</t>
  </si>
  <si>
    <t>新潟県新発田市下飯塚字木倉下１３９－３</t>
  </si>
  <si>
    <t>9500833</t>
  </si>
  <si>
    <t>D115220600057</t>
  </si>
  <si>
    <t>新潟県立新発田南高等学校</t>
  </si>
  <si>
    <t>新潟県新発田市大栄町３－６－６</t>
  </si>
  <si>
    <t>9578567</t>
  </si>
  <si>
    <t>D115220600066</t>
  </si>
  <si>
    <t>新潟県立新発田商業高等学校</t>
  </si>
  <si>
    <t>新潟県新発田市板敷５２１－１</t>
  </si>
  <si>
    <t>9578558</t>
  </si>
  <si>
    <t>D115220800019</t>
  </si>
  <si>
    <t>新潟県立小千谷高等学校</t>
  </si>
  <si>
    <t>新潟県小千谷市旭町７－１</t>
  </si>
  <si>
    <t>9470005</t>
  </si>
  <si>
    <t>D115220800028</t>
  </si>
  <si>
    <t>新潟県立小千谷西高等学校</t>
  </si>
  <si>
    <t>新潟県小千谷市城内３－３－１１</t>
  </si>
  <si>
    <t>9470028</t>
  </si>
  <si>
    <t>D115220900018</t>
  </si>
  <si>
    <t>新潟県立加茂高等学校</t>
  </si>
  <si>
    <t>新潟県加茂市幸町１－１７－１３</t>
  </si>
  <si>
    <t>9591313</t>
  </si>
  <si>
    <t>D115220900027</t>
  </si>
  <si>
    <t>新潟県立加茂農林高等学校</t>
  </si>
  <si>
    <t>新潟県加茂市神明町２－１５－５</t>
  </si>
  <si>
    <t>9591325</t>
  </si>
  <si>
    <t>D115221000015</t>
  </si>
  <si>
    <t>新潟県立十日町高等学校</t>
  </si>
  <si>
    <t>新潟県十日町市本町西一丁目２０３</t>
  </si>
  <si>
    <t>9480083</t>
  </si>
  <si>
    <t>D115221000024</t>
  </si>
  <si>
    <t>新潟県立十日町総合高等学校</t>
  </si>
  <si>
    <t>新潟県十日町市高山４丁目４６１番地</t>
  </si>
  <si>
    <t>9480055</t>
  </si>
  <si>
    <t>D115221000033</t>
  </si>
  <si>
    <t>新潟県立十日町高等学校松之山分校</t>
  </si>
  <si>
    <t>新潟県十日町市松之山光間３９番地１</t>
  </si>
  <si>
    <t>9421405</t>
  </si>
  <si>
    <t>D115221000042</t>
  </si>
  <si>
    <t>新潟県立松代高等学校</t>
  </si>
  <si>
    <t>新潟県十日町市松代４００３－１</t>
  </si>
  <si>
    <t>9421526</t>
  </si>
  <si>
    <t>D115221100014</t>
  </si>
  <si>
    <t>新潟県立見附高等学校</t>
  </si>
  <si>
    <t>新潟県見附市本所１－２０－６</t>
  </si>
  <si>
    <t>9540051</t>
  </si>
  <si>
    <t>D115221200013</t>
  </si>
  <si>
    <t>新潟県立村上高等学校</t>
  </si>
  <si>
    <t>新潟県村上市田端町７－１２</t>
  </si>
  <si>
    <t>9580854</t>
  </si>
  <si>
    <t>D115221200022</t>
  </si>
  <si>
    <t>新潟県立村上桜ヶ丘高等学校</t>
  </si>
  <si>
    <t>新潟県村上市飯野桜ヶ丘１０－２５</t>
  </si>
  <si>
    <t>9580856</t>
  </si>
  <si>
    <t>D115221200031</t>
  </si>
  <si>
    <t>新潟県立荒川高等学校</t>
  </si>
  <si>
    <t>新潟県村上市坂町２６１６－４</t>
  </si>
  <si>
    <t>9593194</t>
  </si>
  <si>
    <t>D115221300012</t>
  </si>
  <si>
    <t>新潟県立分水高等学校</t>
  </si>
  <si>
    <t>新潟県燕市笈ヶ島１０４－４</t>
  </si>
  <si>
    <t>9590113</t>
  </si>
  <si>
    <t>D115221300021</t>
  </si>
  <si>
    <t>新潟県立吉田高等学校</t>
  </si>
  <si>
    <t>新潟県燕市吉田東町１６－１</t>
  </si>
  <si>
    <t>9590265</t>
  </si>
  <si>
    <t>D115221600019</t>
  </si>
  <si>
    <t>新潟県立糸魚川高等学校</t>
  </si>
  <si>
    <t>新潟県糸魚川市大字平牛２４８－２</t>
  </si>
  <si>
    <t>9410047</t>
  </si>
  <si>
    <t>D115221600028</t>
  </si>
  <si>
    <t>新潟県立糸魚川白嶺高等学校</t>
  </si>
  <si>
    <t>新潟県糸魚川市清崎９－１</t>
  </si>
  <si>
    <t>9410063</t>
  </si>
  <si>
    <t>D115221600037</t>
  </si>
  <si>
    <t>新潟県立海洋高等学校</t>
  </si>
  <si>
    <t>新潟県糸魚川市能生３０４０</t>
  </si>
  <si>
    <t>9491352</t>
  </si>
  <si>
    <t>D115221700018</t>
  </si>
  <si>
    <t>新潟県立新井高等学校</t>
  </si>
  <si>
    <t>新潟県妙高市田町１－１０－１</t>
  </si>
  <si>
    <t>9440031</t>
  </si>
  <si>
    <t>D115221800017</t>
  </si>
  <si>
    <t>新潟県立五泉高等学校</t>
  </si>
  <si>
    <t>新潟県五泉市粟島１－２３</t>
  </si>
  <si>
    <t>9591861</t>
  </si>
  <si>
    <t>D115221800026</t>
  </si>
  <si>
    <t>新潟県立村松高等学校</t>
  </si>
  <si>
    <t>新潟県五泉市村松甲５５４５</t>
  </si>
  <si>
    <t>9591704</t>
  </si>
  <si>
    <t>D115222200011</t>
  </si>
  <si>
    <t>新潟県立高田高等学校</t>
  </si>
  <si>
    <t>新潟県上越市南城町３丁目５番５号</t>
  </si>
  <si>
    <t>9438515</t>
  </si>
  <si>
    <t>D115222200020</t>
  </si>
  <si>
    <t>新潟県立高田北城高等学校</t>
  </si>
  <si>
    <t>新潟県上越市北城町２－８－１</t>
  </si>
  <si>
    <t>9430824</t>
  </si>
  <si>
    <t>D115222200039</t>
  </si>
  <si>
    <t>新潟県立高田農業高等学校</t>
  </si>
  <si>
    <t>新潟県上越市東城町１－４－４１</t>
  </si>
  <si>
    <t>9430836</t>
  </si>
  <si>
    <t>D115222200048</t>
  </si>
  <si>
    <t>新潟県立上越総合技術高等学校</t>
  </si>
  <si>
    <t>新潟県上越市本城町３－１</t>
  </si>
  <si>
    <t>9438503</t>
  </si>
  <si>
    <t>D115222200057</t>
  </si>
  <si>
    <t>新潟県立高田商業高等学校</t>
  </si>
  <si>
    <t>新潟県上越市中田原９０－１</t>
  </si>
  <si>
    <t>9438550</t>
  </si>
  <si>
    <t>D115222200066</t>
  </si>
  <si>
    <t>新潟県立高田南城高等学校</t>
  </si>
  <si>
    <t>新潟県上越市南城町３－３－８</t>
  </si>
  <si>
    <t>9430837</t>
  </si>
  <si>
    <t>D115222200075</t>
  </si>
  <si>
    <t>新潟県立高田高等学校安塚分校</t>
  </si>
  <si>
    <t>新潟県上越市安塚区下方１２９</t>
  </si>
  <si>
    <t>9420411</t>
  </si>
  <si>
    <t>D115222200084</t>
  </si>
  <si>
    <t>新潟県立久比岐高等学校</t>
  </si>
  <si>
    <t>新潟県上越市柿崎区柿崎７０７５</t>
  </si>
  <si>
    <t>9493216</t>
  </si>
  <si>
    <t>D115222200093</t>
  </si>
  <si>
    <t>新潟県立有恒高等学校</t>
  </si>
  <si>
    <t>新潟県上越市板倉区針５８３－３</t>
  </si>
  <si>
    <t>9440131</t>
  </si>
  <si>
    <t>D115222300010</t>
  </si>
  <si>
    <t>新潟県立阿賀野高等学校</t>
  </si>
  <si>
    <t>新潟県阿賀野市学校町３－９</t>
  </si>
  <si>
    <t>9592032</t>
  </si>
  <si>
    <t>D115222400019</t>
  </si>
  <si>
    <t>新潟県立佐渡高等学校相川分校</t>
  </si>
  <si>
    <t>新潟県佐渡市下相川１６２番地</t>
  </si>
  <si>
    <t>9521501</t>
  </si>
  <si>
    <t>D115222400028</t>
  </si>
  <si>
    <t>新潟県立佐渡高等学校</t>
  </si>
  <si>
    <t>新潟県佐渡市石田５６７</t>
  </si>
  <si>
    <t>9521322</t>
  </si>
  <si>
    <t>D115222400037</t>
  </si>
  <si>
    <t>新潟県立佐渡総合高等学校</t>
  </si>
  <si>
    <t>新潟県佐渡市栗野江３７７－１</t>
  </si>
  <si>
    <t>9520202</t>
  </si>
  <si>
    <t>D115222400046</t>
  </si>
  <si>
    <t>新潟県立羽茂高等学校</t>
  </si>
  <si>
    <t>新潟県佐渡市羽茂本郷４１０</t>
  </si>
  <si>
    <t>9520504</t>
  </si>
  <si>
    <t>D115222500018</t>
  </si>
  <si>
    <t>新潟県立堀之内高等学校</t>
  </si>
  <si>
    <t>新潟県魚沼市堀之内３７２０番地</t>
  </si>
  <si>
    <t>9497413</t>
  </si>
  <si>
    <t>D115222500027</t>
  </si>
  <si>
    <t>新潟県立小出高等学校</t>
  </si>
  <si>
    <t>新潟県魚沼市青島８１０－４</t>
  </si>
  <si>
    <t>9460043</t>
  </si>
  <si>
    <t>D115222600017</t>
  </si>
  <si>
    <t>新潟県立塩沢商工高等学校</t>
  </si>
  <si>
    <t>新潟県南魚沼市泉盛寺７０１－１</t>
  </si>
  <si>
    <t>9496433</t>
  </si>
  <si>
    <t>D115222600026</t>
  </si>
  <si>
    <t>新潟県立六日町高等学校</t>
  </si>
  <si>
    <t>新潟県南魚沼市余川１３８０－２</t>
  </si>
  <si>
    <t>9496681</t>
  </si>
  <si>
    <t>D115222600035</t>
  </si>
  <si>
    <t>新潟県立国際情報高等学校</t>
  </si>
  <si>
    <t>新潟県南魚沼市浦佐５６６４－１</t>
  </si>
  <si>
    <t>9497302</t>
  </si>
  <si>
    <t>D115222600044</t>
  </si>
  <si>
    <t>新潟県立八海高等学校</t>
  </si>
  <si>
    <t>新潟県南魚沼市余川１２７６</t>
  </si>
  <si>
    <t>D115222700016</t>
  </si>
  <si>
    <t>新潟県立中条高等学校</t>
  </si>
  <si>
    <t>新潟県胎内市東本町１９－１</t>
  </si>
  <si>
    <t>9592643</t>
  </si>
  <si>
    <t>D115238500014</t>
  </si>
  <si>
    <t>新潟県立阿賀黎明高等学校</t>
  </si>
  <si>
    <t>新潟県東蒲原郡阿賀町津川３６１－１</t>
  </si>
  <si>
    <t>9594402</t>
  </si>
  <si>
    <t>D115240500010</t>
  </si>
  <si>
    <t>新潟県立出雲崎高等学校</t>
  </si>
  <si>
    <t>新潟県三島郡出雲崎町大字大門７１</t>
  </si>
  <si>
    <t>9494352</t>
  </si>
  <si>
    <t>D115310000016</t>
  </si>
  <si>
    <t>敬和学園高等学校</t>
  </si>
  <si>
    <t>新潟県新潟市北区太夫浜３２５番地</t>
  </si>
  <si>
    <t>9503112</t>
  </si>
  <si>
    <t>D115310000025</t>
  </si>
  <si>
    <t>北越高等学校</t>
  </si>
  <si>
    <t>新潟県新潟市中央区米山５－１２－１</t>
  </si>
  <si>
    <t>9500916</t>
  </si>
  <si>
    <t>D115310000034</t>
  </si>
  <si>
    <t>新潟青陵高等学校</t>
  </si>
  <si>
    <t>新潟県新潟市中央区水道町１－５９３２</t>
  </si>
  <si>
    <t>9518121</t>
  </si>
  <si>
    <t>D115310000043</t>
  </si>
  <si>
    <t>新潟第一高等学校</t>
  </si>
  <si>
    <t>新潟県新潟市中央区関新３－３－１</t>
  </si>
  <si>
    <t>9518141</t>
  </si>
  <si>
    <t>D115310000052</t>
  </si>
  <si>
    <t>東京学館新潟高等学校</t>
  </si>
  <si>
    <t>新潟県新潟市中央区鐘木１８５－１</t>
  </si>
  <si>
    <t>9501141</t>
  </si>
  <si>
    <t>D115310000061</t>
  </si>
  <si>
    <t>開志学園高等学校</t>
  </si>
  <si>
    <t>新潟県新潟市中央区南長潟２１－１</t>
  </si>
  <si>
    <t>9500925</t>
  </si>
  <si>
    <t>D115310000070</t>
  </si>
  <si>
    <t>新潟明訓高等学校</t>
  </si>
  <si>
    <t>新潟県新潟市江南区北山１０３７</t>
  </si>
  <si>
    <t>9500116</t>
  </si>
  <si>
    <t>D115310000089</t>
  </si>
  <si>
    <t>新潟清心女子高等学校</t>
  </si>
  <si>
    <t>新潟県新潟市西区五十嵐１の町６３７０番地</t>
  </si>
  <si>
    <t>9502101</t>
  </si>
  <si>
    <t>D115310000098</t>
  </si>
  <si>
    <t>日本文理高等学校</t>
  </si>
  <si>
    <t>新潟県新潟市西区新通１０７２番地</t>
  </si>
  <si>
    <t>9502035</t>
  </si>
  <si>
    <t>D115310000105</t>
  </si>
  <si>
    <t>開志創造高等学校</t>
  </si>
  <si>
    <t>新潟県新潟市中央区紫⽵⼭６－３－５開志専⾨職⼤学紫⽵⼭キャンパス４Ｆ</t>
  </si>
  <si>
    <t>9500914</t>
  </si>
  <si>
    <t>D115320200013</t>
  </si>
  <si>
    <t>帝京長岡高等学校</t>
  </si>
  <si>
    <t>新潟県長岡市住吉３丁目９番１号</t>
  </si>
  <si>
    <t>9400044</t>
  </si>
  <si>
    <t>D115320200022</t>
  </si>
  <si>
    <t>中越高等学校</t>
  </si>
  <si>
    <t>新潟県長岡市新保町１３７１－１</t>
  </si>
  <si>
    <t>9408585</t>
  </si>
  <si>
    <t>D115320200031</t>
  </si>
  <si>
    <t>長岡英智高等学校</t>
  </si>
  <si>
    <t>新潟県長岡市宮栄３－１６－１４</t>
  </si>
  <si>
    <t>9401154</t>
  </si>
  <si>
    <t>D115320500010</t>
  </si>
  <si>
    <t>新潟産業大学附属高等学校</t>
  </si>
  <si>
    <t>新潟県柏崎市大字安田２５１０番地２</t>
  </si>
  <si>
    <t>9451397</t>
  </si>
  <si>
    <t>D115320600019</t>
  </si>
  <si>
    <t>新発田中央高等学校</t>
  </si>
  <si>
    <t>新潟県新発田市曽根５７０</t>
  </si>
  <si>
    <t>9578533</t>
  </si>
  <si>
    <t>D115320900016</t>
  </si>
  <si>
    <t>加茂暁星高等学校</t>
  </si>
  <si>
    <t>新潟県加茂市学校町１６－１８</t>
  </si>
  <si>
    <t>9591322</t>
  </si>
  <si>
    <t>D115321100012</t>
  </si>
  <si>
    <t>創進学園高等学校</t>
  </si>
  <si>
    <t>新潟県見附市本所２－２－２１</t>
  </si>
  <si>
    <t>D115322200019</t>
  </si>
  <si>
    <t>上越高等学校</t>
  </si>
  <si>
    <t>新潟県上越市寺町３－４－３４</t>
  </si>
  <si>
    <t>9430892</t>
  </si>
  <si>
    <t>D115322200028</t>
  </si>
  <si>
    <t>関根学園高等学校</t>
  </si>
  <si>
    <t>新潟県上越市大貫２－９－１</t>
  </si>
  <si>
    <t>9438561</t>
  </si>
  <si>
    <t>D115322700014</t>
  </si>
  <si>
    <t>開志国際高等学校</t>
  </si>
  <si>
    <t>新潟県胎内市長橋上４３９－１</t>
  </si>
  <si>
    <t>9592637</t>
  </si>
  <si>
    <t>D116220150014</t>
  </si>
  <si>
    <t>16(富山)</t>
  </si>
  <si>
    <t>富山県立中央農業高等学校</t>
  </si>
  <si>
    <t>富山県富山市東福沢２</t>
  </si>
  <si>
    <t>9301281</t>
  </si>
  <si>
    <t>D116220150023</t>
  </si>
  <si>
    <t>富山県立八尾高等学校</t>
  </si>
  <si>
    <t>富山県富山市八尾町福島２１３</t>
  </si>
  <si>
    <t>9392376</t>
  </si>
  <si>
    <t>D116220150032</t>
  </si>
  <si>
    <t>富山県立富山西高等学校</t>
  </si>
  <si>
    <t>富山県富山市婦中町速星９２６</t>
  </si>
  <si>
    <t>9392706</t>
  </si>
  <si>
    <t>D116220150041</t>
  </si>
  <si>
    <t>富山県立富山高等学校</t>
  </si>
  <si>
    <t>富山県富山市太郎丸１</t>
  </si>
  <si>
    <t>9398076</t>
  </si>
  <si>
    <t>D116220150050</t>
  </si>
  <si>
    <t>富山県立富山中部高等学校</t>
  </si>
  <si>
    <t>富山県富山市芝園町３－１－２６</t>
  </si>
  <si>
    <t>9300097</t>
  </si>
  <si>
    <t>D116220150069</t>
  </si>
  <si>
    <t>富山県立富山北部高等学校</t>
  </si>
  <si>
    <t>富山県富山市蓮町４－３－２０</t>
  </si>
  <si>
    <t>9318558</t>
  </si>
  <si>
    <t>D116220150078</t>
  </si>
  <si>
    <t>富山県立富山工業高等学校</t>
  </si>
  <si>
    <t>富山県富山市五福２２３８</t>
  </si>
  <si>
    <t>9300887</t>
  </si>
  <si>
    <t>D116220150087</t>
  </si>
  <si>
    <t>富山県立富山商業高等学校</t>
  </si>
  <si>
    <t>富山県富山市庄高田４１３</t>
  </si>
  <si>
    <t>9308540</t>
  </si>
  <si>
    <t>D116220150096</t>
  </si>
  <si>
    <t>富山県立富山いずみ高等学校</t>
  </si>
  <si>
    <t>富山県富山市堀川小泉町１－２１－１</t>
  </si>
  <si>
    <t>9398081</t>
  </si>
  <si>
    <t>D116220150103</t>
  </si>
  <si>
    <t>富山県立富山東高等学校</t>
  </si>
  <si>
    <t>富山県富山市下飯野荒田６－１</t>
  </si>
  <si>
    <t>9318443</t>
  </si>
  <si>
    <t>D116220150112</t>
  </si>
  <si>
    <t>富山県立富山南高等学校</t>
  </si>
  <si>
    <t>富山県富山市布市９８</t>
  </si>
  <si>
    <t>9398191</t>
  </si>
  <si>
    <t>D116220150121</t>
  </si>
  <si>
    <t>富山県立水橋高等学校</t>
  </si>
  <si>
    <t>富山県富山市水橋中村２４</t>
  </si>
  <si>
    <t>9393551</t>
  </si>
  <si>
    <t>D116220150130</t>
  </si>
  <si>
    <t>富山県立呉羽高等学校</t>
  </si>
  <si>
    <t>富山県富山市呉羽町２０７０－５</t>
  </si>
  <si>
    <t>9300138</t>
  </si>
  <si>
    <t>D116220150149</t>
  </si>
  <si>
    <t>富山県立雄峰高等学校</t>
  </si>
  <si>
    <t>富山県富山市神通町２丁目１２番２０号</t>
  </si>
  <si>
    <t>9300009</t>
  </si>
  <si>
    <t>D116220250013</t>
  </si>
  <si>
    <t>富山県立高岡高等学校</t>
  </si>
  <si>
    <t>富山県高岡市中川園町１－１</t>
  </si>
  <si>
    <t>9338520</t>
  </si>
  <si>
    <t>D116220250022</t>
  </si>
  <si>
    <t>富山県立高岡西高等学校</t>
  </si>
  <si>
    <t>富山県高岡市横田町３－４－１</t>
  </si>
  <si>
    <t>9338506</t>
  </si>
  <si>
    <t>D116220250031</t>
  </si>
  <si>
    <t>富山県立高岡工芸高等学校</t>
  </si>
  <si>
    <t>富山県高岡市中川１－１－２０</t>
  </si>
  <si>
    <t>9338518</t>
  </si>
  <si>
    <t>D116220250040</t>
  </si>
  <si>
    <t>富山県立高岡商業高等学校</t>
  </si>
  <si>
    <t>富山県高岡市横田２８６</t>
  </si>
  <si>
    <t>9338510</t>
  </si>
  <si>
    <t>D116220250059</t>
  </si>
  <si>
    <t>富山県立伏木高等学校</t>
  </si>
  <si>
    <t>富山県高岡市伏木一宮２－１１－１</t>
  </si>
  <si>
    <t>9330116</t>
  </si>
  <si>
    <t>D116220250068</t>
  </si>
  <si>
    <t>富山県立高岡南高等学校</t>
  </si>
  <si>
    <t>富山県高岡市戸出町３丁目４番２号</t>
  </si>
  <si>
    <t>9391104</t>
  </si>
  <si>
    <t>D116220250077</t>
  </si>
  <si>
    <t>富山県立志貴野高等学校</t>
  </si>
  <si>
    <t>富山県高岡市末広町１－７</t>
  </si>
  <si>
    <t>9330023</t>
  </si>
  <si>
    <t>D116220250086</t>
  </si>
  <si>
    <t>富山県立福岡高等学校</t>
  </si>
  <si>
    <t>富山県高岡市福岡町上蓑５６１</t>
  </si>
  <si>
    <t>9390127</t>
  </si>
  <si>
    <t>D116220450011</t>
  </si>
  <si>
    <t>富山県立新川みどり野高等学校</t>
  </si>
  <si>
    <t>富山県魚津市木下新１４４</t>
  </si>
  <si>
    <t>9370011</t>
  </si>
  <si>
    <t>D116220450020</t>
  </si>
  <si>
    <t>富山県立魚津高等学校</t>
  </si>
  <si>
    <t>富山県魚津市吉島９４５</t>
  </si>
  <si>
    <t>9370041</t>
  </si>
  <si>
    <t>D116220450039</t>
  </si>
  <si>
    <t>富山県立魚津工業高等学校</t>
  </si>
  <si>
    <t>富山県魚津市浜経田３３３８</t>
  </si>
  <si>
    <t>9370001</t>
  </si>
  <si>
    <t>D116220550010</t>
  </si>
  <si>
    <t>富山県立氷見高等学校</t>
  </si>
  <si>
    <t>富山県氷見市幸町１７－１</t>
  </si>
  <si>
    <t>9358535</t>
  </si>
  <si>
    <t>D116220650019</t>
  </si>
  <si>
    <t>富山県立滑川高等学校</t>
  </si>
  <si>
    <t>富山県滑川市加島町４５</t>
  </si>
  <si>
    <t>9368507</t>
  </si>
  <si>
    <t>D116220750018</t>
  </si>
  <si>
    <t>富山県立桜井高等学校</t>
  </si>
  <si>
    <t>富山県黒部市三日市１３３４</t>
  </si>
  <si>
    <t>9388505</t>
  </si>
  <si>
    <t>D116220850017</t>
  </si>
  <si>
    <t>富山県立砺波高等学校</t>
  </si>
  <si>
    <t>富山県砺波市東幸町３－３６</t>
  </si>
  <si>
    <t>9391385</t>
  </si>
  <si>
    <t>D116220850026</t>
  </si>
  <si>
    <t>富山県立砺波工業高等学校</t>
  </si>
  <si>
    <t>富山県砺波市鷹栖２８５－１</t>
  </si>
  <si>
    <t>9391335</t>
  </si>
  <si>
    <t>D116220950016</t>
  </si>
  <si>
    <t>富山県立石動高等学校</t>
  </si>
  <si>
    <t>富山県小矢部市西町６－３３</t>
  </si>
  <si>
    <t>9328540</t>
  </si>
  <si>
    <t>D116220950025</t>
  </si>
  <si>
    <t>富山県立石動高等学校小矢部園芸高等学校</t>
  </si>
  <si>
    <t>富山県小矢部市西中２１０</t>
  </si>
  <si>
    <t>9320805</t>
  </si>
  <si>
    <t>D116220950034</t>
  </si>
  <si>
    <t>富山県立となみ野高等学校</t>
  </si>
  <si>
    <t>富山県小矢部市清水９５－１</t>
  </si>
  <si>
    <t>9320114</t>
  </si>
  <si>
    <t>D116221050013</t>
  </si>
  <si>
    <t>富山県立南砺福野高等学校</t>
  </si>
  <si>
    <t>富山県南砺市苗島４４３</t>
  </si>
  <si>
    <t>9391521</t>
  </si>
  <si>
    <t>D116221050022</t>
  </si>
  <si>
    <t>富山県立南砺平高等学校</t>
  </si>
  <si>
    <t>富山県南砺市大島１２０３</t>
  </si>
  <si>
    <t>9391912</t>
  </si>
  <si>
    <t>D116221050031</t>
  </si>
  <si>
    <t>富山県立南砺福光高等学校</t>
  </si>
  <si>
    <t>富山県南砺市福光７１０</t>
  </si>
  <si>
    <t>9391654</t>
  </si>
  <si>
    <t>D116221150012</t>
  </si>
  <si>
    <t>富山県立小杉高等学校</t>
  </si>
  <si>
    <t>富山県射水市三ヶ１５２０－１</t>
  </si>
  <si>
    <t>9390341</t>
  </si>
  <si>
    <t>D116221150021</t>
  </si>
  <si>
    <t>富山県立大門高等学校</t>
  </si>
  <si>
    <t>富山県射水市二口１－２</t>
  </si>
  <si>
    <t>9390234</t>
  </si>
  <si>
    <t>D116221150030</t>
  </si>
  <si>
    <t>富山県立新湊高等学校</t>
  </si>
  <si>
    <t>富山県射水市西新湊２１－１０</t>
  </si>
  <si>
    <t>9348585</t>
  </si>
  <si>
    <t>D116232250018</t>
  </si>
  <si>
    <t>富山県立上市高等学校</t>
  </si>
  <si>
    <t>富山県中新川郡上市町斉神新４４４</t>
  </si>
  <si>
    <t>9300424</t>
  </si>
  <si>
    <t>D116232350017</t>
  </si>
  <si>
    <t>富山県立雄山高等学校</t>
  </si>
  <si>
    <t>富山県中新川郡立山町前沢１４３７－１</t>
  </si>
  <si>
    <t>9300221</t>
  </si>
  <si>
    <t>D116234250014</t>
  </si>
  <si>
    <t>富山県立入善高等学校</t>
  </si>
  <si>
    <t>富山県下新川郡入善町入膳３９６３</t>
  </si>
  <si>
    <t>9390626</t>
  </si>
  <si>
    <t>D116234350013</t>
  </si>
  <si>
    <t>富山県立泊高等学校</t>
  </si>
  <si>
    <t>富山県下新川郡朝日町道下６０３</t>
  </si>
  <si>
    <t>9390743</t>
  </si>
  <si>
    <t>D116320156016</t>
  </si>
  <si>
    <t>不二越工業高等学校</t>
  </si>
  <si>
    <t>富山県富山市東石金町７－５</t>
  </si>
  <si>
    <t>9300964</t>
  </si>
  <si>
    <t>D116320156025</t>
  </si>
  <si>
    <t>龍谷富山高等学校</t>
  </si>
  <si>
    <t>富山県富山市赤江町２番１０号</t>
  </si>
  <si>
    <t>9300855</t>
  </si>
  <si>
    <t>D116320156034</t>
  </si>
  <si>
    <t>富山第一高等学校</t>
  </si>
  <si>
    <t>富山県富山市向新庄町５丁目１番５４号</t>
  </si>
  <si>
    <t>9300916</t>
  </si>
  <si>
    <t>D116320156043</t>
  </si>
  <si>
    <t>高朋高等学校</t>
  </si>
  <si>
    <t>富山県富山市東富山寿町一丁目１番３９号</t>
  </si>
  <si>
    <t>9318452</t>
  </si>
  <si>
    <t>D116320156052</t>
  </si>
  <si>
    <t>富山国際大学付属高等学校</t>
  </si>
  <si>
    <t>富山県富山市願海寺水口４４４</t>
  </si>
  <si>
    <t>9300175</t>
  </si>
  <si>
    <t>D116320156061</t>
  </si>
  <si>
    <t>片山学園高等学校</t>
  </si>
  <si>
    <t>富山県富山市東黒牧１０</t>
  </si>
  <si>
    <t>9301262</t>
  </si>
  <si>
    <t>D116320256015</t>
  </si>
  <si>
    <t>学校法人高岡第一学園高岡第一高等学校</t>
  </si>
  <si>
    <t>富山県高岡市本郷２－１－１</t>
  </si>
  <si>
    <t>9338508</t>
  </si>
  <si>
    <t>D116320256024</t>
  </si>
  <si>
    <t>高岡向陵高等学校</t>
  </si>
  <si>
    <t>富山県高岡市石瀬２８１－１</t>
  </si>
  <si>
    <t>9338538</t>
  </si>
  <si>
    <t>D116320256033</t>
  </si>
  <si>
    <t>高岡龍谷高等学校</t>
  </si>
  <si>
    <t>富山県高岡市古定塚４番１号</t>
  </si>
  <si>
    <t>9338517</t>
  </si>
  <si>
    <t>D116320456013</t>
  </si>
  <si>
    <t>新川高等学校</t>
  </si>
  <si>
    <t>富山県魚津市吉島１３５０</t>
  </si>
  <si>
    <t>D117110000018</t>
  </si>
  <si>
    <t>17(石川)</t>
  </si>
  <si>
    <t>金沢大学人間社会学域学校教育学類附属高等学校</t>
  </si>
  <si>
    <t>石川県金沢市平和町１－１－１５</t>
  </si>
  <si>
    <t>9218105</t>
  </si>
  <si>
    <t>D117220100014</t>
  </si>
  <si>
    <t>石川県立金沢錦丘高等学校</t>
  </si>
  <si>
    <t>石川県金沢市窪６－２１８</t>
  </si>
  <si>
    <t>9218151</t>
  </si>
  <si>
    <t>D117220100023</t>
  </si>
  <si>
    <t>石川県立金沢泉丘高等学校</t>
  </si>
  <si>
    <t>石川県金沢市泉野出町３－１０－１０</t>
  </si>
  <si>
    <t>9218517</t>
  </si>
  <si>
    <t>D117220100032</t>
  </si>
  <si>
    <t>石川県立金沢二水高等学校</t>
  </si>
  <si>
    <t>石川県金沢市緑が丘２０－１５</t>
  </si>
  <si>
    <t>9218117</t>
  </si>
  <si>
    <t>D117220100041</t>
  </si>
  <si>
    <t>石川県立金沢伏見高等学校</t>
  </si>
  <si>
    <t>石川県金沢市米泉町５－８５</t>
  </si>
  <si>
    <t>9218044</t>
  </si>
  <si>
    <t>D117220100050</t>
  </si>
  <si>
    <t>石川県立金沢商業高等学校</t>
  </si>
  <si>
    <t>石川県金沢市小立野５－４－１</t>
  </si>
  <si>
    <t>9200942</t>
  </si>
  <si>
    <t>D117220100069</t>
  </si>
  <si>
    <t>石川県立工業高等学校</t>
  </si>
  <si>
    <t>石川県金沢市本多町２－３－６</t>
  </si>
  <si>
    <t>9200964</t>
  </si>
  <si>
    <t>D117220100078</t>
  </si>
  <si>
    <t>石川県立金沢桜丘高等学校</t>
  </si>
  <si>
    <t>石川県金沢市大樋町１６－１</t>
  </si>
  <si>
    <t>9200818</t>
  </si>
  <si>
    <t>D117220100087</t>
  </si>
  <si>
    <t>石川県立金沢北陵高等学校</t>
  </si>
  <si>
    <t>石川県金沢市吉原町ワ２１番地</t>
  </si>
  <si>
    <t>9203114</t>
  </si>
  <si>
    <t>D117220100096</t>
  </si>
  <si>
    <t>石川県立金沢中央高等学校</t>
  </si>
  <si>
    <t>石川県金沢市泉本町６－１０５</t>
  </si>
  <si>
    <t>9218042</t>
  </si>
  <si>
    <t>D117220100103</t>
  </si>
  <si>
    <t>石川県立金沢向陽高等学校</t>
  </si>
  <si>
    <t>石川県金沢市大場町東５９０</t>
  </si>
  <si>
    <t>9203121</t>
  </si>
  <si>
    <t>D117220100112</t>
  </si>
  <si>
    <t>金沢市立工業高等学校</t>
  </si>
  <si>
    <t>石川県金沢市畝田東１－１－１</t>
  </si>
  <si>
    <t>9200344</t>
  </si>
  <si>
    <t>D117220100121</t>
  </si>
  <si>
    <t>石川県立金沢西高等学校</t>
  </si>
  <si>
    <t>石川県金沢市畝田東３丁目５２６</t>
  </si>
  <si>
    <t>D117220100130</t>
  </si>
  <si>
    <t>石川県立金沢辰巳丘高等学校</t>
  </si>
  <si>
    <t>石川県金沢市末町ニ１８</t>
  </si>
  <si>
    <t>9201397</t>
  </si>
  <si>
    <t>D117220200013</t>
  </si>
  <si>
    <t>石川県立七尾高等学校</t>
  </si>
  <si>
    <t>石川県七尾市西藤橋町エ１－１</t>
  </si>
  <si>
    <t>9260817</t>
  </si>
  <si>
    <t>D117220200022</t>
  </si>
  <si>
    <t>石川県立七尾城北高等学校</t>
  </si>
  <si>
    <t>D117220200031</t>
  </si>
  <si>
    <t>石川県立七尾東雲高等学校</t>
  </si>
  <si>
    <t>石川県七尾市下町戊部１２－１</t>
  </si>
  <si>
    <t>9268555</t>
  </si>
  <si>
    <t>D117220200040</t>
  </si>
  <si>
    <t>石川県立田鶴浜高等学校</t>
  </si>
  <si>
    <t>石川県七尾市上野ヶ丘町５９</t>
  </si>
  <si>
    <t>9292195</t>
  </si>
  <si>
    <t>D117220300012</t>
  </si>
  <si>
    <t>石川県立小松商業高等学校</t>
  </si>
  <si>
    <t>石川県小松市希望丘１０</t>
  </si>
  <si>
    <t>9238555</t>
  </si>
  <si>
    <t>D117220300021</t>
  </si>
  <si>
    <t>石川県立小松工業高等学校</t>
  </si>
  <si>
    <t>石川県小松市打越町丙６７</t>
  </si>
  <si>
    <t>9238567</t>
  </si>
  <si>
    <t>D117220300030</t>
  </si>
  <si>
    <t>石川県立小松高等学校</t>
  </si>
  <si>
    <t>石川県小松市丸内町二ノ丸１５</t>
  </si>
  <si>
    <t>9238646</t>
  </si>
  <si>
    <t>D117220300049</t>
  </si>
  <si>
    <t>石川県立小松北高等学校</t>
  </si>
  <si>
    <t>石川県小松市島田町イ８５－１</t>
  </si>
  <si>
    <t>9238531</t>
  </si>
  <si>
    <t>D117220300058</t>
  </si>
  <si>
    <t>小松市立高等学校</t>
  </si>
  <si>
    <t>石川県小松市八幡ト１</t>
  </si>
  <si>
    <t>9238501</t>
  </si>
  <si>
    <t>D117220300067</t>
  </si>
  <si>
    <t>石川県立小松明峰高等学校</t>
  </si>
  <si>
    <t>石川県小松市平面町へ７２</t>
  </si>
  <si>
    <t>9238545</t>
  </si>
  <si>
    <t>D117220400011</t>
  </si>
  <si>
    <t>石川県立輪島高等学校</t>
  </si>
  <si>
    <t>石川県輪島市河井町１８部４２ー２</t>
  </si>
  <si>
    <t>9280001</t>
  </si>
  <si>
    <t>D117220400020</t>
  </si>
  <si>
    <t>石川県立門前高等学校</t>
  </si>
  <si>
    <t>石川県輪島市門前町広岡５－３</t>
  </si>
  <si>
    <t>9272193</t>
  </si>
  <si>
    <t>D117220500010</t>
  </si>
  <si>
    <t>石川県立飯田高等学校</t>
  </si>
  <si>
    <t>石川県珠洲市野々江町１－１</t>
  </si>
  <si>
    <t>9271213</t>
  </si>
  <si>
    <t>D117220600019</t>
  </si>
  <si>
    <t>石川県立大聖寺実業高等学校</t>
  </si>
  <si>
    <t>石川県加賀市熊坂町ヲ７７</t>
  </si>
  <si>
    <t>9228525</t>
  </si>
  <si>
    <t>D117220600028</t>
  </si>
  <si>
    <t>石川県立大聖寺高等学校</t>
  </si>
  <si>
    <t>石川県加賀市大聖寺永町３３－１</t>
  </si>
  <si>
    <t>9228510</t>
  </si>
  <si>
    <t>D117220600037</t>
  </si>
  <si>
    <t>石川県立加賀聖城高等学校</t>
  </si>
  <si>
    <t>石川県加賀市大聖寺馬場町２８</t>
  </si>
  <si>
    <t>9220048</t>
  </si>
  <si>
    <t>D117220600046</t>
  </si>
  <si>
    <t>石川県立加賀高等学校</t>
  </si>
  <si>
    <t>石川県加賀市動橋町ム５３</t>
  </si>
  <si>
    <t>9220331</t>
  </si>
  <si>
    <t>D117220700018</t>
  </si>
  <si>
    <t>石川県立羽咋高等学校</t>
  </si>
  <si>
    <t>石川県羽咋市柳橋町柳橋１番地</t>
  </si>
  <si>
    <t>9258550</t>
  </si>
  <si>
    <t>D117220700027</t>
  </si>
  <si>
    <t>石川県立羽咋工業高等学校</t>
  </si>
  <si>
    <t>石川県羽咋市西釜屋町ク２１</t>
  </si>
  <si>
    <t>9258521</t>
  </si>
  <si>
    <t>D117220700036</t>
  </si>
  <si>
    <t>石川県立羽松高等学校</t>
  </si>
  <si>
    <t>石川県羽咋市吉崎町ラ１－２</t>
  </si>
  <si>
    <t>9250021</t>
  </si>
  <si>
    <t>D117221000013</t>
  </si>
  <si>
    <t>石川県立松任高等学校</t>
  </si>
  <si>
    <t>石川県白山市馬場１－１００</t>
  </si>
  <si>
    <t>9240864</t>
  </si>
  <si>
    <t>D117221000022</t>
  </si>
  <si>
    <t>石川県立翠星高等学校</t>
  </si>
  <si>
    <t>石川県白山市三浦町５００－１</t>
  </si>
  <si>
    <t>9248544</t>
  </si>
  <si>
    <t>D117221000031</t>
  </si>
  <si>
    <t>石川県立鶴来高等学校</t>
  </si>
  <si>
    <t>石川県白山市月橋町７１０</t>
  </si>
  <si>
    <t>9202104</t>
  </si>
  <si>
    <t>D117221100012</t>
  </si>
  <si>
    <t>石川県立寺井高等学校</t>
  </si>
  <si>
    <t>石川県能美市吉光町ト９０</t>
  </si>
  <si>
    <t>9231123</t>
  </si>
  <si>
    <t>D117221200011</t>
  </si>
  <si>
    <t>石川県立野々市明倫高等学校</t>
  </si>
  <si>
    <t>石川県野々市市下林３－３０９</t>
  </si>
  <si>
    <t>9218831</t>
  </si>
  <si>
    <t>D117236100010</t>
  </si>
  <si>
    <t>石川県立津幡高等学校</t>
  </si>
  <si>
    <t>石川県河北郡津幡町字加賀爪ヲ４５</t>
  </si>
  <si>
    <t>9290325</t>
  </si>
  <si>
    <t>D117236500016</t>
  </si>
  <si>
    <t>石川県立内灘高等学校</t>
  </si>
  <si>
    <t>石川県河北郡内灘町字千鳥台３丁目１番地</t>
  </si>
  <si>
    <t>9200277</t>
  </si>
  <si>
    <t>D117238400013</t>
  </si>
  <si>
    <t>石川県立志賀高等学校</t>
  </si>
  <si>
    <t>石川県羽咋郡志賀町高浜町ノ１７０</t>
  </si>
  <si>
    <t>9250141</t>
  </si>
  <si>
    <t>D117238600011</t>
  </si>
  <si>
    <t>石川県立宝達高等学校</t>
  </si>
  <si>
    <t>石川県羽咋郡宝達志水町今浜ト８０</t>
  </si>
  <si>
    <t>9291394</t>
  </si>
  <si>
    <t>D117240700016</t>
  </si>
  <si>
    <t>石川県立鹿西高等学校</t>
  </si>
  <si>
    <t>石川県鹿島郡中能登町能登部上ヲ１</t>
  </si>
  <si>
    <t>9291602</t>
  </si>
  <si>
    <t>D117246100019</t>
  </si>
  <si>
    <t>石川県立穴水高等学校</t>
  </si>
  <si>
    <t>石川県鳳珠郡穴水町由比丘い３３</t>
  </si>
  <si>
    <t>9270024</t>
  </si>
  <si>
    <t>D117246300017</t>
  </si>
  <si>
    <t>石川県立能登高等学校</t>
  </si>
  <si>
    <t>石川県鳳珠郡能登町宇出津マ１０６－７</t>
  </si>
  <si>
    <t>9270433</t>
  </si>
  <si>
    <t>D117320100012</t>
  </si>
  <si>
    <t>金沢高等学校</t>
  </si>
  <si>
    <t>石川県金沢市泉本町３－１１１</t>
  </si>
  <si>
    <t>9218515</t>
  </si>
  <si>
    <t>D117320100021</t>
  </si>
  <si>
    <t>金沢学院大学附属高等学校</t>
  </si>
  <si>
    <t>石川県金沢市末町１０</t>
  </si>
  <si>
    <t>9201393</t>
  </si>
  <si>
    <t>D117320100030</t>
  </si>
  <si>
    <t>遊学館高等学校</t>
  </si>
  <si>
    <t>石川県金沢市本多町２丁目２番３号</t>
  </si>
  <si>
    <t>D117320100049</t>
  </si>
  <si>
    <t>金沢龍谷高等学校</t>
  </si>
  <si>
    <t>石川県金沢市上安原町１６９番地の１</t>
  </si>
  <si>
    <t>9200374</t>
  </si>
  <si>
    <t>D117320100058</t>
  </si>
  <si>
    <t>北陸学院高等学校</t>
  </si>
  <si>
    <t>石川県金沢市飛梅町１番１０号</t>
  </si>
  <si>
    <t>9208563</t>
  </si>
  <si>
    <t>D117320100067</t>
  </si>
  <si>
    <t>星稜高等学校</t>
  </si>
  <si>
    <t>石川県金沢市小坂町南２０６</t>
  </si>
  <si>
    <t>9200811</t>
  </si>
  <si>
    <t>D117320200011</t>
  </si>
  <si>
    <t>鵬学園高等学校</t>
  </si>
  <si>
    <t>石川県七尾市天神川原町ハー３２</t>
  </si>
  <si>
    <t>9260022</t>
  </si>
  <si>
    <t>D117320300010</t>
  </si>
  <si>
    <t>小松大谷高等学校</t>
  </si>
  <si>
    <t>石川県小松市津波倉町チ１</t>
  </si>
  <si>
    <t>9230313</t>
  </si>
  <si>
    <t>D117320400019</t>
  </si>
  <si>
    <t>日本航空高等学校石川</t>
  </si>
  <si>
    <t>石川県輪島市三井町洲衛９部２７番地７</t>
  </si>
  <si>
    <t>9292372</t>
  </si>
  <si>
    <t>D117321000011</t>
  </si>
  <si>
    <t>叡明館（高等部）</t>
  </si>
  <si>
    <t>石川県白山市長島町１００１</t>
  </si>
  <si>
    <t>9240848</t>
  </si>
  <si>
    <t>D117321000020</t>
  </si>
  <si>
    <t>美川特区アットマーク国際高等学校</t>
  </si>
  <si>
    <t>石川県白山市美川浜町タ５</t>
  </si>
  <si>
    <t>9290233</t>
  </si>
  <si>
    <t>D118210000015</t>
  </si>
  <si>
    <t>18(福井)</t>
  </si>
  <si>
    <t>福井県立藤島高等学校</t>
  </si>
  <si>
    <t>福井県福井市文京２丁目８－３０</t>
  </si>
  <si>
    <t>9100017</t>
  </si>
  <si>
    <t>D118210000024</t>
  </si>
  <si>
    <t>福井県立高志高等学校</t>
  </si>
  <si>
    <t>福井県福井市御幸２－２５－８</t>
  </si>
  <si>
    <t>9100854</t>
  </si>
  <si>
    <t>D118210000033</t>
  </si>
  <si>
    <t>福井県立羽水高等学校</t>
  </si>
  <si>
    <t>福井県福井市羽水１－３０２</t>
  </si>
  <si>
    <t>9188114</t>
  </si>
  <si>
    <t>D118210000042</t>
  </si>
  <si>
    <t>福井県立三国高等学校</t>
  </si>
  <si>
    <t>福井県坂井市三国町緑ヶ丘２丁目１－３</t>
  </si>
  <si>
    <t>9138555</t>
  </si>
  <si>
    <t>D118210000051</t>
  </si>
  <si>
    <t>福井県立丸岡高等学校</t>
  </si>
  <si>
    <t>福井県坂井市丸岡町篠岡２３－１１－１</t>
  </si>
  <si>
    <t>9100293</t>
  </si>
  <si>
    <t>D118210000060</t>
  </si>
  <si>
    <t>福井県立大野高等学校</t>
  </si>
  <si>
    <t>福井県大野市新庄１０－２８</t>
  </si>
  <si>
    <t>9120085</t>
  </si>
  <si>
    <t>D118210000079</t>
  </si>
  <si>
    <t>福井県立勝山高等学校</t>
  </si>
  <si>
    <t>福井県勝山市昭和町２丁目３－１</t>
  </si>
  <si>
    <t>9118540</t>
  </si>
  <si>
    <t>D118210000088</t>
  </si>
  <si>
    <t>福井県立鯖江高等学校</t>
  </si>
  <si>
    <t>福井県鯖江市舟津町２丁目５－４２</t>
  </si>
  <si>
    <t>9168510</t>
  </si>
  <si>
    <t>D118210000097</t>
  </si>
  <si>
    <t>福井県立丹生高等学校</t>
  </si>
  <si>
    <t>福井県丹生郡越前町内郡４１－１８－１</t>
  </si>
  <si>
    <t>9160147</t>
  </si>
  <si>
    <t>D118210000104</t>
  </si>
  <si>
    <t>福井県立武生高等学校</t>
  </si>
  <si>
    <t>福井県越前市八幡１－２５－１５</t>
  </si>
  <si>
    <t>9150085</t>
  </si>
  <si>
    <t>D118210000113</t>
  </si>
  <si>
    <t>福井県立敦賀高等学校</t>
  </si>
  <si>
    <t>福井県敦賀市松葉町２－１</t>
  </si>
  <si>
    <t>9140807</t>
  </si>
  <si>
    <t>D118210000122</t>
  </si>
  <si>
    <t>福井県立若狭高等学校</t>
  </si>
  <si>
    <t>福井県小浜市千種１丁目６－１３</t>
  </si>
  <si>
    <t>9178507</t>
  </si>
  <si>
    <t>D118210000131</t>
  </si>
  <si>
    <t>福井県立福井農林高等学校</t>
  </si>
  <si>
    <t>福井県福井市新保町４９－１</t>
  </si>
  <si>
    <t>9100832</t>
  </si>
  <si>
    <t>D118210000140</t>
  </si>
  <si>
    <t>福井県立若狭東高等学校</t>
  </si>
  <si>
    <t>福井県小浜市金屋４８－２</t>
  </si>
  <si>
    <t>9170293</t>
  </si>
  <si>
    <t>D118210000159</t>
  </si>
  <si>
    <t>福井県立武生工業高等学校</t>
  </si>
  <si>
    <t>福井県越前市文京１－１４－１６</t>
  </si>
  <si>
    <t>9150841</t>
  </si>
  <si>
    <t>D118210000168</t>
  </si>
  <si>
    <t>福井県立敦賀工業高等学校</t>
  </si>
  <si>
    <t>福井県敦賀市山泉１３－１</t>
  </si>
  <si>
    <t>9140035</t>
  </si>
  <si>
    <t>D118210000177</t>
  </si>
  <si>
    <t>福井県立福井商業高等学校</t>
  </si>
  <si>
    <t>福井県福井市乾徳４－８－１９</t>
  </si>
  <si>
    <t>9100021</t>
  </si>
  <si>
    <t>D118210000186</t>
  </si>
  <si>
    <t>福井県立武生商業高等学校</t>
  </si>
  <si>
    <t>福井県越前市家久町２４</t>
  </si>
  <si>
    <t>9150801</t>
  </si>
  <si>
    <t>D118210000195</t>
  </si>
  <si>
    <t>福井県立美方高等学校</t>
  </si>
  <si>
    <t>福井県三方上中郡若狭町気山１１４－１－１</t>
  </si>
  <si>
    <t>9191395</t>
  </si>
  <si>
    <t>D118210000202</t>
  </si>
  <si>
    <t>福井県立道守高等学校</t>
  </si>
  <si>
    <t>福井県福井市若杉町３５－２１</t>
  </si>
  <si>
    <t>9188575</t>
  </si>
  <si>
    <t>D118210000211</t>
  </si>
  <si>
    <t>福井県立科学技術高等学校</t>
  </si>
  <si>
    <t>福井県福井市下江守町２８</t>
  </si>
  <si>
    <t>9188037</t>
  </si>
  <si>
    <t>D118210000220</t>
  </si>
  <si>
    <t>福井県立足羽高等学校</t>
  </si>
  <si>
    <t>福井県福井市杉谷町４４</t>
  </si>
  <si>
    <t>9188155</t>
  </si>
  <si>
    <t>D118210000239</t>
  </si>
  <si>
    <t>福井県立丹南高等学校</t>
  </si>
  <si>
    <t>福井県鯖江市熊田町１０－７</t>
  </si>
  <si>
    <t>9160062</t>
  </si>
  <si>
    <t>D118210000248</t>
  </si>
  <si>
    <t>福井県立金津高等学校</t>
  </si>
  <si>
    <t>福井県あわら市市姫４－５－１</t>
  </si>
  <si>
    <t>9190621</t>
  </si>
  <si>
    <t>D118210000257</t>
  </si>
  <si>
    <t>福井県立武生東高等学校</t>
  </si>
  <si>
    <t>福井県越前市北町８９－１０</t>
  </si>
  <si>
    <t>9150004</t>
  </si>
  <si>
    <t>D118210000266</t>
  </si>
  <si>
    <t>福井県立奥越明成高等学校</t>
  </si>
  <si>
    <t>福井県大野市友江９－１０</t>
  </si>
  <si>
    <t>9120016</t>
  </si>
  <si>
    <t>D118210000275</t>
  </si>
  <si>
    <t>福井県立坂井高等学校</t>
  </si>
  <si>
    <t>福井県坂井市坂井町宮領５７－５</t>
  </si>
  <si>
    <t>9190512</t>
  </si>
  <si>
    <t>D118210000284</t>
  </si>
  <si>
    <t>福井県立武生商工高等学校</t>
  </si>
  <si>
    <t>福井県越前市文京１丁目１４－１６</t>
  </si>
  <si>
    <t>D118310000013</t>
  </si>
  <si>
    <t>北陸高等学校</t>
  </si>
  <si>
    <t>福井県福井市文京１－８－１</t>
  </si>
  <si>
    <t>D118310000022</t>
  </si>
  <si>
    <t>仁愛女子高等学校</t>
  </si>
  <si>
    <t>福井県福井市宝永４－９－２４</t>
  </si>
  <si>
    <t>9100004</t>
  </si>
  <si>
    <t>D118310000031</t>
  </si>
  <si>
    <t>福井工業大学附属福井高等学校</t>
  </si>
  <si>
    <t>福井県福井市学園３－６－１</t>
  </si>
  <si>
    <t>9108505</t>
  </si>
  <si>
    <t>D118310000040</t>
  </si>
  <si>
    <t>啓新高等学校</t>
  </si>
  <si>
    <t>福井県福井市文京４－１５－１</t>
  </si>
  <si>
    <t>D118310000059</t>
  </si>
  <si>
    <t>敦賀国際令和高等学校</t>
  </si>
  <si>
    <t>福井県敦賀市長谷６５－９８</t>
  </si>
  <si>
    <t>9140198</t>
  </si>
  <si>
    <t>D118310000068</t>
  </si>
  <si>
    <t>敦賀気比高等学校</t>
  </si>
  <si>
    <t>福井県敦賀市沓見１６４－１</t>
  </si>
  <si>
    <t>9148558</t>
  </si>
  <si>
    <t>D118310000077</t>
  </si>
  <si>
    <t>福井南高等学校</t>
  </si>
  <si>
    <t>福井県福井市新開町１５－１２</t>
  </si>
  <si>
    <t>9190328</t>
  </si>
  <si>
    <t>D118310000086</t>
  </si>
  <si>
    <t>ＡＯＩＫＥ高等学校</t>
  </si>
  <si>
    <t>福井県小浜市小浜広峰１０８</t>
  </si>
  <si>
    <t>9170084</t>
  </si>
  <si>
    <t>D119210000014</t>
  </si>
  <si>
    <t>19(山梨)</t>
  </si>
  <si>
    <t>山梨県立韮崎高等学校</t>
  </si>
  <si>
    <t>山梨県韮崎市若宮３－２－１</t>
  </si>
  <si>
    <t>4070015</t>
  </si>
  <si>
    <t>D119210000023</t>
  </si>
  <si>
    <t>山梨県立韮崎工業高等学校</t>
  </si>
  <si>
    <t>山梨県韮崎市竜岡町若尾新田５０－１</t>
  </si>
  <si>
    <t>4070031</t>
  </si>
  <si>
    <t>D119210000032</t>
  </si>
  <si>
    <t>山梨県立甲府第一高等学校</t>
  </si>
  <si>
    <t>山梨県甲府市美咲２－１３－４４</t>
  </si>
  <si>
    <t>4000007</t>
  </si>
  <si>
    <t>D119210000041</t>
  </si>
  <si>
    <t>山梨県立甲府西高等学校</t>
  </si>
  <si>
    <t>山梨県甲府市下飯田４－１－１</t>
  </si>
  <si>
    <t>4000064</t>
  </si>
  <si>
    <t>D119210000050</t>
  </si>
  <si>
    <t>山梨県立甲府南高等学校</t>
  </si>
  <si>
    <t>山梨県甲府市中小河原町２２２</t>
  </si>
  <si>
    <t>4000854</t>
  </si>
  <si>
    <t>D119210000069</t>
  </si>
  <si>
    <t>山梨県立甲府工業高等学校</t>
  </si>
  <si>
    <t>山梨県甲府市塩部２－７－１</t>
  </si>
  <si>
    <t>4000026</t>
  </si>
  <si>
    <t>D119210000078</t>
  </si>
  <si>
    <t>山梨県立農林高等学校</t>
  </si>
  <si>
    <t>山梨県甲斐市西八幡４５３３</t>
  </si>
  <si>
    <t>4000117</t>
  </si>
  <si>
    <t>D119210000087</t>
  </si>
  <si>
    <t>山梨県立巨摩高等学校</t>
  </si>
  <si>
    <t>山梨県南アルプス市小笠原１５００－２</t>
  </si>
  <si>
    <t>4000306</t>
  </si>
  <si>
    <t>D119210000096</t>
  </si>
  <si>
    <t>山梨県立増穂商業高等学校</t>
  </si>
  <si>
    <t>山梨県南巨摩郡富士川町最勝寺１３７２</t>
  </si>
  <si>
    <t>4000502</t>
  </si>
  <si>
    <t>D119210000327</t>
  </si>
  <si>
    <t>D119210000103</t>
  </si>
  <si>
    <t>山梨県立市川高等学校</t>
  </si>
  <si>
    <t>山梨県西八代郡市川三郷町市川大門１７３３－２</t>
  </si>
  <si>
    <t>4093601</t>
  </si>
  <si>
    <t>D119210000112</t>
  </si>
  <si>
    <t>山梨県立峡南高等学校</t>
  </si>
  <si>
    <t>山梨県南巨摩郡身延町三沢２４１７</t>
  </si>
  <si>
    <t>4093117</t>
  </si>
  <si>
    <t>D119210000121</t>
  </si>
  <si>
    <t>山梨県立身延高等学校</t>
  </si>
  <si>
    <t>山梨県南巨摩郡身延町梅平１２０１－２</t>
  </si>
  <si>
    <t>4092531</t>
  </si>
  <si>
    <t>D119210000130</t>
  </si>
  <si>
    <t>山梨県立日川高等学校</t>
  </si>
  <si>
    <t>山梨県山梨市一町田中１０６２</t>
  </si>
  <si>
    <t>4050025</t>
  </si>
  <si>
    <t>D119210000149</t>
  </si>
  <si>
    <t>山梨県立山梨高等学校</t>
  </si>
  <si>
    <t>山梨県山梨市上神内川１９４</t>
  </si>
  <si>
    <t>4050018</t>
  </si>
  <si>
    <t>D119210000158</t>
  </si>
  <si>
    <t>山梨県立塩山高等学校</t>
  </si>
  <si>
    <t>山梨県甲州市塩山三日市場４４０－１</t>
  </si>
  <si>
    <t>4040047</t>
  </si>
  <si>
    <t>D119210000167</t>
  </si>
  <si>
    <t>山梨県立都留高等学校</t>
  </si>
  <si>
    <t>山梨県大月市大月２－１１－２０</t>
  </si>
  <si>
    <t>4010013</t>
  </si>
  <si>
    <t>D119210000176</t>
  </si>
  <si>
    <t>山梨県立吉田高等学校</t>
  </si>
  <si>
    <t>山梨県富士吉田市下吉田６－１７－１</t>
  </si>
  <si>
    <t>4030004</t>
  </si>
  <si>
    <t>D119210000185</t>
  </si>
  <si>
    <t>甲府市立甲府商業高等学校</t>
  </si>
  <si>
    <t>山梨県甲府市上今井町３００</t>
  </si>
  <si>
    <t>4000845</t>
  </si>
  <si>
    <t>D119210000194</t>
  </si>
  <si>
    <t>北杜市立甲陵高等学校</t>
  </si>
  <si>
    <t>山梨県北杜市長坂町長坂上条２００３</t>
  </si>
  <si>
    <t>4080021</t>
  </si>
  <si>
    <t>D119210000201</t>
  </si>
  <si>
    <t>山梨県立中央高等学校</t>
  </si>
  <si>
    <t>山梨県甲府市飯田５－６－２３</t>
  </si>
  <si>
    <t>4000035</t>
  </si>
  <si>
    <t>D119210000210</t>
  </si>
  <si>
    <t>山梨県立甲府東高等学校</t>
  </si>
  <si>
    <t>山梨県甲府市酒折一丁目１７－１</t>
  </si>
  <si>
    <t>4000805</t>
  </si>
  <si>
    <t>D119210000229</t>
  </si>
  <si>
    <t>山梨県立富士河口湖高等学校</t>
  </si>
  <si>
    <t>山梨県南都留郡富士河口湖町船津６６６３－１</t>
  </si>
  <si>
    <t>4010301</t>
  </si>
  <si>
    <t>D119210000238</t>
  </si>
  <si>
    <t>山梨県立上野原高等学校</t>
  </si>
  <si>
    <t>山梨県上野原市八ツ沢５５５</t>
  </si>
  <si>
    <t>4090133</t>
  </si>
  <si>
    <t>D119210000247</t>
  </si>
  <si>
    <t>山梨県立甲府昭和高等学校</t>
  </si>
  <si>
    <t>山梨県中巨摩郡昭和町西条３０００</t>
  </si>
  <si>
    <t>4093866</t>
  </si>
  <si>
    <t>D119210000256</t>
  </si>
  <si>
    <t>山梨県立白根高等学校</t>
  </si>
  <si>
    <t>山梨県南アルプス市上今諏訪１１８０</t>
  </si>
  <si>
    <t>4000211</t>
  </si>
  <si>
    <t>D119210000265</t>
  </si>
  <si>
    <t>山梨県立甲府城西高等学校</t>
  </si>
  <si>
    <t>山梨県甲府市下飯田１－９－１</t>
  </si>
  <si>
    <t>D119210000274</t>
  </si>
  <si>
    <t>山梨県立北杜高等学校</t>
  </si>
  <si>
    <t>山梨県北杜市長坂町渋沢１００７－１９</t>
  </si>
  <si>
    <t>4080023</t>
  </si>
  <si>
    <t>D119210000283</t>
  </si>
  <si>
    <t>山梨県立富士北稜高等学校</t>
  </si>
  <si>
    <t>山梨県富士吉田市新西原１－２３－１</t>
  </si>
  <si>
    <t>4030017</t>
  </si>
  <si>
    <t>D119210000292</t>
  </si>
  <si>
    <t>山梨県立ひばりが丘高等学校</t>
  </si>
  <si>
    <t>山梨県富士吉田市上吉田東４－３－１</t>
  </si>
  <si>
    <t>4030032</t>
  </si>
  <si>
    <t>D119210000309</t>
  </si>
  <si>
    <t>山梨県立笛吹高等学校</t>
  </si>
  <si>
    <t>山梨県笛吹市石和町市部３</t>
  </si>
  <si>
    <t>4060031</t>
  </si>
  <si>
    <t>D119210000318</t>
  </si>
  <si>
    <t>山梨県立都留興譲館高等学校</t>
  </si>
  <si>
    <t>山梨県都留市上谷５－７－１</t>
  </si>
  <si>
    <t>4020053</t>
  </si>
  <si>
    <t>山梨県立青洲高等学校</t>
  </si>
  <si>
    <t>D119310000012</t>
  </si>
  <si>
    <t>山梨英和高等学校</t>
  </si>
  <si>
    <t>山梨県甲府市愛宕町１１２</t>
  </si>
  <si>
    <t>4008507</t>
  </si>
  <si>
    <t>D119310000021</t>
  </si>
  <si>
    <t>甲斐清和高等学校</t>
  </si>
  <si>
    <t>山梨県甲府市青沼３丁目１０－１　</t>
  </si>
  <si>
    <t>4000867</t>
  </si>
  <si>
    <t>D119310000030</t>
  </si>
  <si>
    <t>駿台甲府高等学校</t>
  </si>
  <si>
    <t>山梨県甲府市塩部２丁目８番１号</t>
  </si>
  <si>
    <t>D119310000049</t>
  </si>
  <si>
    <t>山梨学院高等学校</t>
  </si>
  <si>
    <t>山梨県甲府市酒折三丁目３－１</t>
  </si>
  <si>
    <t>D119310000058</t>
  </si>
  <si>
    <t>東海大学付属甲府高等学校</t>
  </si>
  <si>
    <t>山梨県甲府市金竹町１－１</t>
  </si>
  <si>
    <t>4000063</t>
  </si>
  <si>
    <t>D119310000067</t>
  </si>
  <si>
    <t>日本航空高等学校</t>
  </si>
  <si>
    <t>山梨県甲斐市宇津谷４４５番地</t>
  </si>
  <si>
    <t>4000108</t>
  </si>
  <si>
    <t>D119310000076</t>
  </si>
  <si>
    <t>帝京第三高等学校</t>
  </si>
  <si>
    <t>山梨県北杜市小淵沢町２１４８</t>
  </si>
  <si>
    <t>4080044</t>
  </si>
  <si>
    <t>D119310000129</t>
  </si>
  <si>
    <t>D119310000085</t>
  </si>
  <si>
    <t>身延山高等学校</t>
  </si>
  <si>
    <t>山梨県南巨摩郡身延町身延３５６７</t>
  </si>
  <si>
    <t>4092597</t>
  </si>
  <si>
    <t>D119310000094</t>
  </si>
  <si>
    <t>日本大学明誠高等学校</t>
  </si>
  <si>
    <t>山梨県上野原市上野原３２００</t>
  </si>
  <si>
    <t>4090195</t>
  </si>
  <si>
    <t>D119310000101</t>
  </si>
  <si>
    <t>富士学苑高等学校</t>
  </si>
  <si>
    <t>山梨県富士吉田市緑ヶ丘１－１－１</t>
  </si>
  <si>
    <t>4030013</t>
  </si>
  <si>
    <t>D119310000110</t>
  </si>
  <si>
    <t>自然学園高等学校</t>
  </si>
  <si>
    <t>山梨県北杜市須玉町小尾６９００</t>
  </si>
  <si>
    <t>4080101</t>
  </si>
  <si>
    <t>D120220100019</t>
  </si>
  <si>
    <t>20(長野)</t>
  </si>
  <si>
    <t>長野県長野高等学校</t>
  </si>
  <si>
    <t>長野県長野市上松１－１６－１２</t>
  </si>
  <si>
    <t>3808515</t>
  </si>
  <si>
    <t>D120220100028</t>
  </si>
  <si>
    <t>長野県長野西高等学校</t>
  </si>
  <si>
    <t>長野県長野市箱清水３－８－５</t>
  </si>
  <si>
    <t>3808530</t>
  </si>
  <si>
    <t>D120220100037</t>
  </si>
  <si>
    <t>長野県長野吉田高等学校</t>
  </si>
  <si>
    <t>長野県長野市吉田２－１２－９</t>
  </si>
  <si>
    <t>3818570</t>
  </si>
  <si>
    <t>D120220100046</t>
  </si>
  <si>
    <t>長野県長野工業高等学校</t>
  </si>
  <si>
    <t>長野県長野市差出南３－９－１</t>
  </si>
  <si>
    <t>3800948</t>
  </si>
  <si>
    <t>D120220100055</t>
  </si>
  <si>
    <t>長野県長野商業高等学校</t>
  </si>
  <si>
    <t>長野県長野市妻科２４３</t>
  </si>
  <si>
    <t>3800872</t>
  </si>
  <si>
    <t>D120220100064</t>
  </si>
  <si>
    <t>長野県篠ノ井高等学校</t>
  </si>
  <si>
    <t>長野県長野市篠ノ井布施高田１１６１－２</t>
  </si>
  <si>
    <t>3888007</t>
  </si>
  <si>
    <t>D120220100073</t>
  </si>
  <si>
    <t>長野県更級農業高等学校</t>
  </si>
  <si>
    <t>長野県長野市篠ノ井布施高田２００</t>
  </si>
  <si>
    <t>D120220100082</t>
  </si>
  <si>
    <t>長野県松代高等学校</t>
  </si>
  <si>
    <t>長野県長野市松代町西条４０６５</t>
  </si>
  <si>
    <t>3811232</t>
  </si>
  <si>
    <t>D120220100091</t>
  </si>
  <si>
    <t>長野県長野吉田高等学校戸隠分校</t>
  </si>
  <si>
    <t>長野県長野市戸隠１４９１</t>
  </si>
  <si>
    <t>3814101</t>
  </si>
  <si>
    <t>D120220100108</t>
  </si>
  <si>
    <t>長野県長野東高等学校</t>
  </si>
  <si>
    <t>長野県長野市大豆島２７４３－１</t>
  </si>
  <si>
    <t>3810022</t>
  </si>
  <si>
    <t>D120220100117</t>
  </si>
  <si>
    <t>長野県長野南高等学校</t>
  </si>
  <si>
    <t>長野県長野市稲里町田牧字大北２３６－２</t>
  </si>
  <si>
    <t>3812214</t>
  </si>
  <si>
    <t>D120220100126</t>
  </si>
  <si>
    <t>長野市立長野高等学校</t>
  </si>
  <si>
    <t>長野県長野市徳間１１３３</t>
  </si>
  <si>
    <t>3810041</t>
  </si>
  <si>
    <t>D120220100135</t>
  </si>
  <si>
    <t>長野県篠ノ井高等学校犀峡校</t>
  </si>
  <si>
    <t>長野県長野市信州新町下市場７０</t>
  </si>
  <si>
    <t>3812413</t>
  </si>
  <si>
    <t>D120220100144</t>
  </si>
  <si>
    <t>長野県長野西高等学校中条校</t>
  </si>
  <si>
    <t>長野県長野市中条２３７８－１</t>
  </si>
  <si>
    <t>3813203</t>
  </si>
  <si>
    <t>D120220200018</t>
  </si>
  <si>
    <t>長野県松本深志高等学校</t>
  </si>
  <si>
    <t>長野県松本市蟻ケ崎３－８－１</t>
  </si>
  <si>
    <t>3908603</t>
  </si>
  <si>
    <t>D120220200027</t>
  </si>
  <si>
    <t>長野県松本県ケ丘高等学校</t>
  </si>
  <si>
    <t>長野県松本市県２－１－１</t>
  </si>
  <si>
    <t>3908543</t>
  </si>
  <si>
    <t>D120220200036</t>
  </si>
  <si>
    <t>長野県松本蟻ケ崎高等学校</t>
  </si>
  <si>
    <t>長野県松本市蟻ヶ崎１－１－５４</t>
  </si>
  <si>
    <t>3908605</t>
  </si>
  <si>
    <t>D120220200045</t>
  </si>
  <si>
    <t>長野県松本工業高等学校</t>
  </si>
  <si>
    <t>長野県松本市筑摩４－１１－１</t>
  </si>
  <si>
    <t>3908525</t>
  </si>
  <si>
    <t>D120220200054</t>
  </si>
  <si>
    <t>長野県松本美須々ケ丘高等学校</t>
  </si>
  <si>
    <t>長野県松本市美須々２番１号</t>
  </si>
  <si>
    <t>3908602</t>
  </si>
  <si>
    <t>D120220200063</t>
  </si>
  <si>
    <t>長野県松本筑摩高等学校</t>
  </si>
  <si>
    <t>長野県松本市島立２２３７</t>
  </si>
  <si>
    <t>3908531</t>
  </si>
  <si>
    <t>D120220200072</t>
  </si>
  <si>
    <t>長野県梓川高等学校</t>
  </si>
  <si>
    <t>長野県松本市波田１００００－１</t>
  </si>
  <si>
    <t>3901401</t>
  </si>
  <si>
    <t>D120220300017</t>
  </si>
  <si>
    <t>長野県上田高等学校</t>
  </si>
  <si>
    <t>長野県上田市大手１－４－３２</t>
  </si>
  <si>
    <t>3868715</t>
  </si>
  <si>
    <t>D120220300026</t>
  </si>
  <si>
    <t>長野県上田染谷丘高等学校</t>
  </si>
  <si>
    <t>長野県上田市上田１７１０</t>
  </si>
  <si>
    <t>3868685</t>
  </si>
  <si>
    <t>D120220300035</t>
  </si>
  <si>
    <t>長野県上田東高等学校</t>
  </si>
  <si>
    <t>長野県上田市常田３－５－６８</t>
  </si>
  <si>
    <t>3868683</t>
  </si>
  <si>
    <t>D120220300044</t>
  </si>
  <si>
    <t>長野県上田千曲高等学校</t>
  </si>
  <si>
    <t>長野県上田市中之条６２６番地</t>
  </si>
  <si>
    <t>3868585</t>
  </si>
  <si>
    <t>D120220300053</t>
  </si>
  <si>
    <t>長野県丸子修学館高等学校</t>
  </si>
  <si>
    <t>長野県上田市中丸子８１０－２</t>
  </si>
  <si>
    <t>3860405</t>
  </si>
  <si>
    <t>D120220400016</t>
  </si>
  <si>
    <t>長野県岡谷東高等学校</t>
  </si>
  <si>
    <t>長野県岡谷市南宮２－１－１７</t>
  </si>
  <si>
    <t>3940033</t>
  </si>
  <si>
    <t>D120220400025</t>
  </si>
  <si>
    <t>長野県岡谷工業高等学校</t>
  </si>
  <si>
    <t>長野県岡谷市神明町２－１０－３</t>
  </si>
  <si>
    <t>3940004</t>
  </si>
  <si>
    <t>D120220400034</t>
  </si>
  <si>
    <t>長野県岡谷南高等学校</t>
  </si>
  <si>
    <t>長野県岡谷市湖畔３－３－３０</t>
  </si>
  <si>
    <t>3940034</t>
  </si>
  <si>
    <t>D120220500015</t>
  </si>
  <si>
    <t>長野県飯田風越高等学校</t>
  </si>
  <si>
    <t>長野県飯田市上郷黒田６４６２</t>
  </si>
  <si>
    <t>3958543</t>
  </si>
  <si>
    <t>D120220500024</t>
  </si>
  <si>
    <t>長野県飯田ＯＩＤＥ長姫高等学校</t>
  </si>
  <si>
    <t>長野県飯田市鼎名古熊２５３５－２</t>
  </si>
  <si>
    <t>3950804</t>
  </si>
  <si>
    <t>D120220500033</t>
  </si>
  <si>
    <t>長野県下伊那農業高等学校</t>
  </si>
  <si>
    <t>長野県飯田市鼎名古熊２３６６－４</t>
  </si>
  <si>
    <t>D120220500042</t>
  </si>
  <si>
    <t>長野県飯田高等学校</t>
  </si>
  <si>
    <t>長野県飯田市上郷黒田４５０</t>
  </si>
  <si>
    <t>3950004</t>
  </si>
  <si>
    <t>D120220600014</t>
  </si>
  <si>
    <t>長野県諏訪清陵高等学校</t>
  </si>
  <si>
    <t>長野県諏訪市清水１－１０－１</t>
  </si>
  <si>
    <t>3928548</t>
  </si>
  <si>
    <t>D120220600023</t>
  </si>
  <si>
    <t>長野県諏訪二葉高等学校</t>
  </si>
  <si>
    <t>長野県諏訪市岡村二丁目１３番２８号</t>
  </si>
  <si>
    <t>3928549</t>
  </si>
  <si>
    <t>D120220600032</t>
  </si>
  <si>
    <t>長野県諏訪実業高等学校</t>
  </si>
  <si>
    <t>長野県諏訪市清水３－３６６３－３</t>
  </si>
  <si>
    <t>3920007</t>
  </si>
  <si>
    <t>D120220700013</t>
  </si>
  <si>
    <t>長野県須坂高等学校</t>
  </si>
  <si>
    <t>長野県須坂市大字須坂１５１８－２</t>
  </si>
  <si>
    <t>3820091</t>
  </si>
  <si>
    <t>D120220700022</t>
  </si>
  <si>
    <t>長野県須坂東高等学校</t>
  </si>
  <si>
    <t>長野県須坂市日滝４－４</t>
  </si>
  <si>
    <t>3820013</t>
  </si>
  <si>
    <t>D120220700031</t>
  </si>
  <si>
    <t>長野県須坂創成高等学校</t>
  </si>
  <si>
    <t>長野県須坂市須坂１６１６</t>
  </si>
  <si>
    <t>3820097</t>
  </si>
  <si>
    <t>D120220800012</t>
  </si>
  <si>
    <t>長野県小諸高等学校</t>
  </si>
  <si>
    <t>長野県小諸市東雲４－１－１</t>
  </si>
  <si>
    <t>3840023</t>
  </si>
  <si>
    <t>D120220800021</t>
  </si>
  <si>
    <t>長野県小諸商業高等学校</t>
  </si>
  <si>
    <t>長野県小諸市田町３－１－１</t>
  </si>
  <si>
    <t>3840028</t>
  </si>
  <si>
    <t>D120220900011</t>
  </si>
  <si>
    <t>長野県伊那北高等学校</t>
  </si>
  <si>
    <t>長野県伊那市山寺２１６５</t>
  </si>
  <si>
    <t>3968558</t>
  </si>
  <si>
    <t>D120220900020</t>
  </si>
  <si>
    <t>長野県伊那弥生ケ丘高等学校</t>
  </si>
  <si>
    <t>長野県伊那市西町５７０３</t>
  </si>
  <si>
    <t>3960026</t>
  </si>
  <si>
    <t>D120220900039</t>
  </si>
  <si>
    <t>長野県高遠高等学校</t>
  </si>
  <si>
    <t>長野県伊那市高遠町小原８２４</t>
  </si>
  <si>
    <t>3960293</t>
  </si>
  <si>
    <t>D120221000018</t>
  </si>
  <si>
    <t>長野県赤穂高等学校</t>
  </si>
  <si>
    <t>長野県駒ヶ根市赤穂１１０４１－４</t>
  </si>
  <si>
    <t>3994117</t>
  </si>
  <si>
    <t>D120221000027</t>
  </si>
  <si>
    <t>長野県駒ケ根工業高等学校</t>
  </si>
  <si>
    <t>長野県駒ヶ根市赤穂１４－２</t>
  </si>
  <si>
    <t>D120221100017</t>
  </si>
  <si>
    <t>長野県中野西高等学校</t>
  </si>
  <si>
    <t>長野県中野市西条５４４－１</t>
  </si>
  <si>
    <t>3838511</t>
  </si>
  <si>
    <t>D120221100026</t>
  </si>
  <si>
    <t>長野県中野立志館高等学校</t>
  </si>
  <si>
    <t>長野県中野市三好町２－１－５３</t>
  </si>
  <si>
    <t>3838567</t>
  </si>
  <si>
    <t>D120221200016</t>
  </si>
  <si>
    <t>長野県大町岳陽高等学校</t>
  </si>
  <si>
    <t>長野県大町市大町３６９１－２</t>
  </si>
  <si>
    <t>3980002</t>
  </si>
  <si>
    <t>D120221300015</t>
  </si>
  <si>
    <t>長野県飯山高等学校</t>
  </si>
  <si>
    <t>長野県飯山市大字飯山２６１０</t>
  </si>
  <si>
    <t>3892253</t>
  </si>
  <si>
    <t>D120221400014</t>
  </si>
  <si>
    <t>長野県茅野高等学校</t>
  </si>
  <si>
    <t>長野県茅野市宮川１１３９５</t>
  </si>
  <si>
    <t>3918511</t>
  </si>
  <si>
    <t>D120221500013</t>
  </si>
  <si>
    <t>長野県塩尻志学館高等学校</t>
  </si>
  <si>
    <t>長野県塩尻市広丘高出４－４</t>
  </si>
  <si>
    <t>3990703</t>
  </si>
  <si>
    <t>D120221500022</t>
  </si>
  <si>
    <t>長野県田川高等学校</t>
  </si>
  <si>
    <t>長野県塩尻市広丘吉田２６４５</t>
  </si>
  <si>
    <t>3990701</t>
  </si>
  <si>
    <t>D120221700011</t>
  </si>
  <si>
    <t>長野県野沢北高等学校</t>
  </si>
  <si>
    <t>長野県佐久市野沢４４９－２</t>
  </si>
  <si>
    <t>3850053</t>
  </si>
  <si>
    <t>D120221700020</t>
  </si>
  <si>
    <t>長野県岩村田高等学校</t>
  </si>
  <si>
    <t>長野県佐久市１２４８－１</t>
  </si>
  <si>
    <t>3850022</t>
  </si>
  <si>
    <t>D120221700039</t>
  </si>
  <si>
    <t>長野県野沢南高等学校</t>
  </si>
  <si>
    <t>長野県佐久市原８６－１</t>
  </si>
  <si>
    <t>3850052</t>
  </si>
  <si>
    <t>D120221700048</t>
  </si>
  <si>
    <t>長野県佐久平総合技術高等学校</t>
  </si>
  <si>
    <t>長野県佐久市岩村田９９１</t>
  </si>
  <si>
    <t>D120221710019</t>
  </si>
  <si>
    <t>長野県望月高等学校</t>
  </si>
  <si>
    <t>長野県佐久市望月２７６－１</t>
  </si>
  <si>
    <t>3842202</t>
  </si>
  <si>
    <t>D120221800010</t>
  </si>
  <si>
    <t>長野県屋代高等学校</t>
  </si>
  <si>
    <t>長野県千曲市屋代１０００</t>
  </si>
  <si>
    <t>3878501</t>
  </si>
  <si>
    <t>D120221800029</t>
  </si>
  <si>
    <t>長野県屋代南高等学校</t>
  </si>
  <si>
    <t>長野県千曲市大字屋代２１０４</t>
  </si>
  <si>
    <t>3878502</t>
  </si>
  <si>
    <t>D120221900019</t>
  </si>
  <si>
    <t>長野県東御清翔高等学校</t>
  </si>
  <si>
    <t>長野県東御市県２７６</t>
  </si>
  <si>
    <t>3890517</t>
  </si>
  <si>
    <t>D120222000016</t>
  </si>
  <si>
    <t>長野県明科高等学校</t>
  </si>
  <si>
    <t>長野県安曇野市明科東川手１００</t>
  </si>
  <si>
    <t>3997101</t>
  </si>
  <si>
    <t>D120222000025</t>
  </si>
  <si>
    <t>長野県豊科高等学校</t>
  </si>
  <si>
    <t>長野県安曇野市大字豊科２３４１</t>
  </si>
  <si>
    <t>3998205</t>
  </si>
  <si>
    <t>D120222000034</t>
  </si>
  <si>
    <t>長野県南安曇農業高等学校</t>
  </si>
  <si>
    <t>長野県安曇野市豊科４５３７</t>
  </si>
  <si>
    <t>D120222000043</t>
  </si>
  <si>
    <t>長野県穂高商業高等学校</t>
  </si>
  <si>
    <t>長野県安曇野市穂高６８３９</t>
  </si>
  <si>
    <t>3998303</t>
  </si>
  <si>
    <t>D120230300016</t>
  </si>
  <si>
    <t>長野県小海高等学校</t>
  </si>
  <si>
    <t>長野県南佐久郡小海町千代里１００６－２</t>
  </si>
  <si>
    <t>3841105</t>
  </si>
  <si>
    <t>D120232100014</t>
  </si>
  <si>
    <t>長野県軽井沢高等学校</t>
  </si>
  <si>
    <t>長野県北佐久郡軽井沢町軽井沢１３２３－４３</t>
  </si>
  <si>
    <t>3890102</t>
  </si>
  <si>
    <t>D120232400011</t>
  </si>
  <si>
    <t>長野県蓼科高等学校</t>
  </si>
  <si>
    <t>長野県北佐久郡立科町芦田３６５２</t>
  </si>
  <si>
    <t>3842305</t>
  </si>
  <si>
    <t>D120236100015</t>
  </si>
  <si>
    <t>長野県下諏訪向陽高等学校</t>
  </si>
  <si>
    <t>長野県諏訪郡下諏訪町７４０１番地</t>
  </si>
  <si>
    <t>3930025</t>
  </si>
  <si>
    <t>D120236200014</t>
  </si>
  <si>
    <t>長野県富士見高等学校</t>
  </si>
  <si>
    <t>長野県諏訪郡富士見町富士見３３３０</t>
  </si>
  <si>
    <t>3990211</t>
  </si>
  <si>
    <t>D120238200010</t>
  </si>
  <si>
    <t>長野県辰野高等学校</t>
  </si>
  <si>
    <t>長野県上伊那郡辰野町大字伊那富３６４４－２</t>
  </si>
  <si>
    <t>3990428</t>
  </si>
  <si>
    <t>D120238300019</t>
  </si>
  <si>
    <t>長野県箕輪進修高等学校</t>
  </si>
  <si>
    <t>長野県上伊那郡箕輪町大字中箕輪１３２３８</t>
  </si>
  <si>
    <t>3994601</t>
  </si>
  <si>
    <t>D120238500017</t>
  </si>
  <si>
    <t>長野県上伊那農業高等学校</t>
  </si>
  <si>
    <t>長野県上伊那郡南箕輪村９１１０</t>
  </si>
  <si>
    <t>3994594</t>
  </si>
  <si>
    <t>D120240200016</t>
  </si>
  <si>
    <t>長野県松川高等学校</t>
  </si>
  <si>
    <t>長野県下伊那郡松川町上片桐９１９－１</t>
  </si>
  <si>
    <t>3993301</t>
  </si>
  <si>
    <t>D120240400014</t>
  </si>
  <si>
    <t>長野県阿南高等学校</t>
  </si>
  <si>
    <t>長野県下伊那郡阿南町北條２２３７</t>
  </si>
  <si>
    <t>3991501</t>
  </si>
  <si>
    <t>D120240700011</t>
  </si>
  <si>
    <t>長野県阿智高等学校</t>
  </si>
  <si>
    <t>長野県下伊那郡阿智村春日２８４０</t>
  </si>
  <si>
    <t>3950301</t>
  </si>
  <si>
    <t>D120242300011</t>
  </si>
  <si>
    <t>長野県蘇南高等学校</t>
  </si>
  <si>
    <t>長野県木曽郡南木曽町読書２９３７－４５</t>
  </si>
  <si>
    <t>3995301</t>
  </si>
  <si>
    <t>D120243200010</t>
  </si>
  <si>
    <t>長野県木曽青峰高等学校</t>
  </si>
  <si>
    <t>長野県木曽郡木曽町福島１８２７－２</t>
  </si>
  <si>
    <t>3978571</t>
  </si>
  <si>
    <t>D120248100010</t>
  </si>
  <si>
    <t>長野県池田工業高等学校</t>
  </si>
  <si>
    <t>長野県北安曇郡池田町大字池田２５２４</t>
  </si>
  <si>
    <t>3998601</t>
  </si>
  <si>
    <t>D120248500016</t>
  </si>
  <si>
    <t>長野県白馬高等学校</t>
  </si>
  <si>
    <t>長野県北安曇郡白馬村北城８８００</t>
  </si>
  <si>
    <t>3999301</t>
  </si>
  <si>
    <t>D120252100012</t>
  </si>
  <si>
    <t>長野県坂城高等学校</t>
  </si>
  <si>
    <t>長野県埴科郡坂城町坂城６７２７</t>
  </si>
  <si>
    <t>3890601</t>
  </si>
  <si>
    <t>D120256200012</t>
  </si>
  <si>
    <t>長野県下高井農林高等学校</t>
  </si>
  <si>
    <t>長野県下高井郡木島平村穂高２９７５</t>
  </si>
  <si>
    <t>3892301</t>
  </si>
  <si>
    <t>D120259000018</t>
  </si>
  <si>
    <t>長野県北部高等学校</t>
  </si>
  <si>
    <t>長野県上水内郡飯綱町普光寺１５６</t>
  </si>
  <si>
    <t>3891206</t>
  </si>
  <si>
    <t>D120320100017</t>
  </si>
  <si>
    <t>長野清泉女学院高等学校</t>
  </si>
  <si>
    <t>長野県長野市箱清水１－９－１９</t>
  </si>
  <si>
    <t>3800801</t>
  </si>
  <si>
    <t>D120320100026</t>
  </si>
  <si>
    <t>長野女子高等学校</t>
  </si>
  <si>
    <t>長野県長野市三輪９－３０－１８</t>
  </si>
  <si>
    <t>3800803</t>
  </si>
  <si>
    <t>D120320100035</t>
  </si>
  <si>
    <t>文化学園長野高等学校</t>
  </si>
  <si>
    <t>長野県長野市上千田１４１</t>
  </si>
  <si>
    <t>3800915</t>
  </si>
  <si>
    <t>D120320100044</t>
  </si>
  <si>
    <t>長野日本大学高等学校</t>
  </si>
  <si>
    <t>長野県長野市大字東和田字中道２５３－３</t>
  </si>
  <si>
    <t>3810038</t>
  </si>
  <si>
    <t>D120320100053</t>
  </si>
  <si>
    <t>長野俊英高等学校</t>
  </si>
  <si>
    <t>長野県長野市篠ノ井御幣川１０４５</t>
  </si>
  <si>
    <t>3888006</t>
  </si>
  <si>
    <t>D120320100062</t>
  </si>
  <si>
    <t>ステップ高等学校</t>
  </si>
  <si>
    <t>長野県長野市信更町上尾２２００</t>
  </si>
  <si>
    <t>3812344</t>
  </si>
  <si>
    <t>D120320200016</t>
  </si>
  <si>
    <t>松商学園高等学校</t>
  </si>
  <si>
    <t>長野県松本市県３丁目６番１号</t>
  </si>
  <si>
    <t>3908515</t>
  </si>
  <si>
    <t>D120320200025</t>
  </si>
  <si>
    <t>松本国際高等学校</t>
  </si>
  <si>
    <t>長野県松本市村井町南３丁６番２５号</t>
  </si>
  <si>
    <t>3990036</t>
  </si>
  <si>
    <t>D120320200034</t>
  </si>
  <si>
    <t>エクセラン高等学校</t>
  </si>
  <si>
    <t>長野県松本市里山辺４２０２</t>
  </si>
  <si>
    <t>3900221</t>
  </si>
  <si>
    <t>D120320200043</t>
  </si>
  <si>
    <t>信濃むつみ高等学校</t>
  </si>
  <si>
    <t>長野県松本市南松本１－１３－２６</t>
  </si>
  <si>
    <t>3900832</t>
  </si>
  <si>
    <t>D120320200052</t>
  </si>
  <si>
    <t>松本第一高等学校</t>
  </si>
  <si>
    <t>長野県松本市浅間温泉１－４－１７</t>
  </si>
  <si>
    <t>3900303</t>
  </si>
  <si>
    <t>D120320300015</t>
  </si>
  <si>
    <t>上田西高等学校</t>
  </si>
  <si>
    <t>長野県上田市下塩尻８６８</t>
  </si>
  <si>
    <t>3868624</t>
  </si>
  <si>
    <t>D120320300024</t>
  </si>
  <si>
    <t>さくら国際高等学校</t>
  </si>
  <si>
    <t>長野県上田市手塚１０６５</t>
  </si>
  <si>
    <t>3861433</t>
  </si>
  <si>
    <t>D120320300033</t>
  </si>
  <si>
    <t>コードアカデミー高等学校</t>
  </si>
  <si>
    <t>長野県上田市中央１－２－２１</t>
  </si>
  <si>
    <t>3860012</t>
  </si>
  <si>
    <t>D120320500013</t>
  </si>
  <si>
    <t>飯田女子高等学校</t>
  </si>
  <si>
    <t>長野県飯田市上郷飯沼３１３５－３</t>
  </si>
  <si>
    <t>3958528</t>
  </si>
  <si>
    <t>D120320900019</t>
  </si>
  <si>
    <t>伊那西高等学校</t>
  </si>
  <si>
    <t>長野県伊那市西春近４８５１</t>
  </si>
  <si>
    <t>3994493</t>
  </si>
  <si>
    <t>D120321400012</t>
  </si>
  <si>
    <t>東海大学付属諏訪高等学校</t>
  </si>
  <si>
    <t>長野県茅野市玉川６７５</t>
  </si>
  <si>
    <t>3918512</t>
  </si>
  <si>
    <t>D120321500011</t>
  </si>
  <si>
    <t>東京都市大学塩尻高等学校</t>
  </si>
  <si>
    <t>長野県塩尻市広丘高出２０８１</t>
  </si>
  <si>
    <t>D120321700019</t>
  </si>
  <si>
    <t>佐久長聖高等学校</t>
  </si>
  <si>
    <t>長野県佐久市岩村田９５１</t>
  </si>
  <si>
    <t>3858588</t>
  </si>
  <si>
    <t>D120321700028</t>
  </si>
  <si>
    <t>地球環境高等学校</t>
  </si>
  <si>
    <t>長野県佐久市中込２９２３－１</t>
  </si>
  <si>
    <t>3850051</t>
  </si>
  <si>
    <t>D120321900017</t>
  </si>
  <si>
    <t>ＩＤ学園高等学校</t>
  </si>
  <si>
    <t>長野県東御市新張１９３１</t>
  </si>
  <si>
    <t>3890501</t>
  </si>
  <si>
    <t>D120332100012</t>
  </si>
  <si>
    <t>ユナイテッド・ワールド・カレッジＩＳＡＫジャパン</t>
  </si>
  <si>
    <t>長野県北佐久郡軽井沢町大字長倉５８２７－１３６</t>
  </si>
  <si>
    <t>3890111</t>
  </si>
  <si>
    <t>D120338200018</t>
  </si>
  <si>
    <t>つくば開成学園高等学校</t>
  </si>
  <si>
    <t>長野県上伊那郡辰野町大字伊那富３３０５－９４</t>
  </si>
  <si>
    <t>D120341300011</t>
  </si>
  <si>
    <t>天龍興譲高等学校</t>
  </si>
  <si>
    <t>長野県下伊那郡天龍村神原３９７４</t>
  </si>
  <si>
    <t>3991202</t>
  </si>
  <si>
    <t>D120342300019</t>
  </si>
  <si>
    <t>緑誠蘭高等学校</t>
  </si>
  <si>
    <t>長野県木曽郡南木曽町吾妻３８５９－３９</t>
  </si>
  <si>
    <t>3995302</t>
  </si>
  <si>
    <t>D120345200013</t>
  </si>
  <si>
    <t>日本ウェルネス長野高等学校</t>
  </si>
  <si>
    <t>長野県東筑摩郡筑北村西条４２２８</t>
  </si>
  <si>
    <t>3997501</t>
  </si>
  <si>
    <t>D121220100018</t>
  </si>
  <si>
    <t>21(岐阜)</t>
  </si>
  <si>
    <t>岐阜県立岐阜高等学校</t>
  </si>
  <si>
    <t>岐阜県岐阜市大縄場３－１</t>
  </si>
  <si>
    <t>5008889</t>
  </si>
  <si>
    <t>D121220100027</t>
  </si>
  <si>
    <t>岐阜県立岐阜北高等学校</t>
  </si>
  <si>
    <t>岐阜県岐阜市則武字清水１８４１－１１</t>
  </si>
  <si>
    <t>5020931</t>
  </si>
  <si>
    <t>D121220100036</t>
  </si>
  <si>
    <t>岐阜県立長良高等学校</t>
  </si>
  <si>
    <t>岐阜県岐阜市長良西後町１７１６－１</t>
  </si>
  <si>
    <t>5020071</t>
  </si>
  <si>
    <t>D121220100045</t>
  </si>
  <si>
    <t>岐阜県立岐山高等学校</t>
  </si>
  <si>
    <t>岐阜県岐阜市長良小山田２５８７－１</t>
  </si>
  <si>
    <t>D121220100054</t>
  </si>
  <si>
    <t>岐阜県立加納高等学校</t>
  </si>
  <si>
    <t>岐阜県岐阜市加納南陽町３－１７</t>
  </si>
  <si>
    <t>5008276</t>
  </si>
  <si>
    <t>D121220100063</t>
  </si>
  <si>
    <t>岐阜県立羽島北高等学校</t>
  </si>
  <si>
    <t>岐阜県岐阜市柳津町北塚３－１１０</t>
  </si>
  <si>
    <t>5016112</t>
  </si>
  <si>
    <t>D121220100072</t>
  </si>
  <si>
    <t>岐阜県立岐阜総合学園高等学校</t>
  </si>
  <si>
    <t>岐阜県岐阜市須賀２－７－２５</t>
  </si>
  <si>
    <t>5008289</t>
  </si>
  <si>
    <t>D121220100081</t>
  </si>
  <si>
    <t>岐阜県立岐阜城北高等学校</t>
  </si>
  <si>
    <t>岐阜県岐阜市三田洞４６５－１</t>
  </si>
  <si>
    <t>5020004</t>
  </si>
  <si>
    <t>D121220100090</t>
  </si>
  <si>
    <t>岐阜県立岐阜商業高等学校</t>
  </si>
  <si>
    <t>岐阜県岐阜市則武新屋敷１８１６－６</t>
  </si>
  <si>
    <t>D121220100107</t>
  </si>
  <si>
    <t>岐阜県立岐南工業高等学校</t>
  </si>
  <si>
    <t>岐阜県岐阜市本荘３４５６－１９</t>
  </si>
  <si>
    <t>5008389</t>
  </si>
  <si>
    <t>D121220100116</t>
  </si>
  <si>
    <t>岐阜県立華陽フロンティア高等学校</t>
  </si>
  <si>
    <t>岐阜県岐阜市西鶉６－６９</t>
  </si>
  <si>
    <t>5008286</t>
  </si>
  <si>
    <t>D121220100125</t>
  </si>
  <si>
    <t>岐阜市立岐阜商業高等学校</t>
  </si>
  <si>
    <t>岐阜県岐阜市鏡島南２－７－１</t>
  </si>
  <si>
    <t>5010115</t>
  </si>
  <si>
    <t>D121220200017</t>
  </si>
  <si>
    <t>岐阜県立大垣北高等学校</t>
  </si>
  <si>
    <t>岐阜県大垣市中川町４－１１０－１</t>
  </si>
  <si>
    <t>5030017</t>
  </si>
  <si>
    <t>D121220200026</t>
  </si>
  <si>
    <t>岐阜県立大垣南高等学校</t>
  </si>
  <si>
    <t>岐阜県大垣市浅中２－６９</t>
  </si>
  <si>
    <t>5038522</t>
  </si>
  <si>
    <t>D121220200035</t>
  </si>
  <si>
    <t>岐阜県立大垣東高等学校</t>
  </si>
  <si>
    <t>岐阜県大垣市美和町１７８４</t>
  </si>
  <si>
    <t>5030857</t>
  </si>
  <si>
    <t>D121220200044</t>
  </si>
  <si>
    <t>岐阜県立大垣西高等学校</t>
  </si>
  <si>
    <t>岐阜県大垣市中曽根町大畔１４７－１</t>
  </si>
  <si>
    <t>5038520</t>
  </si>
  <si>
    <t>D121220200053</t>
  </si>
  <si>
    <t>岐阜県立大垣商業高等学校</t>
  </si>
  <si>
    <t>岐阜県大垣市開発町４－３００</t>
  </si>
  <si>
    <t>5030002</t>
  </si>
  <si>
    <t>D121220200062</t>
  </si>
  <si>
    <t>岐阜県立大垣工業高等学校</t>
  </si>
  <si>
    <t>岐阜県大垣市南若森町３０１－１</t>
  </si>
  <si>
    <t>5038521</t>
  </si>
  <si>
    <t>D121220200071</t>
  </si>
  <si>
    <t>岐阜県立大垣桜高等学校</t>
  </si>
  <si>
    <t>岐阜県大垣市墨俣町上宿４６５－１</t>
  </si>
  <si>
    <t>5030103</t>
  </si>
  <si>
    <t>D121220300016</t>
  </si>
  <si>
    <t>岐阜県立斐太高等学校</t>
  </si>
  <si>
    <t>岐阜県高山市三福寺町７３６</t>
  </si>
  <si>
    <t>5060807</t>
  </si>
  <si>
    <t>D121220300025</t>
  </si>
  <si>
    <t>岐阜県立飛騨高山高等学校</t>
  </si>
  <si>
    <t>岐阜県高山市下岡本町２０００－３０</t>
  </si>
  <si>
    <t>5060052</t>
  </si>
  <si>
    <t>D121220300034</t>
  </si>
  <si>
    <t>岐阜県立高山工業高等学校</t>
  </si>
  <si>
    <t>岐阜県高山市千島町２９１</t>
  </si>
  <si>
    <t>5060032</t>
  </si>
  <si>
    <t>D121220400015</t>
  </si>
  <si>
    <t>岐阜県立多治見高等学校</t>
  </si>
  <si>
    <t>岐阜県多治見市坂上町９－１４１</t>
  </si>
  <si>
    <t>5070804</t>
  </si>
  <si>
    <t>D121220400024</t>
  </si>
  <si>
    <t>岐阜県立多治見北高等学校</t>
  </si>
  <si>
    <t>岐阜県多治見市上山町２－４９</t>
  </si>
  <si>
    <t>5070022</t>
  </si>
  <si>
    <t>D121220400033</t>
  </si>
  <si>
    <t>岐阜県立多治見工業高等学校</t>
  </si>
  <si>
    <t>岐阜県多治見市陶元町２０７</t>
  </si>
  <si>
    <t>5078605</t>
  </si>
  <si>
    <t>D121220500014</t>
  </si>
  <si>
    <t>岐阜県立関有知高等学校</t>
  </si>
  <si>
    <t>岐阜県関市下有知字松ヶ洞６１９１－３</t>
  </si>
  <si>
    <t>5013217</t>
  </si>
  <si>
    <t>D121220500023</t>
  </si>
  <si>
    <t>岐阜県立関高等学校</t>
  </si>
  <si>
    <t>岐阜県関市桜ヶ丘２－１－１</t>
  </si>
  <si>
    <t>5013903</t>
  </si>
  <si>
    <t>D121220500032</t>
  </si>
  <si>
    <t>関市立関商工高等学校</t>
  </si>
  <si>
    <t>岐阜県関市桐ケ丘１丁目１番地</t>
  </si>
  <si>
    <t>5013938</t>
  </si>
  <si>
    <t>D121220600013</t>
  </si>
  <si>
    <t>岐阜県立中津高等学校</t>
  </si>
  <si>
    <t>岐阜県中津川市中津川１０８８－２</t>
  </si>
  <si>
    <t>5080001</t>
  </si>
  <si>
    <t>D121220600022</t>
  </si>
  <si>
    <t>岐阜県立坂下高等学校</t>
  </si>
  <si>
    <t>岐阜県中津川市坂下６２４－１</t>
  </si>
  <si>
    <t>5099232</t>
  </si>
  <si>
    <t>D121220600031</t>
  </si>
  <si>
    <t>岐阜県立中津商業高等学校</t>
  </si>
  <si>
    <t>岐阜県中津川市駒場大岩１６４６</t>
  </si>
  <si>
    <t>5080011</t>
  </si>
  <si>
    <t>D121220600040</t>
  </si>
  <si>
    <t>岐阜県立中津川工業高等学校</t>
  </si>
  <si>
    <t>岐阜県中津川市千旦林１５２１－３</t>
  </si>
  <si>
    <t>5099131</t>
  </si>
  <si>
    <t>D121220600059</t>
  </si>
  <si>
    <t>中津川市立阿木高等学校</t>
  </si>
  <si>
    <t>岐阜県中津川市阿木１１９</t>
  </si>
  <si>
    <t>5097321</t>
  </si>
  <si>
    <t>D121220700012</t>
  </si>
  <si>
    <t>岐阜県立武義高等学校</t>
  </si>
  <si>
    <t>岐阜県美濃市泉町２－３</t>
  </si>
  <si>
    <t>5013729</t>
  </si>
  <si>
    <t>D121220800011</t>
  </si>
  <si>
    <t>岐阜県立瑞浪高等学校</t>
  </si>
  <si>
    <t>岐阜県瑞浪市土岐町７９４２</t>
  </si>
  <si>
    <t>5096196</t>
  </si>
  <si>
    <t>D121220900010</t>
  </si>
  <si>
    <t>岐阜県立羽島高等学校</t>
  </si>
  <si>
    <t>岐阜県羽島市竹鼻町梅ケ枝町２００－２</t>
  </si>
  <si>
    <t>5016241</t>
  </si>
  <si>
    <t>D121221000017</t>
  </si>
  <si>
    <t>岐阜県立恵那高等学校</t>
  </si>
  <si>
    <t>岐阜県恵那市大井町１０２３－１</t>
  </si>
  <si>
    <t>5097201</t>
  </si>
  <si>
    <t>D121221000026</t>
  </si>
  <si>
    <t>岐阜県立恵那南高等学校</t>
  </si>
  <si>
    <t>岐阜県恵那市明智町４１－２</t>
  </si>
  <si>
    <t>5097793</t>
  </si>
  <si>
    <t>D121221000035</t>
  </si>
  <si>
    <t>岐阜県立恵那農業高等学校</t>
  </si>
  <si>
    <t>岐阜県恵那市大井町２６２５－１７</t>
  </si>
  <si>
    <t>D121221100016</t>
  </si>
  <si>
    <t>岐阜県立加茂高等学校</t>
  </si>
  <si>
    <t>岐阜県美濃加茂市本郷町２丁目６－７８</t>
  </si>
  <si>
    <t>5050027</t>
  </si>
  <si>
    <t>D121221100025</t>
  </si>
  <si>
    <t>岐阜県立加茂農林高等学校</t>
  </si>
  <si>
    <t>岐阜県美濃加茂市本郷町３－３－１３</t>
  </si>
  <si>
    <t>D121221200015</t>
  </si>
  <si>
    <t>岐阜県立土岐紅陵高等学校</t>
  </si>
  <si>
    <t>岐阜県土岐市下石町１７９５－１２</t>
  </si>
  <si>
    <t>5095202</t>
  </si>
  <si>
    <t>D121221200024</t>
  </si>
  <si>
    <t>岐阜県立土岐商業高等学校</t>
  </si>
  <si>
    <t>岐阜県土岐市土岐津町土岐口１２５９－１</t>
  </si>
  <si>
    <t>5095122</t>
  </si>
  <si>
    <t>D121221200033</t>
  </si>
  <si>
    <t>岐阜県立東濃フロンティア高等学校</t>
  </si>
  <si>
    <t>岐阜県土岐市泉町河合１１２７－８</t>
  </si>
  <si>
    <t>5095101</t>
  </si>
  <si>
    <t>D121221300014</t>
  </si>
  <si>
    <t>岐阜県立各務原高等学校</t>
  </si>
  <si>
    <t>岐阜県各務原市蘇原新生町２－６３</t>
  </si>
  <si>
    <t>5048585</t>
  </si>
  <si>
    <t>D121221300023</t>
  </si>
  <si>
    <t>岐阜県立各務原西高等学校</t>
  </si>
  <si>
    <t>岐阜県各務原市那加東亜町２４－１</t>
  </si>
  <si>
    <t>5048545</t>
  </si>
  <si>
    <t>D121221300032</t>
  </si>
  <si>
    <t>岐阜県立岐阜各務野高等学校</t>
  </si>
  <si>
    <t>岐阜県各務原市鵜沼各務原町８丁目７番地２</t>
  </si>
  <si>
    <t>5090141</t>
  </si>
  <si>
    <t>D121221400013</t>
  </si>
  <si>
    <t>岐阜県立可児高等学校</t>
  </si>
  <si>
    <t>岐阜県可児市坂戸９８７－２</t>
  </si>
  <si>
    <t>5090241</t>
  </si>
  <si>
    <t>D121221400022</t>
  </si>
  <si>
    <t>岐阜県立可児工業高等学校</t>
  </si>
  <si>
    <t>岐阜県可児市中恵土２３５８－１</t>
  </si>
  <si>
    <t>5090202</t>
  </si>
  <si>
    <t>D121221500012</t>
  </si>
  <si>
    <t>岐阜県立山県高等学校</t>
  </si>
  <si>
    <t>岐阜県山県市中洞４４－１</t>
  </si>
  <si>
    <t>5012258</t>
  </si>
  <si>
    <t>D121221700010</t>
  </si>
  <si>
    <t>岐阜県立吉城高等学校</t>
  </si>
  <si>
    <t>岐阜県飛騨市古川町上気多１９８７－２</t>
  </si>
  <si>
    <t>5094212</t>
  </si>
  <si>
    <t>D121221700029</t>
  </si>
  <si>
    <t>岐阜県立飛騨神岡高等学校</t>
  </si>
  <si>
    <t>岐阜県飛騨市神岡町小萱２１３８番地２</t>
  </si>
  <si>
    <t>5061143</t>
  </si>
  <si>
    <t>D121221800019</t>
  </si>
  <si>
    <t>岐阜県立本巣松陽高等学校</t>
  </si>
  <si>
    <t>岐阜県本巣市仏生寺８５９－１</t>
  </si>
  <si>
    <t>5010407</t>
  </si>
  <si>
    <t>D121221900018</t>
  </si>
  <si>
    <t>岐阜県立郡上北高等学校</t>
  </si>
  <si>
    <t>岐阜県郡上市白鳥町為真１２６５－２</t>
  </si>
  <si>
    <t>5015122</t>
  </si>
  <si>
    <t>D121221900027</t>
  </si>
  <si>
    <t>岐阜県立郡上高等学校</t>
  </si>
  <si>
    <t>岐阜県郡上市八幡町小野９７０</t>
  </si>
  <si>
    <t>5014221</t>
  </si>
  <si>
    <t>D121222000015</t>
  </si>
  <si>
    <t>岐阜県立益田清風高等学校</t>
  </si>
  <si>
    <t>岐阜県下呂市萩原町萩原３２６－１</t>
  </si>
  <si>
    <t>5092593</t>
  </si>
  <si>
    <t>D121222100014</t>
  </si>
  <si>
    <t>岐阜県立海津明誠高等学校</t>
  </si>
  <si>
    <t>岐阜県海津市海津町高須町１１－１</t>
  </si>
  <si>
    <t>5030653</t>
  </si>
  <si>
    <t>D121230300015</t>
  </si>
  <si>
    <t>岐阜県立岐阜工業高等学校</t>
  </si>
  <si>
    <t>岐阜県羽島郡笠松町常盤町１７００</t>
  </si>
  <si>
    <t>5016083</t>
  </si>
  <si>
    <t>D121234100019</t>
  </si>
  <si>
    <t>岐阜県立大垣養老高等学校</t>
  </si>
  <si>
    <t>岐阜県養老郡養老町祖父江向野１４１８－４</t>
  </si>
  <si>
    <t>5031305</t>
  </si>
  <si>
    <t>D121236100014</t>
  </si>
  <si>
    <t>岐阜県立不破高等学校</t>
  </si>
  <si>
    <t>岐阜県不破郡垂井町宮代１９１９－１</t>
  </si>
  <si>
    <t>5032124</t>
  </si>
  <si>
    <t>D121240100016</t>
  </si>
  <si>
    <t>岐阜県立揖斐高等学校</t>
  </si>
  <si>
    <t>岐阜県揖斐郡揖斐川町三輪１８５２</t>
  </si>
  <si>
    <t>5010619</t>
  </si>
  <si>
    <t>D121240400013</t>
  </si>
  <si>
    <t>岐阜県立池田高等学校</t>
  </si>
  <si>
    <t>岐阜県揖斐郡池田町六之井２４２ー１</t>
  </si>
  <si>
    <t>5032495</t>
  </si>
  <si>
    <t>D121242100012</t>
  </si>
  <si>
    <t>岐阜県立岐阜農林高等学校</t>
  </si>
  <si>
    <t>岐阜県本巣郡北方町北方１５０番地</t>
  </si>
  <si>
    <t>5010431</t>
  </si>
  <si>
    <t>D121250500011</t>
  </si>
  <si>
    <t>岐阜県立八百津高等学校</t>
  </si>
  <si>
    <t>岐阜県加茂郡八百津町伊岐津志２８０３－６</t>
  </si>
  <si>
    <t>5050303</t>
  </si>
  <si>
    <t>D121252100011</t>
  </si>
  <si>
    <t>岐阜県立東濃高等学校</t>
  </si>
  <si>
    <t>岐阜県可児郡御嵩町御嵩２８５４－１</t>
  </si>
  <si>
    <t>5050116</t>
  </si>
  <si>
    <t>D121252100020</t>
  </si>
  <si>
    <t>岐阜県立東濃実業高等学校</t>
  </si>
  <si>
    <t>岐阜県可児郡御嵩町伏見８９１</t>
  </si>
  <si>
    <t>5050125</t>
  </si>
  <si>
    <t>D121320100016</t>
  </si>
  <si>
    <t>鶯谷高等学校</t>
  </si>
  <si>
    <t>岐阜県岐阜市鶯谷町７番地</t>
  </si>
  <si>
    <t>5008053</t>
  </si>
  <si>
    <t>D121320100025</t>
  </si>
  <si>
    <t>富田高等学校</t>
  </si>
  <si>
    <t>岐阜県岐阜市野一色４－１７－１</t>
  </si>
  <si>
    <t>5008765</t>
  </si>
  <si>
    <t>D121320100034</t>
  </si>
  <si>
    <t>岐阜東高等学校</t>
  </si>
  <si>
    <t>D121320100043</t>
  </si>
  <si>
    <t>済美高等学校</t>
  </si>
  <si>
    <t>岐阜県岐阜市正法寺町３３番地</t>
  </si>
  <si>
    <t>5008741</t>
  </si>
  <si>
    <t>D121320100052</t>
  </si>
  <si>
    <t>岐阜聖徳学園高等学校</t>
  </si>
  <si>
    <t>岐阜県岐阜市中鶉１－５０</t>
  </si>
  <si>
    <t>5008288</t>
  </si>
  <si>
    <t>D121320100061</t>
  </si>
  <si>
    <t>聖マリア女学院高等学校</t>
  </si>
  <si>
    <t>岐阜県岐阜市福富２０１番地</t>
  </si>
  <si>
    <t>5012565</t>
  </si>
  <si>
    <t>D121320100070</t>
  </si>
  <si>
    <t>城南高等学校</t>
  </si>
  <si>
    <t>岐阜県岐阜市細畑１丁目１０番地１４号</t>
  </si>
  <si>
    <t>5008238</t>
  </si>
  <si>
    <t>D121320100089</t>
  </si>
  <si>
    <t>啓晴高等学校</t>
  </si>
  <si>
    <t>岐阜県岐阜市高砂町２ー８</t>
  </si>
  <si>
    <t>5008407</t>
  </si>
  <si>
    <t>D121320100098</t>
  </si>
  <si>
    <t>ぎふ国際高等学校</t>
  </si>
  <si>
    <t>岐阜県岐阜市橋本町３丁目９番</t>
  </si>
  <si>
    <t>5008856</t>
  </si>
  <si>
    <t>D121320200015</t>
  </si>
  <si>
    <t>大垣日本大学高等学校</t>
  </si>
  <si>
    <t>岐阜県大垣市林町６丁目５番地の２</t>
  </si>
  <si>
    <t>5030015</t>
  </si>
  <si>
    <t>D121320200024</t>
  </si>
  <si>
    <t>清凌高等学校</t>
  </si>
  <si>
    <t>岐阜県大垣市清水町６５</t>
  </si>
  <si>
    <t>5030883</t>
  </si>
  <si>
    <t>D121320200033</t>
  </si>
  <si>
    <t>西濃桃李高等学校</t>
  </si>
  <si>
    <t>岐阜県大垣市郭町３丁目２０９番地</t>
  </si>
  <si>
    <t>5030887</t>
  </si>
  <si>
    <t>D121320300014</t>
  </si>
  <si>
    <t>高山西高等学校</t>
  </si>
  <si>
    <t>岐阜県高山市下林町３５３</t>
  </si>
  <si>
    <t>5060059</t>
  </si>
  <si>
    <t>D121320400013</t>
  </si>
  <si>
    <t>多治見西高等学校</t>
  </si>
  <si>
    <t>岐阜県多治見市明和町１－１８</t>
  </si>
  <si>
    <t>5070072</t>
  </si>
  <si>
    <t>D121320800019</t>
  </si>
  <si>
    <t>麗澤瑞浪高等学校</t>
  </si>
  <si>
    <t>岐阜県瑞浪市稲津町萩原１６６１</t>
  </si>
  <si>
    <t>5096102</t>
  </si>
  <si>
    <t>D121320800028</t>
  </si>
  <si>
    <t>中京高等学校</t>
  </si>
  <si>
    <t>岐阜県瑞浪市土岐町７０７４－１</t>
  </si>
  <si>
    <t>5096101</t>
  </si>
  <si>
    <t>D121321100014</t>
  </si>
  <si>
    <t>美濃加茂高等学校</t>
  </si>
  <si>
    <t>岐阜県美濃加茂市本郷町７－６－６０</t>
  </si>
  <si>
    <t>D121321400011</t>
  </si>
  <si>
    <t>帝京大学可児高等学校</t>
  </si>
  <si>
    <t>岐阜県可児市桂ケ丘一丁目１番地</t>
  </si>
  <si>
    <t>5090237</t>
  </si>
  <si>
    <t>D121321800017</t>
  </si>
  <si>
    <t>岐阜第一高等学校</t>
  </si>
  <si>
    <t>岐阜県本巣市仏生寺８８４番地の７</t>
  </si>
  <si>
    <t>D121330200014</t>
  </si>
  <si>
    <t>岐阜女子高等学校</t>
  </si>
  <si>
    <t>岐阜県羽島郡岐南町三宅１の１３０</t>
  </si>
  <si>
    <t>5016002</t>
  </si>
  <si>
    <t>D121340100014</t>
  </si>
  <si>
    <t>西濃学園高等学校</t>
  </si>
  <si>
    <t>岐阜県揖斐郡揖斐川町西津汲４８１番地３</t>
  </si>
  <si>
    <t>5010706</t>
  </si>
  <si>
    <t>D122210000019</t>
  </si>
  <si>
    <t>22(静岡)</t>
  </si>
  <si>
    <t>静岡県立松崎高等学校</t>
  </si>
  <si>
    <t>静岡県賀茂郡松崎町桜田１８８</t>
  </si>
  <si>
    <t>4103693</t>
  </si>
  <si>
    <t>D122210000028</t>
  </si>
  <si>
    <t>静岡県立稲取高等学校</t>
  </si>
  <si>
    <t>静岡県賀茂郡東伊豆町稲取３０１２―２</t>
  </si>
  <si>
    <t>4130411</t>
  </si>
  <si>
    <t>D122210000037</t>
  </si>
  <si>
    <t>静岡県立伊東高等学校</t>
  </si>
  <si>
    <t>静岡県伊東市岡入の道１２２９－３</t>
  </si>
  <si>
    <t>4140055</t>
  </si>
  <si>
    <t>D122210000965</t>
  </si>
  <si>
    <t>D122210000046</t>
  </si>
  <si>
    <t>静岡県立伊東商業高等学校</t>
  </si>
  <si>
    <t>静岡県伊東市吉田７４８－１</t>
  </si>
  <si>
    <t>4140051</t>
  </si>
  <si>
    <t>D122210000055</t>
  </si>
  <si>
    <t>静岡県立熱海高等学校</t>
  </si>
  <si>
    <t>静岡県熱海市下多賀字向山１４８４－２２</t>
  </si>
  <si>
    <t>4130102</t>
  </si>
  <si>
    <t>D122210000064</t>
  </si>
  <si>
    <t>静岡県立韮山高等学校</t>
  </si>
  <si>
    <t>静岡県伊豆の国市韮山韮山２２９</t>
  </si>
  <si>
    <t>4102143</t>
  </si>
  <si>
    <t>D122210000073</t>
  </si>
  <si>
    <t>静岡県立田方農業高等学校</t>
  </si>
  <si>
    <t>静岡県田方郡函南町塚本９６１</t>
  </si>
  <si>
    <t>4190124</t>
  </si>
  <si>
    <t>D122210000082</t>
  </si>
  <si>
    <t>静岡県立三島南高等学校</t>
  </si>
  <si>
    <t>静岡県三島市大場６０８</t>
  </si>
  <si>
    <t>4110803</t>
  </si>
  <si>
    <t>D122210000091</t>
  </si>
  <si>
    <t>静岡県立三島北高等学校</t>
  </si>
  <si>
    <t>静岡県三島市文教町１－３－１８</t>
  </si>
  <si>
    <t>4110033</t>
  </si>
  <si>
    <t>D122210000108</t>
  </si>
  <si>
    <t>静岡県立御殿場高等学校</t>
  </si>
  <si>
    <t>静岡県御殿場市御殿場１９２－１</t>
  </si>
  <si>
    <t>4120028</t>
  </si>
  <si>
    <t>D122210000117</t>
  </si>
  <si>
    <t>静岡県立御殿場南高等学校</t>
  </si>
  <si>
    <t>静岡県御殿場市新橋１４５０</t>
  </si>
  <si>
    <t>4120043</t>
  </si>
  <si>
    <t>D122210000126</t>
  </si>
  <si>
    <t>静岡県立裾野高等学校</t>
  </si>
  <si>
    <t>静岡県裾野市佐野９００－１</t>
  </si>
  <si>
    <t>4101118</t>
  </si>
  <si>
    <t>D122210000135</t>
  </si>
  <si>
    <t>静岡県立沼津東高等学校</t>
  </si>
  <si>
    <t>静岡県沼津市岡宮８１２</t>
  </si>
  <si>
    <t>4100011</t>
  </si>
  <si>
    <t>D122210000144</t>
  </si>
  <si>
    <t>静岡県立沼津西高等学校</t>
  </si>
  <si>
    <t>静岡県沼津市本字千本１９１０－９</t>
  </si>
  <si>
    <t>4100867</t>
  </si>
  <si>
    <t>D122210000153</t>
  </si>
  <si>
    <t>静岡県立沼津城北高等学校</t>
  </si>
  <si>
    <t>静岡県沼津市岡一色８７５</t>
  </si>
  <si>
    <t>4100012</t>
  </si>
  <si>
    <t>D122210000162</t>
  </si>
  <si>
    <t>静岡県立沼津工業高等学校</t>
  </si>
  <si>
    <t>静岡県沼津市下香貫八重１２９－１</t>
  </si>
  <si>
    <t>4100822</t>
  </si>
  <si>
    <t>D122210000171</t>
  </si>
  <si>
    <t>静岡県立沼津商業高等学校</t>
  </si>
  <si>
    <t>静岡県駿東郡清水町徳倉１２０５</t>
  </si>
  <si>
    <t>4110917</t>
  </si>
  <si>
    <t>D122210000180</t>
  </si>
  <si>
    <t>静岡県立吉原高等学校</t>
  </si>
  <si>
    <t>静岡県富士市今泉２１６０</t>
  </si>
  <si>
    <t>4178545</t>
  </si>
  <si>
    <t>D122210000199</t>
  </si>
  <si>
    <t>静岡県立吉原工業高等学校</t>
  </si>
  <si>
    <t>静岡県富士市比奈２３００</t>
  </si>
  <si>
    <t>4170847</t>
  </si>
  <si>
    <t>D122210000206</t>
  </si>
  <si>
    <t>静岡県立富士高等学校</t>
  </si>
  <si>
    <t>静岡県富士市松本１７</t>
  </si>
  <si>
    <t>4160903</t>
  </si>
  <si>
    <t>D122210000215</t>
  </si>
  <si>
    <t>静岡県立富士宮東高等学校</t>
  </si>
  <si>
    <t>静岡県富士宮市小泉１２３４</t>
  </si>
  <si>
    <t>4180022</t>
  </si>
  <si>
    <t>D122210000224</t>
  </si>
  <si>
    <t>静岡県立富士宮北高等学校</t>
  </si>
  <si>
    <t>静岡県富士宮市宮北町２３０</t>
  </si>
  <si>
    <t>4180053</t>
  </si>
  <si>
    <t>D122210000233</t>
  </si>
  <si>
    <t>静岡県立富岳館高等学校</t>
  </si>
  <si>
    <t>静岡県富士宮市弓沢町７３２</t>
  </si>
  <si>
    <t>4180073</t>
  </si>
  <si>
    <t>D122210000242</t>
  </si>
  <si>
    <t>静岡県立富士東高等学校</t>
  </si>
  <si>
    <t>静岡県富士市今泉２９２１</t>
  </si>
  <si>
    <t>4178571</t>
  </si>
  <si>
    <t>D122210000251</t>
  </si>
  <si>
    <t>静岡県立伊豆中央高等学校</t>
  </si>
  <si>
    <t>静岡県伊豆の国市寺家９７０－１</t>
  </si>
  <si>
    <t>4102122</t>
  </si>
  <si>
    <t>D122210000260</t>
  </si>
  <si>
    <t>静岡県立富士宮西高等学校</t>
  </si>
  <si>
    <t>静岡県富士宮市淀師１５５０</t>
  </si>
  <si>
    <t>4180051</t>
  </si>
  <si>
    <t>D122210000279</t>
  </si>
  <si>
    <t>静岡県立伊東高等学校城ヶ崎分校</t>
  </si>
  <si>
    <t>静岡県伊東市八幡野１１２０</t>
  </si>
  <si>
    <t>4130232</t>
  </si>
  <si>
    <t>D122210000288</t>
  </si>
  <si>
    <t>静岡県立三島長陵高等学校</t>
  </si>
  <si>
    <t>静岡県三島市文教町１－３－９３</t>
  </si>
  <si>
    <t>D122210000297</t>
  </si>
  <si>
    <t>静岡県立小山高等学校</t>
  </si>
  <si>
    <t>静岡県駿東郡小山町竹之下３６９</t>
  </si>
  <si>
    <t>4101313</t>
  </si>
  <si>
    <t>D122210000304</t>
  </si>
  <si>
    <t>静岡県立下田高等学校</t>
  </si>
  <si>
    <t>静岡県下田市蓮台寺１５２</t>
  </si>
  <si>
    <t>4158527</t>
  </si>
  <si>
    <t>D122210000313</t>
  </si>
  <si>
    <t>静岡県立下田高等学校南伊豆分校</t>
  </si>
  <si>
    <t>静岡県賀茂郡南伊豆町石井５８</t>
  </si>
  <si>
    <t>4150306</t>
  </si>
  <si>
    <t>D122210000322</t>
  </si>
  <si>
    <t>静岡県立伊豆総合高等学校</t>
  </si>
  <si>
    <t>静岡県伊豆市牧之郷８９２</t>
  </si>
  <si>
    <t>4102401</t>
  </si>
  <si>
    <t>D122210000331</t>
  </si>
  <si>
    <t>静岡県立清水東高等学校</t>
  </si>
  <si>
    <t>静岡県静岡市清水区秋吉町５－１０</t>
  </si>
  <si>
    <t>4248550</t>
  </si>
  <si>
    <t>D122210000340</t>
  </si>
  <si>
    <t>静岡県立清水西高等学校</t>
  </si>
  <si>
    <t>静岡県静岡市清水区青葉町５－１</t>
  </si>
  <si>
    <t>4248637</t>
  </si>
  <si>
    <t>D122210000359</t>
  </si>
  <si>
    <t>静岡県立清水南高等学校</t>
  </si>
  <si>
    <t>静岡県静岡市清水区折戸三丁目２－１</t>
  </si>
  <si>
    <t>4248622</t>
  </si>
  <si>
    <t>D122210000368</t>
  </si>
  <si>
    <t>静岡県立静岡高等学校</t>
  </si>
  <si>
    <t>静岡県静岡市葵区長谷町６６</t>
  </si>
  <si>
    <t>4208608</t>
  </si>
  <si>
    <t>D122210000377</t>
  </si>
  <si>
    <t>静岡県立静岡城北高等学校</t>
  </si>
  <si>
    <t>静岡県静岡市葵区北安東２－３－１</t>
  </si>
  <si>
    <t>4200881</t>
  </si>
  <si>
    <t>D122210000386</t>
  </si>
  <si>
    <t>静岡県立静岡東高等学校</t>
  </si>
  <si>
    <t>静岡県静岡市葵区川合３－２４－１</t>
  </si>
  <si>
    <t>4200923</t>
  </si>
  <si>
    <t>D122210000395</t>
  </si>
  <si>
    <t>静岡県立静岡農業高等学校</t>
  </si>
  <si>
    <t>静岡県静岡市葵区古庄３－１－１</t>
  </si>
  <si>
    <t>4200812</t>
  </si>
  <si>
    <t>D122210000402</t>
  </si>
  <si>
    <t>静岡県立静岡商業高等学校</t>
  </si>
  <si>
    <t>静岡県静岡市葵区田町７－９０</t>
  </si>
  <si>
    <t>4200068</t>
  </si>
  <si>
    <t>D122210000411</t>
  </si>
  <si>
    <t>静岡県立焼津中央高等学校</t>
  </si>
  <si>
    <t>静岡県焼津市小土１５７－１</t>
  </si>
  <si>
    <t>4250086</t>
  </si>
  <si>
    <t>D122210000420</t>
  </si>
  <si>
    <t>静岡県立焼津水産高等学校</t>
  </si>
  <si>
    <t>静岡県焼津市焼津５－５－２</t>
  </si>
  <si>
    <t>4250026</t>
  </si>
  <si>
    <t>D122210000439</t>
  </si>
  <si>
    <t>静岡県立藤枝東高等学校</t>
  </si>
  <si>
    <t>静岡県藤枝市天王町１－７－１</t>
  </si>
  <si>
    <t>4268577</t>
  </si>
  <si>
    <t>D122210000448</t>
  </si>
  <si>
    <t>静岡県立藤枝西高等学校</t>
  </si>
  <si>
    <t>静岡県藤枝市城南２丁目４番６号</t>
  </si>
  <si>
    <t>4260021</t>
  </si>
  <si>
    <t>D122210000457</t>
  </si>
  <si>
    <t>静岡県立藤枝北高等学校</t>
  </si>
  <si>
    <t>静岡県藤枝市郡９７０</t>
  </si>
  <si>
    <t>4260016</t>
  </si>
  <si>
    <t>D122210000466</t>
  </si>
  <si>
    <t>静岡県立島田高等学校</t>
  </si>
  <si>
    <t>静岡県島田市稲荷１－７－１</t>
  </si>
  <si>
    <t>4270038</t>
  </si>
  <si>
    <t>D122210000475</t>
  </si>
  <si>
    <t>静岡県立島田工業高等学校</t>
  </si>
  <si>
    <t>静岡県島田市阿知ヶ谷２０１番地</t>
  </si>
  <si>
    <t>4278541</t>
  </si>
  <si>
    <t>D122210000484</t>
  </si>
  <si>
    <t>静岡県立島田商業高等学校</t>
  </si>
  <si>
    <t>静岡県島田市祇園町８７０７</t>
  </si>
  <si>
    <t>4270058</t>
  </si>
  <si>
    <t>D122210000493</t>
  </si>
  <si>
    <t>静岡県立金谷高等学校</t>
  </si>
  <si>
    <t>静岡県島田市金谷根岸町３５</t>
  </si>
  <si>
    <t>4280018</t>
  </si>
  <si>
    <t>D122210000974</t>
  </si>
  <si>
    <t>D122210000509</t>
  </si>
  <si>
    <t>静岡県立川根高等学校</t>
  </si>
  <si>
    <t>静岡県榛原郡川根本町徳山１６４４－１</t>
  </si>
  <si>
    <t>4280301</t>
  </si>
  <si>
    <t>D122210000518</t>
  </si>
  <si>
    <t>静岡県立榛原高等学校</t>
  </si>
  <si>
    <t>静岡県牧之原市静波８５０</t>
  </si>
  <si>
    <t>4210422</t>
  </si>
  <si>
    <t>D122210000527</t>
  </si>
  <si>
    <t>静岡県立相良高等学校</t>
  </si>
  <si>
    <t>静岡県牧之原市波津１７００－３</t>
  </si>
  <si>
    <t>4210596</t>
  </si>
  <si>
    <t>D122210000536</t>
  </si>
  <si>
    <t>静岡県立掛川東高等学校</t>
  </si>
  <si>
    <t>静岡県掛川市南西郷１３５７</t>
  </si>
  <si>
    <t>4360024</t>
  </si>
  <si>
    <t>D122210000545</t>
  </si>
  <si>
    <t>静岡県立掛川西高等学校</t>
  </si>
  <si>
    <t>静岡県掛川市城西１－１－６</t>
  </si>
  <si>
    <t>4360054</t>
  </si>
  <si>
    <t>D122210000554</t>
  </si>
  <si>
    <t>静岡県立掛川工業高等学校</t>
  </si>
  <si>
    <t>静岡県掛川市葵町１５－１</t>
  </si>
  <si>
    <t>4360018</t>
  </si>
  <si>
    <t>D122210000563</t>
  </si>
  <si>
    <t>静岡県立小笠高等学校</t>
  </si>
  <si>
    <t>静岡県菊川市東横地１２２２－３</t>
  </si>
  <si>
    <t>4390022</t>
  </si>
  <si>
    <t>D122210000572</t>
  </si>
  <si>
    <t>静岡県立池新田高等学校</t>
  </si>
  <si>
    <t>静岡県御前崎市池新田２９０７－１</t>
  </si>
  <si>
    <t>4371612</t>
  </si>
  <si>
    <t>D122210000581</t>
  </si>
  <si>
    <t>静岡県立横須賀高等学校</t>
  </si>
  <si>
    <t>静岡県掛川市横須賀１４９１－１</t>
  </si>
  <si>
    <t>4371301</t>
  </si>
  <si>
    <t>D122210000590</t>
  </si>
  <si>
    <t>静岡県立静岡西高等学校</t>
  </si>
  <si>
    <t>静岡県静岡市葵区牧ケ谷６８０－１</t>
  </si>
  <si>
    <t>4211221</t>
  </si>
  <si>
    <t>D122210000607</t>
  </si>
  <si>
    <t>静岡県立静岡中央高等学校</t>
  </si>
  <si>
    <t>静岡県静岡市葵区城北二丁目２９－１</t>
  </si>
  <si>
    <t>4208502</t>
  </si>
  <si>
    <t>D122210000616</t>
  </si>
  <si>
    <t>静岡県立科学技術高等学校</t>
  </si>
  <si>
    <t>静岡県静岡市葵区長沼５００－１</t>
  </si>
  <si>
    <t>4200813</t>
  </si>
  <si>
    <t>D122210000625</t>
  </si>
  <si>
    <t>静岡県立袋井商業高等学校</t>
  </si>
  <si>
    <t>静岡県袋井市久能２３５０</t>
  </si>
  <si>
    <t>4370061</t>
  </si>
  <si>
    <t>D122210000634</t>
  </si>
  <si>
    <t>静岡県立磐田南高等学校</t>
  </si>
  <si>
    <t>静岡県磐田市見付３０８４</t>
  </si>
  <si>
    <t>4380086</t>
  </si>
  <si>
    <t>D122210000643</t>
  </si>
  <si>
    <t>静岡県立磐田北高等学校</t>
  </si>
  <si>
    <t>静岡県磐田市見付２０３１－２</t>
  </si>
  <si>
    <t>D122210000652</t>
  </si>
  <si>
    <t>静岡県立磐田農業高等学校</t>
  </si>
  <si>
    <t>静岡県磐田市中泉１６８</t>
  </si>
  <si>
    <t>4388718</t>
  </si>
  <si>
    <t>D122210000661</t>
  </si>
  <si>
    <t>静岡県立磐田西高等学校</t>
  </si>
  <si>
    <t>静岡県磐田市中泉２６８０－１</t>
  </si>
  <si>
    <t>4380078</t>
  </si>
  <si>
    <t>D122210000670</t>
  </si>
  <si>
    <t>静岡県立浜松北高等学校</t>
  </si>
  <si>
    <t>静岡県浜松市中央区広沢１－３０－１</t>
  </si>
  <si>
    <t>4328013</t>
  </si>
  <si>
    <t>D122210000689</t>
  </si>
  <si>
    <t>静岡県立浜松西高等学校</t>
  </si>
  <si>
    <t>静岡県浜松市中央区西伊場町３－１</t>
  </si>
  <si>
    <t>4328038</t>
  </si>
  <si>
    <t>D122210000698</t>
  </si>
  <si>
    <t>静岡県立浜松南高等学校</t>
  </si>
  <si>
    <t>静岡県浜松市中央区米津町９６１</t>
  </si>
  <si>
    <t>4328056</t>
  </si>
  <si>
    <t>D122210000705</t>
  </si>
  <si>
    <t>静岡県立浜松湖東高等学校</t>
  </si>
  <si>
    <t>静岡県浜松市中央区大人見町３６００番地</t>
  </si>
  <si>
    <t>4311112</t>
  </si>
  <si>
    <t>D122210000714</t>
  </si>
  <si>
    <t>静岡県立浜松工業高等学校</t>
  </si>
  <si>
    <t>静岡県浜松市中央区初生町１１５０</t>
  </si>
  <si>
    <t>4338567</t>
  </si>
  <si>
    <t>D122210000723</t>
  </si>
  <si>
    <t>静岡県立浜松城北工業高等学校</t>
  </si>
  <si>
    <t>静岡県浜松市中央区住吉５－１６－１</t>
  </si>
  <si>
    <t>4300906</t>
  </si>
  <si>
    <t>D122210000732</t>
  </si>
  <si>
    <t>静岡県立浜松商業高等学校</t>
  </si>
  <si>
    <t>静岡県浜松市中央区文丘町４－１１</t>
  </si>
  <si>
    <t>4328004</t>
  </si>
  <si>
    <t>D122210000741</t>
  </si>
  <si>
    <t>静岡県立浜名高等学校</t>
  </si>
  <si>
    <t>静岡県浜松市浜名区西美薗２９３９－１</t>
  </si>
  <si>
    <t>4340033</t>
  </si>
  <si>
    <t>D122210000750</t>
  </si>
  <si>
    <t>静岡県立新居高等学校</t>
  </si>
  <si>
    <t>静岡県湖西市新居町内山２０３６</t>
  </si>
  <si>
    <t>4310304</t>
  </si>
  <si>
    <t>D122210000769</t>
  </si>
  <si>
    <t>静岡県立浜松東高等学校</t>
  </si>
  <si>
    <t>静岡県浜松市中央区笠井新田町１４４２</t>
  </si>
  <si>
    <t>4313105</t>
  </si>
  <si>
    <t>D122210000778</t>
  </si>
  <si>
    <t>静岡県立袋井高等学校</t>
  </si>
  <si>
    <t>静岡県袋井市愛野２４４６－１</t>
  </si>
  <si>
    <t>4370031</t>
  </si>
  <si>
    <t>D122210000787</t>
  </si>
  <si>
    <t>静岡県立浜北西高等学校</t>
  </si>
  <si>
    <t>静岡県浜松市浜名区新原４１７５－１</t>
  </si>
  <si>
    <t>4340003</t>
  </si>
  <si>
    <t>D122210000796</t>
  </si>
  <si>
    <t>静岡県立湖西高等学校</t>
  </si>
  <si>
    <t>静岡県湖西市鷲津１５１０－２</t>
  </si>
  <si>
    <t>4310431</t>
  </si>
  <si>
    <t>D122210000803</t>
  </si>
  <si>
    <t>静岡県立浜松湖南高等学校</t>
  </si>
  <si>
    <t>静岡県浜松市中央区馬郡町３７９１－１</t>
  </si>
  <si>
    <t>4310203</t>
  </si>
  <si>
    <t>D122210000812</t>
  </si>
  <si>
    <t>静岡県立浜松江之島高等学校</t>
  </si>
  <si>
    <t>静岡県浜松市中央区江之島町６３０－１</t>
  </si>
  <si>
    <t>4300844</t>
  </si>
  <si>
    <t>D122210000821</t>
  </si>
  <si>
    <t>静岡県立浜松大平台高等学校</t>
  </si>
  <si>
    <t>静岡県浜松市中央区大平台４丁目２５番１号</t>
  </si>
  <si>
    <t>4328686</t>
  </si>
  <si>
    <t>D122210000830</t>
  </si>
  <si>
    <t>静岡県立遠江総合高等学校</t>
  </si>
  <si>
    <t>静岡県周智郡森町森２０８５</t>
  </si>
  <si>
    <t>4370215</t>
  </si>
  <si>
    <t>D122210000849</t>
  </si>
  <si>
    <t>静岡県立駿河総合高等学校</t>
  </si>
  <si>
    <t>静岡県静岡市駿河区有東三丁目４番１７号</t>
  </si>
  <si>
    <t>4228032</t>
  </si>
  <si>
    <t>D122210000858</t>
  </si>
  <si>
    <t>静岡県立清流館高等学校</t>
  </si>
  <si>
    <t>静岡県焼津市上新田２９２－１</t>
  </si>
  <si>
    <t>4210206</t>
  </si>
  <si>
    <t>D122210000867</t>
  </si>
  <si>
    <t>静岡県立天竜高等学校</t>
  </si>
  <si>
    <t>静岡県浜松市天竜区二俣町二俣６０１</t>
  </si>
  <si>
    <t>4313314</t>
  </si>
  <si>
    <t>D122210000876</t>
  </si>
  <si>
    <t>静岡県立天竜高等学校春野校舎</t>
  </si>
  <si>
    <t>静岡県浜松市天竜区春野町堀之内２８４</t>
  </si>
  <si>
    <t>4370625</t>
  </si>
  <si>
    <t>D122210000885</t>
  </si>
  <si>
    <t>静岡県立浜松湖北高等学校</t>
  </si>
  <si>
    <t>静岡県浜松市浜名区引佐町金指１４２８</t>
  </si>
  <si>
    <t>4312213</t>
  </si>
  <si>
    <t>D122210000894</t>
  </si>
  <si>
    <t>静岡県立伊豆総合高等学校土肥分校</t>
  </si>
  <si>
    <t>静岡県伊豆市土肥８７０－１</t>
  </si>
  <si>
    <t>4103302</t>
  </si>
  <si>
    <t>D122210000901</t>
  </si>
  <si>
    <t>静岡県立浜松湖北高等学校佐久間分校</t>
  </si>
  <si>
    <t>静岡県浜松市天竜区佐久間町中部６８３－１</t>
  </si>
  <si>
    <t>4313908</t>
  </si>
  <si>
    <t>D122210000910</t>
  </si>
  <si>
    <t>沼津市立沼津高等学校</t>
  </si>
  <si>
    <t>静岡県沼津市三枚橋字鐘突免６７３</t>
  </si>
  <si>
    <t>4100031</t>
  </si>
  <si>
    <t>D122210000929</t>
  </si>
  <si>
    <t>富士市立高等学校</t>
  </si>
  <si>
    <t>静岡県富士市比奈１６５４番地</t>
  </si>
  <si>
    <t>D122210000938</t>
  </si>
  <si>
    <t>静岡市立高等学校</t>
  </si>
  <si>
    <t>静岡県静岡市葵区千代田３－１－１</t>
  </si>
  <si>
    <t>4200803</t>
  </si>
  <si>
    <t>D122210000947</t>
  </si>
  <si>
    <t>浜松市立高等学校</t>
  </si>
  <si>
    <t>静岡県浜松市中央区広沢１－２１－１</t>
  </si>
  <si>
    <t>D122210000956</t>
  </si>
  <si>
    <t>静岡市立清水桜が丘高等学校</t>
  </si>
  <si>
    <t>静岡県静岡市清水区桜が丘町７番１５号</t>
  </si>
  <si>
    <t>4248752</t>
  </si>
  <si>
    <t>静岡県立伊豆伊東高等学校</t>
  </si>
  <si>
    <t>静岡県立ふじのくに国際高等学校</t>
  </si>
  <si>
    <t>静岡県島田市金谷根岸町３５番地</t>
  </si>
  <si>
    <t>D122310000017</t>
  </si>
  <si>
    <t>知徳高等学校</t>
  </si>
  <si>
    <t>静岡県駿東郡長泉町竹原３５４</t>
  </si>
  <si>
    <t>4110944</t>
  </si>
  <si>
    <t>D122310000026</t>
  </si>
  <si>
    <t>不二聖心女子学院高等学校</t>
  </si>
  <si>
    <t>静岡県裾野市桃園１９８</t>
  </si>
  <si>
    <t>4101126</t>
  </si>
  <si>
    <t>D122310000035</t>
  </si>
  <si>
    <t>日本大学三島高等学校</t>
  </si>
  <si>
    <t>静岡県三島市文教町２－３１－１４５</t>
  </si>
  <si>
    <t>D122310000044</t>
  </si>
  <si>
    <t>沼津中央高等学校</t>
  </si>
  <si>
    <t>静岡県沼津市杉崎町１１－２０</t>
  </si>
  <si>
    <t>4100033</t>
  </si>
  <si>
    <t>D122310000053</t>
  </si>
  <si>
    <t>飛龍高等学校</t>
  </si>
  <si>
    <t>静岡県沼津市東熊堂４９１</t>
  </si>
  <si>
    <t>4100013</t>
  </si>
  <si>
    <t>D122310000062</t>
  </si>
  <si>
    <t>加藤学園高等学校</t>
  </si>
  <si>
    <t>静岡県沼津市大岡自由ヶ丘１９７９</t>
  </si>
  <si>
    <t>4100022</t>
  </si>
  <si>
    <t>D122310000071</t>
  </si>
  <si>
    <t>誠恵高等学校</t>
  </si>
  <si>
    <t>静岡県沼津市沼北町２－９－１２</t>
  </si>
  <si>
    <t>4100058</t>
  </si>
  <si>
    <t>D122310000080</t>
  </si>
  <si>
    <t>御殿場西高等学校</t>
  </si>
  <si>
    <t>静岡県御殿場市ぐみ沢６４４－１</t>
  </si>
  <si>
    <t>4120041</t>
  </si>
  <si>
    <t>D122310000099</t>
  </si>
  <si>
    <t>静岡県富士見高等学校</t>
  </si>
  <si>
    <t>静岡県富士市平垣町１－１</t>
  </si>
  <si>
    <t>4168555</t>
  </si>
  <si>
    <t>D122310000106</t>
  </si>
  <si>
    <t>星陵高等学校</t>
  </si>
  <si>
    <t>静岡県富士宮市星山１０６８</t>
  </si>
  <si>
    <t>4180035</t>
  </si>
  <si>
    <t>D122310000115</t>
  </si>
  <si>
    <t>桐陽高等学校</t>
  </si>
  <si>
    <t>静岡県沼津市高島本町８－５２</t>
  </si>
  <si>
    <t>4100055</t>
  </si>
  <si>
    <t>D122310000124</t>
  </si>
  <si>
    <t>加藤学園暁秀高等学校</t>
  </si>
  <si>
    <t>静岡県沼津市岡宮字中見代１３６１－１</t>
  </si>
  <si>
    <t>D122310000133</t>
  </si>
  <si>
    <t>菊川南陵高等学校</t>
  </si>
  <si>
    <t>静岡県菊川市河東５４４２－５</t>
  </si>
  <si>
    <t>4371506</t>
  </si>
  <si>
    <t>D122310000142</t>
  </si>
  <si>
    <t>清水国際高等学校</t>
  </si>
  <si>
    <t>静岡県静岡市清水区天神１－４－１</t>
  </si>
  <si>
    <t>4240809</t>
  </si>
  <si>
    <t>D122310000151</t>
  </si>
  <si>
    <t>静岡サレジオ高等学校</t>
  </si>
  <si>
    <t>静岡県静岡市清水区中之郷３－２－１</t>
  </si>
  <si>
    <t>4248624</t>
  </si>
  <si>
    <t>D122310000160</t>
  </si>
  <si>
    <t>東海大学付属静岡翔洋高等学校</t>
  </si>
  <si>
    <t>静岡県静岡市清水区折戸３－２０－１</t>
  </si>
  <si>
    <t>4248611</t>
  </si>
  <si>
    <t>D122310000179</t>
  </si>
  <si>
    <t>静清高等学校</t>
  </si>
  <si>
    <t>静岡県藤枝市潮８７</t>
  </si>
  <si>
    <t>4260007</t>
  </si>
  <si>
    <t>D122310000188</t>
  </si>
  <si>
    <t>静岡大成高等学校</t>
  </si>
  <si>
    <t>静岡県静岡市葵区鷹匠２－４－１８</t>
  </si>
  <si>
    <t>4200839</t>
  </si>
  <si>
    <t>D122310000197</t>
  </si>
  <si>
    <t>静岡英和女学院高等学校</t>
  </si>
  <si>
    <t>静岡県静岡市葵区西草深町８－１</t>
  </si>
  <si>
    <t>4200866</t>
  </si>
  <si>
    <t>D122310000204</t>
  </si>
  <si>
    <t>静岡雙葉高等学校</t>
  </si>
  <si>
    <t>静岡県静岡市葵区追手町１０－７１</t>
  </si>
  <si>
    <t>4208628</t>
  </si>
  <si>
    <t>D122310000213</t>
  </si>
  <si>
    <t>城南静岡高等学校</t>
  </si>
  <si>
    <t>静岡県静岡市駿河区南八幡町１－１</t>
  </si>
  <si>
    <t>4228074</t>
  </si>
  <si>
    <t>D122310000222</t>
  </si>
  <si>
    <t>静岡女子高等学校</t>
  </si>
  <si>
    <t>静岡県静岡市駿河区八幡３丁目６番１号</t>
  </si>
  <si>
    <t>4228076</t>
  </si>
  <si>
    <t>D122310000231</t>
  </si>
  <si>
    <t>常葉大学附属常葉高等学校</t>
  </si>
  <si>
    <t>静岡県静岡市葵区水落町１番３０号</t>
  </si>
  <si>
    <t>4208588</t>
  </si>
  <si>
    <t>D122310000240</t>
  </si>
  <si>
    <t>常葉大学附属橘高等学校</t>
  </si>
  <si>
    <t>静岡県静岡市葵区瀬名２－１－１</t>
  </si>
  <si>
    <t>4200911</t>
  </si>
  <si>
    <t>D122310000259</t>
  </si>
  <si>
    <t>静岡北高等学校</t>
  </si>
  <si>
    <t>静岡県静岡市葵区瀬名５－１４－１</t>
  </si>
  <si>
    <t>D122310000268</t>
  </si>
  <si>
    <t>静岡学園高等学校</t>
  </si>
  <si>
    <t>静岡県静岡市葵区東鷹匠町２５</t>
  </si>
  <si>
    <t>4200833</t>
  </si>
  <si>
    <t>D122310000277</t>
  </si>
  <si>
    <t>焼津高等学校</t>
  </si>
  <si>
    <t>静岡県焼津市中港１－１－８</t>
  </si>
  <si>
    <t>4250021</t>
  </si>
  <si>
    <t>D122310000286</t>
  </si>
  <si>
    <t>藤枝順心高等学校</t>
  </si>
  <si>
    <t>静岡県藤枝市前島２－３－１</t>
  </si>
  <si>
    <t>4260067</t>
  </si>
  <si>
    <t>D122310000295</t>
  </si>
  <si>
    <t>島田樟誠高等学校</t>
  </si>
  <si>
    <t>静岡県島田市伊太２０７５－１</t>
  </si>
  <si>
    <t>4270034</t>
  </si>
  <si>
    <t>D122310000302</t>
  </si>
  <si>
    <t>静岡聖光学院高等学校</t>
  </si>
  <si>
    <t>静岡県静岡市駿河区小鹿１４４０番地</t>
  </si>
  <si>
    <t>4228021</t>
  </si>
  <si>
    <t>D122310000311</t>
  </si>
  <si>
    <t>常葉大学附属菊川高等学校</t>
  </si>
  <si>
    <t>静岡県菊川市半済１５５０</t>
  </si>
  <si>
    <t>4390019</t>
  </si>
  <si>
    <t>D122310000320</t>
  </si>
  <si>
    <t>藤枝明誠高等学校</t>
  </si>
  <si>
    <t>静岡県藤枝市大洲２－２－１</t>
  </si>
  <si>
    <t>4260051</t>
  </si>
  <si>
    <t>D122310000339</t>
  </si>
  <si>
    <t>磐田東高等学校</t>
  </si>
  <si>
    <t>静岡県磐田市見付１８０－５</t>
  </si>
  <si>
    <t>D122310000348</t>
  </si>
  <si>
    <t>浜松学院興誠高等学校</t>
  </si>
  <si>
    <t>静岡県浜松市中央区高林１－１７－２</t>
  </si>
  <si>
    <t>4300907</t>
  </si>
  <si>
    <t>D122310000357</t>
  </si>
  <si>
    <t>静岡県西遠女子学園高等学校</t>
  </si>
  <si>
    <t>静岡県浜松市中央区佐藤三丁目２０－１</t>
  </si>
  <si>
    <t>4300807</t>
  </si>
  <si>
    <t>D122310000366</t>
  </si>
  <si>
    <t>浜松開誠館高等学校</t>
  </si>
  <si>
    <t>静岡県浜松市中央区松城町２０７－２</t>
  </si>
  <si>
    <t>4300947</t>
  </si>
  <si>
    <t>D122310000375</t>
  </si>
  <si>
    <t>浜松学芸高等学校</t>
  </si>
  <si>
    <t>静岡県浜松市中央区下池川町３４－３</t>
  </si>
  <si>
    <t>4300905</t>
  </si>
  <si>
    <t>D122310000384</t>
  </si>
  <si>
    <t>浜松修学舎高等学校</t>
  </si>
  <si>
    <t>静岡県浜松市中央区向宿２－２０－１</t>
  </si>
  <si>
    <t>4300851</t>
  </si>
  <si>
    <t>D122310000393</t>
  </si>
  <si>
    <t>浜松聖星高等学校</t>
  </si>
  <si>
    <t>静岡県浜松市中央区蜆塚３－１４－１</t>
  </si>
  <si>
    <t>4328018</t>
  </si>
  <si>
    <t>D122310000400</t>
  </si>
  <si>
    <t>浜松日体高等学校</t>
  </si>
  <si>
    <t>静岡県浜松市中央区半田山３－３０－１</t>
  </si>
  <si>
    <t>4313125</t>
  </si>
  <si>
    <t>D122310000419</t>
  </si>
  <si>
    <t>聖隷クリストファー高等学校</t>
  </si>
  <si>
    <t>静岡県浜松市中央区三方原町３４５３</t>
  </si>
  <si>
    <t>4338558</t>
  </si>
  <si>
    <t>D122310000428</t>
  </si>
  <si>
    <t>オイスカ浜松国際高等学校</t>
  </si>
  <si>
    <t>静岡県浜松市中央区和地町５８３５番地</t>
  </si>
  <si>
    <t>4311115</t>
  </si>
  <si>
    <t>D122310000437</t>
  </si>
  <si>
    <t>浜松啓陽高等学校</t>
  </si>
  <si>
    <t>静岡県浜松市中央区三幸町４２１</t>
  </si>
  <si>
    <t>4338101</t>
  </si>
  <si>
    <t>D122310000446</t>
  </si>
  <si>
    <t>キラリ高等学校</t>
  </si>
  <si>
    <t>静岡県榛原郡吉田町神戸７２６－４</t>
  </si>
  <si>
    <t>4210304</t>
  </si>
  <si>
    <t>D122310000455</t>
  </si>
  <si>
    <t>静岡学園なごみ高等学校</t>
  </si>
  <si>
    <t>静岡県静岡市駿河区八幡１丁目１番１号</t>
  </si>
  <si>
    <t>D123110000010</t>
  </si>
  <si>
    <t>23(愛知)</t>
  </si>
  <si>
    <t>名古屋大学教育学部附属高等学校</t>
  </si>
  <si>
    <t>愛知県名古屋市千種区不老町</t>
  </si>
  <si>
    <t>4648601</t>
  </si>
  <si>
    <t>D123110000029</t>
  </si>
  <si>
    <t>愛知教育大学附属高等学校</t>
  </si>
  <si>
    <t>愛知県刈谷市井ケ谷町広沢１</t>
  </si>
  <si>
    <t>4488545</t>
  </si>
  <si>
    <t>D123210000009</t>
  </si>
  <si>
    <t>愛知県立明和高等学校</t>
  </si>
  <si>
    <t>愛知県名古屋市東区白壁２－３２－６</t>
  </si>
  <si>
    <t>4610011</t>
  </si>
  <si>
    <t>D123210000018</t>
  </si>
  <si>
    <t>愛知県立旭丘高等学校</t>
  </si>
  <si>
    <t>愛知県名古屋市東区出来町３－６－１５</t>
  </si>
  <si>
    <t>4610032</t>
  </si>
  <si>
    <t>D123210000027</t>
  </si>
  <si>
    <t>愛知県立名古屋西高等学校</t>
  </si>
  <si>
    <t>愛知県名古屋市西区天神山町４－７</t>
  </si>
  <si>
    <t>4518561</t>
  </si>
  <si>
    <t>D123210000036</t>
  </si>
  <si>
    <t>愛知県立中村高等学校</t>
  </si>
  <si>
    <t>愛知県名古屋市中村区菊水町１－２－１８</t>
  </si>
  <si>
    <t>4530068</t>
  </si>
  <si>
    <t>D123210000045</t>
  </si>
  <si>
    <t>愛知県立松蔭高等学校</t>
  </si>
  <si>
    <t>愛知県名古屋市中村区烏森町２－２</t>
  </si>
  <si>
    <t>4530855</t>
  </si>
  <si>
    <t>D123210000054</t>
  </si>
  <si>
    <t>愛知県立惟信高等学校</t>
  </si>
  <si>
    <t>愛知県名古屋市港区惟信町２－２６２</t>
  </si>
  <si>
    <t>4550823</t>
  </si>
  <si>
    <t>D123210000063</t>
  </si>
  <si>
    <t>愛知県立熱田高等学校</t>
  </si>
  <si>
    <t>愛知県名古屋市熱田区千年１－１７－７１</t>
  </si>
  <si>
    <t>4560054</t>
  </si>
  <si>
    <t>D123210000072</t>
  </si>
  <si>
    <t>愛知県立瑞陵高等学校</t>
  </si>
  <si>
    <t>愛知県名古屋市瑞穂区北原町２－１</t>
  </si>
  <si>
    <t>4670811</t>
  </si>
  <si>
    <t>D123210000081</t>
  </si>
  <si>
    <t>愛知県立昭和高等学校</t>
  </si>
  <si>
    <t>愛知県名古屋市瑞穂区玉水町１－１８</t>
  </si>
  <si>
    <t>4678639</t>
  </si>
  <si>
    <t>D123210000090</t>
  </si>
  <si>
    <t>愛知県立千種高等学校</t>
  </si>
  <si>
    <t>愛知県名古屋市名東区社台２－２０６</t>
  </si>
  <si>
    <t>4658507</t>
  </si>
  <si>
    <t>D123210000107</t>
  </si>
  <si>
    <t>愛知県立愛知商業高等学校</t>
  </si>
  <si>
    <t>愛知県名古屋市東区徳川１－１２－１</t>
  </si>
  <si>
    <t>4610025</t>
  </si>
  <si>
    <t>D123210000116</t>
  </si>
  <si>
    <t>愛知県立中川青和高等学校</t>
  </si>
  <si>
    <t>愛知県名古屋市中川区野田三丁目２８０番地</t>
  </si>
  <si>
    <t>4540912</t>
  </si>
  <si>
    <t>D123210000125</t>
  </si>
  <si>
    <t>愛知県立緑丘高等学校</t>
  </si>
  <si>
    <t>愛知県名古屋市守山区緑ヶ丘１００８</t>
  </si>
  <si>
    <t>4638511</t>
  </si>
  <si>
    <t>D123210000134</t>
  </si>
  <si>
    <t>愛知県立名古屋工科高等学校</t>
  </si>
  <si>
    <t>愛知県名古屋市南区阿原町１</t>
  </si>
  <si>
    <t>4570063</t>
  </si>
  <si>
    <t>D123210000143</t>
  </si>
  <si>
    <t>愛知県立旭陵高等学校</t>
  </si>
  <si>
    <t>愛知県名古屋市東区出来町３－６－２３</t>
  </si>
  <si>
    <t>4618654</t>
  </si>
  <si>
    <t>D123210000152</t>
  </si>
  <si>
    <t>愛知県立瀬戸高等学校</t>
  </si>
  <si>
    <t>愛知県瀬戸市東山町１－５</t>
  </si>
  <si>
    <t>4890988</t>
  </si>
  <si>
    <t>D123210000161</t>
  </si>
  <si>
    <t>愛知県立瀬戸工科高等学校</t>
  </si>
  <si>
    <t>愛知県瀬戸市東権現町２２－１</t>
  </si>
  <si>
    <t>4890883</t>
  </si>
  <si>
    <t>D123210000170</t>
  </si>
  <si>
    <t>愛知県立春日井高等学校</t>
  </si>
  <si>
    <t>愛知県春日井市鳥居松町１－５５</t>
  </si>
  <si>
    <t>4860844</t>
  </si>
  <si>
    <t>D123210000189</t>
  </si>
  <si>
    <t>愛知県立長久手高等学校</t>
  </si>
  <si>
    <t>愛知県長久手市岩作高山３８</t>
  </si>
  <si>
    <t>4801103</t>
  </si>
  <si>
    <t>D123210000198</t>
  </si>
  <si>
    <t>愛知県立東郷高等学校</t>
  </si>
  <si>
    <t>愛知県愛知郡東郷町大字春木字狐塚３８０１－２</t>
  </si>
  <si>
    <t>4700162</t>
  </si>
  <si>
    <t>D123210000205</t>
  </si>
  <si>
    <t>愛知県立春日井泉高等学校</t>
  </si>
  <si>
    <t>愛知県春日井市大泉寺町１０５９－１</t>
  </si>
  <si>
    <t>4860812</t>
  </si>
  <si>
    <t>D123210000214</t>
  </si>
  <si>
    <t>愛知県立旭野高等学校</t>
  </si>
  <si>
    <t>愛知県尾張旭市東印場町３丁目４番地１</t>
  </si>
  <si>
    <t>4880830</t>
  </si>
  <si>
    <t>D123210000223</t>
  </si>
  <si>
    <t>愛知県立南陽高等学校</t>
  </si>
  <si>
    <t>愛知県名古屋市港区大西２－９９</t>
  </si>
  <si>
    <t>4550861</t>
  </si>
  <si>
    <t>D123210000232</t>
  </si>
  <si>
    <t>愛知県立守山高等学校</t>
  </si>
  <si>
    <t>愛知県名古屋市守山区中志段味字元屋敷１２６７</t>
  </si>
  <si>
    <t>4638503</t>
  </si>
  <si>
    <t>D123210000241</t>
  </si>
  <si>
    <t>愛知県立春日井西高等学校</t>
  </si>
  <si>
    <t>愛知県春日井市田楽町１３２０番地</t>
  </si>
  <si>
    <t>4860808</t>
  </si>
  <si>
    <t>D123210000250</t>
  </si>
  <si>
    <t>愛知県立鳴海高等学校</t>
  </si>
  <si>
    <t>愛知県名古屋市緑区左京山８０１</t>
  </si>
  <si>
    <t>4580825</t>
  </si>
  <si>
    <t>D123210000269</t>
  </si>
  <si>
    <t>愛知県立豊明高等学校</t>
  </si>
  <si>
    <t>愛知県豊明市沓掛町海老池１０</t>
  </si>
  <si>
    <t>4701101</t>
  </si>
  <si>
    <t>D123210000278</t>
  </si>
  <si>
    <t>愛知県立天白高等学校</t>
  </si>
  <si>
    <t>愛知県名古屋市天白区植田東１－６０１</t>
  </si>
  <si>
    <t>4680006</t>
  </si>
  <si>
    <t>D123210000287</t>
  </si>
  <si>
    <t>愛知県立瀬戸西高等学校</t>
  </si>
  <si>
    <t>愛知県瀬戸市緑町１－１４０</t>
  </si>
  <si>
    <t>4890875</t>
  </si>
  <si>
    <t>D123210000296</t>
  </si>
  <si>
    <t>愛知県立春日井東高等学校</t>
  </si>
  <si>
    <t>愛知県春日井市廻間町字神屋洞７０３－７３</t>
  </si>
  <si>
    <t>4870031</t>
  </si>
  <si>
    <t>D123210000303</t>
  </si>
  <si>
    <t>愛知県立日進高等学校</t>
  </si>
  <si>
    <t>愛知県日進市米野木三ヶ峯４－１８</t>
  </si>
  <si>
    <t>4700111</t>
  </si>
  <si>
    <t>D123210000312</t>
  </si>
  <si>
    <t>愛知県立高蔵寺高等学校</t>
  </si>
  <si>
    <t>愛知県春日井市藤山台１－３－２</t>
  </si>
  <si>
    <t>4870035</t>
  </si>
  <si>
    <t>D123210000321</t>
  </si>
  <si>
    <t>愛知県立春日井工科高等学校</t>
  </si>
  <si>
    <t>愛知県春日井市熊野町五反田１１８０－１</t>
  </si>
  <si>
    <t>4860822</t>
  </si>
  <si>
    <t>D123210000330</t>
  </si>
  <si>
    <t>愛知県立日進西高等学校</t>
  </si>
  <si>
    <t>愛知県日進市浅田町上小深田８－４</t>
  </si>
  <si>
    <t>4700124</t>
  </si>
  <si>
    <t>D123210000349</t>
  </si>
  <si>
    <t>愛知県立名古屋南高等学校</t>
  </si>
  <si>
    <t>愛知県名古屋市南区東又兵ヱ町５－１－１１</t>
  </si>
  <si>
    <t>4570833</t>
  </si>
  <si>
    <t>D123210000358</t>
  </si>
  <si>
    <t>愛知県立瀬戸北総合高等学校</t>
  </si>
  <si>
    <t>愛知県瀬戸市本郷町２６０</t>
  </si>
  <si>
    <t>4890906</t>
  </si>
  <si>
    <t>D123210000367</t>
  </si>
  <si>
    <t>愛知県立春日井南高等学校</t>
  </si>
  <si>
    <t>愛知県春日井市如意申町三丁目５－１</t>
  </si>
  <si>
    <t>4860918</t>
  </si>
  <si>
    <t>D123210000376</t>
  </si>
  <si>
    <t>愛知県立愛知総合工科高等学校</t>
  </si>
  <si>
    <t>愛知県名古屋市千種区星が丘山手１０７</t>
  </si>
  <si>
    <t>4640808</t>
  </si>
  <si>
    <t>D123210000385</t>
  </si>
  <si>
    <t>愛知県立城北つばさ高等学校</t>
  </si>
  <si>
    <t>愛知県名古屋市北区福徳町広瀬島３５０－４</t>
  </si>
  <si>
    <t>4620052</t>
  </si>
  <si>
    <t>D123210000394</t>
  </si>
  <si>
    <t>愛知県立小牧高等学校</t>
  </si>
  <si>
    <t>愛知県小牧市小牧１－３２１</t>
  </si>
  <si>
    <t>4850041</t>
  </si>
  <si>
    <t>D123210000401</t>
  </si>
  <si>
    <t>愛知県立尾北高等学校</t>
  </si>
  <si>
    <t>愛知県江南市北山町西４</t>
  </si>
  <si>
    <t>4838157</t>
  </si>
  <si>
    <t>D123210000410</t>
  </si>
  <si>
    <t>愛知県立古知野高等学校</t>
  </si>
  <si>
    <t>愛知県江南市古知野町高瀬１</t>
  </si>
  <si>
    <t>4838331</t>
  </si>
  <si>
    <t>D123210000429</t>
  </si>
  <si>
    <t>愛知県立犬山高等学校</t>
  </si>
  <si>
    <t>愛知県犬山市大字犬山字北首塚２</t>
  </si>
  <si>
    <t>4840081</t>
  </si>
  <si>
    <t>D123210000438</t>
  </si>
  <si>
    <t>愛知県立小牧工科高等学校</t>
  </si>
  <si>
    <t>愛知県小牧市久保一色３７３７－１</t>
  </si>
  <si>
    <t>4850003</t>
  </si>
  <si>
    <t>D123210000447</t>
  </si>
  <si>
    <t>愛知県立岩倉総合高等学校</t>
  </si>
  <si>
    <t>愛知県岩倉市北島町川田１番地</t>
  </si>
  <si>
    <t>4828555</t>
  </si>
  <si>
    <t>D123210000456</t>
  </si>
  <si>
    <t>愛知県立丹羽高等学校</t>
  </si>
  <si>
    <t>愛知県丹羽郡扶桑町大字高雄字柳前９５</t>
  </si>
  <si>
    <t>4800102</t>
  </si>
  <si>
    <t>D123210000465</t>
  </si>
  <si>
    <t>愛知県立犬山総合高等学校</t>
  </si>
  <si>
    <t>愛知県犬山市字蓮池２－２１</t>
  </si>
  <si>
    <t>4840835</t>
  </si>
  <si>
    <t>D123210000474</t>
  </si>
  <si>
    <t>愛知県立江南高等学校</t>
  </si>
  <si>
    <t>愛知県江南市北野町川石２５－２</t>
  </si>
  <si>
    <t>4838177</t>
  </si>
  <si>
    <t>D123210000483</t>
  </si>
  <si>
    <t>愛知県立小牧南高等学校</t>
  </si>
  <si>
    <t>愛知県小牧市小木東２－１８３</t>
  </si>
  <si>
    <t>4850059</t>
  </si>
  <si>
    <t>D123210000492</t>
  </si>
  <si>
    <t>愛知県立一宮高等学校</t>
  </si>
  <si>
    <t>愛知県一宮市北園通六丁目九番地</t>
  </si>
  <si>
    <t>4918533</t>
  </si>
  <si>
    <t>D123210000508</t>
  </si>
  <si>
    <t>愛知県立一宮商業高等学校</t>
  </si>
  <si>
    <t>愛知県一宮市文京２－１－７</t>
  </si>
  <si>
    <t>4910041</t>
  </si>
  <si>
    <t>D123210000517</t>
  </si>
  <si>
    <t>愛知県立一宮工科高等学校</t>
  </si>
  <si>
    <t>愛知県一宮市千秋町佐野辻田２１１２</t>
  </si>
  <si>
    <t>4910804</t>
  </si>
  <si>
    <t>D123210000526</t>
  </si>
  <si>
    <t>愛知県立木曽川高等学校</t>
  </si>
  <si>
    <t>愛知県一宮市開明樋西１１－１</t>
  </si>
  <si>
    <t>4940001</t>
  </si>
  <si>
    <t>D123210000535</t>
  </si>
  <si>
    <t>愛知県立一宮起工科高等学校</t>
  </si>
  <si>
    <t>愛知県一宮市小信中島郷南２</t>
  </si>
  <si>
    <t>4940007</t>
  </si>
  <si>
    <t>D123210000544</t>
  </si>
  <si>
    <t>愛知県立稲沢高等学校</t>
  </si>
  <si>
    <t>愛知県稲沢市平野町加世１１</t>
  </si>
  <si>
    <t>4928264</t>
  </si>
  <si>
    <t>D123210001669</t>
  </si>
  <si>
    <t>D123210000553</t>
  </si>
  <si>
    <t>愛知県立一宮西高等学校</t>
  </si>
  <si>
    <t>愛知県一宮市萩原町串作字河田１</t>
  </si>
  <si>
    <t>4910376</t>
  </si>
  <si>
    <t>D123210000562</t>
  </si>
  <si>
    <t>愛知県立稲沢東高等学校</t>
  </si>
  <si>
    <t>愛知県稲沢市大塚南６－３３</t>
  </si>
  <si>
    <t>4928214</t>
  </si>
  <si>
    <t>D123210000571</t>
  </si>
  <si>
    <t>愛知県立一宮北高等学校</t>
  </si>
  <si>
    <t>愛知県一宮市笹野字氏神東１番地</t>
  </si>
  <si>
    <t>4910131</t>
  </si>
  <si>
    <t>D123210000580</t>
  </si>
  <si>
    <t>愛知県立尾西高等学校</t>
  </si>
  <si>
    <t>愛知県一宮市上祖父江字小稲葉１８</t>
  </si>
  <si>
    <t>4940014</t>
  </si>
  <si>
    <t>D123210000599</t>
  </si>
  <si>
    <t>愛知県立西春高等学校</t>
  </si>
  <si>
    <t>愛知県北名古屋市弥勒寺西２－１</t>
  </si>
  <si>
    <t>4810032</t>
  </si>
  <si>
    <t>D123210000606</t>
  </si>
  <si>
    <t>愛知県立一宮南高等学校</t>
  </si>
  <si>
    <t>愛知県一宮市千秋町町屋字平松６の１</t>
  </si>
  <si>
    <t>4910813</t>
  </si>
  <si>
    <t>D123210000615</t>
  </si>
  <si>
    <t>愛知県立一宮興道高等学校</t>
  </si>
  <si>
    <t>愛知県一宮市大和町於保字十二１番地の１</t>
  </si>
  <si>
    <t>4910924</t>
  </si>
  <si>
    <t>D123210000624</t>
  </si>
  <si>
    <t>愛知県立新川高等学校</t>
  </si>
  <si>
    <t>愛知県清須市阿原北野１８</t>
  </si>
  <si>
    <t>4520901</t>
  </si>
  <si>
    <t>D123210000633</t>
  </si>
  <si>
    <t>愛知県立杏和高等学校</t>
  </si>
  <si>
    <t>愛知県稲沢市祖父江町二俣宮西１番１</t>
  </si>
  <si>
    <t>4958505</t>
  </si>
  <si>
    <t>D123210000642</t>
  </si>
  <si>
    <t>愛知県立津島高等学校</t>
  </si>
  <si>
    <t>愛知県津島市宮川町３－８０</t>
  </si>
  <si>
    <t>4960853</t>
  </si>
  <si>
    <t>D123210000651</t>
  </si>
  <si>
    <t>愛知県立津島北高等学校</t>
  </si>
  <si>
    <t>愛知県津島市又吉町４－１</t>
  </si>
  <si>
    <t>4960819</t>
  </si>
  <si>
    <t>D123210000660</t>
  </si>
  <si>
    <t>愛知県立佐屋高等学校</t>
  </si>
  <si>
    <t>愛知県愛西市東條町高田３９</t>
  </si>
  <si>
    <t>4960914</t>
  </si>
  <si>
    <t>D123210000679</t>
  </si>
  <si>
    <t>愛知県立五条高等学校</t>
  </si>
  <si>
    <t>愛知県あま市西今宿阿弥陀寺５６</t>
  </si>
  <si>
    <t>4901104</t>
  </si>
  <si>
    <t>D123210000688</t>
  </si>
  <si>
    <t>愛知県立愛西工科高等学校</t>
  </si>
  <si>
    <t>愛知県愛西市渕高町蔭島１</t>
  </si>
  <si>
    <t>4968018</t>
  </si>
  <si>
    <t>D123210000697</t>
  </si>
  <si>
    <t>愛知県立津島東高等学校</t>
  </si>
  <si>
    <t>愛知県津島市蛭間町字弁日１</t>
  </si>
  <si>
    <t>4960004</t>
  </si>
  <si>
    <t>D123210000704</t>
  </si>
  <si>
    <t>愛知県立美和高等学校</t>
  </si>
  <si>
    <t>愛知県あま市篠田五ツ藤１</t>
  </si>
  <si>
    <t>4901295</t>
  </si>
  <si>
    <t>D123210000713</t>
  </si>
  <si>
    <t>愛知県立海翔高等学校</t>
  </si>
  <si>
    <t>愛知県弥富市六條町大崎２２</t>
  </si>
  <si>
    <t>4901401</t>
  </si>
  <si>
    <t>D123210000722</t>
  </si>
  <si>
    <t>愛知県立半田高等学校</t>
  </si>
  <si>
    <t>愛知県半田市出口町１－３０</t>
  </si>
  <si>
    <t>4750903</t>
  </si>
  <si>
    <t>D123210000731</t>
  </si>
  <si>
    <t>愛知県立半田商業高等学校</t>
  </si>
  <si>
    <t>愛知県半田市白山町２－３０</t>
  </si>
  <si>
    <t>4750912</t>
  </si>
  <si>
    <t>D123210000740</t>
  </si>
  <si>
    <t>愛知県立半田工科高等学校</t>
  </si>
  <si>
    <t>愛知県半田市柊町３－１</t>
  </si>
  <si>
    <t>4750916</t>
  </si>
  <si>
    <t>D123210000759</t>
  </si>
  <si>
    <t>愛知県立半田農業高等学校</t>
  </si>
  <si>
    <t>愛知県半田市柊町１－１</t>
  </si>
  <si>
    <t>D123210000768</t>
  </si>
  <si>
    <t>愛知県立大府高等学校</t>
  </si>
  <si>
    <t>愛知県大府市月見町６－１８０</t>
  </si>
  <si>
    <t>4740036</t>
  </si>
  <si>
    <t>D123210000777</t>
  </si>
  <si>
    <t>愛知県立横須賀高等学校</t>
  </si>
  <si>
    <t>愛知県東海市高横須賀町広脇１番地</t>
  </si>
  <si>
    <t>4770037</t>
  </si>
  <si>
    <t>D123210000786</t>
  </si>
  <si>
    <t>愛知県立内海高等学校</t>
  </si>
  <si>
    <t>愛知県知多郡南知多町大字内海字奥鈴ヶ谷１－１</t>
  </si>
  <si>
    <t>4703321</t>
  </si>
  <si>
    <t>D123210000795</t>
  </si>
  <si>
    <t>愛知県立桃陵高等学校</t>
  </si>
  <si>
    <t>愛知県大府市中央町５－１５</t>
  </si>
  <si>
    <t>4740025</t>
  </si>
  <si>
    <t>D123210000802</t>
  </si>
  <si>
    <t>愛知県立東海樟風高等学校</t>
  </si>
  <si>
    <t>愛知県東海市大田町曽根１</t>
  </si>
  <si>
    <t>4770031</t>
  </si>
  <si>
    <t>D123210000811</t>
  </si>
  <si>
    <t>愛知県立東浦高等学校</t>
  </si>
  <si>
    <t>愛知県知多郡東浦町大字生路字冨士塚２０</t>
  </si>
  <si>
    <t>4702104</t>
  </si>
  <si>
    <t>D123210000820</t>
  </si>
  <si>
    <t>愛知県立武豊高等学校</t>
  </si>
  <si>
    <t>愛知県知多郡武豊町ヲヲガケ８</t>
  </si>
  <si>
    <t>4702366</t>
  </si>
  <si>
    <t>D123210000839</t>
  </si>
  <si>
    <t>愛知県立東海南高等学校</t>
  </si>
  <si>
    <t>愛知県東海市加木屋町社山５５番地</t>
  </si>
  <si>
    <t>4770032</t>
  </si>
  <si>
    <t>D123210000848</t>
  </si>
  <si>
    <t>愛知県立阿久比高等学校</t>
  </si>
  <si>
    <t>愛知県知多郡阿久比町大字阿久比字尾社２－１</t>
  </si>
  <si>
    <t>4702213</t>
  </si>
  <si>
    <t>D123210000857</t>
  </si>
  <si>
    <t>愛知県立半田東高等学校</t>
  </si>
  <si>
    <t>愛知県半田市西生見町３０</t>
  </si>
  <si>
    <t>4750016</t>
  </si>
  <si>
    <t>D123210000866</t>
  </si>
  <si>
    <t>愛知県立大府東高等学校</t>
  </si>
  <si>
    <t>愛知県大府市横根町膝折１－４</t>
  </si>
  <si>
    <t>4740011</t>
  </si>
  <si>
    <t>D123210000875</t>
  </si>
  <si>
    <t>愛知県立知多翔洋高等学校</t>
  </si>
  <si>
    <t>愛知県知多市八幡字堂ヶ島５０－１</t>
  </si>
  <si>
    <t>4780001</t>
  </si>
  <si>
    <t>D123210000884</t>
  </si>
  <si>
    <t>愛知県立常滑高等学校</t>
  </si>
  <si>
    <t>愛知県常滑市金山四井池１０</t>
  </si>
  <si>
    <t>4790003</t>
  </si>
  <si>
    <t>D123210000893</t>
  </si>
  <si>
    <t>愛知県立岡崎高等学校</t>
  </si>
  <si>
    <t>愛知県岡崎市明大寺町伝馬１</t>
  </si>
  <si>
    <t>4440864</t>
  </si>
  <si>
    <t>D123210000900</t>
  </si>
  <si>
    <t>愛知県立岡崎北高等学校</t>
  </si>
  <si>
    <t>愛知県岡崎市石神町１７－１</t>
  </si>
  <si>
    <t>4440079</t>
  </si>
  <si>
    <t>D123210000919</t>
  </si>
  <si>
    <t>愛知県立岩津高等学校</t>
  </si>
  <si>
    <t>愛知県岡崎市東蔵前町馬場５</t>
  </si>
  <si>
    <t>4442146</t>
  </si>
  <si>
    <t>D123210000928</t>
  </si>
  <si>
    <t>愛知県立岡崎商業高等学校</t>
  </si>
  <si>
    <t>愛知県岡崎市栄町３－７６</t>
  </si>
  <si>
    <t>4440012</t>
  </si>
  <si>
    <t>D123210000937</t>
  </si>
  <si>
    <t>愛知県立岡崎工科高等学校</t>
  </si>
  <si>
    <t>愛知県岡崎市羽根町陣場４７</t>
  </si>
  <si>
    <t>4448555</t>
  </si>
  <si>
    <t>D123210000946</t>
  </si>
  <si>
    <t>愛知県立西尾高等学校</t>
  </si>
  <si>
    <t>愛知県西尾市桜町奥新田２－２</t>
  </si>
  <si>
    <t>4450803</t>
  </si>
  <si>
    <t>D123210000955</t>
  </si>
  <si>
    <t>愛知県立鶴城丘高等学校</t>
  </si>
  <si>
    <t>愛知県西尾市亀沢町３００</t>
  </si>
  <si>
    <t>4450847</t>
  </si>
  <si>
    <t>D123210000964</t>
  </si>
  <si>
    <t>愛知県立吉良高等学校</t>
  </si>
  <si>
    <t>愛知県西尾市吉良町大字白浜新田字南切１－４</t>
  </si>
  <si>
    <t>4440514</t>
  </si>
  <si>
    <t>D123210000973</t>
  </si>
  <si>
    <t>愛知県立幸田高等学校</t>
  </si>
  <si>
    <t>愛知県額田郡幸田町大字高力字神山７８</t>
  </si>
  <si>
    <t>4440111</t>
  </si>
  <si>
    <t>D123210000982</t>
  </si>
  <si>
    <t>愛知県立岡崎東高等学校</t>
  </si>
  <si>
    <t>愛知県岡崎市竜泉寺町後山２７</t>
  </si>
  <si>
    <t>4443524</t>
  </si>
  <si>
    <t>D123210000991</t>
  </si>
  <si>
    <t>愛知県立西尾東高等学校</t>
  </si>
  <si>
    <t>愛知県西尾市小島町大郷１－４</t>
  </si>
  <si>
    <t>4450006</t>
  </si>
  <si>
    <t>D123210001008</t>
  </si>
  <si>
    <t>愛知県立岡崎西高等学校</t>
  </si>
  <si>
    <t>愛知県岡崎市日名南町７番地</t>
  </si>
  <si>
    <t>4440915</t>
  </si>
  <si>
    <t>D123210001017</t>
  </si>
  <si>
    <t>愛知県立刈谷高等学校</t>
  </si>
  <si>
    <t>愛知県刈谷市寿町５－１０１</t>
  </si>
  <si>
    <t>4488504</t>
  </si>
  <si>
    <t>D123210001026</t>
  </si>
  <si>
    <t>愛知県立刈谷工科高等学校</t>
  </si>
  <si>
    <t>愛知県刈谷市矢場町２－２１０</t>
  </si>
  <si>
    <t>4480035</t>
  </si>
  <si>
    <t>D123210001035</t>
  </si>
  <si>
    <t>愛知県立刈谷北高等学校</t>
  </si>
  <si>
    <t>愛知県刈谷市寺横町１－６７</t>
  </si>
  <si>
    <t>4480846</t>
  </si>
  <si>
    <t>D123210001044</t>
  </si>
  <si>
    <t>愛知県立碧南高等学校</t>
  </si>
  <si>
    <t>愛知県碧南市向陽町４－１２</t>
  </si>
  <si>
    <t>4470871</t>
  </si>
  <si>
    <t>D123210001053</t>
  </si>
  <si>
    <t>愛知県立知立高等学校</t>
  </si>
  <si>
    <t>愛知県知立市弘法二丁目５番地８</t>
  </si>
  <si>
    <t>4728585</t>
  </si>
  <si>
    <t>D123210001062</t>
  </si>
  <si>
    <t>愛知県立一色高等学校</t>
  </si>
  <si>
    <t>愛知県西尾市一色町大字赤羽字上郷中１４</t>
  </si>
  <si>
    <t>4440496</t>
  </si>
  <si>
    <t>D123210001071</t>
  </si>
  <si>
    <t>愛知県立安城高等学校</t>
  </si>
  <si>
    <t>愛知県安城市赤松町大北１０３</t>
  </si>
  <si>
    <t>4460046</t>
  </si>
  <si>
    <t>D123210001080</t>
  </si>
  <si>
    <t>愛知県立安城農林高等学校</t>
  </si>
  <si>
    <t>愛知県安城市池浦町茶筅木１番地</t>
  </si>
  <si>
    <t>4460066</t>
  </si>
  <si>
    <t>D123210001099</t>
  </si>
  <si>
    <t>愛知県立高浜高等学校</t>
  </si>
  <si>
    <t>愛知県高浜市本郷町１－６－１</t>
  </si>
  <si>
    <t>4441311</t>
  </si>
  <si>
    <t>D123210001106</t>
  </si>
  <si>
    <t>愛知県立刈谷東高等学校</t>
  </si>
  <si>
    <t>愛知県刈谷市半城土町三ツ又２０</t>
  </si>
  <si>
    <t>4488653</t>
  </si>
  <si>
    <t>D123210001115</t>
  </si>
  <si>
    <t>愛知県立碧南工科高等学校</t>
  </si>
  <si>
    <t>愛知県碧南市丸山町３－１０</t>
  </si>
  <si>
    <t>4470066</t>
  </si>
  <si>
    <t>D123210001124</t>
  </si>
  <si>
    <t>愛知県立安城東高等学校</t>
  </si>
  <si>
    <t>愛知県安城市北山崎町大土塚１０</t>
  </si>
  <si>
    <t>4460011</t>
  </si>
  <si>
    <t>D123210001133</t>
  </si>
  <si>
    <t>愛知県立安城南高等学校</t>
  </si>
  <si>
    <t>愛知県安城市桜井町門原１</t>
  </si>
  <si>
    <t>4441154</t>
  </si>
  <si>
    <t>D123210001142</t>
  </si>
  <si>
    <t>愛知県立知立東高等学校</t>
  </si>
  <si>
    <t>愛知県知立市長篠町大山１８－６</t>
  </si>
  <si>
    <t>4728639</t>
  </si>
  <si>
    <t>D123210001151</t>
  </si>
  <si>
    <t>愛知県立豊田西高等学校</t>
  </si>
  <si>
    <t>愛知県豊田市小坂町１４－６５</t>
  </si>
  <si>
    <t>4710035</t>
  </si>
  <si>
    <t>D123210001160</t>
  </si>
  <si>
    <t>愛知県立豊田東高等学校</t>
  </si>
  <si>
    <t>愛知県豊田市御立町１１－１</t>
  </si>
  <si>
    <t>4710811</t>
  </si>
  <si>
    <t>D123210001179</t>
  </si>
  <si>
    <t>愛知県立猿投農林高等学校</t>
  </si>
  <si>
    <t>愛知県豊田市井上町１２－１７９</t>
  </si>
  <si>
    <t>4700372</t>
  </si>
  <si>
    <t>D123210001188</t>
  </si>
  <si>
    <t>愛知県立豊田工科高等学校</t>
  </si>
  <si>
    <t>愛知県豊田市竹元町南細畔３番地</t>
  </si>
  <si>
    <t>4730913</t>
  </si>
  <si>
    <t>D123210001197</t>
  </si>
  <si>
    <t>愛知県立加茂丘高等学校</t>
  </si>
  <si>
    <t>愛知県豊田市藤岡飯野町太田代１１３７－３０</t>
  </si>
  <si>
    <t>4700451</t>
  </si>
  <si>
    <t>D123210001204</t>
  </si>
  <si>
    <t>愛知県立衣台高等学校</t>
  </si>
  <si>
    <t>愛知県豊田市太平町平山５</t>
  </si>
  <si>
    <t>4710057</t>
  </si>
  <si>
    <t>D123210001213</t>
  </si>
  <si>
    <t>愛知県立三好高等学校</t>
  </si>
  <si>
    <t>愛知県みよし市三好町東山１１０－１</t>
  </si>
  <si>
    <t>4700224</t>
  </si>
  <si>
    <t>D123210001222</t>
  </si>
  <si>
    <t>愛知県立豊田北高等学校</t>
  </si>
  <si>
    <t>愛知県豊田市千石町２－１００－１</t>
  </si>
  <si>
    <t>4710016</t>
  </si>
  <si>
    <t>D123210001231</t>
  </si>
  <si>
    <t>愛知県立豊田南高等学校</t>
  </si>
  <si>
    <t>愛知県豊田市若林東町中外根１－１</t>
  </si>
  <si>
    <t>4730915</t>
  </si>
  <si>
    <t>D123210001240</t>
  </si>
  <si>
    <t>愛知県立豊田高等学校</t>
  </si>
  <si>
    <t>愛知県豊田市伊保町三本松１</t>
  </si>
  <si>
    <t>4700374</t>
  </si>
  <si>
    <t>D123210001259</t>
  </si>
  <si>
    <t>愛知県立豊野高等学校</t>
  </si>
  <si>
    <t>愛知県豊田市渡刈町３－３－１</t>
  </si>
  <si>
    <t>4701202</t>
  </si>
  <si>
    <t>D123210001268</t>
  </si>
  <si>
    <t>愛知県立足助高等学校</t>
  </si>
  <si>
    <t>愛知県豊田市岩神町川原５</t>
  </si>
  <si>
    <t>4442451</t>
  </si>
  <si>
    <t>D123210001277</t>
  </si>
  <si>
    <t>愛知県立松平高等学校</t>
  </si>
  <si>
    <t>愛知県豊田市鵜ヶ瀬町桐山１</t>
  </si>
  <si>
    <t>4442204</t>
  </si>
  <si>
    <t>D123210001286</t>
  </si>
  <si>
    <t>愛知県立新城高等学校</t>
  </si>
  <si>
    <t>愛知県新城市桜渕中野合併地</t>
  </si>
  <si>
    <t>4411328</t>
  </si>
  <si>
    <t>D123210001302</t>
  </si>
  <si>
    <t>D123210001295</t>
  </si>
  <si>
    <t>愛知県立新城東高等学校</t>
  </si>
  <si>
    <t>愛知県新城市矢部字広見１００</t>
  </si>
  <si>
    <t>4411301</t>
  </si>
  <si>
    <t>愛知県立新城有教館高等学校</t>
  </si>
  <si>
    <t>D123210001311</t>
  </si>
  <si>
    <t>愛知県立新城有教館高等学校作手校舎</t>
  </si>
  <si>
    <t>愛知県新城市作手高里木戸口１番２</t>
  </si>
  <si>
    <t>4411423</t>
  </si>
  <si>
    <t>D123210001320</t>
  </si>
  <si>
    <t>愛知県立田口高等学校</t>
  </si>
  <si>
    <t>愛知県北設楽郡設楽町清崎字林ノ後５－２</t>
  </si>
  <si>
    <t>4412302</t>
  </si>
  <si>
    <t>D123210001339</t>
  </si>
  <si>
    <t>愛知県立時習館高等学校</t>
  </si>
  <si>
    <t>愛知県豊橋市富本町</t>
  </si>
  <si>
    <t>4418064</t>
  </si>
  <si>
    <t>D123210001348</t>
  </si>
  <si>
    <t>愛知県立豊橋工科高等学校</t>
  </si>
  <si>
    <t>愛知県豊橋市草間町官有地</t>
  </si>
  <si>
    <t>4418141</t>
  </si>
  <si>
    <t>D123210001357</t>
  </si>
  <si>
    <t>愛知県立成章高等学校</t>
  </si>
  <si>
    <t>愛知県田原市田原町池ノ原１</t>
  </si>
  <si>
    <t>4413421</t>
  </si>
  <si>
    <t>D123210001366</t>
  </si>
  <si>
    <t>愛知県立渥美農業高等学校</t>
  </si>
  <si>
    <t>愛知県田原市加治町奥恩中１－１</t>
  </si>
  <si>
    <t>4413427</t>
  </si>
  <si>
    <t>D123210001375</t>
  </si>
  <si>
    <t>愛知県立福江高等学校</t>
  </si>
  <si>
    <t>愛知県田原市古田町岡ノ越６</t>
  </si>
  <si>
    <t>4413613</t>
  </si>
  <si>
    <t>D123210001384</t>
  </si>
  <si>
    <t>愛知県立宝陵高等学校</t>
  </si>
  <si>
    <t>愛知県豊川市大木町鑓水４４５</t>
  </si>
  <si>
    <t>4411205</t>
  </si>
  <si>
    <t>D123210001393</t>
  </si>
  <si>
    <t>愛知県立御津あおば高等学校</t>
  </si>
  <si>
    <t>愛知県豊川市御津町豊沢字松ノ下１</t>
  </si>
  <si>
    <t>4410322</t>
  </si>
  <si>
    <t>D123210001400</t>
  </si>
  <si>
    <t>愛知県立豊橋商業高等学校</t>
  </si>
  <si>
    <t>愛知県豊橋市向山町官有地</t>
  </si>
  <si>
    <t>4400864</t>
  </si>
  <si>
    <t>D123210001419</t>
  </si>
  <si>
    <t>愛知県立豊橋東高等学校</t>
  </si>
  <si>
    <t>愛知県豊橋市向山町字西猿２２</t>
  </si>
  <si>
    <t>D123210001428</t>
  </si>
  <si>
    <t>愛知県立豊丘高等学校</t>
  </si>
  <si>
    <t>愛知県豊橋市豊岡町７４</t>
  </si>
  <si>
    <t>4400034</t>
  </si>
  <si>
    <t>D123210001437</t>
  </si>
  <si>
    <t>愛知県立国府高等学校</t>
  </si>
  <si>
    <t>愛知県豊川市国府町下坊入１０の１</t>
  </si>
  <si>
    <t>4428586</t>
  </si>
  <si>
    <t>D123210001446</t>
  </si>
  <si>
    <t>愛知県立豊川工科高等学校</t>
  </si>
  <si>
    <t>愛知県豊川市新道町１－３</t>
  </si>
  <si>
    <t>4428573</t>
  </si>
  <si>
    <t>D123210001455</t>
  </si>
  <si>
    <t>愛知県立蒲郡高等学校</t>
  </si>
  <si>
    <t>愛知県蒲郡市上本町８－９</t>
  </si>
  <si>
    <t>4430058</t>
  </si>
  <si>
    <t>D123210001464</t>
  </si>
  <si>
    <t>愛知県立三谷水産高等学校</t>
  </si>
  <si>
    <t>愛知県蒲郡市三谷町水神町通２番地１</t>
  </si>
  <si>
    <t>4430021</t>
  </si>
  <si>
    <t>D123210001473</t>
  </si>
  <si>
    <t>愛知県立蒲郡東高等学校</t>
  </si>
  <si>
    <t>愛知県蒲郡市大塚町上千尾１２－２</t>
  </si>
  <si>
    <t>4430013</t>
  </si>
  <si>
    <t>D123210001482</t>
  </si>
  <si>
    <t>愛知県立豊橋南高等学校</t>
  </si>
  <si>
    <t>愛知県豊橋市南大清水町字元町４５０番地</t>
  </si>
  <si>
    <t>4418132</t>
  </si>
  <si>
    <t>D123210001491</t>
  </si>
  <si>
    <t>愛知県立小坂井高等学校</t>
  </si>
  <si>
    <t>愛知県豊川市小坂井町欠田１００－１</t>
  </si>
  <si>
    <t>4410103</t>
  </si>
  <si>
    <t>D123210001507</t>
  </si>
  <si>
    <t>愛知県立豊橋西高等学校</t>
  </si>
  <si>
    <t>愛知県豊橋市牟呂町西明治新右前４</t>
  </si>
  <si>
    <t>4418087</t>
  </si>
  <si>
    <t>D123210001516</t>
  </si>
  <si>
    <t>名古屋市立名古屋商業高等学校</t>
  </si>
  <si>
    <t>愛知県名古屋市千種区自由ヶ丘２－１１－４８</t>
  </si>
  <si>
    <t>4640044</t>
  </si>
  <si>
    <t>D123210001525</t>
  </si>
  <si>
    <t>名古屋市立菊里高等学校</t>
  </si>
  <si>
    <t>愛知県名古屋市千種区星が丘元町１３－７</t>
  </si>
  <si>
    <t>4640802</t>
  </si>
  <si>
    <t>D123210001534</t>
  </si>
  <si>
    <t>名古屋市立工芸高等学校</t>
  </si>
  <si>
    <t>愛知県名古屋市東区芳野２－７－５１</t>
  </si>
  <si>
    <t>4610027</t>
  </si>
  <si>
    <t>D123210001543</t>
  </si>
  <si>
    <t>名古屋市立北高等学校</t>
  </si>
  <si>
    <t>愛知県名古屋市北区如来町５０番地</t>
  </si>
  <si>
    <t>4620008</t>
  </si>
  <si>
    <t>D123210001552</t>
  </si>
  <si>
    <t>名古屋市立西陵高等学校</t>
  </si>
  <si>
    <t>愛知県名古屋市西区児玉２－２０－６５</t>
  </si>
  <si>
    <t>4510066</t>
  </si>
  <si>
    <t>D123210001561</t>
  </si>
  <si>
    <t>名古屋市立中央高等学校</t>
  </si>
  <si>
    <t>愛知県名古屋市中区新栄３－１５－４５</t>
  </si>
  <si>
    <t>4600007</t>
  </si>
  <si>
    <t>D123210001570</t>
  </si>
  <si>
    <t>名古屋市立向陽高等学校</t>
  </si>
  <si>
    <t>愛知県名古屋市昭和区広池町４７</t>
  </si>
  <si>
    <t>4660042</t>
  </si>
  <si>
    <t>D123210001589</t>
  </si>
  <si>
    <t>名古屋市立工業高等学校</t>
  </si>
  <si>
    <t>愛知県名古屋市中川区北江町３－１３</t>
  </si>
  <si>
    <t>4540851</t>
  </si>
  <si>
    <t>D123210001598</t>
  </si>
  <si>
    <t>名古屋市立富田高等学校</t>
  </si>
  <si>
    <t>愛知県名古屋市中川区富田町大字榎津字上鵜垂１１１</t>
  </si>
  <si>
    <t>4540953</t>
  </si>
  <si>
    <t>D123210001605</t>
  </si>
  <si>
    <t>名古屋市立桜台高等学校</t>
  </si>
  <si>
    <t>愛知県名古屋市南区霞町２１</t>
  </si>
  <si>
    <t>4570033</t>
  </si>
  <si>
    <t>D123210001614</t>
  </si>
  <si>
    <t>名古屋市立緑高等学校</t>
  </si>
  <si>
    <t>愛知県名古屋市緑区旭出一丁目１１０４番地</t>
  </si>
  <si>
    <t>4580031</t>
  </si>
  <si>
    <t>D123210001623</t>
  </si>
  <si>
    <t>名古屋市立若宮商業高等学校</t>
  </si>
  <si>
    <t>愛知県名古屋市天白区古川町７６番地</t>
  </si>
  <si>
    <t>4680046</t>
  </si>
  <si>
    <t>D123210001632</t>
  </si>
  <si>
    <t>名古屋市立山田高等学校</t>
  </si>
  <si>
    <t>愛知県名古屋市西区二方町１９－１</t>
  </si>
  <si>
    <t>4520817</t>
  </si>
  <si>
    <t>D123210001641</t>
  </si>
  <si>
    <t>名古屋市立名東高等学校</t>
  </si>
  <si>
    <t>愛知県名古屋市名東区大針一丁目３５１</t>
  </si>
  <si>
    <t>4650064</t>
  </si>
  <si>
    <t>D123210001650</t>
  </si>
  <si>
    <t>豊橋市立豊橋高等学校</t>
  </si>
  <si>
    <t>愛知県豊橋市東郷町４３－１</t>
  </si>
  <si>
    <t>4400068</t>
  </si>
  <si>
    <t>愛知県立稲沢緑風館高等学校</t>
  </si>
  <si>
    <t>D123210001678</t>
  </si>
  <si>
    <t>愛知県立津島北翔高等学校</t>
  </si>
  <si>
    <t>D123310000007</t>
  </si>
  <si>
    <t>愛知高等学校</t>
  </si>
  <si>
    <t>愛知県名古屋市千種区光が丘２－１１－４１</t>
  </si>
  <si>
    <t>4648520</t>
  </si>
  <si>
    <t>D123310000016</t>
  </si>
  <si>
    <t>愛知工業大学名電高等学校</t>
  </si>
  <si>
    <t>愛知県名古屋市千種区若水３－２－１２</t>
  </si>
  <si>
    <t>4648540</t>
  </si>
  <si>
    <t>D123310000025</t>
  </si>
  <si>
    <t>愛知淑徳高等学校</t>
  </si>
  <si>
    <t>愛知県名古屋市千種区桜が丘２３</t>
  </si>
  <si>
    <t>4648671</t>
  </si>
  <si>
    <t>D123310000034</t>
  </si>
  <si>
    <t>椙山女学園高等学校</t>
  </si>
  <si>
    <t>愛知県名古屋市千種区山添町２－２</t>
  </si>
  <si>
    <t>4640832</t>
  </si>
  <si>
    <t>D123310000043</t>
  </si>
  <si>
    <t>名古屋経済大学市邨高等学校</t>
  </si>
  <si>
    <t>愛知県名古屋市千種区北千種３－１－３７</t>
  </si>
  <si>
    <t>4648533</t>
  </si>
  <si>
    <t>D123310000052</t>
  </si>
  <si>
    <t>東海高等学校</t>
  </si>
  <si>
    <t>愛知県名古屋市東区筒井１－２－３５</t>
  </si>
  <si>
    <t>4610003</t>
  </si>
  <si>
    <t>D123310000061</t>
  </si>
  <si>
    <t>金城学院高等学校</t>
  </si>
  <si>
    <t>愛知県名古屋市東区白壁４－６４</t>
  </si>
  <si>
    <t>D123310000070</t>
  </si>
  <si>
    <t>名古屋高等学校</t>
  </si>
  <si>
    <t>愛知県名古屋市東区砂田橋ニ丁目１－５８</t>
  </si>
  <si>
    <t>4618676</t>
  </si>
  <si>
    <t>D123310000089</t>
  </si>
  <si>
    <t>啓明学館高等学校</t>
  </si>
  <si>
    <t>愛知県名古屋市西区新道１－２３－１５</t>
  </si>
  <si>
    <t>4510043</t>
  </si>
  <si>
    <t>D123310000098</t>
  </si>
  <si>
    <t>名城大学附属高等学校</t>
  </si>
  <si>
    <t>愛知県名古屋市中村区新富町１－３－１６</t>
  </si>
  <si>
    <t>4530031</t>
  </si>
  <si>
    <t>D123310000105</t>
  </si>
  <si>
    <t>同朋高等学校</t>
  </si>
  <si>
    <t>愛知県名古屋市中村区稲葉地町７－１</t>
  </si>
  <si>
    <t>4538540</t>
  </si>
  <si>
    <t>D123310000114</t>
  </si>
  <si>
    <t>中部大学第一高等学校</t>
  </si>
  <si>
    <t>愛知県日進市三本木町細廻間４２５番地</t>
  </si>
  <si>
    <t>4700101</t>
  </si>
  <si>
    <t>D123310000123</t>
  </si>
  <si>
    <t>名古屋たちばな高等学校</t>
  </si>
  <si>
    <t>愛知県名古屋市中区伊勢山一丁目２番２９号</t>
  </si>
  <si>
    <t>4600026</t>
  </si>
  <si>
    <t>D123310000132</t>
  </si>
  <si>
    <t>至学館高等学校</t>
  </si>
  <si>
    <t>愛知県名古屋市東区大幸南２－１－１０</t>
  </si>
  <si>
    <t>4610047</t>
  </si>
  <si>
    <t>D123310000141</t>
  </si>
  <si>
    <t>名古屋工業高等学校</t>
  </si>
  <si>
    <t>愛知県名古屋市昭和区円上町２２－３８</t>
  </si>
  <si>
    <t>4660054</t>
  </si>
  <si>
    <t>D123310000150</t>
  </si>
  <si>
    <t>桜花学園高等学校</t>
  </si>
  <si>
    <t>愛知県名古屋市昭和区緑町１－７</t>
  </si>
  <si>
    <t>4660013</t>
  </si>
  <si>
    <t>D123310000169</t>
  </si>
  <si>
    <t>南山高等学校</t>
  </si>
  <si>
    <t>愛知県名古屋市昭和区五軒家町６番地</t>
  </si>
  <si>
    <t>4660838</t>
  </si>
  <si>
    <t>D123310000178</t>
  </si>
  <si>
    <t>中京大学附属中京高等学校</t>
  </si>
  <si>
    <t>愛知県名古屋市昭和区川名山町１２２</t>
  </si>
  <si>
    <t>4668525</t>
  </si>
  <si>
    <t>D123310000187</t>
  </si>
  <si>
    <t>名古屋国際高等学校</t>
  </si>
  <si>
    <t>愛知県名古屋市昭和区広路本町１ー１６</t>
  </si>
  <si>
    <t>4660841</t>
  </si>
  <si>
    <t>D123310000196</t>
  </si>
  <si>
    <t>愛知みずほ大学瑞穂高等学校</t>
  </si>
  <si>
    <t>愛知県名古屋市瑞穂区春敲町２－１３</t>
  </si>
  <si>
    <t>4678521</t>
  </si>
  <si>
    <t>D123310000203</t>
  </si>
  <si>
    <t>名古屋葵大学高等学校</t>
  </si>
  <si>
    <t>愛知県名古屋市瑞穂区汐路町４－２１</t>
  </si>
  <si>
    <t>4678611</t>
  </si>
  <si>
    <t>D123310000212</t>
  </si>
  <si>
    <t>名古屋大谷高等学校</t>
  </si>
  <si>
    <t>愛知県名古屋市瑞穂区高田町４－１９</t>
  </si>
  <si>
    <t>4678511</t>
  </si>
  <si>
    <t>D123310000221</t>
  </si>
  <si>
    <t>享栄高等学校</t>
  </si>
  <si>
    <t>愛知県名古屋市瑞穂区汐路町１－２６</t>
  </si>
  <si>
    <t>4678626</t>
  </si>
  <si>
    <t>D123310000230</t>
  </si>
  <si>
    <t>名古屋経済大学高蔵高等学校</t>
  </si>
  <si>
    <t>愛知県名古屋市瑞穂区高田町３－２８－１</t>
  </si>
  <si>
    <t>4678558</t>
  </si>
  <si>
    <t>D123310000249</t>
  </si>
  <si>
    <t>大同大学大同高等学校</t>
  </si>
  <si>
    <t>愛知県名古屋市南区大同町２－２１</t>
  </si>
  <si>
    <t>4570811</t>
  </si>
  <si>
    <t>D123310000258</t>
  </si>
  <si>
    <t>菊華高等学校</t>
  </si>
  <si>
    <t>愛知県名古屋市守山区小幡５－８－１３</t>
  </si>
  <si>
    <t>4630011</t>
  </si>
  <si>
    <t>D123310000267</t>
  </si>
  <si>
    <t>東邦高等学校</t>
  </si>
  <si>
    <t>愛知県名古屋市名東区平和が丘３－１１</t>
  </si>
  <si>
    <t>4658516</t>
  </si>
  <si>
    <t>D123310000276</t>
  </si>
  <si>
    <t>日本福祉大学付属高等学校</t>
  </si>
  <si>
    <t>愛知県知多郡美浜町奥田中之谷２－１</t>
  </si>
  <si>
    <t>4703233</t>
  </si>
  <si>
    <t>D123310000285</t>
  </si>
  <si>
    <t>東海学園高等学校</t>
  </si>
  <si>
    <t>愛知県名古屋市天白区中平２丁目９０１番地</t>
  </si>
  <si>
    <t>4680014</t>
  </si>
  <si>
    <t>D123310000294</t>
  </si>
  <si>
    <t>修文学院高等学校</t>
  </si>
  <si>
    <t>愛知県一宮市日光町６－１</t>
  </si>
  <si>
    <t>4910938</t>
  </si>
  <si>
    <t>D123310000301</t>
  </si>
  <si>
    <t>聖霊高等学校</t>
  </si>
  <si>
    <t>愛知県瀬戸市せいれい町２</t>
  </si>
  <si>
    <t>4890863</t>
  </si>
  <si>
    <t>D123310000310</t>
  </si>
  <si>
    <t>聖カピタニオ女子高等学校</t>
  </si>
  <si>
    <t>愛知県瀬戸市西長根町１３７</t>
  </si>
  <si>
    <t>4890929</t>
  </si>
  <si>
    <t>D123310000329</t>
  </si>
  <si>
    <t>中部大学春日丘高等学校</t>
  </si>
  <si>
    <t>愛知県春日井市松本町１１０５</t>
  </si>
  <si>
    <t>4878501</t>
  </si>
  <si>
    <t>D123310000338</t>
  </si>
  <si>
    <t>清林館高等学校</t>
  </si>
  <si>
    <t>愛知県愛西市持中町八町８８番地</t>
  </si>
  <si>
    <t>4968006</t>
  </si>
  <si>
    <t>D123310000347</t>
  </si>
  <si>
    <t>滝高等学校</t>
  </si>
  <si>
    <t>愛知県江南市東野町米野１</t>
  </si>
  <si>
    <t>4838418</t>
  </si>
  <si>
    <t>D123310000356</t>
  </si>
  <si>
    <t>愛知啓成高等学校</t>
  </si>
  <si>
    <t>愛知県稲沢市西町１－１－４１</t>
  </si>
  <si>
    <t>4928529</t>
  </si>
  <si>
    <t>D123310000365</t>
  </si>
  <si>
    <t>星城高等学校</t>
  </si>
  <si>
    <t>愛知県豊明市栄町新左山２０</t>
  </si>
  <si>
    <t>4701161</t>
  </si>
  <si>
    <t>D123310000374</t>
  </si>
  <si>
    <t>誠信高等学校</t>
  </si>
  <si>
    <t>愛知県丹羽郡扶桑町大字斉藤字本新須１</t>
  </si>
  <si>
    <t>4800104</t>
  </si>
  <si>
    <t>D123310000383</t>
  </si>
  <si>
    <t>愛知黎明高等学校</t>
  </si>
  <si>
    <t>愛知県弥富市稲吉２－５２</t>
  </si>
  <si>
    <t>4980048</t>
  </si>
  <si>
    <t>D123310000392</t>
  </si>
  <si>
    <t>誉高等学校</t>
  </si>
  <si>
    <t>愛知県小牧市本庄郷浦２６１３－２</t>
  </si>
  <si>
    <t>4850821</t>
  </si>
  <si>
    <t>D123310000409</t>
  </si>
  <si>
    <t>栄徳高等学校</t>
  </si>
  <si>
    <t>愛知県長久手市岩作三ヶ峯１－３２</t>
  </si>
  <si>
    <t>D123310000418</t>
  </si>
  <si>
    <t>愛知県一宮市千秋町小山字大福田１８７８－２</t>
  </si>
  <si>
    <t>4910814</t>
  </si>
  <si>
    <t>D123310000427</t>
  </si>
  <si>
    <t>人間環境大学附属岡崎高等学校</t>
  </si>
  <si>
    <t>愛知県岡崎市稲熊町３の１１０</t>
  </si>
  <si>
    <t>4440071</t>
  </si>
  <si>
    <t>D123310000436</t>
  </si>
  <si>
    <t>光ヶ丘女子高等学校</t>
  </si>
  <si>
    <t>愛知県岡崎市大西町奥長入５２</t>
  </si>
  <si>
    <t>4440811</t>
  </si>
  <si>
    <t>D123310000445</t>
  </si>
  <si>
    <t>岡崎城西高等学校</t>
  </si>
  <si>
    <t>愛知県岡崎市中園町川成９８</t>
  </si>
  <si>
    <t>4440942</t>
  </si>
  <si>
    <t>D123310000454</t>
  </si>
  <si>
    <t>安城学園高等学校</t>
  </si>
  <si>
    <t>愛知県安城市小堤町４番２５号</t>
  </si>
  <si>
    <t>4468635</t>
  </si>
  <si>
    <t>D123310000463</t>
  </si>
  <si>
    <t>杜若高等学校</t>
  </si>
  <si>
    <t>愛知県豊田市平戸橋町波岩８７－１</t>
  </si>
  <si>
    <t>4700331</t>
  </si>
  <si>
    <t>D123310000472</t>
  </si>
  <si>
    <t>愛知産業大学三河高等学校</t>
  </si>
  <si>
    <t>愛知県岡崎市岡町原山１２－１０</t>
  </si>
  <si>
    <t>4440005</t>
  </si>
  <si>
    <t>D123310000481</t>
  </si>
  <si>
    <t>豊田大谷高等学校</t>
  </si>
  <si>
    <t>愛知県豊田市保見町南山１</t>
  </si>
  <si>
    <t>4700344</t>
  </si>
  <si>
    <t>D123310000490</t>
  </si>
  <si>
    <t>南山国際高等学校</t>
  </si>
  <si>
    <t>愛知県豊田市亀首町八ッ口洞１３番地４５</t>
  </si>
  <si>
    <t>4700375</t>
  </si>
  <si>
    <t>D123310000506</t>
  </si>
  <si>
    <t>黄柳野高等学校</t>
  </si>
  <si>
    <t>愛知県新城市黄柳野字池田６６３－１</t>
  </si>
  <si>
    <t>4411623</t>
  </si>
  <si>
    <t>D123310000515</t>
  </si>
  <si>
    <t>ルネサンス豊田高等学校</t>
  </si>
  <si>
    <t>愛知県豊田市藤沢町丸竹１８２</t>
  </si>
  <si>
    <t>4700302</t>
  </si>
  <si>
    <t>D123310000524</t>
  </si>
  <si>
    <t>愛知県豊橋市南牛川２丁目１番地の１１</t>
  </si>
  <si>
    <t>4408516</t>
  </si>
  <si>
    <t>D123310000533</t>
  </si>
  <si>
    <t>藤ノ花女子高等学校</t>
  </si>
  <si>
    <t>愛知県豊橋市老松町１０９</t>
  </si>
  <si>
    <t>4400053</t>
  </si>
  <si>
    <t>D123310000542</t>
  </si>
  <si>
    <t>豊橋中央高等学校</t>
  </si>
  <si>
    <t>愛知県豊橋市鍵田町１０６番地</t>
  </si>
  <si>
    <t>4400856</t>
  </si>
  <si>
    <t>D123310000551</t>
  </si>
  <si>
    <t>豊川高等学校</t>
  </si>
  <si>
    <t>愛知県豊川市末広通１丁目３７番地</t>
  </si>
  <si>
    <t>4420029</t>
  </si>
  <si>
    <t>D123310000561</t>
  </si>
  <si>
    <t>国際高等学校</t>
  </si>
  <si>
    <t>愛知県日進市米野木町三ヶ峯４番地の４</t>
  </si>
  <si>
    <t>4700193</t>
  </si>
  <si>
    <t>D123310000570</t>
  </si>
  <si>
    <t>ルネサンス豊田高等学校豊田駅前キャンパス</t>
  </si>
  <si>
    <t>愛知県豊田市小坂本町１－９－１</t>
  </si>
  <si>
    <t>4710034</t>
  </si>
  <si>
    <t>D124210050016</t>
  </si>
  <si>
    <t>24(三重)</t>
  </si>
  <si>
    <t>三重県立桑名高等学校</t>
  </si>
  <si>
    <t>三重県桑名市東方１７９５</t>
  </si>
  <si>
    <t>5110811</t>
  </si>
  <si>
    <t>D124210050025</t>
  </si>
  <si>
    <t>三重県立桑名西高等学校</t>
  </si>
  <si>
    <t>三重県桑名市大字志知字東山２８３９</t>
  </si>
  <si>
    <t>5110937</t>
  </si>
  <si>
    <t>D124210050034</t>
  </si>
  <si>
    <t>三重県立桑名北高等学校</t>
  </si>
  <si>
    <t>三重県桑名市下深谷部字山王２５２７</t>
  </si>
  <si>
    <t>5110808</t>
  </si>
  <si>
    <t>D124210050043</t>
  </si>
  <si>
    <t>三重県立桑名工業高等学校</t>
  </si>
  <si>
    <t>三重県桑名市芳ヶ崎１３３０－１</t>
  </si>
  <si>
    <t>5110944</t>
  </si>
  <si>
    <t>D124210050052</t>
  </si>
  <si>
    <t>三重県立いなべ総合学園高等学校</t>
  </si>
  <si>
    <t>三重県いなべ市員弁町御薗６３２</t>
  </si>
  <si>
    <t>5110222</t>
  </si>
  <si>
    <t>D124210050061</t>
  </si>
  <si>
    <t>三重県立川越高等学校</t>
  </si>
  <si>
    <t>三重県三重郡川越町豊田２３０２－１</t>
  </si>
  <si>
    <t>5108566</t>
  </si>
  <si>
    <t>D124210050070</t>
  </si>
  <si>
    <t>三重県立四日市高等学校</t>
  </si>
  <si>
    <t>三重県四日市市富田４－１－４３</t>
  </si>
  <si>
    <t>5108510</t>
  </si>
  <si>
    <t>D124210050089</t>
  </si>
  <si>
    <t>三重県立四日市南高等学校</t>
  </si>
  <si>
    <t>三重県四日市市大字日永字岡山４９１７</t>
  </si>
  <si>
    <t>5108562</t>
  </si>
  <si>
    <t>D124210050098</t>
  </si>
  <si>
    <t>三重県立四日市西高等学校</t>
  </si>
  <si>
    <t>三重県四日市市桜町６１００番地</t>
  </si>
  <si>
    <t>5121211</t>
  </si>
  <si>
    <t>D124210050105</t>
  </si>
  <si>
    <t>三重県立朝明高等学校</t>
  </si>
  <si>
    <t>三重県四日市市中野町２２１６</t>
  </si>
  <si>
    <t>5121304</t>
  </si>
  <si>
    <t>D124210050114</t>
  </si>
  <si>
    <t>三重県立四日市四郷高等学校</t>
  </si>
  <si>
    <t>三重県四日市市八王子町字高花１６５４</t>
  </si>
  <si>
    <t>5100947</t>
  </si>
  <si>
    <t>D124210050123</t>
  </si>
  <si>
    <t>三重県立四日市農芸高等学校</t>
  </si>
  <si>
    <t>三重県四日市市河原田町２８４７</t>
  </si>
  <si>
    <t>5100874</t>
  </si>
  <si>
    <t>D124210050132</t>
  </si>
  <si>
    <t>三重県立四日市工業高等学校</t>
  </si>
  <si>
    <t>三重県四日市市日永東３丁目４番６３号</t>
  </si>
  <si>
    <t>5100886</t>
  </si>
  <si>
    <t>D124210050141</t>
  </si>
  <si>
    <t>三重県立四日市中央工業高等学校</t>
  </si>
  <si>
    <t>三重県四日市市菅原町６７８</t>
  </si>
  <si>
    <t>5120925</t>
  </si>
  <si>
    <t>D124210050150</t>
  </si>
  <si>
    <t>三重県立四日市商業高等学校</t>
  </si>
  <si>
    <t>三重県四日市市尾平町字永代寺２７４５</t>
  </si>
  <si>
    <t>5120921</t>
  </si>
  <si>
    <t>D124210050169</t>
  </si>
  <si>
    <t>三重県立北星高等学校</t>
  </si>
  <si>
    <t>三重県四日市市大字茂福字横座６６８－１</t>
  </si>
  <si>
    <t>5108027</t>
  </si>
  <si>
    <t>D124210050178</t>
  </si>
  <si>
    <t>三重県立菰野高等学校</t>
  </si>
  <si>
    <t>三重県三重郡菰野町大字福村８７０番地</t>
  </si>
  <si>
    <t>5101234</t>
  </si>
  <si>
    <t>D124210050187</t>
  </si>
  <si>
    <t>三重県立神戸高等学校</t>
  </si>
  <si>
    <t>三重県鈴鹿市神戸４丁目１番８０号</t>
  </si>
  <si>
    <t>5130801</t>
  </si>
  <si>
    <t>D124210050196</t>
  </si>
  <si>
    <t>三重県立白子高等学校</t>
  </si>
  <si>
    <t>三重県鈴鹿市白子４－１７－１</t>
  </si>
  <si>
    <t>5100243</t>
  </si>
  <si>
    <t>D124210050203</t>
  </si>
  <si>
    <t>三重県立石薬師高等学校</t>
  </si>
  <si>
    <t>三重県鈴鹿市石薬師町字寺東４５２</t>
  </si>
  <si>
    <t>5130012</t>
  </si>
  <si>
    <t>D124210050212</t>
  </si>
  <si>
    <t>三重県立稲生高等学校</t>
  </si>
  <si>
    <t>三重県鈴鹿市稲生町８２３２－１</t>
  </si>
  <si>
    <t>5100201</t>
  </si>
  <si>
    <t>D124210050221</t>
  </si>
  <si>
    <t>三重県立飯野高等学校</t>
  </si>
  <si>
    <t>三重県鈴鹿市三日市町字東新田場１６９５</t>
  </si>
  <si>
    <t>5130803</t>
  </si>
  <si>
    <t>D124210050230</t>
  </si>
  <si>
    <t>三重県立亀山高等学校</t>
  </si>
  <si>
    <t>三重県亀山市本町１－１０－１</t>
  </si>
  <si>
    <t>5190116</t>
  </si>
  <si>
    <t>D124210050249</t>
  </si>
  <si>
    <t>三重県立津高等学校</t>
  </si>
  <si>
    <t>三重県津市新町３－１－１</t>
  </si>
  <si>
    <t>5140042</t>
  </si>
  <si>
    <t>D124210050258</t>
  </si>
  <si>
    <t>三重県立津西高等学校</t>
  </si>
  <si>
    <t>三重県津市河辺町２２１０－２</t>
  </si>
  <si>
    <t>5140065</t>
  </si>
  <si>
    <t>D124210050267</t>
  </si>
  <si>
    <t>三重県立津東高等学校</t>
  </si>
  <si>
    <t>三重県津市一身田上津部田１４７０</t>
  </si>
  <si>
    <t>5140061</t>
  </si>
  <si>
    <t>D124210050276</t>
  </si>
  <si>
    <t>三重県立津工業高等学校</t>
  </si>
  <si>
    <t>三重県津市半田５３４</t>
  </si>
  <si>
    <t>5140823</t>
  </si>
  <si>
    <t>D124210050285</t>
  </si>
  <si>
    <t>三重県立津商業高等学校</t>
  </si>
  <si>
    <t>三重県津市渋見町６９９</t>
  </si>
  <si>
    <t>5140063</t>
  </si>
  <si>
    <t>D124210050294</t>
  </si>
  <si>
    <t>三重県立みえ夢学園高等学校</t>
  </si>
  <si>
    <t>三重県津市柳山津興１２３９</t>
  </si>
  <si>
    <t>5140803</t>
  </si>
  <si>
    <t>D124210050301</t>
  </si>
  <si>
    <t>三重県立久居高等学校</t>
  </si>
  <si>
    <t>三重県津市戸木町３５６９－１</t>
  </si>
  <si>
    <t>5141138</t>
  </si>
  <si>
    <t>D124210050310</t>
  </si>
  <si>
    <t>三重県立久居農林高等学校</t>
  </si>
  <si>
    <t>三重県津市久居東鷹跡町１０５</t>
  </si>
  <si>
    <t>5141136</t>
  </si>
  <si>
    <t>D124210050329</t>
  </si>
  <si>
    <t>三重県立白山高等学校</t>
  </si>
  <si>
    <t>三重県津市白山町大字南家城６７８</t>
  </si>
  <si>
    <t>5153133</t>
  </si>
  <si>
    <t>D124210050338</t>
  </si>
  <si>
    <t>三重県立松阪高等学校</t>
  </si>
  <si>
    <t>三重県松阪市垣鼻町１６６４</t>
  </si>
  <si>
    <t>5158577</t>
  </si>
  <si>
    <t>D124210050347</t>
  </si>
  <si>
    <t>三重県立松阪工業高等学校</t>
  </si>
  <si>
    <t>三重県松阪市殿町１４１７番地</t>
  </si>
  <si>
    <t>5150073</t>
  </si>
  <si>
    <t>D124210050356</t>
  </si>
  <si>
    <t>三重県立松阪商業高等学校</t>
  </si>
  <si>
    <t>三重県松阪市豊原町１６００</t>
  </si>
  <si>
    <t>5150205</t>
  </si>
  <si>
    <t>D124210050365</t>
  </si>
  <si>
    <t>三重県立飯南高等学校</t>
  </si>
  <si>
    <t>三重県松阪市飯南町粥見５４８０－１</t>
  </si>
  <si>
    <t>5151411</t>
  </si>
  <si>
    <t>D124210050374</t>
  </si>
  <si>
    <t>三重県立相可高等学校</t>
  </si>
  <si>
    <t>三重県多気郡多気町相可５０</t>
  </si>
  <si>
    <t>5192181</t>
  </si>
  <si>
    <t>D124210050383</t>
  </si>
  <si>
    <t>三重県立昴学園高等学校</t>
  </si>
  <si>
    <t>三重県多気郡大台町茂原４８</t>
  </si>
  <si>
    <t>5192593</t>
  </si>
  <si>
    <t>D124210050392</t>
  </si>
  <si>
    <t>三重県立宇治山田高等学校</t>
  </si>
  <si>
    <t>三重県伊勢市浦口３－１３－１</t>
  </si>
  <si>
    <t>5160062</t>
  </si>
  <si>
    <t>D124210050409</t>
  </si>
  <si>
    <t>三重県立伊勢高等学校</t>
  </si>
  <si>
    <t>三重県伊勢市神田久志本町１７０３－１</t>
  </si>
  <si>
    <t>5168515</t>
  </si>
  <si>
    <t>D124210050418</t>
  </si>
  <si>
    <t>三重県立伊勢工業高等学校</t>
  </si>
  <si>
    <t>三重県伊勢市神久２－７－１８</t>
  </si>
  <si>
    <t>5160017</t>
  </si>
  <si>
    <t>D124210050427</t>
  </si>
  <si>
    <t>三重県立宇治山田商業高等学校</t>
  </si>
  <si>
    <t>三重県伊勢市黒瀬町１１９３</t>
  </si>
  <si>
    <t>5160018</t>
  </si>
  <si>
    <t>D124210050436</t>
  </si>
  <si>
    <t>三重県立伊勢まなび高等学校</t>
  </si>
  <si>
    <t>三重県伊勢市神田久志本町１５６０</t>
  </si>
  <si>
    <t>5160016</t>
  </si>
  <si>
    <t>D124210050445</t>
  </si>
  <si>
    <t>三重県立明野高等学校</t>
  </si>
  <si>
    <t>三重県伊勢市小俣町明野１４８１</t>
  </si>
  <si>
    <t>5190501</t>
  </si>
  <si>
    <t>D124210050454</t>
  </si>
  <si>
    <t>三重県立南伊勢高等学校　南勢校舎</t>
  </si>
  <si>
    <t>三重県度会郡南伊勢町船越２９２６－１</t>
  </si>
  <si>
    <t>5160109</t>
  </si>
  <si>
    <t>D124210050463</t>
  </si>
  <si>
    <t>三重県立南伊勢高等学校　度会校舎</t>
  </si>
  <si>
    <t>三重県度会郡度会町大野木２８３１</t>
  </si>
  <si>
    <t>5162102</t>
  </si>
  <si>
    <t>D124210050472</t>
  </si>
  <si>
    <t>三重県立鳥羽高等学校</t>
  </si>
  <si>
    <t>三重県鳥羽市安楽島町１４５９</t>
  </si>
  <si>
    <t>5170021</t>
  </si>
  <si>
    <t>D124210050481</t>
  </si>
  <si>
    <t>三重県立志摩高等学校</t>
  </si>
  <si>
    <t>三重県志摩市磯部町恵利原１３０８</t>
  </si>
  <si>
    <t>5170209</t>
  </si>
  <si>
    <t>D124210050490</t>
  </si>
  <si>
    <t>三重県立水産高等学校</t>
  </si>
  <si>
    <t>三重県志摩市志摩町和具２５７８</t>
  </si>
  <si>
    <t>5170703</t>
  </si>
  <si>
    <t>D124210050506</t>
  </si>
  <si>
    <t>三重県立上野高等学校</t>
  </si>
  <si>
    <t>三重県伊賀市上野丸之内１０７</t>
  </si>
  <si>
    <t>5180873</t>
  </si>
  <si>
    <t>D124210050515</t>
  </si>
  <si>
    <t>三重県立伊賀白鳳高等学校</t>
  </si>
  <si>
    <t>三重県伊賀市緑ヶ丘西町２２７０－１</t>
  </si>
  <si>
    <t>5180837</t>
  </si>
  <si>
    <t>D124210050524</t>
  </si>
  <si>
    <t>三重県立あけぼの学園高等学校</t>
  </si>
  <si>
    <t>三重県伊賀市川東４１２</t>
  </si>
  <si>
    <t>5191424</t>
  </si>
  <si>
    <t>D124210050533</t>
  </si>
  <si>
    <t>三重県立名張青峰高等学校</t>
  </si>
  <si>
    <t>三重県名張市百合が丘東６－１</t>
  </si>
  <si>
    <t>5180476</t>
  </si>
  <si>
    <t>D124210050542</t>
  </si>
  <si>
    <t>三重県立名張高等学校</t>
  </si>
  <si>
    <t>三重県名張市東町２０６７－２</t>
  </si>
  <si>
    <t>5180711</t>
  </si>
  <si>
    <t>D124210050551</t>
  </si>
  <si>
    <t>三重県立尾鷲高等学校</t>
  </si>
  <si>
    <t>三重県尾鷲市古戸野町３－１２</t>
  </si>
  <si>
    <t>5193659</t>
  </si>
  <si>
    <t>D124210050560</t>
  </si>
  <si>
    <t>三重県立木本高等学校</t>
  </si>
  <si>
    <t>三重県熊野市木本町１１０１－４</t>
  </si>
  <si>
    <t>5194394</t>
  </si>
  <si>
    <t>D124210050579</t>
  </si>
  <si>
    <t>三重県立紀南高等学校</t>
  </si>
  <si>
    <t>三重県南牟婁郡御浜町阿田和１９６０</t>
  </si>
  <si>
    <t>5195204</t>
  </si>
  <si>
    <t>D124210050580</t>
  </si>
  <si>
    <t>三重県立熊野青藍高等学校木本校舎</t>
  </si>
  <si>
    <t>D124210050599</t>
  </si>
  <si>
    <t>三重県立熊野青藍高等学校紀南校舎</t>
  </si>
  <si>
    <t>D124310055019</t>
  </si>
  <si>
    <t>津田学園高等学校</t>
  </si>
  <si>
    <t>三重県桑名市野田５丁目３－１２</t>
  </si>
  <si>
    <t>5110904</t>
  </si>
  <si>
    <t>D124310055028</t>
  </si>
  <si>
    <t>暁高等学校</t>
  </si>
  <si>
    <t>三重県四日市市萱生町２３８番地</t>
  </si>
  <si>
    <t>5128538</t>
  </si>
  <si>
    <t>D124310055037</t>
  </si>
  <si>
    <t>海星高等学校</t>
  </si>
  <si>
    <t>三重県四日市市追分１－９－３４</t>
  </si>
  <si>
    <t>5100882</t>
  </si>
  <si>
    <t>D124310055046</t>
  </si>
  <si>
    <t>四日市メリノール学院高等学校</t>
  </si>
  <si>
    <t>三重県四日市市平尾町２８００</t>
  </si>
  <si>
    <t>5121205</t>
  </si>
  <si>
    <t>D124310055055</t>
  </si>
  <si>
    <t>鈴鹿高等学校</t>
  </si>
  <si>
    <t>三重県鈴鹿市庄野町１２６０</t>
  </si>
  <si>
    <t>5130831</t>
  </si>
  <si>
    <t>D124310055064</t>
  </si>
  <si>
    <t>高田高等学校</t>
  </si>
  <si>
    <t>三重県津市一身田町２８４３</t>
  </si>
  <si>
    <t>5140114</t>
  </si>
  <si>
    <t>D124310055073</t>
  </si>
  <si>
    <t>セントヨゼフ女子学園高等学校</t>
  </si>
  <si>
    <t>三重県津市半田１３３０</t>
  </si>
  <si>
    <t>D124310055082</t>
  </si>
  <si>
    <t>青山高等学校</t>
  </si>
  <si>
    <t>三重県津市白山町八対野２７３９</t>
  </si>
  <si>
    <t>5152692</t>
  </si>
  <si>
    <t>D124310055091</t>
  </si>
  <si>
    <t>三重高等学校</t>
  </si>
  <si>
    <t>三重県松阪市久保町１２３２</t>
  </si>
  <si>
    <t>5158533</t>
  </si>
  <si>
    <t>D124310055108</t>
  </si>
  <si>
    <t>皇學館高等学校</t>
  </si>
  <si>
    <t>三重県伊勢市楠部町１３８</t>
  </si>
  <si>
    <t>5168577</t>
  </si>
  <si>
    <t>D124310055117</t>
  </si>
  <si>
    <t>伊勢学園高等学校</t>
  </si>
  <si>
    <t>三重県伊勢市黒瀬町５６２－１３</t>
  </si>
  <si>
    <t>D124310055126</t>
  </si>
  <si>
    <t>愛農学園農業高等学校</t>
  </si>
  <si>
    <t>三重県伊賀市別府６９０</t>
  </si>
  <si>
    <t>5180221</t>
  </si>
  <si>
    <t>D124310055135</t>
  </si>
  <si>
    <t>三重県伊賀市下神戸２７５６</t>
  </si>
  <si>
    <t>5180192</t>
  </si>
  <si>
    <t>D124310059015</t>
  </si>
  <si>
    <t>大橋学園高等学校</t>
  </si>
  <si>
    <t>三重県四日市市大字塩浜１４９－８</t>
  </si>
  <si>
    <t>5100863</t>
  </si>
  <si>
    <t>D124310059024</t>
  </si>
  <si>
    <t>徳風高等学校</t>
  </si>
  <si>
    <t>三重県亀山市和賀町１７８９番地の４</t>
  </si>
  <si>
    <t>5190145</t>
  </si>
  <si>
    <t>D124310059033</t>
  </si>
  <si>
    <t>一志学園高等学校</t>
  </si>
  <si>
    <t>三重県津市一志町大仰３２６</t>
  </si>
  <si>
    <t>5152524</t>
  </si>
  <si>
    <t>D124310059042</t>
  </si>
  <si>
    <t>英心高等学校</t>
  </si>
  <si>
    <t>三重県伊勢市河崎１－３－２５</t>
  </si>
  <si>
    <t>5160009</t>
  </si>
  <si>
    <t>D124310059051</t>
  </si>
  <si>
    <t>代々木高等学校</t>
  </si>
  <si>
    <t>三重県志摩市磯部町山原７８５番地</t>
  </si>
  <si>
    <t>5170217</t>
  </si>
  <si>
    <t>D124310059060</t>
  </si>
  <si>
    <t>神村学園高等部伊賀分校</t>
  </si>
  <si>
    <t>三重県伊賀市北山１３７３</t>
  </si>
  <si>
    <t>5180204</t>
  </si>
  <si>
    <t>D124310059079</t>
  </si>
  <si>
    <t>英心高等学校桔梗が丘校</t>
  </si>
  <si>
    <t>三重県名張市桔梗が丘１番町５街区１３番地</t>
  </si>
  <si>
    <t>5180621</t>
  </si>
  <si>
    <t>D125220100014</t>
  </si>
  <si>
    <t>25(滋賀)</t>
  </si>
  <si>
    <t>滋賀県立膳所高等学校</t>
  </si>
  <si>
    <t>滋賀県大津市膳所二丁目１１番１号</t>
  </si>
  <si>
    <t>5200815</t>
  </si>
  <si>
    <t>D125220100023</t>
  </si>
  <si>
    <t>滋賀県立堅田高等学校</t>
  </si>
  <si>
    <t>滋賀県大津市本堅田３－９－１</t>
  </si>
  <si>
    <t>5200242</t>
  </si>
  <si>
    <t>D125220100032</t>
  </si>
  <si>
    <t>滋賀県立東大津高等学校</t>
  </si>
  <si>
    <t>滋賀県大津市瀬田南大萱町１７３２－２</t>
  </si>
  <si>
    <t>5202122</t>
  </si>
  <si>
    <t>D125220100041</t>
  </si>
  <si>
    <t>滋賀県立北大津高等学校</t>
  </si>
  <si>
    <t>滋賀県大津市仰木の里一丁目２３－１</t>
  </si>
  <si>
    <t>5200246</t>
  </si>
  <si>
    <t>D125220100050</t>
  </si>
  <si>
    <t>滋賀県立大津高等学校</t>
  </si>
  <si>
    <t>滋賀県大津市馬場１－１－１</t>
  </si>
  <si>
    <t>5200802</t>
  </si>
  <si>
    <t>D125220100069</t>
  </si>
  <si>
    <t>滋賀県立石山高等学校</t>
  </si>
  <si>
    <t>滋賀県大津市国分１－１５－１</t>
  </si>
  <si>
    <t>5200844</t>
  </si>
  <si>
    <t>D125220100078</t>
  </si>
  <si>
    <t>滋賀県立瀬田工業高等学校</t>
  </si>
  <si>
    <t>滋賀県大津市神領三丁目１８－１</t>
  </si>
  <si>
    <t>5202132</t>
  </si>
  <si>
    <t>D125220100087</t>
  </si>
  <si>
    <t>滋賀県立大津商業高等学校</t>
  </si>
  <si>
    <t>滋賀県大津市御陵町２－１</t>
  </si>
  <si>
    <t>5200037</t>
  </si>
  <si>
    <t>D125220100096</t>
  </si>
  <si>
    <t>滋賀県立大津清陵高等学校</t>
  </si>
  <si>
    <t>滋賀県大津市大平１丁目１４番１号</t>
  </si>
  <si>
    <t>5200867</t>
  </si>
  <si>
    <t>D125220100103</t>
  </si>
  <si>
    <t>滋賀県立大津清陵高等学校馬場分校</t>
  </si>
  <si>
    <t>D125220200013</t>
  </si>
  <si>
    <t>滋賀県立彦根東高等学校</t>
  </si>
  <si>
    <t>滋賀県彦根市金亀町４－７</t>
  </si>
  <si>
    <t>5220061</t>
  </si>
  <si>
    <t>D125220200022</t>
  </si>
  <si>
    <t>滋賀県立河瀬高等学校</t>
  </si>
  <si>
    <t>滋賀県彦根市川瀬馬場町９７５</t>
  </si>
  <si>
    <t>5220223</t>
  </si>
  <si>
    <t>D125220200031</t>
  </si>
  <si>
    <t>滋賀県立彦根工業高等学校</t>
  </si>
  <si>
    <t>滋賀県彦根市南川瀬町１３１０</t>
  </si>
  <si>
    <t>5220222</t>
  </si>
  <si>
    <t>D125220200040</t>
  </si>
  <si>
    <t>滋賀県立彦根翔西館高等学校</t>
  </si>
  <si>
    <t>滋賀県彦根市芹川町５８０</t>
  </si>
  <si>
    <t>5220033</t>
  </si>
  <si>
    <t>D125220300012</t>
  </si>
  <si>
    <t>滋賀県立長浜北高等学校</t>
  </si>
  <si>
    <t>滋賀県長浜市平方町２７０</t>
  </si>
  <si>
    <t>5260847</t>
  </si>
  <si>
    <t>D125220300021</t>
  </si>
  <si>
    <t>滋賀県立虎姫高等学校</t>
  </si>
  <si>
    <t>滋賀県長浜市宮部町２４１０</t>
  </si>
  <si>
    <t>5290112</t>
  </si>
  <si>
    <t>D125220300030</t>
  </si>
  <si>
    <t>滋賀県立伊香高等学校</t>
  </si>
  <si>
    <t>滋賀県長浜市木之本町木之本２５１</t>
  </si>
  <si>
    <t>5290425</t>
  </si>
  <si>
    <t>D125220300049</t>
  </si>
  <si>
    <t>滋賀県立長浜農業高等学校</t>
  </si>
  <si>
    <t>滋賀県長浜市名越町６００</t>
  </si>
  <si>
    <t>5260824</t>
  </si>
  <si>
    <t>D125220300058</t>
  </si>
  <si>
    <t>滋賀県立長浜北星高等学校</t>
  </si>
  <si>
    <t>滋賀県長浜市地福寺町３－７２</t>
  </si>
  <si>
    <t>5260036</t>
  </si>
  <si>
    <t>D125220400011</t>
  </si>
  <si>
    <t>滋賀県立八幡高等学校</t>
  </si>
  <si>
    <t>滋賀県近江八幡市堀上町１０５番地</t>
  </si>
  <si>
    <t>5230031</t>
  </si>
  <si>
    <t>D125220400020</t>
  </si>
  <si>
    <t>滋賀県立八幡工業高等学校</t>
  </si>
  <si>
    <t>滋賀県近江八幡市西庄町５</t>
  </si>
  <si>
    <t>5230816</t>
  </si>
  <si>
    <t>D125220400039</t>
  </si>
  <si>
    <t>滋賀県立八幡商業高等学校</t>
  </si>
  <si>
    <t>滋賀県近江八幡市宇津呂町１０</t>
  </si>
  <si>
    <t>5230895</t>
  </si>
  <si>
    <t>D125220600019</t>
  </si>
  <si>
    <t>滋賀県立草津東高等学校</t>
  </si>
  <si>
    <t>滋賀県草津市西渋川２－８－６５</t>
  </si>
  <si>
    <t>5250025</t>
  </si>
  <si>
    <t>D125220600028</t>
  </si>
  <si>
    <t>滋賀県立草津高等学校</t>
  </si>
  <si>
    <t>滋賀県草津市木川町９５５－１</t>
  </si>
  <si>
    <t>5250051</t>
  </si>
  <si>
    <t>D125220600037</t>
  </si>
  <si>
    <t>滋賀県立玉川高等学校</t>
  </si>
  <si>
    <t>滋賀県草津市野路東３－２－１</t>
  </si>
  <si>
    <t>5250058</t>
  </si>
  <si>
    <t>D125220600046</t>
  </si>
  <si>
    <t>滋賀県立湖南農業高等学校</t>
  </si>
  <si>
    <t>滋賀県草津市草津町１８３９</t>
  </si>
  <si>
    <t>5250036</t>
  </si>
  <si>
    <t>D125220700018</t>
  </si>
  <si>
    <t>滋賀県立守山高等学校</t>
  </si>
  <si>
    <t>滋賀県守山市守山三丁目１２番３４号</t>
  </si>
  <si>
    <t>5240022</t>
  </si>
  <si>
    <t>D125220700027</t>
  </si>
  <si>
    <t>滋賀県立守山北高等学校</t>
  </si>
  <si>
    <t>滋賀県守山市笠原町１２６３</t>
  </si>
  <si>
    <t>5240004</t>
  </si>
  <si>
    <t>D125220800017</t>
  </si>
  <si>
    <t>滋賀県立栗東高等学校</t>
  </si>
  <si>
    <t>滋賀県栗東市小野６１８</t>
  </si>
  <si>
    <t>5203016</t>
  </si>
  <si>
    <t>D125220800026</t>
  </si>
  <si>
    <t>滋賀県立国際情報高等学校</t>
  </si>
  <si>
    <t>滋賀県栗東市小野３６</t>
  </si>
  <si>
    <t>D125220900016</t>
  </si>
  <si>
    <t>滋賀県立水口高等学校</t>
  </si>
  <si>
    <t>滋賀県甲賀市水口町梅が丘３－１</t>
  </si>
  <si>
    <t>5280022</t>
  </si>
  <si>
    <t>D125220900025</t>
  </si>
  <si>
    <t>滋賀県立水口東高等学校</t>
  </si>
  <si>
    <t>滋賀県甲賀市水口町古城が丘７－１</t>
  </si>
  <si>
    <t>5280073</t>
  </si>
  <si>
    <t>D125220900034</t>
  </si>
  <si>
    <t>滋賀県立甲南高等学校</t>
  </si>
  <si>
    <t>滋賀県甲賀市甲南町寺庄４２７</t>
  </si>
  <si>
    <t>5203301</t>
  </si>
  <si>
    <t>D125220900043</t>
  </si>
  <si>
    <t>滋賀県立信楽高等学校</t>
  </si>
  <si>
    <t>滋賀県甲賀市信楽町長野３１７－１</t>
  </si>
  <si>
    <t>5291851</t>
  </si>
  <si>
    <t>D125221000013</t>
  </si>
  <si>
    <t>滋賀県立野洲高等学校</t>
  </si>
  <si>
    <t>滋賀県野洲市行畑２－９－１</t>
  </si>
  <si>
    <t>5202341</t>
  </si>
  <si>
    <t>D125221100012</t>
  </si>
  <si>
    <t>滋賀県立石部高等学校</t>
  </si>
  <si>
    <t>滋賀県湖南市丸山２－３－１</t>
  </si>
  <si>
    <t>5203112</t>
  </si>
  <si>
    <t>D125221100021</t>
  </si>
  <si>
    <t>滋賀県立甲西高等学校</t>
  </si>
  <si>
    <t>滋賀県湖南市針１番地</t>
  </si>
  <si>
    <t>5203231</t>
  </si>
  <si>
    <t>D125221200011</t>
  </si>
  <si>
    <t>滋賀県立高島高等学校</t>
  </si>
  <si>
    <t>滋賀県高島市今津町今津１９３６</t>
  </si>
  <si>
    <t>5201621</t>
  </si>
  <si>
    <t>D125221200020</t>
  </si>
  <si>
    <t>滋賀県立安曇川高等学校</t>
  </si>
  <si>
    <t>滋賀県高島市安曇川町西万木１１６８</t>
  </si>
  <si>
    <t>5201212</t>
  </si>
  <si>
    <t>D125221300010</t>
  </si>
  <si>
    <t>滋賀県立八日市高等学校</t>
  </si>
  <si>
    <t>滋賀県東近江市八日市上之町１番２５号</t>
  </si>
  <si>
    <t>5270022</t>
  </si>
  <si>
    <t>D125221300029</t>
  </si>
  <si>
    <t>滋賀県立能登川高等学校</t>
  </si>
  <si>
    <t>滋賀県東近江市伊庭町１３</t>
  </si>
  <si>
    <t>5211235</t>
  </si>
  <si>
    <t>D125221300038</t>
  </si>
  <si>
    <t>滋賀県立八日市南高等学校</t>
  </si>
  <si>
    <t>滋賀県東近江市春日町１－１５</t>
  </si>
  <si>
    <t>5270032</t>
  </si>
  <si>
    <t>D125221400019</t>
  </si>
  <si>
    <t>滋賀県立伊吹高等学校</t>
  </si>
  <si>
    <t>滋賀県米原市朝日３０２</t>
  </si>
  <si>
    <t>5210226</t>
  </si>
  <si>
    <t>D125221400028</t>
  </si>
  <si>
    <t>滋賀県立米原高等学校</t>
  </si>
  <si>
    <t>滋賀県米原市西円寺１２００</t>
  </si>
  <si>
    <t>5210092</t>
  </si>
  <si>
    <t>D125238300014</t>
  </si>
  <si>
    <t>滋賀県立日野高等学校</t>
  </si>
  <si>
    <t>滋賀県蒲生郡日野町上野田１５０</t>
  </si>
  <si>
    <t>5291642</t>
  </si>
  <si>
    <t>D125242500014</t>
  </si>
  <si>
    <t>滋賀県立愛知高等学校</t>
  </si>
  <si>
    <t>滋賀県愛知郡愛荘町愛知川１０２</t>
  </si>
  <si>
    <t>5291331</t>
  </si>
  <si>
    <t>D125320100012</t>
  </si>
  <si>
    <t>比叡山高等学校</t>
  </si>
  <si>
    <t>滋賀県大津市坂本４丁目３－１</t>
  </si>
  <si>
    <t>5200113</t>
  </si>
  <si>
    <t>D125320100021</t>
  </si>
  <si>
    <t>滋賀短期大学附属高等学校</t>
  </si>
  <si>
    <t>滋賀県大津市朝日が丘１－１８－１</t>
  </si>
  <si>
    <t>5200052</t>
  </si>
  <si>
    <t>D125320100030</t>
  </si>
  <si>
    <t>幸福の科学学園関西高等学校</t>
  </si>
  <si>
    <t>滋賀県大津市仰木の里東二丁目１６番１号</t>
  </si>
  <si>
    <t>5200248</t>
  </si>
  <si>
    <t>D125320200011</t>
  </si>
  <si>
    <t>近江高等学校</t>
  </si>
  <si>
    <t>滋賀県彦根市松原町大黒前３５１１－１</t>
  </si>
  <si>
    <t>5220002</t>
  </si>
  <si>
    <t>D125320200020</t>
  </si>
  <si>
    <t>彦根総合高等学校</t>
  </si>
  <si>
    <t>滋賀県彦根市芹川町３２８番地</t>
  </si>
  <si>
    <t>D125320400019</t>
  </si>
  <si>
    <t>近江兄弟社高等学校</t>
  </si>
  <si>
    <t>滋賀県近江八幡市市井町１７７</t>
  </si>
  <si>
    <t>5230851</t>
  </si>
  <si>
    <t>D125320600017</t>
  </si>
  <si>
    <t>光泉カトリック高等学校</t>
  </si>
  <si>
    <t>滋賀県草津市野路町１７８番地</t>
  </si>
  <si>
    <t>5258566</t>
  </si>
  <si>
    <t>D125320600026</t>
  </si>
  <si>
    <t>綾羽高等学校</t>
  </si>
  <si>
    <t>滋賀県草津市西渋川一丁目１８番１号</t>
  </si>
  <si>
    <t>D125320700016</t>
  </si>
  <si>
    <t>立命館守山高等学校</t>
  </si>
  <si>
    <t>滋賀県守山市三宅町２５０</t>
  </si>
  <si>
    <t>5248577</t>
  </si>
  <si>
    <t>D125321200019</t>
  </si>
  <si>
    <t>ＥＣＣ学園高等学校</t>
  </si>
  <si>
    <t>滋賀県高島市今津町椋川５１２－１</t>
  </si>
  <si>
    <t>5201645</t>
  </si>
  <si>
    <t>D125321200028</t>
  </si>
  <si>
    <t>D125321300018</t>
  </si>
  <si>
    <t>滋賀学園高等学校</t>
  </si>
  <si>
    <t>滋賀県東近江市建部北町５２０－１</t>
  </si>
  <si>
    <t>5270003</t>
  </si>
  <si>
    <t>D125321300027</t>
  </si>
  <si>
    <t>司学館高等学校</t>
  </si>
  <si>
    <t>滋賀県東近江市八日市野々宮町２－３０</t>
  </si>
  <si>
    <t>5270026</t>
  </si>
  <si>
    <t>D126110000017</t>
  </si>
  <si>
    <t>26(京都)</t>
  </si>
  <si>
    <t>京都教育大学附属高等学校</t>
  </si>
  <si>
    <t>京都府京都市伏見区深草越後屋敷町１１１番地</t>
  </si>
  <si>
    <t>6128431</t>
  </si>
  <si>
    <t>D126210000015</t>
  </si>
  <si>
    <t>京都府立山城高等学校</t>
  </si>
  <si>
    <t>京都府京都市北区大将軍坂田町２９</t>
  </si>
  <si>
    <t>6038335</t>
  </si>
  <si>
    <t>D126210000024</t>
  </si>
  <si>
    <t>京都市立紫野高等学校</t>
  </si>
  <si>
    <t>京都府京都市北区紫野大徳寺町２２</t>
  </si>
  <si>
    <t>6038231</t>
  </si>
  <si>
    <t>D126210000033</t>
  </si>
  <si>
    <t>京都府立鴨沂高等学校</t>
  </si>
  <si>
    <t>京都府京都市上京区寺町通荒神口下ル松蔭町１３１</t>
  </si>
  <si>
    <t>6020867</t>
  </si>
  <si>
    <t>D126210000042</t>
  </si>
  <si>
    <t>京都府立洛北高等学校</t>
  </si>
  <si>
    <t>京都府京都市左京区下鴨梅ノ木町５９</t>
  </si>
  <si>
    <t>6060851</t>
  </si>
  <si>
    <t>D126210000051</t>
  </si>
  <si>
    <t>京都府立朱雀高等学校</t>
  </si>
  <si>
    <t>京都府京都市中京区西ノ京式部町１</t>
  </si>
  <si>
    <t>6048384</t>
  </si>
  <si>
    <t>D126210000060</t>
  </si>
  <si>
    <t>京都市立西京高等学校</t>
  </si>
  <si>
    <t>京都府京都市中京区西ノ京東中合町１</t>
  </si>
  <si>
    <t>6048437</t>
  </si>
  <si>
    <t>D126210000079</t>
  </si>
  <si>
    <t>京都市立堀川高等学校</t>
  </si>
  <si>
    <t>京都府京都市中京区東堀川通錦小路上ル四坊堀川町６２２－２</t>
  </si>
  <si>
    <t>6048254</t>
  </si>
  <si>
    <t>D126210000088</t>
  </si>
  <si>
    <t>京都府立洛東高等学校</t>
  </si>
  <si>
    <t>京都府京都市山科区安朱川向町１０</t>
  </si>
  <si>
    <t>6078017</t>
  </si>
  <si>
    <t>D126210000097</t>
  </si>
  <si>
    <t>京都市立日吉ケ丘高等学校</t>
  </si>
  <si>
    <t>京都府京都市東山区今熊野悲田院山町５－２２</t>
  </si>
  <si>
    <t>6050000</t>
  </si>
  <si>
    <t>D126210000104</t>
  </si>
  <si>
    <t>京都市立塔南高等学校</t>
  </si>
  <si>
    <t>京都府京都市南区吉祥院観音堂町４１</t>
  </si>
  <si>
    <t>6018348</t>
  </si>
  <si>
    <t>D126210000113</t>
  </si>
  <si>
    <t>京都府立嵯峨野高等学校</t>
  </si>
  <si>
    <t>京都府京都市右京区常盤段ノ上町１５</t>
  </si>
  <si>
    <t>6168226</t>
  </si>
  <si>
    <t>D126210000122</t>
  </si>
  <si>
    <t>京都府立桂高等学校</t>
  </si>
  <si>
    <t>京都府京都市西京区川島松ノ木本町２７</t>
  </si>
  <si>
    <t>6158102</t>
  </si>
  <si>
    <t>D126210000131</t>
  </si>
  <si>
    <t>京都府立桃山高等学校</t>
  </si>
  <si>
    <t>京都府京都市伏見区桃山毛利長門東町８</t>
  </si>
  <si>
    <t>6120063</t>
  </si>
  <si>
    <t>D126210000140</t>
  </si>
  <si>
    <t>京都市立伏見工業高等学校</t>
  </si>
  <si>
    <t>京都府京都市伏見区深草鈴塚町１３</t>
  </si>
  <si>
    <t>6120011</t>
  </si>
  <si>
    <t>D126210000159</t>
  </si>
  <si>
    <t>京都府立北嵯峨高等学校</t>
  </si>
  <si>
    <t>京都府京都市右京区嵯峨大沢柳井手町</t>
  </si>
  <si>
    <t>6168353</t>
  </si>
  <si>
    <t>D126210000168</t>
  </si>
  <si>
    <t>京都府立東稜高等学校</t>
  </si>
  <si>
    <t>京都府京都市伏見区醍醐新町裏町２５－１</t>
  </si>
  <si>
    <t>6011326</t>
  </si>
  <si>
    <t>D126210000177</t>
  </si>
  <si>
    <t>京都府立洛水高等学校</t>
  </si>
  <si>
    <t>京都府京都市伏見区横大路向ヒ１８</t>
  </si>
  <si>
    <t>6128283</t>
  </si>
  <si>
    <t>D126210000186</t>
  </si>
  <si>
    <t>京都府立洛西高等学校</t>
  </si>
  <si>
    <t>京都府京都市西京区大原野西境谷町１丁目１２－１・２</t>
  </si>
  <si>
    <t>6101146</t>
  </si>
  <si>
    <t>D126210000195</t>
  </si>
  <si>
    <t>京都府立北稜高等学校</t>
  </si>
  <si>
    <t>京都府京都市左京区岩倉幡枝町２１０５</t>
  </si>
  <si>
    <t>6060015</t>
  </si>
  <si>
    <t>D126210000202</t>
  </si>
  <si>
    <t>京都市立美術工芸高等学校</t>
  </si>
  <si>
    <t>京都府京都市下京区川端町１５番地</t>
  </si>
  <si>
    <t>6008252</t>
  </si>
  <si>
    <t>D126210000211</t>
  </si>
  <si>
    <t>京都府立鳥羽高等学校</t>
  </si>
  <si>
    <t>京都府京都市南区西九条大国町１</t>
  </si>
  <si>
    <t>6018449</t>
  </si>
  <si>
    <t>D126210000220</t>
  </si>
  <si>
    <t>京都府立京都すばる高等学校</t>
  </si>
  <si>
    <t>京都府京都市伏見区向島西定請１２０</t>
  </si>
  <si>
    <t>6128156</t>
  </si>
  <si>
    <t>D126210000239</t>
  </si>
  <si>
    <t>京都市立京都堀川音楽高等学校</t>
  </si>
  <si>
    <t>京都府京都市中京区油小路通御池押油小路町２３８番地の１</t>
  </si>
  <si>
    <t>6040052</t>
  </si>
  <si>
    <t>D126210000248</t>
  </si>
  <si>
    <t>京都府立福知山高等学校</t>
  </si>
  <si>
    <t>京都府福知山市土師６５０</t>
  </si>
  <si>
    <t>6200857</t>
  </si>
  <si>
    <t>D126210000257</t>
  </si>
  <si>
    <t>京都府立福知山高等学校三和分校</t>
  </si>
  <si>
    <t>京都府福知山市三和町千束３５－１</t>
  </si>
  <si>
    <t>6201442</t>
  </si>
  <si>
    <t>D126210000266</t>
  </si>
  <si>
    <t>京都府立工業高等学校</t>
  </si>
  <si>
    <t>京都府福知山市石原上野４５</t>
  </si>
  <si>
    <t>6200804</t>
  </si>
  <si>
    <t>D126210000275</t>
  </si>
  <si>
    <t>京都府立西舞鶴高等学校</t>
  </si>
  <si>
    <t>京都府舞鶴市字引土１４５</t>
  </si>
  <si>
    <t>6240841</t>
  </si>
  <si>
    <t>D126210000284</t>
  </si>
  <si>
    <t>京都府立東舞鶴高等学校</t>
  </si>
  <si>
    <t>京都府舞鶴市字泉源寺７６６</t>
  </si>
  <si>
    <t>6250026</t>
  </si>
  <si>
    <t>D126210000293</t>
  </si>
  <si>
    <t>京都府立東舞鶴高等学校浮島分校</t>
  </si>
  <si>
    <t>京都府舞鶴市字溝尻１５０－１３</t>
  </si>
  <si>
    <t>6250035</t>
  </si>
  <si>
    <t>D126210000300</t>
  </si>
  <si>
    <t>京都府立綾部高等学校</t>
  </si>
  <si>
    <t>京都府綾部市岡町長田１８</t>
  </si>
  <si>
    <t>6230042</t>
  </si>
  <si>
    <t>D126210000319</t>
  </si>
  <si>
    <t>京都府立宮津高等学校</t>
  </si>
  <si>
    <t>京都府宮津市字滝馬２３</t>
  </si>
  <si>
    <t>6260034</t>
  </si>
  <si>
    <t>D126210000328</t>
  </si>
  <si>
    <t>京都府立宮津高等学校伊根分校</t>
  </si>
  <si>
    <t>京都府与謝郡伊根町字日出２５２</t>
  </si>
  <si>
    <t>6260425</t>
  </si>
  <si>
    <t>D126210000337</t>
  </si>
  <si>
    <t>京都府立海洋高等学校</t>
  </si>
  <si>
    <t>京都府宮津市字上司１５６７－１</t>
  </si>
  <si>
    <t>6260074</t>
  </si>
  <si>
    <t>D126210000346</t>
  </si>
  <si>
    <t>京都府立亀岡高等学校</t>
  </si>
  <si>
    <t>京都府亀岡市横町２３</t>
  </si>
  <si>
    <t>6210812</t>
  </si>
  <si>
    <t>D126210000355</t>
  </si>
  <si>
    <t>京都府立東宇治高等学校</t>
  </si>
  <si>
    <t>京都府宇治市木幡平尾４３－２</t>
  </si>
  <si>
    <t>6110002</t>
  </si>
  <si>
    <t>D126210000364</t>
  </si>
  <si>
    <t>京都府立向陽高等学校</t>
  </si>
  <si>
    <t>京都府向日市上植野町西大田</t>
  </si>
  <si>
    <t>6170006</t>
  </si>
  <si>
    <t>D126210000373</t>
  </si>
  <si>
    <t>京都府立南丹高等学校</t>
  </si>
  <si>
    <t>京都府亀岡市馬路町中島１</t>
  </si>
  <si>
    <t>6210008</t>
  </si>
  <si>
    <t>D126210000382</t>
  </si>
  <si>
    <t>京都府立西城陽高等学校</t>
  </si>
  <si>
    <t>京都府城陽市枇杷庄京縄手４６－１</t>
  </si>
  <si>
    <t>6100117</t>
  </si>
  <si>
    <t>D126210000391</t>
  </si>
  <si>
    <t>京都府立西乙訓高等学校</t>
  </si>
  <si>
    <t>京都府長岡京市下海印寺西明寺４１</t>
  </si>
  <si>
    <t>6170845</t>
  </si>
  <si>
    <t>D126210000408</t>
  </si>
  <si>
    <t>京都府立綾部高等学校東分校</t>
  </si>
  <si>
    <t>京都府綾部市川糸町堀ノ内１８</t>
  </si>
  <si>
    <t>6230012</t>
  </si>
  <si>
    <t>D126210000417</t>
  </si>
  <si>
    <t>京都府立莵道高等学校</t>
  </si>
  <si>
    <t>京都府宇治市五ヶ庄五雲峰４－１</t>
  </si>
  <si>
    <t>6110011</t>
  </si>
  <si>
    <t>D126210000426</t>
  </si>
  <si>
    <t>京都府立乙訓高等学校</t>
  </si>
  <si>
    <t>京都府長岡京市友岡１－１－１</t>
  </si>
  <si>
    <t>6170843</t>
  </si>
  <si>
    <t>D126210000435</t>
  </si>
  <si>
    <t>京都府立田辺高等学校</t>
  </si>
  <si>
    <t>京都府京田辺市河原神谷２４</t>
  </si>
  <si>
    <t>6100361</t>
  </si>
  <si>
    <t>D126210000444</t>
  </si>
  <si>
    <t>京都府立木津高等学校</t>
  </si>
  <si>
    <t>京都府木津川市木津内田山３４</t>
  </si>
  <si>
    <t>6190214</t>
  </si>
  <si>
    <t>D126210000453</t>
  </si>
  <si>
    <t>京都府立北桑田高等学校</t>
  </si>
  <si>
    <t>京都府京都市右京区京北下弓削町沢ノ奥１５</t>
  </si>
  <si>
    <t>6010534</t>
  </si>
  <si>
    <t>D126210000462</t>
  </si>
  <si>
    <t>京都府立園部高等学校</t>
  </si>
  <si>
    <t>京都府南丹市園部町小桜町９７</t>
  </si>
  <si>
    <t>6220004</t>
  </si>
  <si>
    <t>D126210000471</t>
  </si>
  <si>
    <t>京都府立須知高等学校</t>
  </si>
  <si>
    <t>京都府船井郡京丹波町豊田下川原１６６－１</t>
  </si>
  <si>
    <t>6220231</t>
  </si>
  <si>
    <t>D126210000480</t>
  </si>
  <si>
    <t>京都府立大江高等学校</t>
  </si>
  <si>
    <t>京都府福知山市大江町金屋５７８</t>
  </si>
  <si>
    <t>6200303</t>
  </si>
  <si>
    <t>D126210000499</t>
  </si>
  <si>
    <t>京都府立加悦谷高等学校</t>
  </si>
  <si>
    <t>京都府与謝郡与謝野町三河内８１０</t>
  </si>
  <si>
    <t>6292313</t>
  </si>
  <si>
    <t>D126210000505</t>
  </si>
  <si>
    <t>京都府立峰山高等学校</t>
  </si>
  <si>
    <t>京都府京丹後市峰山町古殿１１８５</t>
  </si>
  <si>
    <t>6278688</t>
  </si>
  <si>
    <t>D126210000514</t>
  </si>
  <si>
    <t>京都府立峰山高等学校弥栄分校</t>
  </si>
  <si>
    <t>京都府京丹後市弥栄町黒部３８０</t>
  </si>
  <si>
    <t>6270142</t>
  </si>
  <si>
    <t>D126210000523</t>
  </si>
  <si>
    <t>京都府立網野高等学校</t>
  </si>
  <si>
    <t>京都府京丹後市網野町網野２８２０</t>
  </si>
  <si>
    <t>6293101</t>
  </si>
  <si>
    <t>D126210000532</t>
  </si>
  <si>
    <t>京都府立網野高等学校間人分校</t>
  </si>
  <si>
    <t>京都府京丹後市丹後町間人３３７</t>
  </si>
  <si>
    <t>6270201</t>
  </si>
  <si>
    <t>D126210000541</t>
  </si>
  <si>
    <t>京都府立久美浜高等学校</t>
  </si>
  <si>
    <t>京都府京丹後市久美浜町橋爪６５</t>
  </si>
  <si>
    <t>6293444</t>
  </si>
  <si>
    <t>D126210000550</t>
  </si>
  <si>
    <t>京都府立城陽高等学校</t>
  </si>
  <si>
    <t>京都府城陽市寺田宮ノ平１</t>
  </si>
  <si>
    <t>6100121</t>
  </si>
  <si>
    <t>D126210000569</t>
  </si>
  <si>
    <t>京都府立北桑田高等学校美山分校</t>
  </si>
  <si>
    <t>京都府南丹市美山町上平屋梁ヶ瀬９－２</t>
  </si>
  <si>
    <t>6010721</t>
  </si>
  <si>
    <t>D126210000578</t>
  </si>
  <si>
    <t>京都府立久御山高等学校</t>
  </si>
  <si>
    <t>京都府久世郡久御山町林</t>
  </si>
  <si>
    <t>6130033</t>
  </si>
  <si>
    <t>D126210000587</t>
  </si>
  <si>
    <t>京都府立農芸高等学校</t>
  </si>
  <si>
    <t>京都府南丹市園部町南大谷</t>
  </si>
  <si>
    <t>6220059</t>
  </si>
  <si>
    <t>D126210000596</t>
  </si>
  <si>
    <t>京都府立南陽高等学校</t>
  </si>
  <si>
    <t>京都府木津川市兜台６－２</t>
  </si>
  <si>
    <t>6190224</t>
  </si>
  <si>
    <t>D126210000603</t>
  </si>
  <si>
    <t>京都府立京都八幡高等学校</t>
  </si>
  <si>
    <t>京都府八幡市男山吉井７</t>
  </si>
  <si>
    <t>6148363</t>
  </si>
  <si>
    <t>D126210000612</t>
  </si>
  <si>
    <t>京都府立京都八幡高等学校南分校</t>
  </si>
  <si>
    <t>京都府八幡市内里柿谷１６－１</t>
  </si>
  <si>
    <t>6148236</t>
  </si>
  <si>
    <t>D126210000621</t>
  </si>
  <si>
    <t>京都府立城南菱創高等学校</t>
  </si>
  <si>
    <t>京都府宇治市小倉町南堀池</t>
  </si>
  <si>
    <t>6110042</t>
  </si>
  <si>
    <t>D126210000630</t>
  </si>
  <si>
    <t>京都府立清明高等学校</t>
  </si>
  <si>
    <t>京都府京都市北区小山南大野町</t>
  </si>
  <si>
    <t>6038163</t>
  </si>
  <si>
    <t>D126210000649</t>
  </si>
  <si>
    <t>京都市立京都工学院高等学校</t>
  </si>
  <si>
    <t>京都府京都市伏見区深草西出山町２３</t>
  </si>
  <si>
    <t>6120884</t>
  </si>
  <si>
    <t>D126210000658</t>
  </si>
  <si>
    <t>京都府立宮津天橋高等学校宮津学舎</t>
  </si>
  <si>
    <t>D126210000667</t>
  </si>
  <si>
    <t>京都府立宮津天橋高等学校加悦谷学舎</t>
  </si>
  <si>
    <t>京都府与謝郡与謝野町字三河内８１０</t>
  </si>
  <si>
    <t>D126210000676</t>
  </si>
  <si>
    <t>京都府立丹後緑風高等学校網野学舎</t>
  </si>
  <si>
    <t>D126210000685</t>
  </si>
  <si>
    <t>京都府立丹後緑風高等学校久美浜学舎</t>
  </si>
  <si>
    <t>D126210000694</t>
  </si>
  <si>
    <t>京都府立清新高等学校</t>
  </si>
  <si>
    <t>D126210000701</t>
  </si>
  <si>
    <t>京都市立京都奏和高等学校</t>
  </si>
  <si>
    <t>京都府京都市伏見区深草鈴塚町１３番地</t>
  </si>
  <si>
    <t>D126210000710</t>
  </si>
  <si>
    <t>京都市立開建高等学校</t>
  </si>
  <si>
    <t>京都府京都市南区唐橋大宮尻町２２ 番地</t>
  </si>
  <si>
    <t>6018467</t>
  </si>
  <si>
    <t>D126310000013</t>
  </si>
  <si>
    <t>洛星高等学校</t>
  </si>
  <si>
    <t>京都府京都市北区小松原南町３３</t>
  </si>
  <si>
    <t>6038342</t>
  </si>
  <si>
    <t>D126310000022</t>
  </si>
  <si>
    <t>同志社女子高等学校</t>
  </si>
  <si>
    <t>京都府京都市上京区今出川通寺町西入玄武町６０２－１</t>
  </si>
  <si>
    <t>6020893</t>
  </si>
  <si>
    <t>D126310000031</t>
  </si>
  <si>
    <t>京都産業大学附属高等学校</t>
  </si>
  <si>
    <t>京都府京都市下京区中堂寺命婦町１－１０</t>
  </si>
  <si>
    <t>6008577</t>
  </si>
  <si>
    <t>D126310000040</t>
  </si>
  <si>
    <t>平安女学院高等学校</t>
  </si>
  <si>
    <t>京都府京都市上京区下立売通烏丸西入五町目町１７２－２</t>
  </si>
  <si>
    <t>6028013</t>
  </si>
  <si>
    <t>D126310000059</t>
  </si>
  <si>
    <t>京都橘高等学校</t>
  </si>
  <si>
    <t>京都府京都市伏見区桃山町伊賀５０</t>
  </si>
  <si>
    <t>6128026</t>
  </si>
  <si>
    <t>D126310000068</t>
  </si>
  <si>
    <t>同志社高等学校</t>
  </si>
  <si>
    <t>京都府京都市左京区岩倉大鷺町８９</t>
  </si>
  <si>
    <t>6068558</t>
  </si>
  <si>
    <t>D126310000077</t>
  </si>
  <si>
    <t>東山高等学校</t>
  </si>
  <si>
    <t>京都府京都市左京区永観堂町５１</t>
  </si>
  <si>
    <t>6068445</t>
  </si>
  <si>
    <t>D126310000086</t>
  </si>
  <si>
    <t>京都精華学園高等学校</t>
  </si>
  <si>
    <t>京都府京都市左京区吉田河原町５－１</t>
  </si>
  <si>
    <t>6068305</t>
  </si>
  <si>
    <t>D126310000095</t>
  </si>
  <si>
    <t>京都文教高等学校</t>
  </si>
  <si>
    <t>京都府京都市左京区岡崎円勝寺町５</t>
  </si>
  <si>
    <t>6068344</t>
  </si>
  <si>
    <t>D126310000102</t>
  </si>
  <si>
    <t>ノートルダム女学院高等学校</t>
  </si>
  <si>
    <t>京都府京都市左京区鹿ケ谷桜谷町１１０</t>
  </si>
  <si>
    <t>6068423</t>
  </si>
  <si>
    <t>D126310000111</t>
  </si>
  <si>
    <t>京都両洋高等学校</t>
  </si>
  <si>
    <t>京都府京都市中京区壬生上大竹町１３</t>
  </si>
  <si>
    <t>6048851</t>
  </si>
  <si>
    <t>D126310000120</t>
  </si>
  <si>
    <t>洛陽総合高等学校</t>
  </si>
  <si>
    <t>京都府京都市中京区西ノ京春日町８番地</t>
  </si>
  <si>
    <t>6048453</t>
  </si>
  <si>
    <t>D126310000139</t>
  </si>
  <si>
    <t>大谷高等学校</t>
  </si>
  <si>
    <t>京都府京都市東山区今熊野池田町１２</t>
  </si>
  <si>
    <t>6050965</t>
  </si>
  <si>
    <t>D126310000148</t>
  </si>
  <si>
    <t>一燈園高等学校</t>
  </si>
  <si>
    <t>京都府京都市山科区四ノ宮柳山町２９</t>
  </si>
  <si>
    <t>6078025</t>
  </si>
  <si>
    <t>D126310000157</t>
  </si>
  <si>
    <t>華頂女子高等学校</t>
  </si>
  <si>
    <t>京都府京都市東山区林下町３－４５６</t>
  </si>
  <si>
    <t>6050062</t>
  </si>
  <si>
    <t>D126310000166</t>
  </si>
  <si>
    <t>京都女子高等学校</t>
  </si>
  <si>
    <t>京都府京都市東山区今熊野北日吉町１７番地</t>
  </si>
  <si>
    <t>6058501</t>
  </si>
  <si>
    <t>D126310000175</t>
  </si>
  <si>
    <t>龍谷大学付属平安高等学校</t>
  </si>
  <si>
    <t>京都府京都市下京区北小路通大宮西入御器屋町３０</t>
  </si>
  <si>
    <t>6008267</t>
  </si>
  <si>
    <t>D126310000184</t>
  </si>
  <si>
    <t>京都明徳高等学校</t>
  </si>
  <si>
    <t>京都府京都市西京区大枝東長町３－８</t>
  </si>
  <si>
    <t>6101111</t>
  </si>
  <si>
    <t>D126310000193</t>
  </si>
  <si>
    <t>洛南高等学校</t>
  </si>
  <si>
    <t>京都府京都市南区壬生通八条下る東寺町５５９</t>
  </si>
  <si>
    <t>6018478</t>
  </si>
  <si>
    <t>D126310000200</t>
  </si>
  <si>
    <t>京都先端科学大学附属高等学校</t>
  </si>
  <si>
    <t>京都府京都市右京区花園寺ノ中町８</t>
  </si>
  <si>
    <t>6168036</t>
  </si>
  <si>
    <t>D126310000219</t>
  </si>
  <si>
    <t>花園高等学校</t>
  </si>
  <si>
    <t>京都府京都市右京区花園木辻北町１</t>
  </si>
  <si>
    <t>6168034</t>
  </si>
  <si>
    <t>D126310000228</t>
  </si>
  <si>
    <t>京都光華高等学校</t>
  </si>
  <si>
    <t>京都府京都市右京区西京極野田町３９</t>
  </si>
  <si>
    <t>6160861</t>
  </si>
  <si>
    <t>D126310000237</t>
  </si>
  <si>
    <t>京都外大西高等学校</t>
  </si>
  <si>
    <t>京都府京都市右京区山ノ内苗町３７</t>
  </si>
  <si>
    <t>6150074</t>
  </si>
  <si>
    <t>D126310000246</t>
  </si>
  <si>
    <t>京都聖母学院高等学校</t>
  </si>
  <si>
    <t>京都府京都市伏見区深草田谷町１</t>
  </si>
  <si>
    <t>6120878</t>
  </si>
  <si>
    <t>D126310000255</t>
  </si>
  <si>
    <t>京都成章高等学校</t>
  </si>
  <si>
    <t>京都府京都市西京区大枝沓掛町２６</t>
  </si>
  <si>
    <t>6101106</t>
  </si>
  <si>
    <t>D126310000264</t>
  </si>
  <si>
    <t>福知山成美高等学校</t>
  </si>
  <si>
    <t>京都府福知山市字堀３４７１－１</t>
  </si>
  <si>
    <t>6200876</t>
  </si>
  <si>
    <t>D126310000273</t>
  </si>
  <si>
    <t>福知山淑徳高等学校</t>
  </si>
  <si>
    <t>京都府福知山市正明寺３６－１０</t>
  </si>
  <si>
    <t>6200936</t>
  </si>
  <si>
    <t>D126310000282</t>
  </si>
  <si>
    <t>京都共栄学園高等学校</t>
  </si>
  <si>
    <t>京都府福知山市字篠尾６２番地の５</t>
  </si>
  <si>
    <t>6200933</t>
  </si>
  <si>
    <t>D126310000291</t>
  </si>
  <si>
    <t>日星高等学校</t>
  </si>
  <si>
    <t>京都府舞鶴市上安久３８１</t>
  </si>
  <si>
    <t>6240913</t>
  </si>
  <si>
    <t>D126310000308</t>
  </si>
  <si>
    <t>立命館宇治高等学校</t>
  </si>
  <si>
    <t>京都府宇治市広野町八軒屋谷３３番１</t>
  </si>
  <si>
    <t>6110031</t>
  </si>
  <si>
    <t>D126310000317</t>
  </si>
  <si>
    <t>京都暁星高等学校</t>
  </si>
  <si>
    <t>京都府宮津市獅子崎３０</t>
  </si>
  <si>
    <t>6260065</t>
  </si>
  <si>
    <t>D126310000326</t>
  </si>
  <si>
    <t>京都西山高等学校</t>
  </si>
  <si>
    <t>京都府向日市寺戸町西野辺２５</t>
  </si>
  <si>
    <t>6170002</t>
  </si>
  <si>
    <t>D126310000335</t>
  </si>
  <si>
    <t>京都聖カタリナ高等学校</t>
  </si>
  <si>
    <t>京都府南丹市園部町美園町１－７８</t>
  </si>
  <si>
    <t>6220002</t>
  </si>
  <si>
    <t>D126310000344</t>
  </si>
  <si>
    <t>同志社国際高等学校</t>
  </si>
  <si>
    <t>京都府京田辺市多々羅都谷６０－１</t>
  </si>
  <si>
    <t>6100321</t>
  </si>
  <si>
    <t>D126310000353</t>
  </si>
  <si>
    <t>京都廣学館高等学校</t>
  </si>
  <si>
    <t>京都府相楽郡精華町下狛中垣内４８</t>
  </si>
  <si>
    <t>6190245</t>
  </si>
  <si>
    <t>D126310000362</t>
  </si>
  <si>
    <t>京都美山高等学校</t>
  </si>
  <si>
    <t>京都府京都市上京区元真如堂町３５８</t>
  </si>
  <si>
    <t>6010705</t>
  </si>
  <si>
    <t>D126310000371</t>
  </si>
  <si>
    <t>京都翔英高等学校</t>
  </si>
  <si>
    <t>京都府宇治市菟道大垣内３３－１０</t>
  </si>
  <si>
    <t>6110013</t>
  </si>
  <si>
    <t>D126310000380</t>
  </si>
  <si>
    <t>京都芸術高等学校</t>
  </si>
  <si>
    <t>京都府宇治市五ヶ庄西浦６－２</t>
  </si>
  <si>
    <t>D126310000399</t>
  </si>
  <si>
    <t>京都国際高等学校</t>
  </si>
  <si>
    <t>京都府京都市東山区今熊野本多山町１</t>
  </si>
  <si>
    <t>6050978</t>
  </si>
  <si>
    <t>D126310000406</t>
  </si>
  <si>
    <t>京都つくば開成高等学校</t>
  </si>
  <si>
    <t>京都府京都市下京区西洞院通七条上る福本町４０６番地</t>
  </si>
  <si>
    <t>6008320</t>
  </si>
  <si>
    <t>D126310000415</t>
  </si>
  <si>
    <t>立命館高等学校</t>
  </si>
  <si>
    <t>京都府長岡京市調子一丁目１番１号</t>
  </si>
  <si>
    <t>6170844</t>
  </si>
  <si>
    <t>D126310000424</t>
  </si>
  <si>
    <t>京都芸術大学附属高等学校</t>
  </si>
  <si>
    <t>京都府京都市左京区北白川上終町２４番地</t>
  </si>
  <si>
    <t>6068252</t>
  </si>
  <si>
    <t>D126310000433</t>
  </si>
  <si>
    <t>京都長尾谷高等学校</t>
  </si>
  <si>
    <t>京都府京都市伏見区深草佐野屋敷町１１－１</t>
  </si>
  <si>
    <t>6120089</t>
  </si>
  <si>
    <t>D127110000016</t>
  </si>
  <si>
    <t>27(大阪)</t>
  </si>
  <si>
    <t>大阪教育大学附属高等学校</t>
  </si>
  <si>
    <t>大阪府大阪市天王寺区南河堀町４－８８</t>
  </si>
  <si>
    <t>5430054</t>
  </si>
  <si>
    <t>D127210000014</t>
  </si>
  <si>
    <t>大阪府立北野高等学校</t>
  </si>
  <si>
    <t>大阪府大阪市淀川区新北野２－５－１３</t>
  </si>
  <si>
    <t>5320025</t>
  </si>
  <si>
    <t>D127210000023</t>
  </si>
  <si>
    <t>大阪府立東淀川高等学校</t>
  </si>
  <si>
    <t>大阪府大阪市淀川区宮原４－４－５</t>
  </si>
  <si>
    <t>5320003</t>
  </si>
  <si>
    <t>D127210000032</t>
  </si>
  <si>
    <t>大阪府立大手前高等学校</t>
  </si>
  <si>
    <t>大阪府大阪市中央区大手前２－１－１１</t>
  </si>
  <si>
    <t>5400008</t>
  </si>
  <si>
    <t>D127210000041</t>
  </si>
  <si>
    <t>大阪府立旭高等学校</t>
  </si>
  <si>
    <t>大阪府大阪市旭区高殿５－６－４１</t>
  </si>
  <si>
    <t>5350031</t>
  </si>
  <si>
    <t>D127210000050</t>
  </si>
  <si>
    <t>大阪府立清水谷高等学校</t>
  </si>
  <si>
    <t>大阪府大阪市天王寺区清水谷町２－４４</t>
  </si>
  <si>
    <t>5430011</t>
  </si>
  <si>
    <t>D127210000069</t>
  </si>
  <si>
    <t>大阪府立高津高等学校</t>
  </si>
  <si>
    <t>大阪府大阪市天王寺区餌差町１０－４７</t>
  </si>
  <si>
    <t>5430016</t>
  </si>
  <si>
    <t>D127210000078</t>
  </si>
  <si>
    <t>大阪府立夕陽丘高等学校</t>
  </si>
  <si>
    <t>大阪府大阪市天王寺区北山町１０－１０</t>
  </si>
  <si>
    <t>5430035</t>
  </si>
  <si>
    <t>D127210000087</t>
  </si>
  <si>
    <t>大阪府立港高等学校</t>
  </si>
  <si>
    <t>大阪府大阪市港区波除２－３－１</t>
  </si>
  <si>
    <t>5520001</t>
  </si>
  <si>
    <t>D127210000096</t>
  </si>
  <si>
    <t>大阪府立市岡高等学校</t>
  </si>
  <si>
    <t>大阪府大阪市港区市岡元町２－１２－１２</t>
  </si>
  <si>
    <t>5520002</t>
  </si>
  <si>
    <t>D127210000103</t>
  </si>
  <si>
    <t>大阪府立今宮高等学校</t>
  </si>
  <si>
    <t>大阪府大阪市浪速区戎本町２－７－３９</t>
  </si>
  <si>
    <t>5560013</t>
  </si>
  <si>
    <t>D127210000112</t>
  </si>
  <si>
    <t>大阪府立勝山高等学校</t>
  </si>
  <si>
    <t>大阪府大阪市生野区巽東３－１０－７５</t>
  </si>
  <si>
    <t>5440014</t>
  </si>
  <si>
    <t>D127210000121</t>
  </si>
  <si>
    <t>大阪府立生野高等学校</t>
  </si>
  <si>
    <t>大阪府松原市新堂１－５５２</t>
  </si>
  <si>
    <t>5800015</t>
  </si>
  <si>
    <t>D127210000130</t>
  </si>
  <si>
    <t>大阪府立天王寺高等学校</t>
  </si>
  <si>
    <t>大阪府大阪市阿倍野区三明町２－４－２３</t>
  </si>
  <si>
    <t>5450005</t>
  </si>
  <si>
    <t>D127210000149</t>
  </si>
  <si>
    <t>大阪府立阿倍野高等学校</t>
  </si>
  <si>
    <t>大阪府大阪市阿倍野区阪南町１－３０－３４</t>
  </si>
  <si>
    <t>5450021</t>
  </si>
  <si>
    <t>D127210000158</t>
  </si>
  <si>
    <t>大阪府立住吉高等学校</t>
  </si>
  <si>
    <t>大阪府大阪市阿倍野区北畠２－４－１</t>
  </si>
  <si>
    <t>5450035</t>
  </si>
  <si>
    <t>D127210000167</t>
  </si>
  <si>
    <t>大阪府立東住吉高等学校</t>
  </si>
  <si>
    <t>大阪府大阪市平野区平野西２－３－７７</t>
  </si>
  <si>
    <t>5470033</t>
  </si>
  <si>
    <t>D127210000176</t>
  </si>
  <si>
    <t>大阪府立阪南高等学校</t>
  </si>
  <si>
    <t>大阪府大阪市住吉区庭井２－１８－８１</t>
  </si>
  <si>
    <t>5580012</t>
  </si>
  <si>
    <t>D127210000185</t>
  </si>
  <si>
    <t>大阪府立池田高等学校</t>
  </si>
  <si>
    <t>大阪府池田市旭丘２－２－１</t>
  </si>
  <si>
    <t>5630022</t>
  </si>
  <si>
    <t>D127210000194</t>
  </si>
  <si>
    <t>大阪府立豊中高等学校</t>
  </si>
  <si>
    <t>大阪府豊中市上野西２丁目５番１２号</t>
  </si>
  <si>
    <t>5600011</t>
  </si>
  <si>
    <t>D127210000201</t>
  </si>
  <si>
    <t>大阪府立桜塚高等学校</t>
  </si>
  <si>
    <t>大阪府豊中市中桜塚４－１－１</t>
  </si>
  <si>
    <t>5610881</t>
  </si>
  <si>
    <t>D127210000210</t>
  </si>
  <si>
    <t>大阪府立箕面高等学校</t>
  </si>
  <si>
    <t>大阪府箕面市牧落４－８－６６</t>
  </si>
  <si>
    <t>5620004</t>
  </si>
  <si>
    <t>D127210000229</t>
  </si>
  <si>
    <t>大阪府立春日丘高等学校</t>
  </si>
  <si>
    <t>大阪府茨木市春日２丁目１番２号</t>
  </si>
  <si>
    <t>5670031</t>
  </si>
  <si>
    <t>D127210000238</t>
  </si>
  <si>
    <t>大阪府立茨木高等学校</t>
  </si>
  <si>
    <t>大阪府茨木市新庄町１２番１号</t>
  </si>
  <si>
    <t>5678523</t>
  </si>
  <si>
    <t>D127210000247</t>
  </si>
  <si>
    <t>大阪府立吹田高等学校</t>
  </si>
  <si>
    <t>大阪府吹田市原町４－２４－１４</t>
  </si>
  <si>
    <t>5640004</t>
  </si>
  <si>
    <t>D127210000256</t>
  </si>
  <si>
    <t>大阪府立千里高等学校</t>
  </si>
  <si>
    <t>大阪府吹田市高野台２－１７－１</t>
  </si>
  <si>
    <t>5650861</t>
  </si>
  <si>
    <t>D127210000265</t>
  </si>
  <si>
    <t>大阪府立四條畷高等学校</t>
  </si>
  <si>
    <t>大阪府四條畷市雁屋北町１－１</t>
  </si>
  <si>
    <t>5750035</t>
  </si>
  <si>
    <t>D127210000274</t>
  </si>
  <si>
    <t>大阪府立寝屋川高等学校</t>
  </si>
  <si>
    <t>大阪府寝屋川市本町１５－６４</t>
  </si>
  <si>
    <t>5720832</t>
  </si>
  <si>
    <t>D127210000283</t>
  </si>
  <si>
    <t>大阪府立枚方高等学校</t>
  </si>
  <si>
    <t>大阪府枚方市大垣内町３丁目１６番１号</t>
  </si>
  <si>
    <t>5730027</t>
  </si>
  <si>
    <t>D127210000292</t>
  </si>
  <si>
    <t>大阪府立布施高等学校</t>
  </si>
  <si>
    <t>大阪府東大阪市下小阪３丁目１４番２１号</t>
  </si>
  <si>
    <t>5770803</t>
  </si>
  <si>
    <t>D127210000309</t>
  </si>
  <si>
    <t>大阪府立山本高等学校</t>
  </si>
  <si>
    <t>大阪府八尾市山本町北１－１－４４</t>
  </si>
  <si>
    <t>5810831</t>
  </si>
  <si>
    <t>D127210000318</t>
  </si>
  <si>
    <t>大阪府立八尾高等学校</t>
  </si>
  <si>
    <t>大阪府八尾市高町１－７４</t>
  </si>
  <si>
    <t>5810073</t>
  </si>
  <si>
    <t>D127210000327</t>
  </si>
  <si>
    <t>大阪府立花園高等学校</t>
  </si>
  <si>
    <t>大阪府東大阪市花園東町３－１－２５</t>
  </si>
  <si>
    <t>5780931</t>
  </si>
  <si>
    <t>D127210000336</t>
  </si>
  <si>
    <t>大阪府立河南高等学校</t>
  </si>
  <si>
    <t>大阪府富田林市錦ヶ丘町１－１５</t>
  </si>
  <si>
    <t>5840038</t>
  </si>
  <si>
    <t>D127210000345</t>
  </si>
  <si>
    <t>大阪府立富田林高等学校</t>
  </si>
  <si>
    <t>大阪府富田林市谷川町４－３０</t>
  </si>
  <si>
    <t>5840035</t>
  </si>
  <si>
    <t>D127210000354</t>
  </si>
  <si>
    <t>大阪府立登美丘高等学校</t>
  </si>
  <si>
    <t>大阪府堺市東区西野５１番地</t>
  </si>
  <si>
    <t>5998125</t>
  </si>
  <si>
    <t>D127210000363</t>
  </si>
  <si>
    <t>大阪府立泉陽高等学校</t>
  </si>
  <si>
    <t>大阪府堺市堺区車之町東３－２－１</t>
  </si>
  <si>
    <t>5900943</t>
  </si>
  <si>
    <t>D127210000372</t>
  </si>
  <si>
    <t>大阪府立三国丘高等学校</t>
  </si>
  <si>
    <t>大阪府堺市堺区南三国ケ丘町２－２－３６</t>
  </si>
  <si>
    <t>5900023</t>
  </si>
  <si>
    <t>D127210000381</t>
  </si>
  <si>
    <t>大阪府立鳳高等学校</t>
  </si>
  <si>
    <t>大阪府堺市西区原田１５０</t>
  </si>
  <si>
    <t>5938317</t>
  </si>
  <si>
    <t>D127210000390</t>
  </si>
  <si>
    <t>大阪府立泉大津高等学校</t>
  </si>
  <si>
    <t>大阪府泉大津市北豊中町１－１－１</t>
  </si>
  <si>
    <t>5950012</t>
  </si>
  <si>
    <t>D127210000407</t>
  </si>
  <si>
    <t>大阪府立和泉高等学校</t>
  </si>
  <si>
    <t>大阪府岸和田市土生町１－２－１</t>
  </si>
  <si>
    <t>5960825</t>
  </si>
  <si>
    <t>D127210000416</t>
  </si>
  <si>
    <t>大阪府立岸和田高等学校</t>
  </si>
  <si>
    <t>大阪府岸和田市岸城町１０－１</t>
  </si>
  <si>
    <t>5960073</t>
  </si>
  <si>
    <t>D127210000425</t>
  </si>
  <si>
    <t>大阪府立佐野高等学校</t>
  </si>
  <si>
    <t>大阪府泉佐野市市場東２丁目１４番１号</t>
  </si>
  <si>
    <t>5980005</t>
  </si>
  <si>
    <t>D127210000434</t>
  </si>
  <si>
    <t>大阪府立貝塚高等学校</t>
  </si>
  <si>
    <t>大阪府貝塚市畠中１－１－１</t>
  </si>
  <si>
    <t>5970072</t>
  </si>
  <si>
    <t>D127210000443</t>
  </si>
  <si>
    <t>大阪府立泉北高等学校</t>
  </si>
  <si>
    <t>大阪府堺市南区若松台３－２－２</t>
  </si>
  <si>
    <t>5900116</t>
  </si>
  <si>
    <t>D127210000452</t>
  </si>
  <si>
    <t>大阪府立三島高等学校</t>
  </si>
  <si>
    <t>大阪府高槻市今城町２７ー１</t>
  </si>
  <si>
    <t>5691135</t>
  </si>
  <si>
    <t>D127210000461</t>
  </si>
  <si>
    <t>大阪府立摂津高等学校</t>
  </si>
  <si>
    <t>大阪府摂津市学園町１－５－１</t>
  </si>
  <si>
    <t>5660033</t>
  </si>
  <si>
    <t>D127210000470</t>
  </si>
  <si>
    <t>大阪府立堺東高等学校</t>
  </si>
  <si>
    <t>大阪府堺市南区晴美台１－１－２</t>
  </si>
  <si>
    <t>5900113</t>
  </si>
  <si>
    <t>D127210000489</t>
  </si>
  <si>
    <t>大阪府立長野高等学校</t>
  </si>
  <si>
    <t>大阪府河内長野市原町２丁目１－１</t>
  </si>
  <si>
    <t>5860021</t>
  </si>
  <si>
    <t>D127210000498</t>
  </si>
  <si>
    <t>大阪府立長尾高等学校</t>
  </si>
  <si>
    <t>大阪府枚方市長尾家具町５－１－１</t>
  </si>
  <si>
    <t>5730102</t>
  </si>
  <si>
    <t>D127210000504</t>
  </si>
  <si>
    <t>大阪府立西成高等学校</t>
  </si>
  <si>
    <t>大阪府大阪市西成区津守１丁目１３番１０号</t>
  </si>
  <si>
    <t>5570062</t>
  </si>
  <si>
    <t>D127210000513</t>
  </si>
  <si>
    <t>大阪府立箕面東高等学校</t>
  </si>
  <si>
    <t>大阪府箕面市粟生外院５－４－６３</t>
  </si>
  <si>
    <t>5620025</t>
  </si>
  <si>
    <t>D127210000522</t>
  </si>
  <si>
    <t>大阪府立吹田東高等学校</t>
  </si>
  <si>
    <t>大阪府吹田市青葉丘南１６－１</t>
  </si>
  <si>
    <t>5650802</t>
  </si>
  <si>
    <t>D127210000531</t>
  </si>
  <si>
    <t>大阪府立島本高等学校</t>
  </si>
  <si>
    <t>大阪府三島郡島本町桜井台１５‐１</t>
  </si>
  <si>
    <t>6180023</t>
  </si>
  <si>
    <t>D127210000540</t>
  </si>
  <si>
    <t>大阪府立交野高等学校</t>
  </si>
  <si>
    <t>大阪府交野市寺南野１０－１</t>
  </si>
  <si>
    <t>5760064</t>
  </si>
  <si>
    <t>D127210000559</t>
  </si>
  <si>
    <t>大阪府立松原高等学校</t>
  </si>
  <si>
    <t>大阪府松原市三宅東３－４－１</t>
  </si>
  <si>
    <t>5800041</t>
  </si>
  <si>
    <t>D127210000568</t>
  </si>
  <si>
    <t>大阪府立長野北高等学校</t>
  </si>
  <si>
    <t>大阪府河内長野市木戸東町３－１</t>
  </si>
  <si>
    <t>5860008</t>
  </si>
  <si>
    <t>D127210000577</t>
  </si>
  <si>
    <t>大阪府立藤井寺高等学校</t>
  </si>
  <si>
    <t>大阪府藤井寺市津堂３丁目５１６</t>
  </si>
  <si>
    <t>5830037</t>
  </si>
  <si>
    <t>D127210000586</t>
  </si>
  <si>
    <t>大阪府立金岡高等学校</t>
  </si>
  <si>
    <t>大阪府堺市北区金岡町２６５１</t>
  </si>
  <si>
    <t>5918022</t>
  </si>
  <si>
    <t>D127210000595</t>
  </si>
  <si>
    <t>大阪府立貝塚南高等学校</t>
  </si>
  <si>
    <t>大阪府貝塚市橋本６２０</t>
  </si>
  <si>
    <t>5970043</t>
  </si>
  <si>
    <t>D127210000602</t>
  </si>
  <si>
    <t>大阪府立柴島高等学校</t>
  </si>
  <si>
    <t>大阪府大阪市東淀川区柴島１－７－１０６</t>
  </si>
  <si>
    <t>5330024</t>
  </si>
  <si>
    <t>D127210000611</t>
  </si>
  <si>
    <t>大阪府立茨田高等学校</t>
  </si>
  <si>
    <t>大阪府大阪市鶴見区安田１－５－４９</t>
  </si>
  <si>
    <t>5380032</t>
  </si>
  <si>
    <t>D127210000620</t>
  </si>
  <si>
    <t>大阪府立長吉高等学校</t>
  </si>
  <si>
    <t>大阪府大阪市平野区長吉長原西３－１１－３３</t>
  </si>
  <si>
    <t>5470015</t>
  </si>
  <si>
    <t>D127210000639</t>
  </si>
  <si>
    <t>大阪府立豊島高等学校</t>
  </si>
  <si>
    <t>大阪府豊中市北緑丘３－２－１</t>
  </si>
  <si>
    <t>5600001</t>
  </si>
  <si>
    <t>D127210000648</t>
  </si>
  <si>
    <t>大阪府立東百舌鳥高等学校</t>
  </si>
  <si>
    <t>大阪府堺市中区土塔町２３７７－５</t>
  </si>
  <si>
    <t>5998234</t>
  </si>
  <si>
    <t>D127210000657</t>
  </si>
  <si>
    <t>大阪府立牧野高等学校</t>
  </si>
  <si>
    <t>大阪府枚方市南船橋１－１１－１</t>
  </si>
  <si>
    <t>5731123</t>
  </si>
  <si>
    <t>D127210000666</t>
  </si>
  <si>
    <t>大阪府立茨木西高等学校</t>
  </si>
  <si>
    <t>大阪府茨木市紫明園１０番６８号</t>
  </si>
  <si>
    <t>5670045</t>
  </si>
  <si>
    <t>D127210000675</t>
  </si>
  <si>
    <t>大阪府立野崎高等学校</t>
  </si>
  <si>
    <t>大阪府大東市寺川１－２－１</t>
  </si>
  <si>
    <t>5740014</t>
  </si>
  <si>
    <t>D127210000684</t>
  </si>
  <si>
    <t>大阪府立泉鳥取高等学校</t>
  </si>
  <si>
    <t>大阪府阪南市緑ヶ丘１丁目１番１０号</t>
  </si>
  <si>
    <t>5990216</t>
  </si>
  <si>
    <t>D127210000693</t>
  </si>
  <si>
    <t>大阪府立美原高等学校</t>
  </si>
  <si>
    <t>大阪府堺市美原区平尾２３４－１</t>
  </si>
  <si>
    <t>5870022</t>
  </si>
  <si>
    <t>D127210000700</t>
  </si>
  <si>
    <t>大阪府立園芸高等学校</t>
  </si>
  <si>
    <t>大阪府池田市八王寺２－５－１</t>
  </si>
  <si>
    <t>5630037</t>
  </si>
  <si>
    <t>D127210000719</t>
  </si>
  <si>
    <t>大阪府立農芸高等学校</t>
  </si>
  <si>
    <t>大阪府堺市美原区北余部５９５－１</t>
  </si>
  <si>
    <t>5870051</t>
  </si>
  <si>
    <t>D127210000728</t>
  </si>
  <si>
    <t>大阪府立高槻北高等学校</t>
  </si>
  <si>
    <t>大阪府高槻市別所本町３６－３</t>
  </si>
  <si>
    <t>5691112</t>
  </si>
  <si>
    <t>D127210000737</t>
  </si>
  <si>
    <t>大阪府立門真西高等学校</t>
  </si>
  <si>
    <t>大阪府門真市柳田町２９－１</t>
  </si>
  <si>
    <t>5710038</t>
  </si>
  <si>
    <t>D127210000746</t>
  </si>
  <si>
    <t>大阪府立柏原東高等学校</t>
  </si>
  <si>
    <t>大阪府柏原市大字高井田１０１５番地</t>
  </si>
  <si>
    <t>5820015</t>
  </si>
  <si>
    <t>D127210000755</t>
  </si>
  <si>
    <t>大阪府立高石高等学校</t>
  </si>
  <si>
    <t>大阪府高石市千代田６－１２－１</t>
  </si>
  <si>
    <t>5920005</t>
  </si>
  <si>
    <t>D127210000764</t>
  </si>
  <si>
    <t>大阪府立刀根山高等学校</t>
  </si>
  <si>
    <t>大阪府豊中市刀根山６－９－１</t>
  </si>
  <si>
    <t>5600045</t>
  </si>
  <si>
    <t>D127210000773</t>
  </si>
  <si>
    <t>大阪府立北千里高等学校</t>
  </si>
  <si>
    <t>大阪府吹田市藤白台５－６－１</t>
  </si>
  <si>
    <t>5650873</t>
  </si>
  <si>
    <t>D127210000782</t>
  </si>
  <si>
    <t>大阪府立布施北高等学校</t>
  </si>
  <si>
    <t>大阪府東大阪市荒本西１－２－７２</t>
  </si>
  <si>
    <t>5770024</t>
  </si>
  <si>
    <t>D127210000791</t>
  </si>
  <si>
    <t>大阪府立伯太高等学校</t>
  </si>
  <si>
    <t>大阪府和泉市伯太町２－４－１１</t>
  </si>
  <si>
    <t>5940023</t>
  </si>
  <si>
    <t>D127210000808</t>
  </si>
  <si>
    <t>大阪府立久米田高等学校</t>
  </si>
  <si>
    <t>大阪府岸和田市額原町１１００</t>
  </si>
  <si>
    <t>5960822</t>
  </si>
  <si>
    <t>D127210000817</t>
  </si>
  <si>
    <t>大阪府立岬高等学校</t>
  </si>
  <si>
    <t>大阪府泉南郡岬町淡輪３２４６</t>
  </si>
  <si>
    <t>5990301</t>
  </si>
  <si>
    <t>D127210000826</t>
  </si>
  <si>
    <t>大阪府立芥川高等学校</t>
  </si>
  <si>
    <t>大阪府高槻市浦堂１－１２－１</t>
  </si>
  <si>
    <t>5691027</t>
  </si>
  <si>
    <t>D127210000835</t>
  </si>
  <si>
    <t>大阪府立香里丘高等学校</t>
  </si>
  <si>
    <t>大阪府枚方市東中振２－１８－１</t>
  </si>
  <si>
    <t>5730093</t>
  </si>
  <si>
    <t>D127210000844</t>
  </si>
  <si>
    <t>大阪府立西寝屋川高等学校</t>
  </si>
  <si>
    <t>大阪府寝屋川市葛原２－１９－１</t>
  </si>
  <si>
    <t>5720075</t>
  </si>
  <si>
    <t>D127210000853</t>
  </si>
  <si>
    <t>大阪府立平野高等学校</t>
  </si>
  <si>
    <t>大阪府大阪市平野区長吉川辺４－２－１１</t>
  </si>
  <si>
    <t>5470014</t>
  </si>
  <si>
    <t>D127210000862</t>
  </si>
  <si>
    <t>大阪府立金剛高等学校</t>
  </si>
  <si>
    <t>大阪府富田林市藤沢台２－１－１</t>
  </si>
  <si>
    <t>5840071</t>
  </si>
  <si>
    <t>D127210000871</t>
  </si>
  <si>
    <t>大阪府立狭山高等学校</t>
  </si>
  <si>
    <t>大阪府大阪狭山市半田４－１５１０</t>
  </si>
  <si>
    <t>5890011</t>
  </si>
  <si>
    <t>D127210000880</t>
  </si>
  <si>
    <t>大阪府立福泉高等学校</t>
  </si>
  <si>
    <t>大阪府堺市西区太平寺３２３</t>
  </si>
  <si>
    <t>5938314</t>
  </si>
  <si>
    <t>D127210000899</t>
  </si>
  <si>
    <t>大阪府立信太高等学校</t>
  </si>
  <si>
    <t>大阪府和泉市葛の葉町３－６－８</t>
  </si>
  <si>
    <t>5940081</t>
  </si>
  <si>
    <t>D127210000906</t>
  </si>
  <si>
    <t>大阪府立阿武野高等学校</t>
  </si>
  <si>
    <t>大阪府高槻市氷室町３－３８－１</t>
  </si>
  <si>
    <t>5691141</t>
  </si>
  <si>
    <t>D127210000915</t>
  </si>
  <si>
    <t>大阪府立守口東高等学校</t>
  </si>
  <si>
    <t>大阪府守口市八雲中町２丁目１番３２号</t>
  </si>
  <si>
    <t>5700005</t>
  </si>
  <si>
    <t>D127210000924</t>
  </si>
  <si>
    <t>大阪府立八尾北高等学校</t>
  </si>
  <si>
    <t>大阪府八尾市萱振町７－４２</t>
  </si>
  <si>
    <t>5810834</t>
  </si>
  <si>
    <t>D127210000933</t>
  </si>
  <si>
    <t>大阪府立大塚高等学校</t>
  </si>
  <si>
    <t>大阪府松原市西大塚２－１００５</t>
  </si>
  <si>
    <t>5800011</t>
  </si>
  <si>
    <t>D127210000942</t>
  </si>
  <si>
    <t>大阪府立福井高等学校</t>
  </si>
  <si>
    <t>大阪府茨木市西福井３－３３－１１</t>
  </si>
  <si>
    <t>5670067</t>
  </si>
  <si>
    <t>D127210000951</t>
  </si>
  <si>
    <t>大阪府立山田高等学校</t>
  </si>
  <si>
    <t>大阪府吹田市山田東３－２８－１</t>
  </si>
  <si>
    <t>5650821</t>
  </si>
  <si>
    <t>D127210000960</t>
  </si>
  <si>
    <t>大阪府立堺上高等学校</t>
  </si>
  <si>
    <t>大阪府堺市西区上６１</t>
  </si>
  <si>
    <t>5938311</t>
  </si>
  <si>
    <t>D127210000979</t>
  </si>
  <si>
    <t>大阪府立大冠高等学校</t>
  </si>
  <si>
    <t>大阪府高槻市大塚町４－５０－１</t>
  </si>
  <si>
    <t>5690034</t>
  </si>
  <si>
    <t>D127210000988</t>
  </si>
  <si>
    <t>大阪府立枚方津田高等学校</t>
  </si>
  <si>
    <t>大阪府枚方市津田北町２－５０－１</t>
  </si>
  <si>
    <t>5730121</t>
  </si>
  <si>
    <t>D127210000997</t>
  </si>
  <si>
    <t>大阪府立日根野高等学校</t>
  </si>
  <si>
    <t>大阪府泉佐野市日根野２３７２－１</t>
  </si>
  <si>
    <t>5980021</t>
  </si>
  <si>
    <t>D127210001004</t>
  </si>
  <si>
    <t>大阪府立門真なみはや高等学校</t>
  </si>
  <si>
    <t>大阪府門真市島頭４－９－１</t>
  </si>
  <si>
    <t>5710016</t>
  </si>
  <si>
    <t>D127210001013</t>
  </si>
  <si>
    <t>大阪府立枚岡樟風高等学校</t>
  </si>
  <si>
    <t>大阪府東大阪市鷹殿町１８－１</t>
  </si>
  <si>
    <t>5798036</t>
  </si>
  <si>
    <t>D127210001022</t>
  </si>
  <si>
    <t>大阪府立芦間高等学校</t>
  </si>
  <si>
    <t>大阪府守口市外島町１－４３</t>
  </si>
  <si>
    <t>5700096</t>
  </si>
  <si>
    <t>D127210001031</t>
  </si>
  <si>
    <t>大阪府立八尾翠翔高等学校</t>
  </si>
  <si>
    <t>大阪府八尾市神宮寺３－１０７</t>
  </si>
  <si>
    <t>5810885</t>
  </si>
  <si>
    <t>D127210001040</t>
  </si>
  <si>
    <t>大阪府立槻の木高等学校</t>
  </si>
  <si>
    <t>大阪府高槻市城内町２－１３</t>
  </si>
  <si>
    <t>5690075</t>
  </si>
  <si>
    <t>D127210001059</t>
  </si>
  <si>
    <t>大阪府立成美高等学校</t>
  </si>
  <si>
    <t>大阪府堺市南区城山台４－１－１</t>
  </si>
  <si>
    <t>5900137</t>
  </si>
  <si>
    <t>D127210001068</t>
  </si>
  <si>
    <t>大阪府立港南造形高等学校</t>
  </si>
  <si>
    <t>大阪府大阪市住之江区南港東２－５－７２</t>
  </si>
  <si>
    <t>5590031</t>
  </si>
  <si>
    <t>D127210001077</t>
  </si>
  <si>
    <t>大阪府立枚方なぎさ高等学校</t>
  </si>
  <si>
    <t>大阪府枚方市磯島元町２０番地１</t>
  </si>
  <si>
    <t>5731187</t>
  </si>
  <si>
    <t>D127210001086</t>
  </si>
  <si>
    <t>大阪府立かわち野高等学校</t>
  </si>
  <si>
    <t>大阪府東大阪市新庄４－１１－９５</t>
  </si>
  <si>
    <t>5780963</t>
  </si>
  <si>
    <t>D127210001095</t>
  </si>
  <si>
    <t>大阪府立西野田工科高等学校</t>
  </si>
  <si>
    <t>大阪府大阪市福島区大開２－１７－６２</t>
  </si>
  <si>
    <t>5530007</t>
  </si>
  <si>
    <t>D127210001102</t>
  </si>
  <si>
    <t>大阪府立淀川工科高等学校</t>
  </si>
  <si>
    <t>大阪府大阪市旭区太子橋３－１－３２</t>
  </si>
  <si>
    <t>5350001</t>
  </si>
  <si>
    <t>D127210001111</t>
  </si>
  <si>
    <t>大阪府立成城高等学校</t>
  </si>
  <si>
    <t>大阪府大阪市城東区諏訪３－１１－４１</t>
  </si>
  <si>
    <t>5360021</t>
  </si>
  <si>
    <t>D127210001120</t>
  </si>
  <si>
    <t>大阪府立今宮工科高等学校</t>
  </si>
  <si>
    <t>大阪府大阪市西成区出城１－１－６</t>
  </si>
  <si>
    <t>5570024</t>
  </si>
  <si>
    <t>D127210001139</t>
  </si>
  <si>
    <t>大阪府立東住吉総合高等学校</t>
  </si>
  <si>
    <t>大阪府大阪市平野区喜連西２－１１－６６</t>
  </si>
  <si>
    <t>5470026</t>
  </si>
  <si>
    <t>D127210001148</t>
  </si>
  <si>
    <t>大阪府立堺工科高等学校</t>
  </si>
  <si>
    <t>大阪府堺市堺区大仙中町１２－１</t>
  </si>
  <si>
    <t>5900801</t>
  </si>
  <si>
    <t>D127210001157</t>
  </si>
  <si>
    <t>大阪府立茨木工科高等学校</t>
  </si>
  <si>
    <t>大阪府茨木市春日５－６－４１</t>
  </si>
  <si>
    <t>D127210001166</t>
  </si>
  <si>
    <t>大阪府立佐野工科高等学校</t>
  </si>
  <si>
    <t>大阪府泉佐野市高松東１－３－５０</t>
  </si>
  <si>
    <t>5980012</t>
  </si>
  <si>
    <t>D127210001175</t>
  </si>
  <si>
    <t>大阪府立桃谷高等学校</t>
  </si>
  <si>
    <t>大阪府大阪市生野区勝山南３－１－４</t>
  </si>
  <si>
    <t>5440021</t>
  </si>
  <si>
    <t>D127210001184</t>
  </si>
  <si>
    <t>大阪府立和泉総合高等学校</t>
  </si>
  <si>
    <t>大阪府和泉市冨秋町１－１４－４</t>
  </si>
  <si>
    <t>5940082</t>
  </si>
  <si>
    <t>D127210001193</t>
  </si>
  <si>
    <t>大阪府立藤井寺工科高等学校</t>
  </si>
  <si>
    <t>大阪府藤井寺市御舟町１０－１</t>
  </si>
  <si>
    <t>5830021</t>
  </si>
  <si>
    <t>D127210001200</t>
  </si>
  <si>
    <t>大阪府立城東工科高等学校</t>
  </si>
  <si>
    <t>大阪府東大阪市西鴻池町２－５－３３</t>
  </si>
  <si>
    <t>5780976</t>
  </si>
  <si>
    <t>D127210001219</t>
  </si>
  <si>
    <t>大阪府立布施工科高等学校</t>
  </si>
  <si>
    <t>大阪府東大阪市宝持３－７－５</t>
  </si>
  <si>
    <t>5770805</t>
  </si>
  <si>
    <t>D127210001228</t>
  </si>
  <si>
    <t>大阪府立緑風冠高等学校</t>
  </si>
  <si>
    <t>大阪府大東市深野４－１２－１</t>
  </si>
  <si>
    <t>5740072</t>
  </si>
  <si>
    <t>D127210001237</t>
  </si>
  <si>
    <t>大阪府立千里青雲高等学校</t>
  </si>
  <si>
    <t>大阪府豊中市新千里南町１丁目５番１号</t>
  </si>
  <si>
    <t>5600084</t>
  </si>
  <si>
    <t>D127210001246</t>
  </si>
  <si>
    <t>大阪府立北摂つばさ高等学校</t>
  </si>
  <si>
    <t>大阪府茨木市玉島台２－１５</t>
  </si>
  <si>
    <t>5670848</t>
  </si>
  <si>
    <t>D127210001255</t>
  </si>
  <si>
    <t>大阪府立みどり清朋高等学校</t>
  </si>
  <si>
    <t>大阪府東大阪市池島町６－３－９</t>
  </si>
  <si>
    <t>5798064</t>
  </si>
  <si>
    <t>D127210001264</t>
  </si>
  <si>
    <t>大阪府立北かわち皐が丘高等学校</t>
  </si>
  <si>
    <t>大阪府寝屋川市寝屋北町１－１</t>
  </si>
  <si>
    <t>5720851</t>
  </si>
  <si>
    <t>D127210001273</t>
  </si>
  <si>
    <t>大阪府立懐風館高等学校</t>
  </si>
  <si>
    <t>大阪府羽曳野市大黒７７６</t>
  </si>
  <si>
    <t>5830847</t>
  </si>
  <si>
    <t>D127210001282</t>
  </si>
  <si>
    <t>大阪府立りんくう翔南高等学校</t>
  </si>
  <si>
    <t>大阪府泉南市樽井２－３５－５４</t>
  </si>
  <si>
    <t>5900521</t>
  </si>
  <si>
    <t>D127210001291</t>
  </si>
  <si>
    <t>大阪府教育センター附属高等学校</t>
  </si>
  <si>
    <t>大阪府大阪市住吉区苅田４－１－７２</t>
  </si>
  <si>
    <t>5580011</t>
  </si>
  <si>
    <t>D127210001308</t>
  </si>
  <si>
    <t>大阪府立淀川清流高等学校</t>
  </si>
  <si>
    <t>大阪府大阪市東淀川区豊里２丁目１１－３５</t>
  </si>
  <si>
    <t>5330013</t>
  </si>
  <si>
    <t>D127210001317</t>
  </si>
  <si>
    <t>大阪府立大正白稜高等学校</t>
  </si>
  <si>
    <t>大阪府大阪市大正区泉尾３－１９－５０</t>
  </si>
  <si>
    <t>5510031</t>
  </si>
  <si>
    <t>D127210001326</t>
  </si>
  <si>
    <t>大阪府立豊中高等学校能勢分校</t>
  </si>
  <si>
    <t>大阪府豊能郡能勢町上田尻５８０</t>
  </si>
  <si>
    <t>5630122</t>
  </si>
  <si>
    <t>D127210001335</t>
  </si>
  <si>
    <t>大阪府立大阪わかば高等学校</t>
  </si>
  <si>
    <t>D127210001344</t>
  </si>
  <si>
    <t>大阪府立桜宮高等学校</t>
  </si>
  <si>
    <t>大阪府大阪市都島区毛馬町５－２２－２８</t>
  </si>
  <si>
    <t>5340001</t>
  </si>
  <si>
    <t>D127210001353</t>
  </si>
  <si>
    <t>大阪府立東高等学校</t>
  </si>
  <si>
    <t>大阪府大阪市都島区東野田町４－１５－１４</t>
  </si>
  <si>
    <t>5340024</t>
  </si>
  <si>
    <t>D127210001362</t>
  </si>
  <si>
    <t>大阪府立南高等学校</t>
  </si>
  <si>
    <t>大阪府大阪市北区松ケ枝町１－３８</t>
  </si>
  <si>
    <t>5300037</t>
  </si>
  <si>
    <t>D127210001371</t>
  </si>
  <si>
    <t>大阪府立汎愛高等学校</t>
  </si>
  <si>
    <t>大阪府大阪市鶴見区今津中２－１－５２</t>
  </si>
  <si>
    <t>5380042</t>
  </si>
  <si>
    <t>D127210001380</t>
  </si>
  <si>
    <t>大阪府立いちりつ高等学校</t>
  </si>
  <si>
    <t>大阪府枚方市北中振２－８－１</t>
  </si>
  <si>
    <t>5730064</t>
  </si>
  <si>
    <t>D127210001399</t>
  </si>
  <si>
    <t>大阪府立咲くやこの花高等学校</t>
  </si>
  <si>
    <t>大阪府大阪市此花区西九条６－１－４４</t>
  </si>
  <si>
    <t>5540012</t>
  </si>
  <si>
    <t>D127210001406</t>
  </si>
  <si>
    <t>大阪府立大阪ビジネスフロンティア高等学校</t>
  </si>
  <si>
    <t>大阪府大阪市天王寺区烏ヶ辻２－９－２６</t>
  </si>
  <si>
    <t>5430042</t>
  </si>
  <si>
    <t>D127210001415</t>
  </si>
  <si>
    <t>大阪府立水都国際高等学校</t>
  </si>
  <si>
    <t>大阪府大阪市住之江区南港中３－１７－１３</t>
  </si>
  <si>
    <t>5590033</t>
  </si>
  <si>
    <t>D127210001424</t>
  </si>
  <si>
    <t>大阪府立扇町総合高等学校</t>
  </si>
  <si>
    <t>大阪府大阪市北区松ヶ枝町１－３８</t>
  </si>
  <si>
    <t>D127210001433</t>
  </si>
  <si>
    <t>大阪府立西高等学校</t>
  </si>
  <si>
    <t>D127210001442</t>
  </si>
  <si>
    <t>大阪府立淀商業高等学校</t>
  </si>
  <si>
    <t>大阪府大阪市西淀川区野里３－３－１５</t>
  </si>
  <si>
    <t>5550024</t>
  </si>
  <si>
    <t>D127210001451</t>
  </si>
  <si>
    <t>大阪府立鶴見商業高等学校</t>
  </si>
  <si>
    <t>大阪府大阪市鶴見区緑２－１０－９</t>
  </si>
  <si>
    <t>5380054</t>
  </si>
  <si>
    <t>D127210001460</t>
  </si>
  <si>
    <t>大阪府立住吉商業高等学校</t>
  </si>
  <si>
    <t>大阪府大阪市住之江区御崎７－１２－５５</t>
  </si>
  <si>
    <t>5590013</t>
  </si>
  <si>
    <t>D127210001479</t>
  </si>
  <si>
    <t>大阪府立都島工業高等学校</t>
  </si>
  <si>
    <t>大阪府大阪市都島区善源寺町１－５－６４</t>
  </si>
  <si>
    <t>5340015</t>
  </si>
  <si>
    <t>D127210001488</t>
  </si>
  <si>
    <t>大阪府立泉尾工業高等学校</t>
  </si>
  <si>
    <t>大阪府大阪市大正区泉尾５－１６－７</t>
  </si>
  <si>
    <t>D127210001497</t>
  </si>
  <si>
    <t>大阪府立東淀工業高等学校</t>
  </si>
  <si>
    <t>大阪府大阪市淀川区加島１－５２－８１</t>
  </si>
  <si>
    <t>5320031</t>
  </si>
  <si>
    <t>D127210001503</t>
  </si>
  <si>
    <t>大阪府立生野工業高等学校</t>
  </si>
  <si>
    <t>大阪府大阪市生野区生野東２－３－６６</t>
  </si>
  <si>
    <t>5440025</t>
  </si>
  <si>
    <t>D127210001512</t>
  </si>
  <si>
    <t>大阪府立工芸高等学校</t>
  </si>
  <si>
    <t>大阪府大阪市阿倍野区文の里１－７－２</t>
  </si>
  <si>
    <t>5450004</t>
  </si>
  <si>
    <t>D127210001521</t>
  </si>
  <si>
    <t>大阪府立都島第二工業高等学校</t>
  </si>
  <si>
    <t>D127210001530</t>
  </si>
  <si>
    <t>大阪府立第二工芸高等学校</t>
  </si>
  <si>
    <t>D127210001549</t>
  </si>
  <si>
    <t>大阪府立中央高等学校</t>
  </si>
  <si>
    <t>大阪府大阪市中央区釣鐘町１－１－５</t>
  </si>
  <si>
    <t>5400035</t>
  </si>
  <si>
    <t>D127210001558</t>
  </si>
  <si>
    <t>大阪府立堺西高等学校</t>
  </si>
  <si>
    <t>大阪府堺市南区桃山台４－１６</t>
  </si>
  <si>
    <t>5900141</t>
  </si>
  <si>
    <t>D127210001567</t>
  </si>
  <si>
    <t>大阪府立渋谷高等学校</t>
  </si>
  <si>
    <t>大阪府池田市畑４－１－１</t>
  </si>
  <si>
    <t>5630021</t>
  </si>
  <si>
    <t>D127210001576</t>
  </si>
  <si>
    <t>東大阪市立日新高等学校</t>
  </si>
  <si>
    <t>大阪府東大阪市日下町７－９－１１</t>
  </si>
  <si>
    <t>5798003</t>
  </si>
  <si>
    <t>D127210001585</t>
  </si>
  <si>
    <t>堺市立堺高等学校</t>
  </si>
  <si>
    <t>大阪府堺市堺区向陵東町１－１０－１</t>
  </si>
  <si>
    <t>5900025</t>
  </si>
  <si>
    <t>D127210001594</t>
  </si>
  <si>
    <t>岸和田市立産業高等学校</t>
  </si>
  <si>
    <t>大阪府岸和田市別所町三丁目３３番１号</t>
  </si>
  <si>
    <t>5960045</t>
  </si>
  <si>
    <t>D127210001601</t>
  </si>
  <si>
    <t>大阪府立桜和高等学校</t>
  </si>
  <si>
    <t>D127210001610</t>
  </si>
  <si>
    <t>大阪府立東大阪みらい工科高等学校</t>
  </si>
  <si>
    <t>D127310000012</t>
  </si>
  <si>
    <t>東朋学園高等学校</t>
  </si>
  <si>
    <t>大阪府大阪市天王寺区城南寺町７－２８</t>
  </si>
  <si>
    <t>5430017</t>
  </si>
  <si>
    <t>D127310000021</t>
  </si>
  <si>
    <t>大阪つくば開成高等学校</t>
  </si>
  <si>
    <t>大阪府大阪市北区天満２－２－１６</t>
  </si>
  <si>
    <t>5300043</t>
  </si>
  <si>
    <t>D127310000030</t>
  </si>
  <si>
    <t>英風高等学校</t>
  </si>
  <si>
    <t>大阪府大阪市福島区吉野４－１３－４</t>
  </si>
  <si>
    <t>5530006</t>
  </si>
  <si>
    <t>D127310000049</t>
  </si>
  <si>
    <t>昇陽高等学校</t>
  </si>
  <si>
    <t>大阪府大阪市此花区朝日１－１－９</t>
  </si>
  <si>
    <t>5540011</t>
  </si>
  <si>
    <t>D127310000058</t>
  </si>
  <si>
    <t>相愛高等学校</t>
  </si>
  <si>
    <t>大阪府大阪市中央区本町４－１－２３</t>
  </si>
  <si>
    <t>5410053</t>
  </si>
  <si>
    <t>D127310000067</t>
  </si>
  <si>
    <t>大阪女学院高等学校</t>
  </si>
  <si>
    <t>大阪府大阪市中央区玉造２－２６－５４</t>
  </si>
  <si>
    <t>5400004</t>
  </si>
  <si>
    <t>D127310000076</t>
  </si>
  <si>
    <t>ヴェリタス城星学園高等学校</t>
  </si>
  <si>
    <t>大阪府大阪市中央区玉造２－２３－２６</t>
  </si>
  <si>
    <t>D127310000085</t>
  </si>
  <si>
    <t>大阪府大阪市天王寺区餌差町５－４４</t>
  </si>
  <si>
    <t>D127310000094</t>
  </si>
  <si>
    <t>上宮高等学校</t>
  </si>
  <si>
    <t>大阪府大阪市天王寺区上之宮町９－３６</t>
  </si>
  <si>
    <t>5430037</t>
  </si>
  <si>
    <t>D127310000101</t>
  </si>
  <si>
    <t>清風高等学校</t>
  </si>
  <si>
    <t>大阪府大阪市天王寺区石ヶ辻町１２－１６</t>
  </si>
  <si>
    <t>5430031</t>
  </si>
  <si>
    <t>D127310000110</t>
  </si>
  <si>
    <t>四天王寺高等学校</t>
  </si>
  <si>
    <t>大阪府大阪市天王寺区四天王寺１－１１－７３</t>
  </si>
  <si>
    <t>5430051</t>
  </si>
  <si>
    <t>D127310000129</t>
  </si>
  <si>
    <t>大阪夕陽丘学園高等学校</t>
  </si>
  <si>
    <t>大阪府大阪市天王寺区生玉寺町７－７２</t>
  </si>
  <si>
    <t>5430073</t>
  </si>
  <si>
    <t>D127310000138</t>
  </si>
  <si>
    <t>大阪星光学院高等学校</t>
  </si>
  <si>
    <t>大阪府大阪市天王寺区伶人町１－６</t>
  </si>
  <si>
    <t>5430061</t>
  </si>
  <si>
    <t>D127310000147</t>
  </si>
  <si>
    <t>金蘭会高等学校</t>
  </si>
  <si>
    <t>大阪府大阪市北区大淀南３－３－７</t>
  </si>
  <si>
    <t>5310075</t>
  </si>
  <si>
    <t>D127310000156</t>
  </si>
  <si>
    <t>大阪高等学校</t>
  </si>
  <si>
    <t>大阪府大阪市東淀川区相川２－１８－５１</t>
  </si>
  <si>
    <t>5330007</t>
  </si>
  <si>
    <t>D127310000165</t>
  </si>
  <si>
    <t>大阪成蹊女子高等学校</t>
  </si>
  <si>
    <t>大阪府大阪市東淀川区相川３－１０－６２</t>
  </si>
  <si>
    <t>D127310000174</t>
  </si>
  <si>
    <t>プール学院高等学校</t>
  </si>
  <si>
    <t>大阪府大阪市生野区勝山北１－１９－３１</t>
  </si>
  <si>
    <t>5440033</t>
  </si>
  <si>
    <t>D127310000183</t>
  </si>
  <si>
    <t>大阪信愛学院高等学校</t>
  </si>
  <si>
    <t>大阪府大阪市城東区古市２－７－３０</t>
  </si>
  <si>
    <t>5368585</t>
  </si>
  <si>
    <t>D127310000192</t>
  </si>
  <si>
    <t>大阪府大阪市阿倍野区共立通２－８－４</t>
  </si>
  <si>
    <t>5450041</t>
  </si>
  <si>
    <t>D127310000209</t>
  </si>
  <si>
    <t>東大谷高等学校</t>
  </si>
  <si>
    <t>大阪府堺市南区三原台２－２－２</t>
  </si>
  <si>
    <t>5900111</t>
  </si>
  <si>
    <t>D127310000218</t>
  </si>
  <si>
    <t>桃山学院高等学校</t>
  </si>
  <si>
    <t>大阪府大阪市阿倍野区昭和町３－１－６４</t>
  </si>
  <si>
    <t>5450011</t>
  </si>
  <si>
    <t>D127310000227</t>
  </si>
  <si>
    <t>明浄学院高等学校</t>
  </si>
  <si>
    <t>大阪府大阪市阿倍野区文の里３－１５－７</t>
  </si>
  <si>
    <t>D127310001084</t>
  </si>
  <si>
    <t>D127310000236</t>
  </si>
  <si>
    <t>帝塚山学院高等学校</t>
  </si>
  <si>
    <t>大阪府大阪市住吉区帝塚山中３－１０－５１</t>
  </si>
  <si>
    <t>5580053</t>
  </si>
  <si>
    <t>D127310000245</t>
  </si>
  <si>
    <t>清明学院高等学校</t>
  </si>
  <si>
    <t>大阪府大阪市住吉区墨江２－４－４</t>
  </si>
  <si>
    <t>5580043</t>
  </si>
  <si>
    <t>D127310000254</t>
  </si>
  <si>
    <t>浪速高等学校</t>
  </si>
  <si>
    <t>大阪府大阪市住吉区山之内２－１３－５７</t>
  </si>
  <si>
    <t>5580023</t>
  </si>
  <si>
    <t>D127310000263</t>
  </si>
  <si>
    <t>建国高等学校</t>
  </si>
  <si>
    <t>大阪府大阪市住吉区遠里小野２丁目３番１３号</t>
  </si>
  <si>
    <t>5580032</t>
  </si>
  <si>
    <t>D127310000272</t>
  </si>
  <si>
    <t>城南学園高等学校</t>
  </si>
  <si>
    <t>大阪府大阪市東住吉区照ヶ丘矢田２－１４－１０</t>
  </si>
  <si>
    <t>5460021</t>
  </si>
  <si>
    <t>D127310000281</t>
  </si>
  <si>
    <t>香ヶ丘リベルテ高等学校</t>
  </si>
  <si>
    <t>大阪府堺市堺区浅香山町１－２－２０</t>
  </si>
  <si>
    <t>5900012</t>
  </si>
  <si>
    <t>D127310000290</t>
  </si>
  <si>
    <t>梅花高等学校</t>
  </si>
  <si>
    <t>大阪府豊中市上野西１－５－３０</t>
  </si>
  <si>
    <t>D127310000307</t>
  </si>
  <si>
    <t>箕面自由学園高等学校</t>
  </si>
  <si>
    <t>大阪府豊中市宮山町４－２１－１</t>
  </si>
  <si>
    <t>5600056</t>
  </si>
  <si>
    <t>D127310000316</t>
  </si>
  <si>
    <t>宣真高等学校</t>
  </si>
  <si>
    <t>大阪府池田市荘園２－３－１２</t>
  </si>
  <si>
    <t>5630038</t>
  </si>
  <si>
    <t>D127310000325</t>
  </si>
  <si>
    <t>関西大学第一高等学校</t>
  </si>
  <si>
    <t>大阪府吹田市山手町３－３－２４</t>
  </si>
  <si>
    <t>5640073</t>
  </si>
  <si>
    <t>D127310000334</t>
  </si>
  <si>
    <t>大阪学院大学高等学校</t>
  </si>
  <si>
    <t>大阪府吹田市岸部南２丁目６－１</t>
  </si>
  <si>
    <t>5640011</t>
  </si>
  <si>
    <t>D127310000343</t>
  </si>
  <si>
    <t>金蘭千里高等学校</t>
  </si>
  <si>
    <t>大阪府吹田市藤白台５－２５－２</t>
  </si>
  <si>
    <t>D127310000352</t>
  </si>
  <si>
    <t>高槻高等学校</t>
  </si>
  <si>
    <t>大阪府高槻市沢良木町２－５</t>
  </si>
  <si>
    <t>5698505</t>
  </si>
  <si>
    <t>D127310000361</t>
  </si>
  <si>
    <t>大阪国際滝井高等学校</t>
  </si>
  <si>
    <t>大阪府守口市馬場町２－８－２４</t>
  </si>
  <si>
    <t>5700062</t>
  </si>
  <si>
    <t>D127310000370</t>
  </si>
  <si>
    <t>常翔啓光学園高等学校</t>
  </si>
  <si>
    <t>大阪府枚方市禁野本町１丁目１３－２１</t>
  </si>
  <si>
    <t>5731197</t>
  </si>
  <si>
    <t>D127310000389</t>
  </si>
  <si>
    <t>追手門学院大手前高等学校</t>
  </si>
  <si>
    <t>大阪府大阪市中央区大手前１－３－２０</t>
  </si>
  <si>
    <t>D127310000398</t>
  </si>
  <si>
    <t>関西大倉高等学校</t>
  </si>
  <si>
    <t>大阪府茨木市室山２－１４－１</t>
  </si>
  <si>
    <t>5670052</t>
  </si>
  <si>
    <t>D127310000405</t>
  </si>
  <si>
    <t>ピーエル学園高等学校</t>
  </si>
  <si>
    <t>大阪府富田林市喜志２０５５番地</t>
  </si>
  <si>
    <t>5840008</t>
  </si>
  <si>
    <t>D127310000414</t>
  </si>
  <si>
    <t>香里ヌヴェール学院高等学校</t>
  </si>
  <si>
    <t>大阪府寝屋川市美井町１８－１０</t>
  </si>
  <si>
    <t>5728531</t>
  </si>
  <si>
    <t>D127310000423</t>
  </si>
  <si>
    <t>同志社香里高等学校</t>
  </si>
  <si>
    <t>大阪府寝屋川市三井南町１５－１</t>
  </si>
  <si>
    <t>5728585</t>
  </si>
  <si>
    <t>D127310000432</t>
  </si>
  <si>
    <t>大阪暁光高等学校</t>
  </si>
  <si>
    <t>大阪府河内長野市楠町西１０９０番地</t>
  </si>
  <si>
    <t>5868577</t>
  </si>
  <si>
    <t>D127310000441</t>
  </si>
  <si>
    <t>清教学園高等学校</t>
  </si>
  <si>
    <t>大阪府河内長野市末広町６２３</t>
  </si>
  <si>
    <t>5868585</t>
  </si>
  <si>
    <t>D127310000450</t>
  </si>
  <si>
    <t>四條畷学園高等学校</t>
  </si>
  <si>
    <t>大阪府大東市学園町６－４５</t>
  </si>
  <si>
    <t>5740001</t>
  </si>
  <si>
    <t>D127310000469</t>
  </si>
  <si>
    <t>箕面学園高等学校</t>
  </si>
  <si>
    <t>大阪府箕面市箕面７－７－３１</t>
  </si>
  <si>
    <t>5620001</t>
  </si>
  <si>
    <t>D127310000478</t>
  </si>
  <si>
    <t>アサンプション国際高等学校</t>
  </si>
  <si>
    <t>大阪府箕面市如意谷１－１３－２３</t>
  </si>
  <si>
    <t>5628543</t>
  </si>
  <si>
    <t>D127310000487</t>
  </si>
  <si>
    <t>関西福祉科学大学高等学校</t>
  </si>
  <si>
    <t>大阪府柏原市旭ヶ丘３－１１－１</t>
  </si>
  <si>
    <t>5820026</t>
  </si>
  <si>
    <t>D127310000496</t>
  </si>
  <si>
    <t>東大阪大学柏原高等学校</t>
  </si>
  <si>
    <t>大阪府柏原市本郷５丁目９９３</t>
  </si>
  <si>
    <t>5828585</t>
  </si>
  <si>
    <t>D127310000502</t>
  </si>
  <si>
    <t>大阪薫英女学院高等学校</t>
  </si>
  <si>
    <t>大阪府摂津市正雀１－４－１</t>
  </si>
  <si>
    <t>5668501</t>
  </si>
  <si>
    <t>D127310000511</t>
  </si>
  <si>
    <t>羽衣学園高等学校</t>
  </si>
  <si>
    <t>大阪府高石市東羽衣１－１１－５７</t>
  </si>
  <si>
    <t>5920003</t>
  </si>
  <si>
    <t>D127310000520</t>
  </si>
  <si>
    <t>清風南海高等学校</t>
  </si>
  <si>
    <t>大阪府高石市綾園５－７－６４</t>
  </si>
  <si>
    <t>5920014</t>
  </si>
  <si>
    <t>D127310000539</t>
  </si>
  <si>
    <t>大阪緑涼高等学校</t>
  </si>
  <si>
    <t>大阪府藤井寺市春日丘３－８－１</t>
  </si>
  <si>
    <t>5838558</t>
  </si>
  <si>
    <t>D127310000548</t>
  </si>
  <si>
    <t>近畿大学附属高等学校</t>
  </si>
  <si>
    <t>大阪府東大阪市若江西新町５－３－１</t>
  </si>
  <si>
    <t>5780944</t>
  </si>
  <si>
    <t>D127310000557</t>
  </si>
  <si>
    <t>樟蔭高等学校</t>
  </si>
  <si>
    <t>大阪府東大阪市菱屋西４－２－２６</t>
  </si>
  <si>
    <t>5778550</t>
  </si>
  <si>
    <t>D127310000566</t>
  </si>
  <si>
    <t>アナン学園高等学校</t>
  </si>
  <si>
    <t>大阪府東大阪市若江西新町３－１－８</t>
  </si>
  <si>
    <t>D127310000575</t>
  </si>
  <si>
    <t>賢明学院高等学校</t>
  </si>
  <si>
    <t>大阪府堺市堺区霞ヶ丘町４丁３－３０</t>
  </si>
  <si>
    <t>5900812</t>
  </si>
  <si>
    <t>D127310000584</t>
  </si>
  <si>
    <t>近畿大学泉州高等学校</t>
  </si>
  <si>
    <t>大阪府岸和田市内畑町３５５８</t>
  </si>
  <si>
    <t>5960105</t>
  </si>
  <si>
    <t>D127310000593</t>
  </si>
  <si>
    <t>関西創価高等学校</t>
  </si>
  <si>
    <t>大阪府交野市寺３－２０－１</t>
  </si>
  <si>
    <t>5760063</t>
  </si>
  <si>
    <t>D127310000600</t>
  </si>
  <si>
    <t>大阪国際高等学校</t>
  </si>
  <si>
    <t>大阪府守口市松下町１番２８号</t>
  </si>
  <si>
    <t>5708787</t>
  </si>
  <si>
    <t>D127310000619</t>
  </si>
  <si>
    <t>追手門学院高等学校</t>
  </si>
  <si>
    <t>大阪府茨木市太田東芝町１－１</t>
  </si>
  <si>
    <t>5670013</t>
  </si>
  <si>
    <t>D127310000628</t>
  </si>
  <si>
    <t>金光大阪高等学校</t>
  </si>
  <si>
    <t>大阪府高槻市東上牧１－３－１</t>
  </si>
  <si>
    <t>5690002</t>
  </si>
  <si>
    <t>D127310000637</t>
  </si>
  <si>
    <t>帝塚山学院泉ケ丘高等学校</t>
  </si>
  <si>
    <t>大阪府堺市南区晴美台４－２－１</t>
  </si>
  <si>
    <t>D127310000646</t>
  </si>
  <si>
    <t>東海大学付属大阪仰星高等学校</t>
  </si>
  <si>
    <t>大阪府枚方市桜丘町６０－１</t>
  </si>
  <si>
    <t>5730018</t>
  </si>
  <si>
    <t>D127310000655</t>
  </si>
  <si>
    <t>大阪青凌高等学校</t>
  </si>
  <si>
    <t>大阪府三島郡島本町若山台１－１－１</t>
  </si>
  <si>
    <t>6188502</t>
  </si>
  <si>
    <t>D127310000664</t>
  </si>
  <si>
    <t>精華高等学校</t>
  </si>
  <si>
    <t>大阪府堺市中区辻之１５１７</t>
  </si>
  <si>
    <t>5998245</t>
  </si>
  <si>
    <t>D127310000673</t>
  </si>
  <si>
    <t>大阪桐蔭高等学校</t>
  </si>
  <si>
    <t>大阪府大東市中垣内３－１－１</t>
  </si>
  <si>
    <t>5740013</t>
  </si>
  <si>
    <t>D127310000682</t>
  </si>
  <si>
    <t>初芝富田林高等学校</t>
  </si>
  <si>
    <t>大阪府富田林市彼方１８０１</t>
  </si>
  <si>
    <t>5840058</t>
  </si>
  <si>
    <t>D127310000691</t>
  </si>
  <si>
    <t>金光八尾高等学校</t>
  </si>
  <si>
    <t>大阪府八尾市柏村町１丁目６３番地</t>
  </si>
  <si>
    <t>5810022</t>
  </si>
  <si>
    <t>D127310000708</t>
  </si>
  <si>
    <t>大阪金剛インターナショナル高等学校</t>
  </si>
  <si>
    <t>大阪府大阪市住之江区南港北２－６－１０</t>
  </si>
  <si>
    <t>5590034</t>
  </si>
  <si>
    <t>D127310000717</t>
  </si>
  <si>
    <t>上宮太子高等学校</t>
  </si>
  <si>
    <t>大阪府南河内郡太子町太子１０５３</t>
  </si>
  <si>
    <t>5830995</t>
  </si>
  <si>
    <t>D127310000726</t>
  </si>
  <si>
    <t>関西大学高等部</t>
  </si>
  <si>
    <t>大阪府高槻市白梅町７－１</t>
  </si>
  <si>
    <t>5691098</t>
  </si>
  <si>
    <t>D127310000735</t>
  </si>
  <si>
    <t>四天王寺東高等学校</t>
  </si>
  <si>
    <t>大阪府藤井寺市春日丘３－１－７８</t>
  </si>
  <si>
    <t>5830026</t>
  </si>
  <si>
    <t>D127310000744</t>
  </si>
  <si>
    <t>堺リベラル高等学校</t>
  </si>
  <si>
    <t>D127310000753</t>
  </si>
  <si>
    <t>興國高等学校</t>
  </si>
  <si>
    <t>大阪府大阪市天王寺区寺田町１－４－２６</t>
  </si>
  <si>
    <t>5430045</t>
  </si>
  <si>
    <t>D127310000762</t>
  </si>
  <si>
    <t>好文学園女子高等学校</t>
  </si>
  <si>
    <t>大阪府大阪市西淀川区千舟３－８－２２</t>
  </si>
  <si>
    <t>5550013</t>
  </si>
  <si>
    <t>D127310000771</t>
  </si>
  <si>
    <t>関西大学北陽高等学校</t>
  </si>
  <si>
    <t>大阪府大阪市東淀川区上新庄１－３－２６</t>
  </si>
  <si>
    <t>5330006</t>
  </si>
  <si>
    <t>D127310000780</t>
  </si>
  <si>
    <t>英真学園高等学校</t>
  </si>
  <si>
    <t>大阪府大阪市淀川区十三東５－４－３８</t>
  </si>
  <si>
    <t>5320023</t>
  </si>
  <si>
    <t>D127310000799</t>
  </si>
  <si>
    <t>履正社高等学校</t>
  </si>
  <si>
    <t>大阪府豊中市長興寺南４－３－１９</t>
  </si>
  <si>
    <t>5610874</t>
  </si>
  <si>
    <t>D127310000806</t>
  </si>
  <si>
    <t>大阪偕星学園高等学校</t>
  </si>
  <si>
    <t>大阪府大阪市生野区勝山南２―６―３８</t>
  </si>
  <si>
    <t>D127310000815</t>
  </si>
  <si>
    <t>金光藤蔭高等学校</t>
  </si>
  <si>
    <t>大阪府大阪市生野区小路東４－１－２６</t>
  </si>
  <si>
    <t>5440003</t>
  </si>
  <si>
    <t>D127310000824</t>
  </si>
  <si>
    <t>開明高等学校</t>
  </si>
  <si>
    <t>大阪府大阪市城東区野江１－９－９</t>
  </si>
  <si>
    <t>5360006</t>
  </si>
  <si>
    <t>D127310000833</t>
  </si>
  <si>
    <t>あべの翔学高等学校</t>
  </si>
  <si>
    <t>大阪府大阪市阿倍野区天王寺町南２－８－１９</t>
  </si>
  <si>
    <t>5450002</t>
  </si>
  <si>
    <t>D127310000842</t>
  </si>
  <si>
    <t>大阪学芸高等学校</t>
  </si>
  <si>
    <t>大阪府大阪市住吉区長居１丁目４番１５号</t>
  </si>
  <si>
    <t>5580003</t>
  </si>
  <si>
    <t>D127310000851</t>
  </si>
  <si>
    <t>利晶学園大阪立命館高等学校</t>
  </si>
  <si>
    <t>大阪府堺市東区西野１９４－１</t>
  </si>
  <si>
    <t>D127310000860</t>
  </si>
  <si>
    <t>大阪商業大学堺高等学校</t>
  </si>
  <si>
    <t>大阪府堺市中区堀上町３５８番地</t>
  </si>
  <si>
    <t>5998261</t>
  </si>
  <si>
    <t>D127310000879</t>
  </si>
  <si>
    <t>大商学園高等学校</t>
  </si>
  <si>
    <t>大阪府豊中市利倉東１－２－１</t>
  </si>
  <si>
    <t>5610846</t>
  </si>
  <si>
    <t>D127310000888</t>
  </si>
  <si>
    <t>大阪商業大学高等学校</t>
  </si>
  <si>
    <t>大阪府東大阪市御厨栄町４－１－１０</t>
  </si>
  <si>
    <t>5778505</t>
  </si>
  <si>
    <t>D127310000897</t>
  </si>
  <si>
    <t>大阪体育大学浪商高等学校</t>
  </si>
  <si>
    <t>大阪府泉南郡熊取町朝代台１－１</t>
  </si>
  <si>
    <t>5900459</t>
  </si>
  <si>
    <t>D127310000904</t>
  </si>
  <si>
    <t>東大阪大学敬愛高等学校</t>
  </si>
  <si>
    <t>大阪府東大阪市西堤学園町３－１－１</t>
  </si>
  <si>
    <t>5778567</t>
  </si>
  <si>
    <t>D127310000913</t>
  </si>
  <si>
    <t>常翔学園高等学校</t>
  </si>
  <si>
    <t>大阪府大阪市旭区大宮５－１６－１</t>
  </si>
  <si>
    <t>5358585</t>
  </si>
  <si>
    <t>D127310000922</t>
  </si>
  <si>
    <t>大阪産業大学附属高等学校</t>
  </si>
  <si>
    <t>大阪府大阪市城東区古市１‐２０‐２６</t>
  </si>
  <si>
    <t>5360001</t>
  </si>
  <si>
    <t>D127310000931</t>
  </si>
  <si>
    <t>大阪電気通信大学高等学校</t>
  </si>
  <si>
    <t>大阪府守口市橋波西之町１－５－１８</t>
  </si>
  <si>
    <t>5700039</t>
  </si>
  <si>
    <t>D127310000940</t>
  </si>
  <si>
    <t>阪南大学高等学校</t>
  </si>
  <si>
    <t>大阪府松原市河合２丁目１０番６５号</t>
  </si>
  <si>
    <t>5800022</t>
  </si>
  <si>
    <t>D127310000959</t>
  </si>
  <si>
    <t>太成学院大学高等学校</t>
  </si>
  <si>
    <t>大阪府大東市諸福７－２－２３</t>
  </si>
  <si>
    <t>5740044</t>
  </si>
  <si>
    <t>D127310000968</t>
  </si>
  <si>
    <t>早稲田大阪高等学校</t>
  </si>
  <si>
    <t>大阪府茨木市宿久庄７－２０－１</t>
  </si>
  <si>
    <t>5670051</t>
  </si>
  <si>
    <t>D127310000977</t>
  </si>
  <si>
    <t>星翔高等学校</t>
  </si>
  <si>
    <t>大阪府摂津市三島３－５－３６</t>
  </si>
  <si>
    <t>5660022</t>
  </si>
  <si>
    <t>D127310000986</t>
  </si>
  <si>
    <t>関西学院千里国際高等部</t>
  </si>
  <si>
    <t>大阪府箕面市小野原西４－４－１６</t>
  </si>
  <si>
    <t>5620032</t>
  </si>
  <si>
    <t>D127310000995</t>
  </si>
  <si>
    <t>藍野高等学校</t>
  </si>
  <si>
    <t>大阪府茨木市東太田４－５－１１</t>
  </si>
  <si>
    <t>5670012</t>
  </si>
  <si>
    <t>D127310001002</t>
  </si>
  <si>
    <t>向陽台高等学校</t>
  </si>
  <si>
    <t>D127310001011</t>
  </si>
  <si>
    <t>八洲学園高等学校</t>
  </si>
  <si>
    <t>大阪府堺市西区鳳中町８丁３－２５</t>
  </si>
  <si>
    <t>5938327</t>
  </si>
  <si>
    <t>D127310001020</t>
  </si>
  <si>
    <t>長尾谷高等学校</t>
  </si>
  <si>
    <t>大阪府枚方市長尾元町２－２９－２７</t>
  </si>
  <si>
    <t>5730163</t>
  </si>
  <si>
    <t>D127310001039</t>
  </si>
  <si>
    <t>天王寺学館高等学校</t>
  </si>
  <si>
    <t>大阪府大阪市平野区平野北１－１０－４３</t>
  </si>
  <si>
    <t>5470041</t>
  </si>
  <si>
    <t>D127310001048</t>
  </si>
  <si>
    <t>ＹＭＣＡ学院高等学校</t>
  </si>
  <si>
    <t>大阪府大阪市天王寺区生玉寺町１－３</t>
  </si>
  <si>
    <t>D127310001057</t>
  </si>
  <si>
    <t>秋桜高等学校</t>
  </si>
  <si>
    <t>大阪府貝塚市新町２－１０</t>
  </si>
  <si>
    <t>5970002</t>
  </si>
  <si>
    <t>D127310001066</t>
  </si>
  <si>
    <t>ルネサンス大阪高等学校</t>
  </si>
  <si>
    <t>大阪府大阪市北区芝田２－９－２０</t>
  </si>
  <si>
    <t>5300012</t>
  </si>
  <si>
    <t>D127310001075</t>
  </si>
  <si>
    <t>神須学園高等学校</t>
  </si>
  <si>
    <t>大阪府岸和田市野田町１－７－１２</t>
  </si>
  <si>
    <t>5960076</t>
  </si>
  <si>
    <t>D127310001093</t>
  </si>
  <si>
    <t>近畿大阪高等学校</t>
  </si>
  <si>
    <t>大阪府阪南市箱作１０５４－１</t>
  </si>
  <si>
    <t>5990232</t>
  </si>
  <si>
    <t>D128210000013</t>
  </si>
  <si>
    <t>28(兵庫)</t>
  </si>
  <si>
    <t>兵庫県立神戸高等学校</t>
  </si>
  <si>
    <t>兵庫県神戸市灘区城の下通１丁目５番１号</t>
  </si>
  <si>
    <t>6570804</t>
  </si>
  <si>
    <t>D128210000022</t>
  </si>
  <si>
    <t>兵庫県立兵庫工業高等学校</t>
  </si>
  <si>
    <t>兵庫県神戸市兵庫区和田宮通２丁目１番６３号</t>
  </si>
  <si>
    <t>6520863</t>
  </si>
  <si>
    <t>D128210000031</t>
  </si>
  <si>
    <t>兵庫県立兵庫高等学校</t>
  </si>
  <si>
    <t>兵庫県神戸市長田区寺池町１－４－１</t>
  </si>
  <si>
    <t>6530804</t>
  </si>
  <si>
    <t>D128210000040</t>
  </si>
  <si>
    <t>兵庫県立夢野台高等学校</t>
  </si>
  <si>
    <t>兵庫県神戸市長田区房王寺町２－１－１</t>
  </si>
  <si>
    <t>6530801</t>
  </si>
  <si>
    <t>D128210000059</t>
  </si>
  <si>
    <t>兵庫県立長田高等学校</t>
  </si>
  <si>
    <t>兵庫県神戸市長田区池田谷町２－５</t>
  </si>
  <si>
    <t>6530821</t>
  </si>
  <si>
    <t>D128210000068</t>
  </si>
  <si>
    <t>兵庫県立星陵高等学校</t>
  </si>
  <si>
    <t>兵庫県神戸市垂水区星陵台４－３－２</t>
  </si>
  <si>
    <t>6550038</t>
  </si>
  <si>
    <t>D128210000077</t>
  </si>
  <si>
    <t>兵庫県立神戸商業高等学校</t>
  </si>
  <si>
    <t>兵庫県神戸市垂水区星陵台４－３－１</t>
  </si>
  <si>
    <t>D128210000086</t>
  </si>
  <si>
    <t>兵庫県立姫路西高等学校</t>
  </si>
  <si>
    <t>兵庫県姫路市北八代２－１－３３</t>
  </si>
  <si>
    <t>6700877</t>
  </si>
  <si>
    <t>D128210000095</t>
  </si>
  <si>
    <t>兵庫県立姫路南高等学校</t>
  </si>
  <si>
    <t>兵庫県姫路市大津区天満１９１－５</t>
  </si>
  <si>
    <t>6711143</t>
  </si>
  <si>
    <t>D128210000102</t>
  </si>
  <si>
    <t>兵庫県立姫路工業高等学校</t>
  </si>
  <si>
    <t>兵庫県姫路市伊伝居６００－１</t>
  </si>
  <si>
    <t>6700871</t>
  </si>
  <si>
    <t>D128210000111</t>
  </si>
  <si>
    <t>兵庫県立飾磨工業高等学校</t>
  </si>
  <si>
    <t>兵庫県姫路市飾磨区細江３１９番地</t>
  </si>
  <si>
    <t>6728064</t>
  </si>
  <si>
    <t>D128210000120</t>
  </si>
  <si>
    <t>兵庫県立姫路商業高等学校</t>
  </si>
  <si>
    <t>兵庫県姫路市井ノ口４６８</t>
  </si>
  <si>
    <t>6700983</t>
  </si>
  <si>
    <t>D128210000139</t>
  </si>
  <si>
    <t>兵庫県立尼崎北高等学校</t>
  </si>
  <si>
    <t>兵庫県尼崎市塚口町５－４０－１</t>
  </si>
  <si>
    <t>6610002</t>
  </si>
  <si>
    <t>D128210000148</t>
  </si>
  <si>
    <t>兵庫県立尼崎西高等学校</t>
  </si>
  <si>
    <t>兵庫県尼崎市大島２－３４－１</t>
  </si>
  <si>
    <t>6600076</t>
  </si>
  <si>
    <t>D128210000157</t>
  </si>
  <si>
    <t>兵庫県立尼崎工業高等学校</t>
  </si>
  <si>
    <t>兵庫県尼崎市長洲中通１－１３－１</t>
  </si>
  <si>
    <t>6600802</t>
  </si>
  <si>
    <t>D128210000166</t>
  </si>
  <si>
    <t>兵庫県立明石高等学校</t>
  </si>
  <si>
    <t>兵庫県明石市荷山町１７４４</t>
  </si>
  <si>
    <t>6738585</t>
  </si>
  <si>
    <t>D128210000175</t>
  </si>
  <si>
    <t>兵庫県立明石南高等学校</t>
  </si>
  <si>
    <t>兵庫県明石市明南町３－２－１</t>
  </si>
  <si>
    <t>6730001</t>
  </si>
  <si>
    <t>D128210000184</t>
  </si>
  <si>
    <t>兵庫県立西宮高等学校</t>
  </si>
  <si>
    <t>兵庫県西宮市上甲東園２－４－３２</t>
  </si>
  <si>
    <t>6620813</t>
  </si>
  <si>
    <t>D128210000193</t>
  </si>
  <si>
    <t>兵庫県立鳴尾高等学校</t>
  </si>
  <si>
    <t>兵庫県西宮市学文殿町２－１－６０</t>
  </si>
  <si>
    <t>6638182</t>
  </si>
  <si>
    <t>D128210000200</t>
  </si>
  <si>
    <t>兵庫県立洲本実業高等学校</t>
  </si>
  <si>
    <t>兵庫県洲本市宇山２－８－６５</t>
  </si>
  <si>
    <t>6560012</t>
  </si>
  <si>
    <t>D128210000219</t>
  </si>
  <si>
    <t>兵庫県立芦屋高等学校</t>
  </si>
  <si>
    <t>兵庫県芦屋市宮川町６－３</t>
  </si>
  <si>
    <t>6590063</t>
  </si>
  <si>
    <t>D128210000228</t>
  </si>
  <si>
    <t>兵庫県立伊丹高等学校</t>
  </si>
  <si>
    <t>兵庫県伊丹市緑ヶ丘７丁目３１ー１</t>
  </si>
  <si>
    <t>6640012</t>
  </si>
  <si>
    <t>D128210000237</t>
  </si>
  <si>
    <t>兵庫県立加古川東高等学校</t>
  </si>
  <si>
    <t>兵庫県加古川市加古川町粟津２３２－２</t>
  </si>
  <si>
    <t>6750039</t>
  </si>
  <si>
    <t>D128210000246</t>
  </si>
  <si>
    <t>兵庫県立加古川西高等学校</t>
  </si>
  <si>
    <t>兵庫県加古川市加古川町本町１１８</t>
  </si>
  <si>
    <t>6750037</t>
  </si>
  <si>
    <t>D128210000255</t>
  </si>
  <si>
    <t>兵庫県立東播工業高等学校</t>
  </si>
  <si>
    <t>兵庫県加古川市東神吉町神吉１７４８－１</t>
  </si>
  <si>
    <t>6750057</t>
  </si>
  <si>
    <t>D128210000264</t>
  </si>
  <si>
    <t>兵庫県立龍野高等学校</t>
  </si>
  <si>
    <t>兵庫県たつの市龍野町日山５５４</t>
  </si>
  <si>
    <t>6794161</t>
  </si>
  <si>
    <t>D128210000273</t>
  </si>
  <si>
    <t>兵庫県立西脇工業高等学校</t>
  </si>
  <si>
    <t>兵庫県西脇市野村町１７９０</t>
  </si>
  <si>
    <t>6770054</t>
  </si>
  <si>
    <t>D128210000282</t>
  </si>
  <si>
    <t>兵庫県立宝塚高等学校</t>
  </si>
  <si>
    <t>兵庫県宝塚市逆瀬台２－２－１</t>
  </si>
  <si>
    <t>6650024</t>
  </si>
  <si>
    <t>D128210000291</t>
  </si>
  <si>
    <t>兵庫県立三木高等学校</t>
  </si>
  <si>
    <t>兵庫県三木市加佐９３１</t>
  </si>
  <si>
    <t>6730402</t>
  </si>
  <si>
    <t>D128210000308</t>
  </si>
  <si>
    <t>兵庫県立高砂高等学校</t>
  </si>
  <si>
    <t>兵庫県高砂市高砂町朝日町２－５－１</t>
  </si>
  <si>
    <t>6760021</t>
  </si>
  <si>
    <t>D128210000317</t>
  </si>
  <si>
    <t>兵庫県立小野高等学校</t>
  </si>
  <si>
    <t>兵庫県小野市西本町５１８</t>
  </si>
  <si>
    <t>6751375</t>
  </si>
  <si>
    <t>D128210000326</t>
  </si>
  <si>
    <t>兵庫県立播磨農業高等学校</t>
  </si>
  <si>
    <t>兵庫県加西市北条町東高室１２３６－１</t>
  </si>
  <si>
    <t>6752321</t>
  </si>
  <si>
    <t>D128210000335</t>
  </si>
  <si>
    <t>兵庫県立猪名川高等学校</t>
  </si>
  <si>
    <t>兵庫県川辺郡猪名川町紫合字新林４－４</t>
  </si>
  <si>
    <t>6660233</t>
  </si>
  <si>
    <t>D128210000344</t>
  </si>
  <si>
    <t>兵庫県立吉川高等学校</t>
  </si>
  <si>
    <t>兵庫県三木市吉川町渡瀬３００－１２</t>
  </si>
  <si>
    <t>6731129</t>
  </si>
  <si>
    <t>D128210000353</t>
  </si>
  <si>
    <t>兵庫県立社高等学校</t>
  </si>
  <si>
    <t>兵庫県加東市木梨１３５６－１</t>
  </si>
  <si>
    <t>6731461</t>
  </si>
  <si>
    <t>D128210000362</t>
  </si>
  <si>
    <t>兵庫県立神戸工業高等学校</t>
  </si>
  <si>
    <t>兵庫県神戸市兵庫区和田宮通２－１－６３</t>
  </si>
  <si>
    <t>D128210000371</t>
  </si>
  <si>
    <t>兵庫県立湊川高等学校</t>
  </si>
  <si>
    <t>D128210000380</t>
  </si>
  <si>
    <t>兵庫県立長田商業高等学校</t>
  </si>
  <si>
    <t>兵庫県神戸市長田区池田谷町２丁目５番１</t>
  </si>
  <si>
    <t>D128210000399</t>
  </si>
  <si>
    <t>兵庫県立神崎工業高等学校</t>
  </si>
  <si>
    <t>D128210000406</t>
  </si>
  <si>
    <t>兵庫県立錦城高等学校</t>
  </si>
  <si>
    <t>D128210000415</t>
  </si>
  <si>
    <t>兵庫県立太子高等学校</t>
  </si>
  <si>
    <t>兵庫県揖保郡太子町糸井１９番地</t>
  </si>
  <si>
    <t>6711532</t>
  </si>
  <si>
    <t>D128210000424</t>
  </si>
  <si>
    <t>兵庫県立御影高等学校</t>
  </si>
  <si>
    <t>兵庫県神戸市東灘区御影石町４－１－１</t>
  </si>
  <si>
    <t>6580045</t>
  </si>
  <si>
    <t>D128210000433</t>
  </si>
  <si>
    <t>兵庫県立阪神昆陽高等学校</t>
  </si>
  <si>
    <t>兵庫県伊丹市池尻７丁目１０８</t>
  </si>
  <si>
    <t>6640027</t>
  </si>
  <si>
    <t>D128210000442</t>
  </si>
  <si>
    <t>兵庫県立姫路東高等学校</t>
  </si>
  <si>
    <t>兵庫県姫路市本町６８－７０</t>
  </si>
  <si>
    <t>6700012</t>
  </si>
  <si>
    <t>D128210000451</t>
  </si>
  <si>
    <t>兵庫県立尼崎高等学校</t>
  </si>
  <si>
    <t>兵庫県尼崎市北大物町１８－１</t>
  </si>
  <si>
    <t>6600804</t>
  </si>
  <si>
    <t>D128210000460</t>
  </si>
  <si>
    <t>兵庫県立洲本高等学校</t>
  </si>
  <si>
    <t>兵庫県洲本市上物部２－８－５</t>
  </si>
  <si>
    <t>6560053</t>
  </si>
  <si>
    <t>D128210000479</t>
  </si>
  <si>
    <t>兵庫県立相生産業高等学校</t>
  </si>
  <si>
    <t>兵庫県相生市千尋町１０－５０</t>
  </si>
  <si>
    <t>6780062</t>
  </si>
  <si>
    <t>D128210000488</t>
  </si>
  <si>
    <t>兵庫県立豊岡高等学校</t>
  </si>
  <si>
    <t>兵庫県豊岡市京町１２番９１号</t>
  </si>
  <si>
    <t>6680042</t>
  </si>
  <si>
    <t>D128210000497</t>
  </si>
  <si>
    <t>兵庫県立農業高等学校</t>
  </si>
  <si>
    <t>兵庫県加古川市平岡町新在家９０２－４</t>
  </si>
  <si>
    <t>6750101</t>
  </si>
  <si>
    <t>D128210000503</t>
  </si>
  <si>
    <t>兵庫県立赤穂高等学校</t>
  </si>
  <si>
    <t>兵庫県赤穂市海浜町１３９</t>
  </si>
  <si>
    <t>6780225</t>
  </si>
  <si>
    <t>D128210000512</t>
  </si>
  <si>
    <t>兵庫県立西脇高等学校</t>
  </si>
  <si>
    <t>兵庫県西脇市野村町１７９４－６０</t>
  </si>
  <si>
    <t>D128210000521</t>
  </si>
  <si>
    <t>兵庫県立松陽高等学校</t>
  </si>
  <si>
    <t>兵庫県高砂市曽根町２７９４－１</t>
  </si>
  <si>
    <t>6760082</t>
  </si>
  <si>
    <t>D128210000530</t>
  </si>
  <si>
    <t>兵庫県立小野工業高等学校</t>
  </si>
  <si>
    <t>兵庫県小野市片山町１０３４－１</t>
  </si>
  <si>
    <t>6751335</t>
  </si>
  <si>
    <t>D128210000549</t>
  </si>
  <si>
    <t>兵庫県立有馬高等学校</t>
  </si>
  <si>
    <t>兵庫県三田市天神２－１－５０</t>
  </si>
  <si>
    <t>6691531</t>
  </si>
  <si>
    <t>D128210000558</t>
  </si>
  <si>
    <t>兵庫県立北条高等学校</t>
  </si>
  <si>
    <t>兵庫県加西市段下町８４７－５</t>
  </si>
  <si>
    <t>6752241</t>
  </si>
  <si>
    <t>D128210000567</t>
  </si>
  <si>
    <t>兵庫県立上郡高等学校</t>
  </si>
  <si>
    <t>兵庫県赤穂郡上郡町大持２０７－１</t>
  </si>
  <si>
    <t>6781233</t>
  </si>
  <si>
    <t>D128210000576</t>
  </si>
  <si>
    <t>兵庫県立佐用高等学校</t>
  </si>
  <si>
    <t>兵庫県佐用郡佐用町佐用２６０</t>
  </si>
  <si>
    <t>6795381</t>
  </si>
  <si>
    <t>D128210000585</t>
  </si>
  <si>
    <t>兵庫県立香住高等学校</t>
  </si>
  <si>
    <t>兵庫県美方郡香美町香住区矢田４０－１</t>
  </si>
  <si>
    <t>6696563</t>
  </si>
  <si>
    <t>D128210000594</t>
  </si>
  <si>
    <t>兵庫県立柏原高等学校</t>
  </si>
  <si>
    <t>兵庫県丹波市柏原町東奥５０</t>
  </si>
  <si>
    <t>6693302</t>
  </si>
  <si>
    <t>D128210000601</t>
  </si>
  <si>
    <t>兵庫県立東灘高等学校</t>
  </si>
  <si>
    <t>兵庫県神戸市東灘区深江浜町５０番</t>
  </si>
  <si>
    <t>6580023</t>
  </si>
  <si>
    <t>D128210000610</t>
  </si>
  <si>
    <t>兵庫県立青雲高等学校</t>
  </si>
  <si>
    <t>D128210000629</t>
  </si>
  <si>
    <t>兵庫県立明石西高等学校</t>
  </si>
  <si>
    <t>兵庫県明石市二見町西二見１６４２－１</t>
  </si>
  <si>
    <t>6740094</t>
  </si>
  <si>
    <t>D128210000638</t>
  </si>
  <si>
    <t>兵庫県立川西明峰高等学校</t>
  </si>
  <si>
    <t>兵庫県川西市萩原台西２－３２４</t>
  </si>
  <si>
    <t>6660006</t>
  </si>
  <si>
    <t>D128210000647</t>
  </si>
  <si>
    <t>兵庫県立但馬農業高等学校</t>
  </si>
  <si>
    <t>兵庫県養父市八鹿町高柳３００－１</t>
  </si>
  <si>
    <t>6670043</t>
  </si>
  <si>
    <t>D128210000656</t>
  </si>
  <si>
    <t>兵庫県立伊川谷高等学校</t>
  </si>
  <si>
    <t>兵庫県神戸市西区伊川谷町長坂９１０－５</t>
  </si>
  <si>
    <t>6512104</t>
  </si>
  <si>
    <t>D128210000665</t>
  </si>
  <si>
    <t>兵庫県立姫路別所高等学校</t>
  </si>
  <si>
    <t>兵庫県姫路市別所町北宿３０３－１</t>
  </si>
  <si>
    <t>6710223</t>
  </si>
  <si>
    <t>D128210000674</t>
  </si>
  <si>
    <t>兵庫県立夢前高等学校</t>
  </si>
  <si>
    <t>兵庫県姫路市夢前町前之庄６４３－１</t>
  </si>
  <si>
    <t>6712103</t>
  </si>
  <si>
    <t>D128210000683</t>
  </si>
  <si>
    <t>兵庫県立家島高等学校</t>
  </si>
  <si>
    <t>兵庫県姫路市家島町宮１７５９－１</t>
  </si>
  <si>
    <t>6720102</t>
  </si>
  <si>
    <t>D128210000692</t>
  </si>
  <si>
    <t>兵庫県立神崎高等学校</t>
  </si>
  <si>
    <t>兵庫県神崎郡神河町福本４８８－１</t>
  </si>
  <si>
    <t>6792415</t>
  </si>
  <si>
    <t>D128210000709</t>
  </si>
  <si>
    <t>兵庫県立福崎高等学校</t>
  </si>
  <si>
    <t>兵庫県神崎郡福崎町福田２３４－１</t>
  </si>
  <si>
    <t>6792212</t>
  </si>
  <si>
    <t>D128210000718</t>
  </si>
  <si>
    <t>兵庫県立香寺高等学校</t>
  </si>
  <si>
    <t>兵庫県姫路市香寺町土師５４７</t>
  </si>
  <si>
    <t>6792163</t>
  </si>
  <si>
    <t>D128210000727</t>
  </si>
  <si>
    <t>兵庫県立山崎高等学校</t>
  </si>
  <si>
    <t>兵庫県宍粟市山崎町加生３４０</t>
  </si>
  <si>
    <t>6712570</t>
  </si>
  <si>
    <t>D128210000736</t>
  </si>
  <si>
    <t>兵庫県立伊和高等学校</t>
  </si>
  <si>
    <t>兵庫県宍粟市一宮町安積６１６－２</t>
  </si>
  <si>
    <t>6714131</t>
  </si>
  <si>
    <t>D128210000745</t>
  </si>
  <si>
    <t>兵庫県立千種高等学校</t>
  </si>
  <si>
    <t>兵庫県宍粟市千種町千草７２７－２</t>
  </si>
  <si>
    <t>6713201</t>
  </si>
  <si>
    <t>D128210000754</t>
  </si>
  <si>
    <t>兵庫県立日高高等学校</t>
  </si>
  <si>
    <t>兵庫県豊岡市日高町岩中１</t>
  </si>
  <si>
    <t>6695395</t>
  </si>
  <si>
    <t>D128210000763</t>
  </si>
  <si>
    <t>兵庫県立出石高等学校</t>
  </si>
  <si>
    <t>兵庫県豊岡市出石町下谷３５－１</t>
  </si>
  <si>
    <t>6680211</t>
  </si>
  <si>
    <t>D128210000772</t>
  </si>
  <si>
    <t>兵庫県立村岡高等学校</t>
  </si>
  <si>
    <t>兵庫県美方郡香美町村岡区村岡２９３１</t>
  </si>
  <si>
    <t>6671311</t>
  </si>
  <si>
    <t>D128210000781</t>
  </si>
  <si>
    <t>兵庫県立浜坂高等学校</t>
  </si>
  <si>
    <t>兵庫県美方郡新温泉町芦屋８５３－２</t>
  </si>
  <si>
    <t>6696701</t>
  </si>
  <si>
    <t>D128210000790</t>
  </si>
  <si>
    <t>兵庫県立八鹿高等学校</t>
  </si>
  <si>
    <t>兵庫県養父市八鹿町九鹿８５番地</t>
  </si>
  <si>
    <t>6670031</t>
  </si>
  <si>
    <t>D128210000807</t>
  </si>
  <si>
    <t>兵庫県立生野高等学校</t>
  </si>
  <si>
    <t>兵庫県朝来市生野町真弓４３２－１</t>
  </si>
  <si>
    <t>6793311</t>
  </si>
  <si>
    <t>D128210000816</t>
  </si>
  <si>
    <t>兵庫県立和田山高等学校</t>
  </si>
  <si>
    <t>兵庫県朝来市和田山町枚田岡字縄手３７６－１</t>
  </si>
  <si>
    <t>6695215</t>
  </si>
  <si>
    <t>D128210000825</t>
  </si>
  <si>
    <t>兵庫県立氷上西高等学校</t>
  </si>
  <si>
    <t>兵庫県丹波市青垣町佐治３７８－３</t>
  </si>
  <si>
    <t>6693811</t>
  </si>
  <si>
    <t>D128210000834</t>
  </si>
  <si>
    <t>兵庫県立氷上高等学校</t>
  </si>
  <si>
    <t>兵庫県丹波市春日町黒井７７</t>
  </si>
  <si>
    <t>6694141</t>
  </si>
  <si>
    <t>D128210000843</t>
  </si>
  <si>
    <t>兵庫県立篠山鳳鳴高等学校</t>
  </si>
  <si>
    <t>兵庫県丹波篠山市大熊３６９</t>
  </si>
  <si>
    <t>6692318</t>
  </si>
  <si>
    <t>D128210000852</t>
  </si>
  <si>
    <t>兵庫県立篠山産業高等学校</t>
  </si>
  <si>
    <t>兵庫県丹波篠山市郡家４０３－１</t>
  </si>
  <si>
    <t>6692341</t>
  </si>
  <si>
    <t>D128210000861</t>
  </si>
  <si>
    <t>兵庫県立津名高等学校</t>
  </si>
  <si>
    <t>兵庫県淡路市志筑２４９－１</t>
  </si>
  <si>
    <t>6562131</t>
  </si>
  <si>
    <t>D128210000870</t>
  </si>
  <si>
    <t>兵庫県立淡路高等学校</t>
  </si>
  <si>
    <t>兵庫県淡路市富島１７１－２</t>
  </si>
  <si>
    <t>6561711</t>
  </si>
  <si>
    <t>D128210000889</t>
  </si>
  <si>
    <t>兵庫県立川西緑台高等学校</t>
  </si>
  <si>
    <t>兵庫県川西市向陽台１丁目８</t>
  </si>
  <si>
    <t>6660115</t>
  </si>
  <si>
    <t>D128210000898</t>
  </si>
  <si>
    <t>兵庫県立西宮北高等学校</t>
  </si>
  <si>
    <t>兵庫県西宮市苦楽園二番町１６－８０</t>
  </si>
  <si>
    <t>6620082</t>
  </si>
  <si>
    <t>D128210000905</t>
  </si>
  <si>
    <t>兵庫県立北須磨高等学校</t>
  </si>
  <si>
    <t>兵庫県神戸市須磨区友が丘９－２３</t>
  </si>
  <si>
    <t>6540142</t>
  </si>
  <si>
    <t>D128210000914</t>
  </si>
  <si>
    <t>兵庫県立尼崎小田高等学校</t>
  </si>
  <si>
    <t>兵庫県尼崎市長洲中通２－１７－４６</t>
  </si>
  <si>
    <t>D128210000923</t>
  </si>
  <si>
    <t>兵庫県立明石北高等学校</t>
  </si>
  <si>
    <t>兵庫県明石市大久保町松陰３６４－１</t>
  </si>
  <si>
    <t>6740053</t>
  </si>
  <si>
    <t>D128210000932</t>
  </si>
  <si>
    <t>兵庫県立神戸北高等学校</t>
  </si>
  <si>
    <t>兵庫県神戸市北区唐櫃台２－４１－１</t>
  </si>
  <si>
    <t>6511332</t>
  </si>
  <si>
    <t>D128210000941</t>
  </si>
  <si>
    <t>兵庫県立伊丹北高等学校</t>
  </si>
  <si>
    <t>兵庫県伊丹市鴻池７－２－１</t>
  </si>
  <si>
    <t>6640006</t>
  </si>
  <si>
    <t>D128210000950</t>
  </si>
  <si>
    <t>兵庫県立舞子高等学校</t>
  </si>
  <si>
    <t>兵庫県神戸市垂水区学が丘３－２</t>
  </si>
  <si>
    <t>6550004</t>
  </si>
  <si>
    <t>D128210000969</t>
  </si>
  <si>
    <t>兵庫県立神戸甲北高等学校</t>
  </si>
  <si>
    <t>兵庫県神戸市北区大脇台９－１</t>
  </si>
  <si>
    <t>6511144</t>
  </si>
  <si>
    <t>D128210000978</t>
  </si>
  <si>
    <t>兵庫県立宝塚東高等学校</t>
  </si>
  <si>
    <t>兵庫県宝塚市中山五月台１－１２－１</t>
  </si>
  <si>
    <t>6650871</t>
  </si>
  <si>
    <t>D128210000987</t>
  </si>
  <si>
    <t>兵庫県立東播磨高等学校</t>
  </si>
  <si>
    <t>兵庫県加古郡稲美町中一色５９４－２</t>
  </si>
  <si>
    <t>6751127</t>
  </si>
  <si>
    <t>D128210000996</t>
  </si>
  <si>
    <t>兵庫県立西宮南高等学校</t>
  </si>
  <si>
    <t>兵庫県西宮市高須町２丁目１－４３</t>
  </si>
  <si>
    <t>6638141</t>
  </si>
  <si>
    <t>D128210001003</t>
  </si>
  <si>
    <t>兵庫県立三木東高等学校</t>
  </si>
  <si>
    <t>兵庫県三木市別所町小林６２５－２</t>
  </si>
  <si>
    <t>6730434</t>
  </si>
  <si>
    <t>D128210001012</t>
  </si>
  <si>
    <t>兵庫県立篠山東雲高等学校</t>
  </si>
  <si>
    <t>兵庫県丹波篠山市福住１２６０</t>
  </si>
  <si>
    <t>6692513</t>
  </si>
  <si>
    <t>D128210001021</t>
  </si>
  <si>
    <t>兵庫県立龍野北高等学校</t>
  </si>
  <si>
    <t>兵庫県たつの市新宮町芝田１２５－２</t>
  </si>
  <si>
    <t>6794316</t>
  </si>
  <si>
    <t>D128210001030</t>
  </si>
  <si>
    <t>兵庫県立西脇北高等学校</t>
  </si>
  <si>
    <t>兵庫県西脇市郷瀬町６６９－３２</t>
  </si>
  <si>
    <t>6770014</t>
  </si>
  <si>
    <t>D128210001049</t>
  </si>
  <si>
    <t>兵庫県立姫路北高等学校</t>
  </si>
  <si>
    <t>D128210001058</t>
  </si>
  <si>
    <t>兵庫県立多可高等学校</t>
  </si>
  <si>
    <t>兵庫県多可郡多可町中区東山５５３</t>
  </si>
  <si>
    <t>6791105</t>
  </si>
  <si>
    <t>D128210001067</t>
  </si>
  <si>
    <t>兵庫県立西宮今津高等学校</t>
  </si>
  <si>
    <t>兵庫県西宮市浜甲子園４－１－５</t>
  </si>
  <si>
    <t>6638154</t>
  </si>
  <si>
    <t>D128210001076</t>
  </si>
  <si>
    <t>兵庫県立宝塚西高等学校</t>
  </si>
  <si>
    <t>兵庫県宝塚市ゆずり葉台１－１－１</t>
  </si>
  <si>
    <t>6650025</t>
  </si>
  <si>
    <t>D128210001085</t>
  </si>
  <si>
    <t>兵庫県立相生高等学校</t>
  </si>
  <si>
    <t>兵庫県相生市山手１－７２２－１０</t>
  </si>
  <si>
    <t>6780001</t>
  </si>
  <si>
    <t>D128210001094</t>
  </si>
  <si>
    <t>兵庫県立須磨東高等学校</t>
  </si>
  <si>
    <t>兵庫県神戸市須磨区東落合１－１－１</t>
  </si>
  <si>
    <t>6540152</t>
  </si>
  <si>
    <t>D128210001101</t>
  </si>
  <si>
    <t>兵庫県立尼崎稲園高等学校</t>
  </si>
  <si>
    <t>兵庫県尼崎市猪名寺３－１－１</t>
  </si>
  <si>
    <t>6610981</t>
  </si>
  <si>
    <t>D128210001110</t>
  </si>
  <si>
    <t>兵庫県立加古川北高等学校</t>
  </si>
  <si>
    <t>兵庫県加古川市野口町水足８６７－１</t>
  </si>
  <si>
    <t>6750019</t>
  </si>
  <si>
    <t>D128210001129</t>
  </si>
  <si>
    <t>兵庫県立網干高等学校</t>
  </si>
  <si>
    <t>兵庫県姫路市網干区新在家２５９－１</t>
  </si>
  <si>
    <t>6711286</t>
  </si>
  <si>
    <t>D128210001138</t>
  </si>
  <si>
    <t>兵庫県立伊丹西高等学校</t>
  </si>
  <si>
    <t>兵庫県伊丹市奥畑３－５</t>
  </si>
  <si>
    <t>6640025</t>
  </si>
  <si>
    <t>D128210001147</t>
  </si>
  <si>
    <t>兵庫県立明石清水高等学校</t>
  </si>
  <si>
    <t>兵庫県明石市魚住町清水６３０－１</t>
  </si>
  <si>
    <t>6740074</t>
  </si>
  <si>
    <t>D128210001156</t>
  </si>
  <si>
    <t>兵庫県立高砂南高等学校</t>
  </si>
  <si>
    <t>兵庫県高砂市西畑２－１－１２</t>
  </si>
  <si>
    <t>6760025</t>
  </si>
  <si>
    <t>D128210001165</t>
  </si>
  <si>
    <t>兵庫県立須磨友が丘高等学校</t>
  </si>
  <si>
    <t>兵庫県神戸市須磨区友が丘１－１－５</t>
  </si>
  <si>
    <t>D128210001174</t>
  </si>
  <si>
    <t>兵庫県立西宮甲山高等学校</t>
  </si>
  <si>
    <t>兵庫県西宮市鷲林寺字剣谷１０番</t>
  </si>
  <si>
    <t>6620004</t>
  </si>
  <si>
    <t>D128210001183</t>
  </si>
  <si>
    <t>兵庫県立加古川南高等学校</t>
  </si>
  <si>
    <t>兵庫県加古川市加古川町友沢６５－１</t>
  </si>
  <si>
    <t>6750035</t>
  </si>
  <si>
    <t>D128210001192</t>
  </si>
  <si>
    <t>兵庫県立三木北高等学校</t>
  </si>
  <si>
    <t>兵庫県三木市志染町青山６丁目２５番地</t>
  </si>
  <si>
    <t>6730521</t>
  </si>
  <si>
    <t>D128210001209</t>
  </si>
  <si>
    <t>兵庫県立川西北陵高等学校</t>
  </si>
  <si>
    <t>兵庫県川西市緑が丘２－１４－１</t>
  </si>
  <si>
    <t>6660157</t>
  </si>
  <si>
    <t>D128210001218</t>
  </si>
  <si>
    <t>兵庫県立神戸高塚高等学校</t>
  </si>
  <si>
    <t>兵庫県神戸市西区美賀多台９－１</t>
  </si>
  <si>
    <t>6512277</t>
  </si>
  <si>
    <t>D128210001227</t>
  </si>
  <si>
    <t>兵庫県立明石城西高等学校</t>
  </si>
  <si>
    <t>兵庫県明石市大久保町谷八木１１９０－７</t>
  </si>
  <si>
    <t>6740062</t>
  </si>
  <si>
    <t>D128210001236</t>
  </si>
  <si>
    <t>兵庫県立播磨南高等学校</t>
  </si>
  <si>
    <t>兵庫県加古郡播磨町古宮４－３－１</t>
  </si>
  <si>
    <t>6750163</t>
  </si>
  <si>
    <t>D128210001245</t>
  </si>
  <si>
    <t>兵庫県立宝塚北高等学校</t>
  </si>
  <si>
    <t>兵庫県宝塚市すみれガ丘４－１－１</t>
  </si>
  <si>
    <t>6650847</t>
  </si>
  <si>
    <t>D128210001254</t>
  </si>
  <si>
    <t>兵庫県立姫路飾西高等学校</t>
  </si>
  <si>
    <t>兵庫県姫路市飾西字側町１４８－２</t>
  </si>
  <si>
    <t>6712216</t>
  </si>
  <si>
    <t>D128210001263</t>
  </si>
  <si>
    <t>兵庫県立伊川谷北高等学校</t>
  </si>
  <si>
    <t>兵庫県神戸市西区学園西町６－１</t>
  </si>
  <si>
    <t>6512103</t>
  </si>
  <si>
    <t>D128210001272</t>
  </si>
  <si>
    <t>兵庫県立北摂三田高等学校</t>
  </si>
  <si>
    <t>兵庫県三田市狭間が丘１－１－１</t>
  </si>
  <si>
    <t>6691545</t>
  </si>
  <si>
    <t>D128210001281</t>
  </si>
  <si>
    <t>兵庫県立三田西陵高等学校</t>
  </si>
  <si>
    <t>兵庫県三田市ゆりのき台３－４</t>
  </si>
  <si>
    <t>6691324</t>
  </si>
  <si>
    <t>D128210001290</t>
  </si>
  <si>
    <t>兵庫県立大学附属高等学校</t>
  </si>
  <si>
    <t>兵庫県赤穂郡上郡町光都３－１１－１</t>
  </si>
  <si>
    <t>6781205</t>
  </si>
  <si>
    <t>D128210001307</t>
  </si>
  <si>
    <t>兵庫県立西宮香風高等学校</t>
  </si>
  <si>
    <t>兵庫県西宮市建石町７－４３</t>
  </si>
  <si>
    <t>6620943</t>
  </si>
  <si>
    <t>D128210001316</t>
  </si>
  <si>
    <t>兵庫県立三田祥雲館高等学校</t>
  </si>
  <si>
    <t>兵庫県三田市学園１－１</t>
  </si>
  <si>
    <t>6691337</t>
  </si>
  <si>
    <t>D128210001325</t>
  </si>
  <si>
    <t>兵庫県立武庫荘総合高等学校</t>
  </si>
  <si>
    <t>兵庫県尼崎市武庫之荘８丁目３１番１号</t>
  </si>
  <si>
    <t>6610035</t>
  </si>
  <si>
    <t>D128210001334</t>
  </si>
  <si>
    <t>兵庫県立豊岡総合高等学校</t>
  </si>
  <si>
    <t>兵庫県豊岡市加広町６－６８</t>
  </si>
  <si>
    <t>6680023</t>
  </si>
  <si>
    <t>D128210001343</t>
  </si>
  <si>
    <t>兵庫県立国際高等学校</t>
  </si>
  <si>
    <t>兵庫県芦屋市新浜町１番２号</t>
  </si>
  <si>
    <t>6590031</t>
  </si>
  <si>
    <t>D128210001352</t>
  </si>
  <si>
    <t>兵庫県立神戸鈴蘭台高等学校</t>
  </si>
  <si>
    <t>兵庫県神戸市北区山田町下谷上字中一里山９－１０７</t>
  </si>
  <si>
    <t>6511102</t>
  </si>
  <si>
    <t>D128210001361</t>
  </si>
  <si>
    <t>兵庫県立淡路三原高等学校</t>
  </si>
  <si>
    <t>兵庫県南あわじ市市円行寺３４５－１</t>
  </si>
  <si>
    <t>6560461</t>
  </si>
  <si>
    <t>D128210001370</t>
  </si>
  <si>
    <t>神戸市立葺合高等学校</t>
  </si>
  <si>
    <t>兵庫県神戸市中央区野崎通１－１－１</t>
  </si>
  <si>
    <t>6510054</t>
  </si>
  <si>
    <t>D128210001389</t>
  </si>
  <si>
    <t>姫路市立姫路高等学校</t>
  </si>
  <si>
    <t>兵庫県姫路市辻井九丁目１番１０号</t>
  </si>
  <si>
    <t>6700083</t>
  </si>
  <si>
    <t>D128210001398</t>
  </si>
  <si>
    <t>姫路市立琴丘高等学校</t>
  </si>
  <si>
    <t>兵庫県姫路市今宿６６８</t>
  </si>
  <si>
    <t>6700052</t>
  </si>
  <si>
    <t>D128210001405</t>
  </si>
  <si>
    <t>姫路市立飾磨高等学校</t>
  </si>
  <si>
    <t>兵庫県姫路市飾磨区妻鹿６７２</t>
  </si>
  <si>
    <t>6728031</t>
  </si>
  <si>
    <t>D128210001414</t>
  </si>
  <si>
    <t>尼崎市立尼崎高等学校</t>
  </si>
  <si>
    <t>兵庫県尼崎市上ノ島町１丁目３８－１</t>
  </si>
  <si>
    <t>6610014</t>
  </si>
  <si>
    <t>D128210001423</t>
  </si>
  <si>
    <t>明石市立明石商業高等学校</t>
  </si>
  <si>
    <t>兵庫県明石市魚住町長坂寺１２５０</t>
  </si>
  <si>
    <t>6740072</t>
  </si>
  <si>
    <t>D128210001432</t>
  </si>
  <si>
    <t>西宮市立西宮東高等学校</t>
  </si>
  <si>
    <t>兵庫県西宮市古川町１－１２</t>
  </si>
  <si>
    <t>6638185</t>
  </si>
  <si>
    <t>D128210001441</t>
  </si>
  <si>
    <t>伊丹市立伊丹高等学校</t>
  </si>
  <si>
    <t>兵庫県伊丹市行基町４－１</t>
  </si>
  <si>
    <t>6640857</t>
  </si>
  <si>
    <t>D128210001450</t>
  </si>
  <si>
    <t>神戸市立六甲アイランド高等学校</t>
  </si>
  <si>
    <t>兵庫県神戸市東灘区向洋町中４－４</t>
  </si>
  <si>
    <t>6580032</t>
  </si>
  <si>
    <t>D128210001469</t>
  </si>
  <si>
    <t>神戸市立科学技術高等学校</t>
  </si>
  <si>
    <t>兵庫県神戸市中央区脇浜町１－４－７０</t>
  </si>
  <si>
    <t>6510072</t>
  </si>
  <si>
    <t>D128210001478</t>
  </si>
  <si>
    <t>神戸市立神戸工科高等学校</t>
  </si>
  <si>
    <t>D128210001487</t>
  </si>
  <si>
    <t>神戸市立須磨翔風高等学校</t>
  </si>
  <si>
    <t>兵庫県神戸市須磨区西落合１－１－５</t>
  </si>
  <si>
    <t>6540155</t>
  </si>
  <si>
    <t>D128210001496</t>
  </si>
  <si>
    <t>尼崎市立尼崎双星高等学校</t>
  </si>
  <si>
    <t>兵庫県尼崎市口田中２－８－１</t>
  </si>
  <si>
    <t>6610983</t>
  </si>
  <si>
    <t>D128210001502</t>
  </si>
  <si>
    <t>尼崎市立琴ノ浦高等学校</t>
  </si>
  <si>
    <t>兵庫県尼崎市北城内４７番地の１</t>
  </si>
  <si>
    <t>6600826</t>
  </si>
  <si>
    <t>D128210001511</t>
  </si>
  <si>
    <t>神戸市立神港橘高等学校</t>
  </si>
  <si>
    <t>兵庫県神戸市兵庫区会下山町３－１６－１</t>
  </si>
  <si>
    <t>6520043</t>
  </si>
  <si>
    <t>D128210001520</t>
  </si>
  <si>
    <t>神戸市立摩耶兵庫高等学校</t>
  </si>
  <si>
    <t>兵庫県神戸市中央区東川崎町１－３－８</t>
  </si>
  <si>
    <t>6500044</t>
  </si>
  <si>
    <t>D128210001539</t>
  </si>
  <si>
    <t>神戸市立楠高等学校</t>
  </si>
  <si>
    <t>兵庫県神戸市兵庫区松本通１丁目１番１号</t>
  </si>
  <si>
    <t>6520045</t>
  </si>
  <si>
    <t>D128210001548</t>
  </si>
  <si>
    <t>西宮市立西宮高等学校</t>
  </si>
  <si>
    <t>兵庫県西宮市高座町１４－１１７</t>
  </si>
  <si>
    <t>6620872</t>
  </si>
  <si>
    <t>D128210001558</t>
  </si>
  <si>
    <t>兵庫県立北神戸総合高等学校</t>
  </si>
  <si>
    <t>D128210001567</t>
  </si>
  <si>
    <t>兵庫県立神戸学園都市高等学校</t>
  </si>
  <si>
    <t>D128210001576</t>
  </si>
  <si>
    <t>兵庫県立西宮苦楽園高等学校</t>
  </si>
  <si>
    <t>兵庫県西宮市苦楽園２番町１６－８０</t>
  </si>
  <si>
    <t>D128210001585</t>
  </si>
  <si>
    <t>兵庫県立三木総合高等学校</t>
  </si>
  <si>
    <t>D128210001594</t>
  </si>
  <si>
    <t>兵庫県立姫路海稜高等学校</t>
  </si>
  <si>
    <t>D128210001600</t>
  </si>
  <si>
    <t>兵庫県立播磨福崎高等学校</t>
  </si>
  <si>
    <t>D128310000011</t>
  </si>
  <si>
    <t>甲南女子高等学校</t>
  </si>
  <si>
    <t>兵庫県神戸市東灘区森北町５－６－１</t>
  </si>
  <si>
    <t>6580001</t>
  </si>
  <si>
    <t>D128310000020</t>
  </si>
  <si>
    <t>灘高等学校</t>
  </si>
  <si>
    <t>兵庫県神戸市東灘区魚崎北町８丁目５番１号</t>
  </si>
  <si>
    <t>6580082</t>
  </si>
  <si>
    <t>D128310000039</t>
  </si>
  <si>
    <t>六甲学院高等学校</t>
  </si>
  <si>
    <t>兵庫県神戸市灘区篠原伯母野山町２－４－１</t>
  </si>
  <si>
    <t>6570015</t>
  </si>
  <si>
    <t>D128310000048</t>
  </si>
  <si>
    <t>神戸海星女子学院高等学校</t>
  </si>
  <si>
    <t>兵庫県神戸市灘区青谷町２－７－１</t>
  </si>
  <si>
    <t>6570805</t>
  </si>
  <si>
    <t>D128310000057</t>
  </si>
  <si>
    <t>松蔭高等学校</t>
  </si>
  <si>
    <t>兵庫県神戸市灘区青谷町３－４－４７</t>
  </si>
  <si>
    <t>D128310000066</t>
  </si>
  <si>
    <t>神戸龍谷高等学校</t>
  </si>
  <si>
    <t>兵庫県神戸市中央区中島通５－３－１</t>
  </si>
  <si>
    <t>6510052</t>
  </si>
  <si>
    <t>D128310000075</t>
  </si>
  <si>
    <t>神戸第一高等学校</t>
  </si>
  <si>
    <t>兵庫県神戸市中央区葺合町寺ケ谷１番地</t>
  </si>
  <si>
    <t>6510058</t>
  </si>
  <si>
    <t>D128310000084</t>
  </si>
  <si>
    <t>神港学園高等学校</t>
  </si>
  <si>
    <t>兵庫県神戸市中央区山本通４－１９－２０</t>
  </si>
  <si>
    <t>6500003</t>
  </si>
  <si>
    <t>D128310000093</t>
  </si>
  <si>
    <t>啓明学院高等学校</t>
  </si>
  <si>
    <t>兵庫県神戸市須磨区横尾９－５－１</t>
  </si>
  <si>
    <t>6540131</t>
  </si>
  <si>
    <t>D128310000100</t>
  </si>
  <si>
    <t>神戸山手グローバル高等学校</t>
  </si>
  <si>
    <t>兵庫県神戸市中央区諏訪山町６－１</t>
  </si>
  <si>
    <t>6500006</t>
  </si>
  <si>
    <t>D128310000119</t>
  </si>
  <si>
    <t>親和女子高等学校</t>
  </si>
  <si>
    <t>兵庫県神戸市灘区土山町６－１</t>
  </si>
  <si>
    <t>6570022</t>
  </si>
  <si>
    <t>D128310000128</t>
  </si>
  <si>
    <t>神戸学院大学附属高等学校</t>
  </si>
  <si>
    <t>兵庫県神戸市中央区港島中町４－６－３</t>
  </si>
  <si>
    <t>6500046</t>
  </si>
  <si>
    <t>D128310000137</t>
  </si>
  <si>
    <t>彩星工科高等学校</t>
  </si>
  <si>
    <t>兵庫県神戸市長田区五番町８丁目５番地</t>
  </si>
  <si>
    <t>6530003</t>
  </si>
  <si>
    <t>D128310000146</t>
  </si>
  <si>
    <t>神戸常盤女子高等学校</t>
  </si>
  <si>
    <t>兵庫県神戸市長田区池田上町９２</t>
  </si>
  <si>
    <t>6530824</t>
  </si>
  <si>
    <t>D128310000155</t>
  </si>
  <si>
    <t>神戸野田高等学校</t>
  </si>
  <si>
    <t>兵庫県神戸市長田区海運町６－１－７</t>
  </si>
  <si>
    <t>6530052</t>
  </si>
  <si>
    <t>D128310000164</t>
  </si>
  <si>
    <t>育英高等学校</t>
  </si>
  <si>
    <t>兵庫県神戸市長田区長尾町２－１－１５</t>
  </si>
  <si>
    <t>6530855</t>
  </si>
  <si>
    <t>D128310000173</t>
  </si>
  <si>
    <t>神戸星城高等学校</t>
  </si>
  <si>
    <t>兵庫県神戸市須磨区緑が丘１－１２－１</t>
  </si>
  <si>
    <t>6540113</t>
  </si>
  <si>
    <t>D128310000182</t>
  </si>
  <si>
    <t>須磨学園高等学校</t>
  </si>
  <si>
    <t>兵庫県神戸市須磨区板宿町３‐１５‐１４</t>
  </si>
  <si>
    <t>6540009</t>
  </si>
  <si>
    <t>D128310000191</t>
  </si>
  <si>
    <t>滝川高等学校</t>
  </si>
  <si>
    <t>兵庫県神戸市須磨区宝田町２－１－１</t>
  </si>
  <si>
    <t>6540007</t>
  </si>
  <si>
    <t>D128310000208</t>
  </si>
  <si>
    <t>兵庫大学附属須磨ノ浦高等学校</t>
  </si>
  <si>
    <t>兵庫県神戸市須磨区行幸町２－７－３</t>
  </si>
  <si>
    <t>6540052</t>
  </si>
  <si>
    <t>D128310000217</t>
  </si>
  <si>
    <t>愛徳学園高等学校</t>
  </si>
  <si>
    <t>兵庫県神戸市垂水区歌敷山３丁目６－４９</t>
  </si>
  <si>
    <t>6550037</t>
  </si>
  <si>
    <t>D128310000226</t>
  </si>
  <si>
    <t>神戸国際大学附属高等学校</t>
  </si>
  <si>
    <t>兵庫県神戸市垂水区学が丘５－１－１</t>
  </si>
  <si>
    <t>D128310000235</t>
  </si>
  <si>
    <t>姫路女学院高等学校</t>
  </si>
  <si>
    <t>兵庫県姫路市豊沢町８３</t>
  </si>
  <si>
    <t>6700964</t>
  </si>
  <si>
    <t>D128310000244</t>
  </si>
  <si>
    <t>日ノ本学園高等学校</t>
  </si>
  <si>
    <t>兵庫県姫路市香寺町香呂８９０</t>
  </si>
  <si>
    <t>6792151</t>
  </si>
  <si>
    <t>D128310000253</t>
  </si>
  <si>
    <t>賢明女子学院高等学校</t>
  </si>
  <si>
    <t>兵庫県姫路市本町６８</t>
  </si>
  <si>
    <t>D128310000262</t>
  </si>
  <si>
    <t>淳心学院高等学校</t>
  </si>
  <si>
    <t>D128310000271</t>
  </si>
  <si>
    <t>東洋大学附属姫路高等学校</t>
  </si>
  <si>
    <t>兵庫県姫路市書写字木ノ下１６９９</t>
  </si>
  <si>
    <t>6712201</t>
  </si>
  <si>
    <t>D128310000280</t>
  </si>
  <si>
    <t>園田学園高等学校</t>
  </si>
  <si>
    <t>兵庫県尼崎市南塚口町１－２４－１６</t>
  </si>
  <si>
    <t>6610012</t>
  </si>
  <si>
    <t>D128310000299</t>
  </si>
  <si>
    <t>百合学院高等学校</t>
  </si>
  <si>
    <t>兵庫県尼崎市若王寺２－１８－２</t>
  </si>
  <si>
    <t>6610974</t>
  </si>
  <si>
    <t>D128310000306</t>
  </si>
  <si>
    <t>報徳学園高等学校</t>
  </si>
  <si>
    <t>兵庫県西宮市上大市５丁目２８－１９</t>
  </si>
  <si>
    <t>6638003</t>
  </si>
  <si>
    <t>D128310000315</t>
  </si>
  <si>
    <t>関西学院高等部</t>
  </si>
  <si>
    <t>兵庫県西宮市上ケ原一番町１－１５５</t>
  </si>
  <si>
    <t>6628501</t>
  </si>
  <si>
    <t>D128310000324</t>
  </si>
  <si>
    <t>神戸女学院高等学部</t>
  </si>
  <si>
    <t>兵庫県西宮市岡田山４－１</t>
  </si>
  <si>
    <t>6628505</t>
  </si>
  <si>
    <t>D128310000333</t>
  </si>
  <si>
    <t>武庫川女子大学附属高等学校</t>
  </si>
  <si>
    <t>兵庫県西宮市枝川町４番１６号</t>
  </si>
  <si>
    <t>6638143</t>
  </si>
  <si>
    <t>D128310000342</t>
  </si>
  <si>
    <t>甲子園学院高等学校</t>
  </si>
  <si>
    <t>兵庫県西宮市瓦林町４－２５</t>
  </si>
  <si>
    <t>6638107</t>
  </si>
  <si>
    <t>D128310000351</t>
  </si>
  <si>
    <t>甲陽学院高等学校</t>
  </si>
  <si>
    <t>兵庫県西宮市角石町３－１３８</t>
  </si>
  <si>
    <t>6620096</t>
  </si>
  <si>
    <t>D128310000360</t>
  </si>
  <si>
    <t>夙川高等学校</t>
  </si>
  <si>
    <t>兵庫県神戸市兵庫区会下山町１－７－１</t>
  </si>
  <si>
    <t>D128310000379</t>
  </si>
  <si>
    <t>仁川学院高等学校</t>
  </si>
  <si>
    <t>兵庫県西宮市甲東園２丁目１３－９</t>
  </si>
  <si>
    <t>6620812</t>
  </si>
  <si>
    <t>D128310000388</t>
  </si>
  <si>
    <t>芦屋学園高等学校</t>
  </si>
  <si>
    <t>兵庫県芦屋市六麓荘町１６－１８</t>
  </si>
  <si>
    <t>6590011</t>
  </si>
  <si>
    <t>D128310000397</t>
  </si>
  <si>
    <t>甲南高等学校</t>
  </si>
  <si>
    <t>兵庫県芦屋市山手町３１－３</t>
  </si>
  <si>
    <t>6590096</t>
  </si>
  <si>
    <t>D128310000404</t>
  </si>
  <si>
    <t>近畿大学附属豊岡高等学校</t>
  </si>
  <si>
    <t>兵庫県豊岡市戸牧１００</t>
  </si>
  <si>
    <t>6680065</t>
  </si>
  <si>
    <t>D128310000413</t>
  </si>
  <si>
    <t>小林聖心女子学院高等学校</t>
  </si>
  <si>
    <t>兵庫県宝塚市塔の町３－１１３</t>
  </si>
  <si>
    <t>6650073</t>
  </si>
  <si>
    <t>D128310000422</t>
  </si>
  <si>
    <t>雲雀丘学園高等学校</t>
  </si>
  <si>
    <t>兵庫県宝塚市雲雀丘４－２－１</t>
  </si>
  <si>
    <t>6650805</t>
  </si>
  <si>
    <t>D128310000431</t>
  </si>
  <si>
    <t>白陵高等学校</t>
  </si>
  <si>
    <t>兵庫県高砂市阿弥陀町阿弥陀２２６０</t>
  </si>
  <si>
    <t>6760827</t>
  </si>
  <si>
    <t>D128310000440</t>
  </si>
  <si>
    <t>三田学園高等学校</t>
  </si>
  <si>
    <t>兵庫県三田市南が丘２－１３－６５</t>
  </si>
  <si>
    <t>6691535</t>
  </si>
  <si>
    <t>D128310000459</t>
  </si>
  <si>
    <t>三田松聖高等学校</t>
  </si>
  <si>
    <t>兵庫県三田市四ツ辻１４３０</t>
  </si>
  <si>
    <t>6691342</t>
  </si>
  <si>
    <t>D128310000468</t>
  </si>
  <si>
    <t>兵庫県神崎郡市川町東川辺７７６－１８</t>
  </si>
  <si>
    <t>6792395</t>
  </si>
  <si>
    <t>D128310000477</t>
  </si>
  <si>
    <t>神戸弘陵学園高等学校</t>
  </si>
  <si>
    <t>兵庫県神戸市北区山田町小部妙賀山１０番４</t>
  </si>
  <si>
    <t>6511101</t>
  </si>
  <si>
    <t>D128310000486</t>
  </si>
  <si>
    <t>自由ヶ丘高等学校</t>
  </si>
  <si>
    <t>兵庫県姫路市夢前町戸倉５６６</t>
  </si>
  <si>
    <t>6712131</t>
  </si>
  <si>
    <t>D128310000495</t>
  </si>
  <si>
    <t>滝川第二高等学校</t>
  </si>
  <si>
    <t>兵庫県神戸市西区春日台６－２３</t>
  </si>
  <si>
    <t>6512276</t>
  </si>
  <si>
    <t>D128310000501</t>
  </si>
  <si>
    <t>生野学園高等学校</t>
  </si>
  <si>
    <t>兵庫県朝来市生野町栃原字西桝渕２８－２</t>
  </si>
  <si>
    <t>6793331</t>
  </si>
  <si>
    <t>D128310000510</t>
  </si>
  <si>
    <t>神戸国際高等学校</t>
  </si>
  <si>
    <t>兵庫県神戸市須磨区高倉台７－２１－１</t>
  </si>
  <si>
    <t>6540081</t>
  </si>
  <si>
    <t>D128310000529</t>
  </si>
  <si>
    <t>蒼開高等学校</t>
  </si>
  <si>
    <t>兵庫県洲本市下加茂１－９－４８</t>
  </si>
  <si>
    <t>6560013</t>
  </si>
  <si>
    <t>D128310000538</t>
  </si>
  <si>
    <t>相生学院高等学校</t>
  </si>
  <si>
    <t>兵庫県相生市野瀬７００</t>
  </si>
  <si>
    <t>6780044</t>
  </si>
  <si>
    <t>D128310000547</t>
  </si>
  <si>
    <t>第一学院高等学校養父校</t>
  </si>
  <si>
    <t>兵庫県養父市大谷１３</t>
  </si>
  <si>
    <t>6671102</t>
  </si>
  <si>
    <t>D128310000556</t>
  </si>
  <si>
    <t>ＡＩＥ国際高等学校</t>
  </si>
  <si>
    <t>兵庫県淡路市浜１番４８</t>
  </si>
  <si>
    <t>6562304</t>
  </si>
  <si>
    <t>D129210000012</t>
  </si>
  <si>
    <t>29(奈良)</t>
  </si>
  <si>
    <t>奈良県立生駒高等学校</t>
  </si>
  <si>
    <t>奈良県生駒市壱分町５３２－１</t>
  </si>
  <si>
    <t>6300222</t>
  </si>
  <si>
    <t>D129210000021</t>
  </si>
  <si>
    <t>奈良県立添上高等学校</t>
  </si>
  <si>
    <t>奈良県天理市櫟本町１５３２－２</t>
  </si>
  <si>
    <t>6320004</t>
  </si>
  <si>
    <t>D129210000030</t>
  </si>
  <si>
    <t>奈良県立山辺高等学校</t>
  </si>
  <si>
    <t>奈良県奈良市都祁友田町９３７</t>
  </si>
  <si>
    <t>6320246</t>
  </si>
  <si>
    <t>D129210000049</t>
  </si>
  <si>
    <t>奈良県立桜井高等学校</t>
  </si>
  <si>
    <t>奈良県桜井市桜井９５</t>
  </si>
  <si>
    <t>6330091</t>
  </si>
  <si>
    <t>D129210000058</t>
  </si>
  <si>
    <t>奈良県立大宇陀高等学校</t>
  </si>
  <si>
    <t>奈良県宇陀市大宇陀迫間６３－２</t>
  </si>
  <si>
    <t>6332166</t>
  </si>
  <si>
    <t>D129210000450</t>
  </si>
  <si>
    <t>D129210000067</t>
  </si>
  <si>
    <t>奈良県立王寺工業高等学校</t>
  </si>
  <si>
    <t>奈良県北葛城郡王寺町本町３丁目６－１</t>
  </si>
  <si>
    <t>6360012</t>
  </si>
  <si>
    <t>D129210000076</t>
  </si>
  <si>
    <t>奈良県立青翔高等学校</t>
  </si>
  <si>
    <t>奈良県御所市５２５</t>
  </si>
  <si>
    <t>6392200</t>
  </si>
  <si>
    <t>D129210000085</t>
  </si>
  <si>
    <t>奈良県立大淀高等学校</t>
  </si>
  <si>
    <t>奈良県吉野郡大淀町下渕９８３</t>
  </si>
  <si>
    <t>6380821</t>
  </si>
  <si>
    <t>D129210000423</t>
  </si>
  <si>
    <t>D129210000094</t>
  </si>
  <si>
    <t>奈良県立十津川高等学校</t>
  </si>
  <si>
    <t>奈良県吉野郡十津川村込之上５８</t>
  </si>
  <si>
    <t>6371445</t>
  </si>
  <si>
    <t>D129210000101</t>
  </si>
  <si>
    <t>奈良県立橿原高等学校</t>
  </si>
  <si>
    <t>奈良県橿原市北越智町２８２</t>
  </si>
  <si>
    <t>6340823</t>
  </si>
  <si>
    <t>D129210000110</t>
  </si>
  <si>
    <t>奈良県立二階堂高等学校</t>
  </si>
  <si>
    <t>奈良県天理市荒蒔町１００－１</t>
  </si>
  <si>
    <t>6320082</t>
  </si>
  <si>
    <t>D129210000129</t>
  </si>
  <si>
    <t>奈良県立西の京高等学校</t>
  </si>
  <si>
    <t>奈良県奈良市六条西３－２４－１</t>
  </si>
  <si>
    <t>6308044</t>
  </si>
  <si>
    <t>D129210000138</t>
  </si>
  <si>
    <t>奈良県立吉野高等学校</t>
  </si>
  <si>
    <t>奈良県吉野郡吉野町飯貝６８０</t>
  </si>
  <si>
    <t>6393113</t>
  </si>
  <si>
    <t>D129210000147</t>
  </si>
  <si>
    <t>奈良県立平城高等学校</t>
  </si>
  <si>
    <t>奈良県奈良市朱雀２－１１</t>
  </si>
  <si>
    <t>6310806</t>
  </si>
  <si>
    <t>D129210000156</t>
  </si>
  <si>
    <t>奈良県立香芝高等学校</t>
  </si>
  <si>
    <t>奈良県香芝市真美ヶ丘５－１－５３</t>
  </si>
  <si>
    <t>6390223</t>
  </si>
  <si>
    <t>D129210000165</t>
  </si>
  <si>
    <t>奈良県立高円高等学校</t>
  </si>
  <si>
    <t>奈良県奈良市白毫寺町６３３</t>
  </si>
  <si>
    <t>6308302</t>
  </si>
  <si>
    <t>D129210000405</t>
  </si>
  <si>
    <t>D129210000174</t>
  </si>
  <si>
    <t>奈良県立高取国際高等学校</t>
  </si>
  <si>
    <t>奈良県高市郡高取町佐田４５５－２</t>
  </si>
  <si>
    <t>6350131</t>
  </si>
  <si>
    <t>D129210000183</t>
  </si>
  <si>
    <t>奈良県立登美ヶ丘高等学校</t>
  </si>
  <si>
    <t>奈良県奈良市二名町１９４４－１２</t>
  </si>
  <si>
    <t>6310008</t>
  </si>
  <si>
    <t>D129210000192</t>
  </si>
  <si>
    <t>奈良県立奈良高等学校</t>
  </si>
  <si>
    <t>D129210000209</t>
  </si>
  <si>
    <t>奈良県立高田高等学校</t>
  </si>
  <si>
    <t>奈良県大和高田市礒野東町６－６</t>
  </si>
  <si>
    <t>6350061</t>
  </si>
  <si>
    <t>D129210000218</t>
  </si>
  <si>
    <t>奈良県立五條高等学校</t>
  </si>
  <si>
    <t>奈良県五條市岡町１４２８</t>
  </si>
  <si>
    <t>6370092</t>
  </si>
  <si>
    <t>D129210000227</t>
  </si>
  <si>
    <t>奈良県立榛生昇陽高等学校</t>
  </si>
  <si>
    <t>奈良県宇陀市榛原下井足２１０</t>
  </si>
  <si>
    <t>6330241</t>
  </si>
  <si>
    <t>D129210000236</t>
  </si>
  <si>
    <t>奈良県立西和清陵高等学校</t>
  </si>
  <si>
    <t>奈良県生駒郡三郷町信貴ヶ丘４丁目７番１号</t>
  </si>
  <si>
    <t>6360813</t>
  </si>
  <si>
    <t>D129210000245</t>
  </si>
  <si>
    <t>奈良県立郡山高等学校</t>
  </si>
  <si>
    <t>奈良県大和郡山市城内町１－２６</t>
  </si>
  <si>
    <t>6391011</t>
  </si>
  <si>
    <t>D129210000254</t>
  </si>
  <si>
    <t>奈良県立畝傍高等学校</t>
  </si>
  <si>
    <t>奈良県橿原市八木町３－１３－２</t>
  </si>
  <si>
    <t>6340078</t>
  </si>
  <si>
    <t>D129210000263</t>
  </si>
  <si>
    <t>奈良県立奈良北高等学校</t>
  </si>
  <si>
    <t>奈良県生駒市上町４６００</t>
  </si>
  <si>
    <t>6300131</t>
  </si>
  <si>
    <t>D129210000272</t>
  </si>
  <si>
    <t>奈良県立法隆寺国際高等学校</t>
  </si>
  <si>
    <t>奈良県生駒郡斑鳩町高安２－１－１</t>
  </si>
  <si>
    <t>6360104</t>
  </si>
  <si>
    <t>D129210000281</t>
  </si>
  <si>
    <t>奈良県立磯城野高等学校</t>
  </si>
  <si>
    <t>奈良県磯城郡田原本町２５８</t>
  </si>
  <si>
    <t>6360300</t>
  </si>
  <si>
    <t>D129210000290</t>
  </si>
  <si>
    <t>奈良県立奈良情報商業高等学校</t>
  </si>
  <si>
    <t>奈良県桜井市大字河西７７０</t>
  </si>
  <si>
    <t>6330051</t>
  </si>
  <si>
    <t>D129210000414</t>
  </si>
  <si>
    <t>D129210000307</t>
  </si>
  <si>
    <t>奈良県立大和広陵高等学校</t>
  </si>
  <si>
    <t>奈良県北葛城郡広陵町的場４０１</t>
  </si>
  <si>
    <t>6350802</t>
  </si>
  <si>
    <t>D129210000316</t>
  </si>
  <si>
    <t>奈良県立奈良朱雀高等学校</t>
  </si>
  <si>
    <t>奈良県奈良市柏木町２４８番地</t>
  </si>
  <si>
    <t>6308031</t>
  </si>
  <si>
    <t>D129210000325</t>
  </si>
  <si>
    <t>奈良県立御所実業高等学校</t>
  </si>
  <si>
    <t>奈良県御所市玉手３００番地</t>
  </si>
  <si>
    <t>6392247</t>
  </si>
  <si>
    <t>D129210000334</t>
  </si>
  <si>
    <t>奈良県立大和中央高等学校</t>
  </si>
  <si>
    <t>奈良県大和郡山市筒井町１２０１</t>
  </si>
  <si>
    <t>6391123</t>
  </si>
  <si>
    <t>D129210000343</t>
  </si>
  <si>
    <t>奈良県立国際高等学校</t>
  </si>
  <si>
    <t>D129210000352</t>
  </si>
  <si>
    <t>奈良市立一条高等学校</t>
  </si>
  <si>
    <t>奈良県奈良市法華寺町１３５１</t>
  </si>
  <si>
    <t>6308001</t>
  </si>
  <si>
    <t>D129210000361</t>
  </si>
  <si>
    <t>大和高田市立高田商業高等学校</t>
  </si>
  <si>
    <t>奈良県大和高田市材木町８ー３</t>
  </si>
  <si>
    <t>6350011</t>
  </si>
  <si>
    <t>D129210000370</t>
  </si>
  <si>
    <t>山添村立山辺高等学校山添分校</t>
  </si>
  <si>
    <t>奈良県山辺郡山添村大字大西４５－１</t>
  </si>
  <si>
    <t>6302344</t>
  </si>
  <si>
    <t>D129210000389</t>
  </si>
  <si>
    <t>五條市立五條高等学校賀名生分校</t>
  </si>
  <si>
    <t>奈良県五條市西吉野黒渕８８８</t>
  </si>
  <si>
    <t>6370102</t>
  </si>
  <si>
    <t>D129210000398</t>
  </si>
  <si>
    <t>奈良県立奈良商工高等学校</t>
  </si>
  <si>
    <t>奈良県奈良市柏木町２４８</t>
  </si>
  <si>
    <t>奈良県立高円芸術高等学校</t>
  </si>
  <si>
    <t>奈良県立商業高等学校</t>
  </si>
  <si>
    <t>奈良県桜井市河西７７０</t>
  </si>
  <si>
    <t>奈良県立奈良南高等学校</t>
  </si>
  <si>
    <t>奈良県吉野郡大淀町下渕９８３（大淀学舎）</t>
  </si>
  <si>
    <t>D129210000432</t>
  </si>
  <si>
    <t>奈良県立奈良南高等学校（吉野学舎)</t>
  </si>
  <si>
    <t>奈良県吉野郡吉野町飯貝６８０（吉野学舎）</t>
  </si>
  <si>
    <t>D129210000441</t>
  </si>
  <si>
    <t>五條市立西吉野農業高等学校</t>
  </si>
  <si>
    <t>奈良県五條市西吉野町江出１７４－１</t>
  </si>
  <si>
    <t>6370111</t>
  </si>
  <si>
    <t>奈良県立宇陀高等学校</t>
  </si>
  <si>
    <t>奈良県宇陀市榛原下井足２１０（榛原学舎）</t>
  </si>
  <si>
    <t>D129210000469</t>
  </si>
  <si>
    <t>奈良県立大学附属高等学校</t>
  </si>
  <si>
    <t>奈良県奈良市六条西三丁目２４－１</t>
  </si>
  <si>
    <t>D129310000010</t>
  </si>
  <si>
    <t>奈良育英高等学校</t>
  </si>
  <si>
    <t>奈良県奈良市法蓮町１０００</t>
  </si>
  <si>
    <t>6308558</t>
  </si>
  <si>
    <t>D129310000029</t>
  </si>
  <si>
    <t>奈良女子高等学校</t>
  </si>
  <si>
    <t>奈良県奈良市三条宮前町３－６</t>
  </si>
  <si>
    <t>6308121</t>
  </si>
  <si>
    <t>D129310000038</t>
  </si>
  <si>
    <t>帝塚山高等学校</t>
  </si>
  <si>
    <t>奈良県奈良市学園南３－１－３</t>
  </si>
  <si>
    <t>6310034</t>
  </si>
  <si>
    <t>D129310000047</t>
  </si>
  <si>
    <t>関西中央高等学校</t>
  </si>
  <si>
    <t>奈良県桜井市桜井５０２番地</t>
  </si>
  <si>
    <t>D129310000056</t>
  </si>
  <si>
    <t>橿原学院高等学校</t>
  </si>
  <si>
    <t>奈良県橿原市久米町２２２</t>
  </si>
  <si>
    <t>6340063</t>
  </si>
  <si>
    <t>D129310000065</t>
  </si>
  <si>
    <t>智辯学園高等学校</t>
  </si>
  <si>
    <t>奈良県五條市野原中４丁目１番５１号</t>
  </si>
  <si>
    <t>6370037</t>
  </si>
  <si>
    <t>D129310000074</t>
  </si>
  <si>
    <t>天理教校学園高等学校</t>
  </si>
  <si>
    <t>奈良県天理市三島町７０番地</t>
  </si>
  <si>
    <t>6320015</t>
  </si>
  <si>
    <t>D129310000083</t>
  </si>
  <si>
    <t>東大寺学園高等学校</t>
  </si>
  <si>
    <t>奈良県奈良市山陵町１３７５</t>
  </si>
  <si>
    <t>6310803</t>
  </si>
  <si>
    <t>D129310000092</t>
  </si>
  <si>
    <t>奈良大学附属高等学校</t>
  </si>
  <si>
    <t>奈良県奈良市秋篠町５０</t>
  </si>
  <si>
    <t>6318555</t>
  </si>
  <si>
    <t>D129310000109</t>
  </si>
  <si>
    <t>奈良文化高等学校</t>
  </si>
  <si>
    <t>奈良県大和高田市東中１２７</t>
  </si>
  <si>
    <t>6358530</t>
  </si>
  <si>
    <t>D129310000118</t>
  </si>
  <si>
    <t>奈良学園高等学校</t>
  </si>
  <si>
    <t>奈良県大和郡山市山田町４３０番地</t>
  </si>
  <si>
    <t>6391093</t>
  </si>
  <si>
    <t>D129310000127</t>
  </si>
  <si>
    <t>育英西高等学校</t>
  </si>
  <si>
    <t>奈良県奈良市三松４－６３７－１</t>
  </si>
  <si>
    <t>6310074</t>
  </si>
  <si>
    <t>D129310000136</t>
  </si>
  <si>
    <t>西大和学園高等学校</t>
  </si>
  <si>
    <t>奈良県北葛城郡河合町大字薬井２９５</t>
  </si>
  <si>
    <t>6360082</t>
  </si>
  <si>
    <t>D129310000145</t>
  </si>
  <si>
    <t>天理高等学校</t>
  </si>
  <si>
    <t>奈良県天理市杣之内町１２６０</t>
  </si>
  <si>
    <t>6328585</t>
  </si>
  <si>
    <t>D129310000154</t>
  </si>
  <si>
    <t>智辯学園奈良カレッジ高等部</t>
  </si>
  <si>
    <t>奈良県香芝市田尻２６５番地</t>
  </si>
  <si>
    <t>6390253</t>
  </si>
  <si>
    <t>D129310000163</t>
  </si>
  <si>
    <t>奈良学園登美ヶ丘高等学校</t>
  </si>
  <si>
    <t>奈良県奈良市中登美ヶ丘３－１５－１</t>
  </si>
  <si>
    <t>6318522</t>
  </si>
  <si>
    <t>D129310000172</t>
  </si>
  <si>
    <t>飛鳥未来高等学校</t>
  </si>
  <si>
    <t>奈良県天理市櫟本町１５１４－３</t>
  </si>
  <si>
    <t>D129310000181</t>
  </si>
  <si>
    <t>日本教育学院高等学校</t>
  </si>
  <si>
    <t>奈良県宇陀市大宇陀上片岡１９４－６</t>
  </si>
  <si>
    <t>6332141</t>
  </si>
  <si>
    <t>D129310000190</t>
  </si>
  <si>
    <t>関西文化芸術高等学校</t>
  </si>
  <si>
    <t>奈良県奈良市山陵町１１７９</t>
  </si>
  <si>
    <t>D130210000019</t>
  </si>
  <si>
    <t>30(和歌山)</t>
  </si>
  <si>
    <t>和歌山県立橋本高等学校</t>
  </si>
  <si>
    <t>和歌山県橋本市古佐田４ー１０－１</t>
  </si>
  <si>
    <t>6480065</t>
  </si>
  <si>
    <t>D130210000028</t>
  </si>
  <si>
    <t>和歌山県立紀北工業高等学校</t>
  </si>
  <si>
    <t>和歌山県橋本市神野々８０９</t>
  </si>
  <si>
    <t>6480086</t>
  </si>
  <si>
    <t>D130210000037</t>
  </si>
  <si>
    <t>和歌山県立笠田高等学校</t>
  </si>
  <si>
    <t>和歌山県伊都郡かつらぎ町笠田東８２５</t>
  </si>
  <si>
    <t>6497161</t>
  </si>
  <si>
    <t>D130210000046</t>
  </si>
  <si>
    <t>和歌山県立粉河高等学校</t>
  </si>
  <si>
    <t>和歌山県紀の川市粉河４６３２</t>
  </si>
  <si>
    <t>6496595</t>
  </si>
  <si>
    <t>D130210000055</t>
  </si>
  <si>
    <t>和歌山県立那賀高等学校</t>
  </si>
  <si>
    <t>和歌山県岩出市高塚１１５</t>
  </si>
  <si>
    <t>6496223</t>
  </si>
  <si>
    <t>D130210000064</t>
  </si>
  <si>
    <t>和歌山県立貴志川高等学校</t>
  </si>
  <si>
    <t>和歌山県紀の川市貴志川町長原４００</t>
  </si>
  <si>
    <t>6400415</t>
  </si>
  <si>
    <t>D130210000073</t>
  </si>
  <si>
    <t>和歌山県立和歌山北高等学校</t>
  </si>
  <si>
    <t>和歌山県和歌山市市小路３８８</t>
  </si>
  <si>
    <t>6408464</t>
  </si>
  <si>
    <t>D130210000082</t>
  </si>
  <si>
    <t>和歌山県立向陽高等学校</t>
  </si>
  <si>
    <t>和歌山県和歌山市太田１２７</t>
  </si>
  <si>
    <t>6408323</t>
  </si>
  <si>
    <t>D130210000091</t>
  </si>
  <si>
    <t>和歌山県立桐蔭高等学校</t>
  </si>
  <si>
    <t>和歌山県和歌山市吹上５－６－１８</t>
  </si>
  <si>
    <t>6408137</t>
  </si>
  <si>
    <t>D130210000108</t>
  </si>
  <si>
    <t>和歌山県立星林高等学校</t>
  </si>
  <si>
    <t>和歌山県和歌山市西浜２－９－９</t>
  </si>
  <si>
    <t>6410036</t>
  </si>
  <si>
    <t>D130210000117</t>
  </si>
  <si>
    <t>和歌山県立和歌山工業高等学校</t>
  </si>
  <si>
    <t>和歌山県和歌山市西浜３－６－１</t>
  </si>
  <si>
    <t>D130210000126</t>
  </si>
  <si>
    <t>和歌山県立和歌山商業高等学校</t>
  </si>
  <si>
    <t>和歌山県和歌山市砂山南３－３－９４</t>
  </si>
  <si>
    <t>6408272</t>
  </si>
  <si>
    <t>D130210000135</t>
  </si>
  <si>
    <t>和歌山県立海南高等学校</t>
  </si>
  <si>
    <t>和歌山県海南市大野中６５１</t>
  </si>
  <si>
    <t>6420022</t>
  </si>
  <si>
    <t>D130210000144</t>
  </si>
  <si>
    <t>和歌山県立海南高等学校美里分校</t>
  </si>
  <si>
    <t>和歌山県海草郡紀美野町毛原中６８９</t>
  </si>
  <si>
    <t>6401474</t>
  </si>
  <si>
    <t>D130210000153</t>
  </si>
  <si>
    <t>和歌山県立箕島高等学校</t>
  </si>
  <si>
    <t>和歌山県有田市箕島５５</t>
  </si>
  <si>
    <t>6490304</t>
  </si>
  <si>
    <t>D130210000162</t>
  </si>
  <si>
    <t>和歌山県立有田中央高等学校</t>
  </si>
  <si>
    <t>和歌山県有田郡有田川町下津野４５９</t>
  </si>
  <si>
    <t>6430021</t>
  </si>
  <si>
    <t>D130210000171</t>
  </si>
  <si>
    <t>和歌山県立有田中央高等学校清水分校</t>
  </si>
  <si>
    <t>和歌山県有田郡有田川町清水１０２８</t>
  </si>
  <si>
    <t>6430521</t>
  </si>
  <si>
    <t>D130210000180</t>
  </si>
  <si>
    <t>和歌山県立耐久高等学校</t>
  </si>
  <si>
    <t>和歌山県有田郡湯浅町湯浅１９８５</t>
  </si>
  <si>
    <t>6430004</t>
  </si>
  <si>
    <t>D130210000199</t>
  </si>
  <si>
    <t>和歌山県立日高高等学校</t>
  </si>
  <si>
    <t>和歌山県御坊市島４５</t>
  </si>
  <si>
    <t>6440003</t>
  </si>
  <si>
    <t>D130210000206</t>
  </si>
  <si>
    <t>和歌山県立日高高等学校中津分校</t>
  </si>
  <si>
    <t>和歌山県日高郡日高川町西原３５７</t>
  </si>
  <si>
    <t>6441121</t>
  </si>
  <si>
    <t>D130210000215</t>
  </si>
  <si>
    <t>和歌山県立紀央館高等学校</t>
  </si>
  <si>
    <t>和歌山県御坊市湯川町小松原４３－１</t>
  </si>
  <si>
    <t>6440012</t>
  </si>
  <si>
    <t>D130210000224</t>
  </si>
  <si>
    <t>和歌山県立南部高等学校</t>
  </si>
  <si>
    <t>和歌山県日高郡みなべ町芝４０７</t>
  </si>
  <si>
    <t>6450002</t>
  </si>
  <si>
    <t>D130210000233</t>
  </si>
  <si>
    <t>和歌山県立南部高等学校龍神分校</t>
  </si>
  <si>
    <t>和歌山県田辺市龍神村安井４６９</t>
  </si>
  <si>
    <t>6450416</t>
  </si>
  <si>
    <t>D130210000242</t>
  </si>
  <si>
    <t>和歌山県立田辺高等学校</t>
  </si>
  <si>
    <t>和歌山県田辺市学園１－７１</t>
  </si>
  <si>
    <t>6460024</t>
  </si>
  <si>
    <t>D130210000251</t>
  </si>
  <si>
    <t>和歌山県立田辺工業高等学校</t>
  </si>
  <si>
    <t>和歌山県田辺市あけぼの５１番１号</t>
  </si>
  <si>
    <t>6460021</t>
  </si>
  <si>
    <t>D130210000260</t>
  </si>
  <si>
    <t>和歌山県立神島高等学校</t>
  </si>
  <si>
    <t>和歌山県田辺市文里二丁目３３番１２号</t>
  </si>
  <si>
    <t>6460023</t>
  </si>
  <si>
    <t>D130210000279</t>
  </si>
  <si>
    <t>和歌山県立熊野高等学校</t>
  </si>
  <si>
    <t>和歌山県西牟婁郡上富田町朝来６７０</t>
  </si>
  <si>
    <t>6492195</t>
  </si>
  <si>
    <t>D130210000288</t>
  </si>
  <si>
    <t>和歌山県立新宮高等学校</t>
  </si>
  <si>
    <t>和歌山県新宮市神倉３－２－３９</t>
  </si>
  <si>
    <t>6470044</t>
  </si>
  <si>
    <t>D130210000297</t>
  </si>
  <si>
    <t>和歌山県立新翔高等学校</t>
  </si>
  <si>
    <t>和歌山県新宮市佐野１００５</t>
  </si>
  <si>
    <t>6470071</t>
  </si>
  <si>
    <t>D130210000304</t>
  </si>
  <si>
    <t>和歌山県立和歌山東高等学校</t>
  </si>
  <si>
    <t>和歌山県和歌山市森小手穂１３６</t>
  </si>
  <si>
    <t>6408312</t>
  </si>
  <si>
    <t>D130210000313</t>
  </si>
  <si>
    <t>和歌山県立和歌山高等学校</t>
  </si>
  <si>
    <t>和歌山県和歌山市新庄１８８</t>
  </si>
  <si>
    <t>6496264</t>
  </si>
  <si>
    <t>D130210000322</t>
  </si>
  <si>
    <t>和歌山県立紀北農芸高等学校</t>
  </si>
  <si>
    <t>和歌山県伊都郡かつらぎ町妙寺１７８１</t>
  </si>
  <si>
    <t>6497113</t>
  </si>
  <si>
    <t>D130210000331</t>
  </si>
  <si>
    <t>和歌山県立串本古座高等学校</t>
  </si>
  <si>
    <t>和歌山県東牟婁郡串本町串本１５２２</t>
  </si>
  <si>
    <t>6493503</t>
  </si>
  <si>
    <t>D130210000340</t>
  </si>
  <si>
    <t>和歌山県立伊都中央高等学校</t>
  </si>
  <si>
    <t>和歌山県橋本市高野口町名古曽５５８</t>
  </si>
  <si>
    <t>6497203</t>
  </si>
  <si>
    <t>D130210000359</t>
  </si>
  <si>
    <t>和歌山市立和歌山高等学校</t>
  </si>
  <si>
    <t>和歌山県和歌山市六十谷４５</t>
  </si>
  <si>
    <t>6408482</t>
  </si>
  <si>
    <t>D130210000368</t>
  </si>
  <si>
    <t>海南市立海南下津高等学校</t>
  </si>
  <si>
    <t>和歌山県海南市下津町丸田８７</t>
  </si>
  <si>
    <t>6490121</t>
  </si>
  <si>
    <t>D130210000377</t>
  </si>
  <si>
    <t>和歌山県立南紀高等学校</t>
  </si>
  <si>
    <t>和歌山県田辺市学園１－８８</t>
  </si>
  <si>
    <t>D130210000386</t>
  </si>
  <si>
    <t>和歌山県立きのくに青雲高等学校</t>
  </si>
  <si>
    <t>和歌山県和歌山市吹上５－６－８</t>
  </si>
  <si>
    <t>D130310000017</t>
  </si>
  <si>
    <t>和歌山信愛高等学校</t>
  </si>
  <si>
    <t>和歌山県和歌山市屋形町２－２３</t>
  </si>
  <si>
    <t>6408151</t>
  </si>
  <si>
    <t>D130310000026</t>
  </si>
  <si>
    <t>和歌山県和歌山市直川１１３－２</t>
  </si>
  <si>
    <t>6408481</t>
  </si>
  <si>
    <t>D130310000035</t>
  </si>
  <si>
    <t>高野山高等学校</t>
  </si>
  <si>
    <t>和歌山県伊都郡高野町高野山２１２</t>
  </si>
  <si>
    <t>6480288</t>
  </si>
  <si>
    <t>D130310000044</t>
  </si>
  <si>
    <t>近畿大学附属新宮高等学校</t>
  </si>
  <si>
    <t>和歌山県新宮市新宮４９６６</t>
  </si>
  <si>
    <t>6470081</t>
  </si>
  <si>
    <t>D130310000053</t>
  </si>
  <si>
    <t>智辯学園和歌山高等学校</t>
  </si>
  <si>
    <t>和歌山県和歌山市冬野２０６６－１</t>
  </si>
  <si>
    <t>6400392</t>
  </si>
  <si>
    <t>D130310000062</t>
  </si>
  <si>
    <t>近畿大学附属和歌山高等学校</t>
  </si>
  <si>
    <t>和歌山県和歌山市善明寺５１６</t>
  </si>
  <si>
    <t>6408471</t>
  </si>
  <si>
    <t>D130310000071</t>
  </si>
  <si>
    <t>和歌山南陵高等学校</t>
  </si>
  <si>
    <t>和歌山県日高郡日高川町和佐２２２３－５</t>
  </si>
  <si>
    <t>6491443</t>
  </si>
  <si>
    <t>D130310000080</t>
  </si>
  <si>
    <t>初芝橋本高等学校</t>
  </si>
  <si>
    <t>和歌山県橋本市小峰台２－６－１</t>
  </si>
  <si>
    <t>6480005</t>
  </si>
  <si>
    <t>D130310000099</t>
  </si>
  <si>
    <t>りら創造芸術高等学校</t>
  </si>
  <si>
    <t>和歌山県海草郡紀美野町真国宮５６</t>
  </si>
  <si>
    <t>6401205</t>
  </si>
  <si>
    <t>D130310000106</t>
  </si>
  <si>
    <t>慶風高等学校</t>
  </si>
  <si>
    <t>和歌山県海草郡紀美野町田６４番地</t>
  </si>
  <si>
    <t>6401363</t>
  </si>
  <si>
    <t>D131210000018</t>
  </si>
  <si>
    <t>31(鳥取)</t>
  </si>
  <si>
    <t>鳥取県立鳥取東高等学校</t>
  </si>
  <si>
    <t>鳥取県鳥取市立川町５丁目２１０</t>
  </si>
  <si>
    <t>6800061</t>
  </si>
  <si>
    <t>D131210000027</t>
  </si>
  <si>
    <t>鳥取県立鳥取西高等学校</t>
  </si>
  <si>
    <t>鳥取県鳥取市東町２－１１２</t>
  </si>
  <si>
    <t>6800011</t>
  </si>
  <si>
    <t>D131210000036</t>
  </si>
  <si>
    <t>鳥取県立鳥取商業高等学校</t>
  </si>
  <si>
    <t>鳥取県鳥取市湖山町北２丁目４０１</t>
  </si>
  <si>
    <t>6800941</t>
  </si>
  <si>
    <t>D131210000045</t>
  </si>
  <si>
    <t>鳥取県立鳥取工業高等学校</t>
  </si>
  <si>
    <t>鳥取県鳥取市生山１１１</t>
  </si>
  <si>
    <t>6891103</t>
  </si>
  <si>
    <t>D131210000054</t>
  </si>
  <si>
    <t>鳥取県立岩美高等学校</t>
  </si>
  <si>
    <t>鳥取県岩美郡岩美町浦富７０８－２</t>
  </si>
  <si>
    <t>6810003</t>
  </si>
  <si>
    <t>D131210000063</t>
  </si>
  <si>
    <t>鳥取県立八頭高等学校</t>
  </si>
  <si>
    <t>鳥取県八頭郡八頭町久能寺７２５</t>
  </si>
  <si>
    <t>6800492</t>
  </si>
  <si>
    <t>D131210000072</t>
  </si>
  <si>
    <t>鳥取県立智頭農林高等学校</t>
  </si>
  <si>
    <t>鳥取県八頭郡智頭町智頭７１１－１</t>
  </si>
  <si>
    <t>6891402</t>
  </si>
  <si>
    <t>D131210000081</t>
  </si>
  <si>
    <t>鳥取県立青谷高等学校</t>
  </si>
  <si>
    <t>鳥取県鳥取市青谷町青谷２９１２</t>
  </si>
  <si>
    <t>6890595</t>
  </si>
  <si>
    <t>D131210000090</t>
  </si>
  <si>
    <t>鳥取県立倉吉東高等学校</t>
  </si>
  <si>
    <t>鳥取県倉吉市下田中町８０１</t>
  </si>
  <si>
    <t>6820812</t>
  </si>
  <si>
    <t>D131210000107</t>
  </si>
  <si>
    <t>鳥取県立倉吉西高等学校</t>
  </si>
  <si>
    <t>鳥取県倉吉市秋喜２０番地</t>
  </si>
  <si>
    <t>6820925</t>
  </si>
  <si>
    <t>D131210000116</t>
  </si>
  <si>
    <t>鳥取県立倉吉農業高等学校</t>
  </si>
  <si>
    <t>鳥取県倉吉市大谷１６６</t>
  </si>
  <si>
    <t>6820941</t>
  </si>
  <si>
    <t>D131210000125</t>
  </si>
  <si>
    <t>鳥取県立米子東高等学校</t>
  </si>
  <si>
    <t>鳥取県米子市勝田町１番地</t>
  </si>
  <si>
    <t>6830051</t>
  </si>
  <si>
    <t>D131210000134</t>
  </si>
  <si>
    <t>鳥取県立米子西高等学校</t>
  </si>
  <si>
    <t>鳥取県米子市大谷町２００</t>
  </si>
  <si>
    <t>6838512</t>
  </si>
  <si>
    <t>D131210000143</t>
  </si>
  <si>
    <t>鳥取県立米子南高等学校</t>
  </si>
  <si>
    <t>鳥取県米子市長砂町２１６</t>
  </si>
  <si>
    <t>6830033</t>
  </si>
  <si>
    <t>D131210000152</t>
  </si>
  <si>
    <t>鳥取県立米子工業高等学校</t>
  </si>
  <si>
    <t>鳥取県米子市博労町４丁目２２０</t>
  </si>
  <si>
    <t>6830052</t>
  </si>
  <si>
    <t>D131210000161</t>
  </si>
  <si>
    <t>鳥取県立米子高等学校</t>
  </si>
  <si>
    <t>鳥取県米子市橋本３０－１</t>
  </si>
  <si>
    <t>6830023</t>
  </si>
  <si>
    <t>D131210000170</t>
  </si>
  <si>
    <t>鳥取県立境高等学校</t>
  </si>
  <si>
    <t>鳥取県境港市上道町３０３０</t>
  </si>
  <si>
    <t>6848601</t>
  </si>
  <si>
    <t>D131210000189</t>
  </si>
  <si>
    <t>鳥取県立日野高等学校</t>
  </si>
  <si>
    <t>鳥取県日野郡日野町根雨３１０</t>
  </si>
  <si>
    <t>6894503</t>
  </si>
  <si>
    <t>D131210000198</t>
  </si>
  <si>
    <t>鳥取県立鳥取湖陵高等学校</t>
  </si>
  <si>
    <t>鳥取県鳥取市湖山町北３丁目２５０</t>
  </si>
  <si>
    <t>D131210000205</t>
  </si>
  <si>
    <t>鳥取県立倉吉総合産業高等学校</t>
  </si>
  <si>
    <t>鳥取県倉吉市小田２０４－５</t>
  </si>
  <si>
    <t>6820044</t>
  </si>
  <si>
    <t>D131210000214</t>
  </si>
  <si>
    <t>鳥取県立鳥取中央育英高等学校</t>
  </si>
  <si>
    <t>鳥取県東伯郡北栄町由良宿２９１－１</t>
  </si>
  <si>
    <t>6892295</t>
  </si>
  <si>
    <t>D131210000223</t>
  </si>
  <si>
    <t>鳥取県立境港総合技術高等学校</t>
  </si>
  <si>
    <t>鳥取県境港市竹内町９２５番地</t>
  </si>
  <si>
    <t>6840043</t>
  </si>
  <si>
    <t>D131210000232</t>
  </si>
  <si>
    <t>鳥取県立鳥取緑風高等学校</t>
  </si>
  <si>
    <t>鳥取県鳥取市湖山町南３丁目８４８</t>
  </si>
  <si>
    <t>6800945</t>
  </si>
  <si>
    <t>D131210000241</t>
  </si>
  <si>
    <t>鳥取県立米子白鳳高等学校</t>
  </si>
  <si>
    <t>鳥取県米子市淀江町福岡２４</t>
  </si>
  <si>
    <t>6893411</t>
  </si>
  <si>
    <t>D131310000016</t>
  </si>
  <si>
    <t>鳥取敬愛高等学校</t>
  </si>
  <si>
    <t>鳥取県鳥取市西町１－１１１</t>
  </si>
  <si>
    <t>6800022</t>
  </si>
  <si>
    <t>D131310000025</t>
  </si>
  <si>
    <t>鳥取城北高等学校</t>
  </si>
  <si>
    <t>鳥取県鳥取市西品治８４８番地</t>
  </si>
  <si>
    <t>6800811</t>
  </si>
  <si>
    <t>D131310000034</t>
  </si>
  <si>
    <t>倉吉北高等学校</t>
  </si>
  <si>
    <t>鳥取県倉吉市福庭町１－１８０</t>
  </si>
  <si>
    <t>6820018</t>
  </si>
  <si>
    <t>D131310000043</t>
  </si>
  <si>
    <t>米子北高等学校</t>
  </si>
  <si>
    <t>鳥取県米子市米原６－１４－１</t>
  </si>
  <si>
    <t>6830804</t>
  </si>
  <si>
    <t>D131310000052</t>
  </si>
  <si>
    <t>米子松蔭高等学校</t>
  </si>
  <si>
    <t>鳥取県米子市二本木３１６－１</t>
  </si>
  <si>
    <t>6893541</t>
  </si>
  <si>
    <t>D131310000061</t>
  </si>
  <si>
    <t>米子北斗高等学校</t>
  </si>
  <si>
    <t>鳥取県米子市夜見町５０</t>
  </si>
  <si>
    <t>6830851</t>
  </si>
  <si>
    <t>D131310000070</t>
  </si>
  <si>
    <t>湯梨浜学園高等学校</t>
  </si>
  <si>
    <t>鳥取県東伯郡湯梨浜町田畑３２－１</t>
  </si>
  <si>
    <t>6890727</t>
  </si>
  <si>
    <t>D131310000089</t>
  </si>
  <si>
    <t>青翔開智高等学校</t>
  </si>
  <si>
    <t>鳥取県鳥取市国府町新通り３丁目３０１－２</t>
  </si>
  <si>
    <t>6808066</t>
  </si>
  <si>
    <t>D132220100033</t>
  </si>
  <si>
    <t>32(島根)</t>
  </si>
  <si>
    <t>島根県立松江北高等学校</t>
  </si>
  <si>
    <t>島根県松江市奧谷町１６４</t>
  </si>
  <si>
    <t>6900872</t>
  </si>
  <si>
    <t>D132220100042</t>
  </si>
  <si>
    <t>島根県立松江南高等学校</t>
  </si>
  <si>
    <t>島根県松江市八雲台１－１－１</t>
  </si>
  <si>
    <t>6908519</t>
  </si>
  <si>
    <t>D132220100051</t>
  </si>
  <si>
    <t>島根県立松江東高等学校</t>
  </si>
  <si>
    <t>島根県松江市西川津町５１０</t>
  </si>
  <si>
    <t>6900823</t>
  </si>
  <si>
    <t>D132220100060</t>
  </si>
  <si>
    <t>島根県立松江工業高等学校</t>
  </si>
  <si>
    <t>島根県松江市古志原４－１－１０</t>
  </si>
  <si>
    <t>6908528</t>
  </si>
  <si>
    <t>D132220100079</t>
  </si>
  <si>
    <t>島根県立松江商業高等学校</t>
  </si>
  <si>
    <t>島根県松江市浜乃木８－１－１</t>
  </si>
  <si>
    <t>6908525</t>
  </si>
  <si>
    <t>D132220100088</t>
  </si>
  <si>
    <t>島根県立松江農林高等学校</t>
  </si>
  <si>
    <t>島根県松江市乃木福富町５１</t>
  </si>
  <si>
    <t>6908507</t>
  </si>
  <si>
    <t>D132220100097</t>
  </si>
  <si>
    <t>島根県立宍道高等学校</t>
  </si>
  <si>
    <t>島根県松江市宍道町宍道１５８６</t>
  </si>
  <si>
    <t>6990492</t>
  </si>
  <si>
    <t>D132220100373</t>
  </si>
  <si>
    <t>松江市立皆美が丘女子高等学校</t>
  </si>
  <si>
    <t>島根県松江市西尾町５４０番地１</t>
  </si>
  <si>
    <t>6900835</t>
  </si>
  <si>
    <t>D132220200274</t>
  </si>
  <si>
    <t>島根県立浜田高等学校</t>
  </si>
  <si>
    <t>島根県浜田市黒川町３７４９</t>
  </si>
  <si>
    <t>6970024</t>
  </si>
  <si>
    <t>D132220200283</t>
  </si>
  <si>
    <t>島根県立浜田商業高等学校</t>
  </si>
  <si>
    <t>島根県浜田市熱田町６７５</t>
  </si>
  <si>
    <t>6970062</t>
  </si>
  <si>
    <t>D132220200292</t>
  </si>
  <si>
    <t>島根県立浜田水産高等学校</t>
  </si>
  <si>
    <t>島根県浜田市瀬戸ヶ島町２５－３</t>
  </si>
  <si>
    <t>6970051</t>
  </si>
  <si>
    <t>D132220300157</t>
  </si>
  <si>
    <t>島根県立平田高等学校</t>
  </si>
  <si>
    <t>島根県出雲市平田町１</t>
  </si>
  <si>
    <t>6910001</t>
  </si>
  <si>
    <t>D132220300166</t>
  </si>
  <si>
    <t>島根県立出雲高等学校</t>
  </si>
  <si>
    <t>島根県出雲市今市町１８００</t>
  </si>
  <si>
    <t>6930001</t>
  </si>
  <si>
    <t>D132220300175</t>
  </si>
  <si>
    <t>島根県立出雲工業高等学校</t>
  </si>
  <si>
    <t>島根県出雲市上塩冶町４２０</t>
  </si>
  <si>
    <t>6930022</t>
  </si>
  <si>
    <t>D132220300184</t>
  </si>
  <si>
    <t>島根県立出雲商業高等学校</t>
  </si>
  <si>
    <t>島根県出雲市大津町２５２５</t>
  </si>
  <si>
    <t>6930011</t>
  </si>
  <si>
    <t>D132220300193</t>
  </si>
  <si>
    <t>島根県立出雲農林高等学校</t>
  </si>
  <si>
    <t>島根県出雲市下横町９５０</t>
  </si>
  <si>
    <t>6930046</t>
  </si>
  <si>
    <t>D132220300200</t>
  </si>
  <si>
    <t>島根県立大社高等学校</t>
  </si>
  <si>
    <t>島根県出雲市大社町北荒木１４７３</t>
  </si>
  <si>
    <t>6990722</t>
  </si>
  <si>
    <t>D132220400307</t>
  </si>
  <si>
    <t>島根県立益田高等学校</t>
  </si>
  <si>
    <t>島根県益田市七尾町１－１７</t>
  </si>
  <si>
    <t>6980017</t>
  </si>
  <si>
    <t>D132220400316</t>
  </si>
  <si>
    <t>島根県立益田翔陽高等学校</t>
  </si>
  <si>
    <t>島根県益田市高津３－２１－１</t>
  </si>
  <si>
    <t>6980041</t>
  </si>
  <si>
    <t>D132220500217</t>
  </si>
  <si>
    <t>島根県立大田高等学校</t>
  </si>
  <si>
    <t>島根県大田市大田町大田イ５６８</t>
  </si>
  <si>
    <t>6940064</t>
  </si>
  <si>
    <t>D132220500226</t>
  </si>
  <si>
    <t>島根県立邇摩高等学校</t>
  </si>
  <si>
    <t>島根県大田市仁摩町仁万９０７</t>
  </si>
  <si>
    <t>6992301</t>
  </si>
  <si>
    <t>D132220600010</t>
  </si>
  <si>
    <t>島根県立安来高等学校</t>
  </si>
  <si>
    <t>島根県安来市佐久保町１１５</t>
  </si>
  <si>
    <t>6920031</t>
  </si>
  <si>
    <t>D132220600029</t>
  </si>
  <si>
    <t>島根県立情報科学高等学校</t>
  </si>
  <si>
    <t>島根県安来市能義町３１０</t>
  </si>
  <si>
    <t>6928500</t>
  </si>
  <si>
    <t>D132220700251</t>
  </si>
  <si>
    <t>島根県立江津高等学校</t>
  </si>
  <si>
    <t>島根県江津市都野津２９３</t>
  </si>
  <si>
    <t>6950021</t>
  </si>
  <si>
    <t>D132220700260</t>
  </si>
  <si>
    <t>島根県立江津工業高等学校</t>
  </si>
  <si>
    <t>島根県江津市江津町１４７７</t>
  </si>
  <si>
    <t>6950011</t>
  </si>
  <si>
    <t>D132220900106</t>
  </si>
  <si>
    <t>島根県立大東高等学校</t>
  </si>
  <si>
    <t>島根県雲南市大東町大東６３７</t>
  </si>
  <si>
    <t>6991251</t>
  </si>
  <si>
    <t>D132220900124</t>
  </si>
  <si>
    <t>島根県立三刀屋高等学校</t>
  </si>
  <si>
    <t>島根県雲南市三刀屋町三刀屋９１２－２</t>
  </si>
  <si>
    <t>6902404</t>
  </si>
  <si>
    <t>D132220900133</t>
  </si>
  <si>
    <t>島根県立三刀屋高等学校掛合分校</t>
  </si>
  <si>
    <t>島根県雲南市掛合町掛合３６０１</t>
  </si>
  <si>
    <t>6902701</t>
  </si>
  <si>
    <t>D132234300112</t>
  </si>
  <si>
    <t>島根県立横田高等学校</t>
  </si>
  <si>
    <t>島根県仁多郡奥出雲町稲原２１７８－１</t>
  </si>
  <si>
    <t>6991821</t>
  </si>
  <si>
    <t>D132238600147</t>
  </si>
  <si>
    <t>島根県立飯南高等学校</t>
  </si>
  <si>
    <t>島根県飯石郡飯南町野萱８００</t>
  </si>
  <si>
    <t>6903401</t>
  </si>
  <si>
    <t>D132244100239</t>
  </si>
  <si>
    <t>島根県立島根中央高等学校</t>
  </si>
  <si>
    <t>島根県邑智郡川本町川本２２２</t>
  </si>
  <si>
    <t>6960001</t>
  </si>
  <si>
    <t>D132244900240</t>
  </si>
  <si>
    <t>島根県立矢上高等学校</t>
  </si>
  <si>
    <t>島根県邑智郡邑南町矢上３９２１</t>
  </si>
  <si>
    <t>6960198</t>
  </si>
  <si>
    <t>D132250100334</t>
  </si>
  <si>
    <t>島根県立津和野高等学校</t>
  </si>
  <si>
    <t>島根県鹿足郡津和野町後田ハ１２－３</t>
  </si>
  <si>
    <t>6995605</t>
  </si>
  <si>
    <t>D132250500321</t>
  </si>
  <si>
    <t>島根県立吉賀高等学校</t>
  </si>
  <si>
    <t>島根県鹿足郡吉賀町七日市９３７</t>
  </si>
  <si>
    <t>6995522</t>
  </si>
  <si>
    <t>D132252500354</t>
  </si>
  <si>
    <t>島根県立隠岐島前高等学校</t>
  </si>
  <si>
    <t>島根県隠岐郡海士町大字福井１４０３</t>
  </si>
  <si>
    <t>6840404</t>
  </si>
  <si>
    <t>D132252800342</t>
  </si>
  <si>
    <t>島根県立隠岐高等学校</t>
  </si>
  <si>
    <t>島根県隠岐郡隠岐の島町有木尼寺原１</t>
  </si>
  <si>
    <t>6858512</t>
  </si>
  <si>
    <t>D132252800360</t>
  </si>
  <si>
    <t>島根県立隠岐水産高等学校</t>
  </si>
  <si>
    <t>島根県隠岐郡隠岐の島町東郷吉津２</t>
  </si>
  <si>
    <t>6858555</t>
  </si>
  <si>
    <t>D132320100380</t>
  </si>
  <si>
    <t>開星高等学校</t>
  </si>
  <si>
    <t>島根県松江市西津田９－１１－１</t>
  </si>
  <si>
    <t>6900017</t>
  </si>
  <si>
    <t>D132320100399</t>
  </si>
  <si>
    <t>立正大学淞南高等学校</t>
  </si>
  <si>
    <t>島根県松江市大庭町１７９４－２</t>
  </si>
  <si>
    <t>6908517</t>
  </si>
  <si>
    <t>D132320100406</t>
  </si>
  <si>
    <t>松徳学院高等学校</t>
  </si>
  <si>
    <t>島根県松江市上乃木１－１４－５１</t>
  </si>
  <si>
    <t>6900015</t>
  </si>
  <si>
    <t>D132320100415</t>
  </si>
  <si>
    <t>松江西高等学校</t>
  </si>
  <si>
    <t>島根県松江市上乃木３丁目２１番１０号</t>
  </si>
  <si>
    <t>D132320300422</t>
  </si>
  <si>
    <t>出雲北陵高等学校</t>
  </si>
  <si>
    <t>島根県出雲市西林木町３</t>
  </si>
  <si>
    <t>6930073</t>
  </si>
  <si>
    <t>D132320300431</t>
  </si>
  <si>
    <t>出雲西高等学校</t>
  </si>
  <si>
    <t>島根県出雲市下古志町１１６３</t>
  </si>
  <si>
    <t>6930032</t>
  </si>
  <si>
    <t>D132320400467</t>
  </si>
  <si>
    <t>明誠高等学校</t>
  </si>
  <si>
    <t>島根県益田市三宅町７－３７</t>
  </si>
  <si>
    <t>6980006</t>
  </si>
  <si>
    <t>D132320400476</t>
  </si>
  <si>
    <t>益田東高等学校</t>
  </si>
  <si>
    <t>島根県益田市染羽町１－２４</t>
  </si>
  <si>
    <t>6980011</t>
  </si>
  <si>
    <t>D132320700446</t>
  </si>
  <si>
    <t>石見智翠館高等学校</t>
  </si>
  <si>
    <t>島根県江津市渡津町１９０４－１</t>
  </si>
  <si>
    <t>6958502</t>
  </si>
  <si>
    <t>D132320700455</t>
  </si>
  <si>
    <t>キリスト教愛真高等学校</t>
  </si>
  <si>
    <t>島根県江津市浅利町１８２６－１</t>
  </si>
  <si>
    <t>6950002</t>
  </si>
  <si>
    <t>D133210000016</t>
  </si>
  <si>
    <t>33(岡山)</t>
  </si>
  <si>
    <t>岡山県立岡山朝日高等学校</t>
  </si>
  <si>
    <t>岡山県岡山市中区古京町２ー２ー２１</t>
  </si>
  <si>
    <t>7038278</t>
  </si>
  <si>
    <t>D133210000025</t>
  </si>
  <si>
    <t>岡山県立岡山操山高等学校</t>
  </si>
  <si>
    <t>岡山県岡山市中区浜４１２</t>
  </si>
  <si>
    <t>7038573</t>
  </si>
  <si>
    <t>D133210000034</t>
  </si>
  <si>
    <t>岡山県立岡山工業高等学校</t>
  </si>
  <si>
    <t>岡山県岡山市北区伊福町４ー３ー９２</t>
  </si>
  <si>
    <t>7000013</t>
  </si>
  <si>
    <t>D133210000043</t>
  </si>
  <si>
    <t>岡山県立東岡山工業高等学校</t>
  </si>
  <si>
    <t>岡山県岡山市中区土田２９０ー１</t>
  </si>
  <si>
    <t>7038217</t>
  </si>
  <si>
    <t>D133210000052</t>
  </si>
  <si>
    <t>岡山県立岡山東商業高等学校</t>
  </si>
  <si>
    <t>岡山県岡山市中区東山３ー１ー６</t>
  </si>
  <si>
    <t>7038281</t>
  </si>
  <si>
    <t>D133210000061</t>
  </si>
  <si>
    <t>岡山県立岡山南高等学校</t>
  </si>
  <si>
    <t>岡山県岡山市北区奥田２ー４ー７</t>
  </si>
  <si>
    <t>7000933</t>
  </si>
  <si>
    <t>D133210000070</t>
  </si>
  <si>
    <t>岡山県立倉敷青陵高等学校</t>
  </si>
  <si>
    <t>岡山県倉敷市羽島１０４６－２</t>
  </si>
  <si>
    <t>7100043</t>
  </si>
  <si>
    <t>D133210000089</t>
  </si>
  <si>
    <t>岡山県立倉敷天城高等学校</t>
  </si>
  <si>
    <t>岡山県倉敷市藤戸町天城２６９</t>
  </si>
  <si>
    <t>7100132</t>
  </si>
  <si>
    <t>D133210000098</t>
  </si>
  <si>
    <t>岡山県立倉敷中央高等学校</t>
  </si>
  <si>
    <t>岡山県倉敷市西富井１３８４</t>
  </si>
  <si>
    <t>7100845</t>
  </si>
  <si>
    <t>D133210000105</t>
  </si>
  <si>
    <t>岡山県立倉敷工業高等学校</t>
  </si>
  <si>
    <t>岡山県倉敷市老松町４－９－１</t>
  </si>
  <si>
    <t>7100826</t>
  </si>
  <si>
    <t>D133210000114</t>
  </si>
  <si>
    <t>岡山県立水島工業高等学校</t>
  </si>
  <si>
    <t>岡山県倉敷市西阿知町１２３０</t>
  </si>
  <si>
    <t>7100807</t>
  </si>
  <si>
    <t>D133210000123</t>
  </si>
  <si>
    <t>岡山県立倉敷商業高等学校</t>
  </si>
  <si>
    <t>岡山県倉敷市白楽町５４５</t>
  </si>
  <si>
    <t>7100824</t>
  </si>
  <si>
    <t>D133210000132</t>
  </si>
  <si>
    <t>岡山県立玉島高等学校</t>
  </si>
  <si>
    <t>岡山県倉敷市玉島阿賀崎３－１－１</t>
  </si>
  <si>
    <t>7138121</t>
  </si>
  <si>
    <t>D133210000141</t>
  </si>
  <si>
    <t>岡山県立玉島商業高等学校</t>
  </si>
  <si>
    <t>岡山県倉敷市玉島中央町２－９－３０</t>
  </si>
  <si>
    <t>7138122</t>
  </si>
  <si>
    <t>D133210000150</t>
  </si>
  <si>
    <t>岡山県立津山高等学校</t>
  </si>
  <si>
    <t>岡山県津山市椿高下６２</t>
  </si>
  <si>
    <t>7080051</t>
  </si>
  <si>
    <t>D133210000169</t>
  </si>
  <si>
    <t>岡山県立津山工業高等学校</t>
  </si>
  <si>
    <t>岡山県津山市山北４１１－１</t>
  </si>
  <si>
    <t>7080004</t>
  </si>
  <si>
    <t>D133210000178</t>
  </si>
  <si>
    <t>岡山県立津山商業高等学校</t>
  </si>
  <si>
    <t>岡山県津山市山北５３１</t>
  </si>
  <si>
    <t>D133210000187</t>
  </si>
  <si>
    <t>岡山県立津山東高等学校</t>
  </si>
  <si>
    <t>岡山県津山市林田１２００</t>
  </si>
  <si>
    <t>7080822</t>
  </si>
  <si>
    <t>D133210000196</t>
  </si>
  <si>
    <t>岡山県立玉野高等学校</t>
  </si>
  <si>
    <t>岡山県玉野市築港３－１１－１</t>
  </si>
  <si>
    <t>7068555</t>
  </si>
  <si>
    <t>D133210000203</t>
  </si>
  <si>
    <t>岡山県立笠岡高等学校</t>
  </si>
  <si>
    <t>岡山県笠岡市笠岡３０７３－２</t>
  </si>
  <si>
    <t>7140081</t>
  </si>
  <si>
    <t>D133210000212</t>
  </si>
  <si>
    <t>岡山県立笠岡工業高等学校</t>
  </si>
  <si>
    <t>岡山県笠岡市横島８０８</t>
  </si>
  <si>
    <t>7140043</t>
  </si>
  <si>
    <t>D133210000221</t>
  </si>
  <si>
    <t>岡山県立笠岡商業高等学校</t>
  </si>
  <si>
    <t>岡山県笠岡市笠岡３２０３</t>
  </si>
  <si>
    <t>D133210000230</t>
  </si>
  <si>
    <t>岡山県立西大寺高等学校</t>
  </si>
  <si>
    <t>岡山県岡山市東区西大寺上２－１－１７</t>
  </si>
  <si>
    <t>7048112</t>
  </si>
  <si>
    <t>D133210000249</t>
  </si>
  <si>
    <t>岡山県立井原高等学校</t>
  </si>
  <si>
    <t>岡山県井原市井原町１８０２</t>
  </si>
  <si>
    <t>7150019</t>
  </si>
  <si>
    <t>D133210000258</t>
  </si>
  <si>
    <t>岡山県立総社高等学校</t>
  </si>
  <si>
    <t>岡山県総社市総社３－９－１</t>
  </si>
  <si>
    <t>7191126</t>
  </si>
  <si>
    <t>D133210000267</t>
  </si>
  <si>
    <t>岡山県立高梁高等学校</t>
  </si>
  <si>
    <t>岡山県高梁市内山下３８</t>
  </si>
  <si>
    <t>7160004</t>
  </si>
  <si>
    <t>D133210000276</t>
  </si>
  <si>
    <t>岡山県立新見高等学校</t>
  </si>
  <si>
    <t>岡山県新見市新見１３９４</t>
  </si>
  <si>
    <t>7180011</t>
  </si>
  <si>
    <t>D133210000285</t>
  </si>
  <si>
    <t>岡山県立瀬戸高等学校</t>
  </si>
  <si>
    <t>岡山県岡山市東区瀬戸町光明谷３１６ー１</t>
  </si>
  <si>
    <t>7090876</t>
  </si>
  <si>
    <t>D133210000294</t>
  </si>
  <si>
    <t>岡山県立瀬戸南高等学校</t>
  </si>
  <si>
    <t>岡山県岡山市東区瀬戸町沖８８</t>
  </si>
  <si>
    <t>7090855</t>
  </si>
  <si>
    <t>D133210000301</t>
  </si>
  <si>
    <t>岡山県立和気閑谷高等学校</t>
  </si>
  <si>
    <t>岡山県和気郡和気町尺所１５</t>
  </si>
  <si>
    <t>7090422</t>
  </si>
  <si>
    <t>D133210000310</t>
  </si>
  <si>
    <t>岡山県立邑久高等学校</t>
  </si>
  <si>
    <t>岡山県瀬戸内市邑久町尾張４０４</t>
  </si>
  <si>
    <t>7014221</t>
  </si>
  <si>
    <t>D133210000329</t>
  </si>
  <si>
    <t>岡山県立興陽高等学校</t>
  </si>
  <si>
    <t>岡山県岡山市南区藤田１５００</t>
  </si>
  <si>
    <t>7010297</t>
  </si>
  <si>
    <t>D133210000338</t>
  </si>
  <si>
    <t>岡山県立鴨方高等学校</t>
  </si>
  <si>
    <t>岡山県浅口市鴨方町鴨方８１９</t>
  </si>
  <si>
    <t>7190243</t>
  </si>
  <si>
    <t>D133210000347</t>
  </si>
  <si>
    <t>岡山県立矢掛高等学校</t>
  </si>
  <si>
    <t>岡山県小田郡矢掛町矢掛１７７６－２</t>
  </si>
  <si>
    <t>7141201</t>
  </si>
  <si>
    <t>D133210000356</t>
  </si>
  <si>
    <t>岡山県立高松農業高等学校</t>
  </si>
  <si>
    <t>岡山県岡山市北区高松原古才３３６ー２</t>
  </si>
  <si>
    <t>7011334</t>
  </si>
  <si>
    <t>D133210000365</t>
  </si>
  <si>
    <t>岡山県立勝山高等学校</t>
  </si>
  <si>
    <t>岡山県真庭市勝山４８１</t>
  </si>
  <si>
    <t>7170013</t>
  </si>
  <si>
    <t>D133210000374</t>
  </si>
  <si>
    <t>岡山県立勝間田高等学校</t>
  </si>
  <si>
    <t>岡山県勝田郡勝央町勝間田４７</t>
  </si>
  <si>
    <t>7094316</t>
  </si>
  <si>
    <t>D133210000383</t>
  </si>
  <si>
    <t>岡山県立林野高等学校</t>
  </si>
  <si>
    <t>岡山県美作市三倉田５８－１</t>
  </si>
  <si>
    <t>7070046</t>
  </si>
  <si>
    <t>D133210000392</t>
  </si>
  <si>
    <t>岡山県立岡山芳泉高等学校</t>
  </si>
  <si>
    <t>岡山県岡山市南区芳泉３丁目１－１</t>
  </si>
  <si>
    <t>7028503</t>
  </si>
  <si>
    <t>D133210000409</t>
  </si>
  <si>
    <t>岡山県立倉敷南高等学校</t>
  </si>
  <si>
    <t>岡山県倉敷市吉岡３３０</t>
  </si>
  <si>
    <t>7100842</t>
  </si>
  <si>
    <t>D133210000418</t>
  </si>
  <si>
    <t>岡山県立岡山一宮高等学校</t>
  </si>
  <si>
    <t>岡山県岡山市北区楢津２２１</t>
  </si>
  <si>
    <t>7011202</t>
  </si>
  <si>
    <t>D133210000427</t>
  </si>
  <si>
    <t>岡山県立倉敷古城池高等学校</t>
  </si>
  <si>
    <t>岡山県倉敷市福田町古新田１１６－１</t>
  </si>
  <si>
    <t>7128046</t>
  </si>
  <si>
    <t>D133210000436</t>
  </si>
  <si>
    <t>岡山県立玉野光南高等学校</t>
  </si>
  <si>
    <t>岡山県玉野市東七区２４４</t>
  </si>
  <si>
    <t>7060226</t>
  </si>
  <si>
    <t>D133210000445</t>
  </si>
  <si>
    <t>岡山県立総社南高等学校</t>
  </si>
  <si>
    <t>岡山県総社市三輪６２６－１</t>
  </si>
  <si>
    <t>7191132</t>
  </si>
  <si>
    <t>D133210000454</t>
  </si>
  <si>
    <t>岡山県立岡山城東高等学校</t>
  </si>
  <si>
    <t>岡山県岡山市中区下１１０</t>
  </si>
  <si>
    <t>7038222</t>
  </si>
  <si>
    <t>D133210000463</t>
  </si>
  <si>
    <t>岡山県立備前緑陽高等学校</t>
  </si>
  <si>
    <t>岡山県備前市西片上９１－１</t>
  </si>
  <si>
    <t>7050021</t>
  </si>
  <si>
    <t>D133210000472</t>
  </si>
  <si>
    <t>岡山県立高梁城南高等学校</t>
  </si>
  <si>
    <t>岡山県高梁市原田北町１２１６－１</t>
  </si>
  <si>
    <t>7160043</t>
  </si>
  <si>
    <t>D133210000481</t>
  </si>
  <si>
    <t>岡山県立真庭高等学校</t>
  </si>
  <si>
    <t>岡山県真庭市落合垂水４４８－１</t>
  </si>
  <si>
    <t>7193144</t>
  </si>
  <si>
    <t>D133210000490</t>
  </si>
  <si>
    <t>玉野市立玉野商工高等学校</t>
  </si>
  <si>
    <t>岡山県玉野市玉６－１－１</t>
  </si>
  <si>
    <t>7060012</t>
  </si>
  <si>
    <t>D133210000506</t>
  </si>
  <si>
    <t>岡山県立岡山御津高等学校</t>
  </si>
  <si>
    <t>岡山県岡山市北区御津金川９４０</t>
  </si>
  <si>
    <t>7092133</t>
  </si>
  <si>
    <t>D133210000515</t>
  </si>
  <si>
    <t>岡山県立倉敷鷲羽高等学校</t>
  </si>
  <si>
    <t>岡山県倉敷市児島味野山田町２３０１</t>
  </si>
  <si>
    <t>7110915</t>
  </si>
  <si>
    <t>D133210000524</t>
  </si>
  <si>
    <t>岡山県立烏城高等学校</t>
  </si>
  <si>
    <t>岡山県岡山市北区伊島町３ー１ー１</t>
  </si>
  <si>
    <t>7000016</t>
  </si>
  <si>
    <t>D133210000533</t>
  </si>
  <si>
    <t>倉敷市立精思高等学校</t>
  </si>
  <si>
    <t>岡山県倉敷市八王寺町１９９－３</t>
  </si>
  <si>
    <t>7100816</t>
  </si>
  <si>
    <t>D133210000542</t>
  </si>
  <si>
    <t>倉敷市立工業高等学校</t>
  </si>
  <si>
    <t>岡山県倉敷市田ノ上７１６－１</t>
  </si>
  <si>
    <t>7100831</t>
  </si>
  <si>
    <t>D133210000551</t>
  </si>
  <si>
    <t>倉敷市立玉島高等学校</t>
  </si>
  <si>
    <t>岡山県倉敷市玉島１－１５－６０</t>
  </si>
  <si>
    <t>7138102</t>
  </si>
  <si>
    <t>D133210000560</t>
  </si>
  <si>
    <t>玉野市立玉野備南高等学校</t>
  </si>
  <si>
    <t>岡山県玉野市和田４丁目７番１号</t>
  </si>
  <si>
    <t>7060021</t>
  </si>
  <si>
    <t>D133210000579</t>
  </si>
  <si>
    <t>井原市立高等学校</t>
  </si>
  <si>
    <t>岡山県井原市井原町１１５１</t>
  </si>
  <si>
    <t>D133210000588</t>
  </si>
  <si>
    <t>高梁市立宇治高等学校</t>
  </si>
  <si>
    <t>岡山県高梁市宇治町宇治１６８１－２</t>
  </si>
  <si>
    <t>7192232</t>
  </si>
  <si>
    <t>D133210000597</t>
  </si>
  <si>
    <t>備前市立片上高等学校</t>
  </si>
  <si>
    <t>D133210000604</t>
  </si>
  <si>
    <t>高梁市立松山高等学校</t>
  </si>
  <si>
    <t>D133210000613</t>
  </si>
  <si>
    <t>倉敷市立真備陵南高等学校</t>
  </si>
  <si>
    <t>岡山県倉敷市真備町箭田１７６９－１</t>
  </si>
  <si>
    <t>7101301</t>
  </si>
  <si>
    <t>D133210000622</t>
  </si>
  <si>
    <t>岡山市立岡山後楽館高等学校</t>
  </si>
  <si>
    <t>岡山県岡山市北区南方１－３－１５</t>
  </si>
  <si>
    <t>7000807</t>
  </si>
  <si>
    <t>D133210000631</t>
  </si>
  <si>
    <t>倉敷市立倉敷翔南高等学校</t>
  </si>
  <si>
    <t>岡山県倉敷市児島稗田町１６０</t>
  </si>
  <si>
    <t>7110937</t>
  </si>
  <si>
    <t>D133210000640</t>
  </si>
  <si>
    <t>倉敷市立精思高等学校霞丘校</t>
  </si>
  <si>
    <t>岡山県倉敷市連島町西之浦１４８６－１</t>
  </si>
  <si>
    <t>7128001</t>
  </si>
  <si>
    <t>D133310000014</t>
  </si>
  <si>
    <t>関西高等学校</t>
  </si>
  <si>
    <t>岡山県岡山市北区西崎本町１６－１</t>
  </si>
  <si>
    <t>7000056</t>
  </si>
  <si>
    <t>D133310000023</t>
  </si>
  <si>
    <t>岡山商科大学附属高等学校</t>
  </si>
  <si>
    <t>岡山県岡山市北区南方５－２－４５</t>
  </si>
  <si>
    <t>D133310000032</t>
  </si>
  <si>
    <t>山陽学園高等学校</t>
  </si>
  <si>
    <t>岡山県岡山市中区門田屋敷２－２－１６</t>
  </si>
  <si>
    <t>7038275</t>
  </si>
  <si>
    <t>D133310000041</t>
  </si>
  <si>
    <t>就実高等学校</t>
  </si>
  <si>
    <t>岡山県岡山市北区弓之町１４－２３</t>
  </si>
  <si>
    <t>7000817</t>
  </si>
  <si>
    <t>D133310000050</t>
  </si>
  <si>
    <t>創志学園高等学校</t>
  </si>
  <si>
    <t>岡山県岡山市北区下伊福西町７－３８</t>
  </si>
  <si>
    <t>7000054</t>
  </si>
  <si>
    <t>D133310000069</t>
  </si>
  <si>
    <t>明誠学院高等学校</t>
  </si>
  <si>
    <t>岡山県岡山市北区津島西坂３－５－１</t>
  </si>
  <si>
    <t>7000086</t>
  </si>
  <si>
    <t>D133310000078</t>
  </si>
  <si>
    <t>倉敷高等学校</t>
  </si>
  <si>
    <t>岡山県倉敷市鳥羽２８３番地</t>
  </si>
  <si>
    <t>7100012</t>
  </si>
  <si>
    <t>D133310000087</t>
  </si>
  <si>
    <t>岡山理科大学附属高等学校</t>
  </si>
  <si>
    <t>岡山県岡山市北区理大町１－１</t>
  </si>
  <si>
    <t>7000005</t>
  </si>
  <si>
    <t>D133310000096</t>
  </si>
  <si>
    <t>倉敷翠松高等学校</t>
  </si>
  <si>
    <t>岡山県倉敷市平田１５５</t>
  </si>
  <si>
    <t>7100003</t>
  </si>
  <si>
    <t>D133310000103</t>
  </si>
  <si>
    <t>岡山県美作高等学校</t>
  </si>
  <si>
    <t>岡山県津山市山北５００</t>
  </si>
  <si>
    <t>D133310000112</t>
  </si>
  <si>
    <t>作陽学園高等学校</t>
  </si>
  <si>
    <t>岡山県倉敷市玉島八島１５４１番１</t>
  </si>
  <si>
    <t>7138113</t>
  </si>
  <si>
    <t>D133310000121</t>
  </si>
  <si>
    <t>岡山龍谷高等学校</t>
  </si>
  <si>
    <t>岡山県笠岡市笠岡８７４</t>
  </si>
  <si>
    <t>D133310000130</t>
  </si>
  <si>
    <t>岡山学芸館高等学校</t>
  </si>
  <si>
    <t>岡山県岡山市東区西大寺上１－１９－１９</t>
  </si>
  <si>
    <t>7048502</t>
  </si>
  <si>
    <t>D133310000149</t>
  </si>
  <si>
    <t>興譲館高等学校</t>
  </si>
  <si>
    <t>岡山県井原市西江原町２２５７－１</t>
  </si>
  <si>
    <t>7150006</t>
  </si>
  <si>
    <t>D133310000158</t>
  </si>
  <si>
    <t>方谷學舎高等学校</t>
  </si>
  <si>
    <t>岡山県高梁市内山下１５０</t>
  </si>
  <si>
    <t>D133310000167</t>
  </si>
  <si>
    <t>岡山県倉敷市二子１２００</t>
  </si>
  <si>
    <t>7010195</t>
  </si>
  <si>
    <t>D133310000176</t>
  </si>
  <si>
    <t>おかやま山陽高等学校</t>
  </si>
  <si>
    <t>岡山県浅口市鴨方町六条院中２０６９</t>
  </si>
  <si>
    <t>7190252</t>
  </si>
  <si>
    <t>D133310000185</t>
  </si>
  <si>
    <t>金光学園高等学校</t>
  </si>
  <si>
    <t>岡山県浅口市金光町占見新田１３５０</t>
  </si>
  <si>
    <t>7190104</t>
  </si>
  <si>
    <t>D133310000194</t>
  </si>
  <si>
    <t>川崎医科大学附属高等学校</t>
  </si>
  <si>
    <t>岡山県倉敷市生坂１６６１番地</t>
  </si>
  <si>
    <t>7100002</t>
  </si>
  <si>
    <t>D133310000201</t>
  </si>
  <si>
    <t>岡山県共生高等学校</t>
  </si>
  <si>
    <t>岡山県新見市新見２０３２－４</t>
  </si>
  <si>
    <t>D133310000210</t>
  </si>
  <si>
    <t>岡山白陵高等学校</t>
  </si>
  <si>
    <t>岡山県赤磐市勢力５８８</t>
  </si>
  <si>
    <t>7090715</t>
  </si>
  <si>
    <t>D133310000229</t>
  </si>
  <si>
    <t>岡山高等学校</t>
  </si>
  <si>
    <t>岡山県岡山市南区箕島１５００</t>
  </si>
  <si>
    <t>7010206</t>
  </si>
  <si>
    <t>D133310000238</t>
  </si>
  <si>
    <t>吉備高原学園高等学校</t>
  </si>
  <si>
    <t>岡山県加賀郡吉備中央町上野２４００</t>
  </si>
  <si>
    <t>7092393</t>
  </si>
  <si>
    <t>D133310000247</t>
  </si>
  <si>
    <t>鹿島朝日高等学校</t>
  </si>
  <si>
    <t>岡山県岡山市岡山市北区御津紙工２５９０</t>
  </si>
  <si>
    <t>7092136</t>
  </si>
  <si>
    <t>D133310000256</t>
  </si>
  <si>
    <t>滋慶学園高等学校</t>
  </si>
  <si>
    <t>岡山県美作市古町１６６５</t>
  </si>
  <si>
    <t>7070412</t>
  </si>
  <si>
    <t>D133310000265</t>
  </si>
  <si>
    <t>ワオ高等学校</t>
  </si>
  <si>
    <t>岡山県岡山市北区磨屋町７－２</t>
  </si>
  <si>
    <t>7000826</t>
  </si>
  <si>
    <t>D133310000274</t>
  </si>
  <si>
    <t>岡山県岡山市東区矢津２０５０－１３</t>
  </si>
  <si>
    <t>7038211</t>
  </si>
  <si>
    <t>D134110000017</t>
  </si>
  <si>
    <t>34(広島)</t>
  </si>
  <si>
    <t>広島大学附属高等学校</t>
  </si>
  <si>
    <t>広島県広島市南区翠１－１－１</t>
  </si>
  <si>
    <t>7340005</t>
  </si>
  <si>
    <t>D134110000026</t>
  </si>
  <si>
    <t>広島大学附属福山高等学校</t>
  </si>
  <si>
    <t>広島県福山市春日町５－１４－１</t>
  </si>
  <si>
    <t>7218551</t>
  </si>
  <si>
    <t>D134210000015</t>
  </si>
  <si>
    <t>広島県立広島皆実高等学校</t>
  </si>
  <si>
    <t>広島県広島市南区出汐２－４－７６</t>
  </si>
  <si>
    <t>7340001</t>
  </si>
  <si>
    <t>D134210000024</t>
  </si>
  <si>
    <t>広島県立広島国泰寺高等学校</t>
  </si>
  <si>
    <t>広島県広島市中区国泰寺町１－２－４９</t>
  </si>
  <si>
    <t>7300042</t>
  </si>
  <si>
    <t>D134210000033</t>
  </si>
  <si>
    <t>広島県立広島観音高等学校</t>
  </si>
  <si>
    <t>広島県広島市西区南観音町４－１０</t>
  </si>
  <si>
    <t>7330034</t>
  </si>
  <si>
    <t>D134210000042</t>
  </si>
  <si>
    <t>広島県立高陽高等学校</t>
  </si>
  <si>
    <t>広島県広島市安佐北区真亀３－２２－１</t>
  </si>
  <si>
    <t>7391741</t>
  </si>
  <si>
    <t>D134210000051</t>
  </si>
  <si>
    <t>広島県立安芸南高等学校</t>
  </si>
  <si>
    <t>広島県広島市安芸区矢野西２丁目１５－１</t>
  </si>
  <si>
    <t>7360085</t>
  </si>
  <si>
    <t>D134210000060</t>
  </si>
  <si>
    <t>広島県立広高等学校</t>
  </si>
  <si>
    <t>広島県呉市広大新開３－６－４４</t>
  </si>
  <si>
    <t>7370141</t>
  </si>
  <si>
    <t>D134210000079</t>
  </si>
  <si>
    <t>広島県立呉宮原高等学校</t>
  </si>
  <si>
    <t>広島県呉市宮原三丁目１－１</t>
  </si>
  <si>
    <t>7370024</t>
  </si>
  <si>
    <t>D134210000088</t>
  </si>
  <si>
    <t>広島県立呉三津田高等学校</t>
  </si>
  <si>
    <t>広島県呉市山手１－５－１</t>
  </si>
  <si>
    <t>7370814</t>
  </si>
  <si>
    <t>D134210000097</t>
  </si>
  <si>
    <t>広島県立呉昭和高等学校</t>
  </si>
  <si>
    <t>広島県呉市焼山町山の神</t>
  </si>
  <si>
    <t>7370905</t>
  </si>
  <si>
    <t>D134210000104</t>
  </si>
  <si>
    <t>広島県立三原高等学校</t>
  </si>
  <si>
    <t>広島県三原市宮沖４－１１－１</t>
  </si>
  <si>
    <t>7230016</t>
  </si>
  <si>
    <t>D134210000113</t>
  </si>
  <si>
    <t>広島県立三原東高等学校</t>
  </si>
  <si>
    <t>広島県三原市中之町２－７－１</t>
  </si>
  <si>
    <t>7230003</t>
  </si>
  <si>
    <t>D134210000122</t>
  </si>
  <si>
    <t>広島県立尾道東高等学校</t>
  </si>
  <si>
    <t>広島県尾道市東久保町１２ー１</t>
  </si>
  <si>
    <t>7220043</t>
  </si>
  <si>
    <t>D134210000131</t>
  </si>
  <si>
    <t>広島県立尾道北高等学校</t>
  </si>
  <si>
    <t>広島県尾道市長江三丁目７－１</t>
  </si>
  <si>
    <t>7220046</t>
  </si>
  <si>
    <t>D134210000140</t>
  </si>
  <si>
    <t>広島県立福山誠之館高等学校</t>
  </si>
  <si>
    <t>広島県福山市木之庄町六丁目１１－１</t>
  </si>
  <si>
    <t>7200082</t>
  </si>
  <si>
    <t>D134210000159</t>
  </si>
  <si>
    <t>広島県立福山葦陽高等学校</t>
  </si>
  <si>
    <t>広島県福山市久松台３ー１－１</t>
  </si>
  <si>
    <t>7200083</t>
  </si>
  <si>
    <t>D134210000168</t>
  </si>
  <si>
    <t>広島県立海田高等学校</t>
  </si>
  <si>
    <t>広島県安芸郡海田町つくも町１－６０</t>
  </si>
  <si>
    <t>7360051</t>
  </si>
  <si>
    <t>D134210000177</t>
  </si>
  <si>
    <t>広島県立熊野高等学校</t>
  </si>
  <si>
    <t>広島県安芸郡熊野町川角５丁目９－１</t>
  </si>
  <si>
    <t>7314223</t>
  </si>
  <si>
    <t>D134210000186</t>
  </si>
  <si>
    <t>広島県立音戸高等学校</t>
  </si>
  <si>
    <t>広島県呉市音戸町北隠渡１－１－１</t>
  </si>
  <si>
    <t>7371204</t>
  </si>
  <si>
    <t>D134210000195</t>
  </si>
  <si>
    <t>広島県立安芸府中高等学校</t>
  </si>
  <si>
    <t>広島県安芸郡府中町山田５－１－１</t>
  </si>
  <si>
    <t>7350004</t>
  </si>
  <si>
    <t>D134210000202</t>
  </si>
  <si>
    <t>広島県立廿日市高等学校</t>
  </si>
  <si>
    <t>広島県廿日市市桜尾３－３－１</t>
  </si>
  <si>
    <t>7380004</t>
  </si>
  <si>
    <t>D134210000211</t>
  </si>
  <si>
    <t>広島県立廿日市西高等学校</t>
  </si>
  <si>
    <t>広島県廿日市市阿品台西６－１</t>
  </si>
  <si>
    <t>7380055</t>
  </si>
  <si>
    <t>D134210000220</t>
  </si>
  <si>
    <t>広島県立湯来南高等学校</t>
  </si>
  <si>
    <t>広島県広島市佐伯区湯来町伏谷１１９８</t>
  </si>
  <si>
    <t>7380513</t>
  </si>
  <si>
    <t>D134210000239</t>
  </si>
  <si>
    <t>広島県立大竹高等学校</t>
  </si>
  <si>
    <t>広島県大竹市白石１－３－１</t>
  </si>
  <si>
    <t>7390614</t>
  </si>
  <si>
    <t>D134210000248</t>
  </si>
  <si>
    <t>広島県立佐伯高等学校</t>
  </si>
  <si>
    <t>広島県廿日市市津田８５０</t>
  </si>
  <si>
    <t>7380222</t>
  </si>
  <si>
    <t>D134210000257</t>
  </si>
  <si>
    <t>広島県立大柿高等学校</t>
  </si>
  <si>
    <t>広島県江田島市大柿町大原１１１８－１</t>
  </si>
  <si>
    <t>7372213</t>
  </si>
  <si>
    <t>D134210000266</t>
  </si>
  <si>
    <t>広島県立可部高等学校</t>
  </si>
  <si>
    <t>広島県広島市安佐北区可部東４丁目２７－１</t>
  </si>
  <si>
    <t>7310222</t>
  </si>
  <si>
    <t>D134210000275</t>
  </si>
  <si>
    <t>広島県立加計高等学校</t>
  </si>
  <si>
    <t>広島県山県郡安芸太田町加計３７８０－１</t>
  </si>
  <si>
    <t>7313501</t>
  </si>
  <si>
    <t>D134210000284</t>
  </si>
  <si>
    <t>広島県立加計高等学校芸北分校</t>
  </si>
  <si>
    <t>広島県山県郡北広島町川小田１００７５－１５</t>
  </si>
  <si>
    <t>7312323</t>
  </si>
  <si>
    <t>D134210000293</t>
  </si>
  <si>
    <t>広島県立千代田高等学校</t>
  </si>
  <si>
    <t>広島県山県郡北広島町有間６００－１</t>
  </si>
  <si>
    <t>7311503</t>
  </si>
  <si>
    <t>D134210000300</t>
  </si>
  <si>
    <t>広島県立吉田高等学校</t>
  </si>
  <si>
    <t>広島県安芸高田市吉田町吉田７１９－３</t>
  </si>
  <si>
    <t>7310501</t>
  </si>
  <si>
    <t>D134210000319</t>
  </si>
  <si>
    <t>広島県立向原高等学校</t>
  </si>
  <si>
    <t>広島県安芸高田市向原町坂丸山１０００６－１</t>
  </si>
  <si>
    <t>7391201</t>
  </si>
  <si>
    <t>D134210000328</t>
  </si>
  <si>
    <t>広島県立賀茂高等学校</t>
  </si>
  <si>
    <t>広島県東広島市西条西本町１６－２２</t>
  </si>
  <si>
    <t>7390043</t>
  </si>
  <si>
    <t>D134210000337</t>
  </si>
  <si>
    <t>広島県立黒瀬高等学校</t>
  </si>
  <si>
    <t>広島県東広島市黒瀬町乃美尾１０００１</t>
  </si>
  <si>
    <t>7392622</t>
  </si>
  <si>
    <t>D134210000346</t>
  </si>
  <si>
    <t>広島県立賀茂北高等学校</t>
  </si>
  <si>
    <t>広島県東広島市豊栄町乃美６３２</t>
  </si>
  <si>
    <t>7392311</t>
  </si>
  <si>
    <t>D134210000355</t>
  </si>
  <si>
    <t>広島県立竹原高等学校</t>
  </si>
  <si>
    <t>広島県竹原市竹原町３４４４－１</t>
  </si>
  <si>
    <t>7250021</t>
  </si>
  <si>
    <t>D134210000364</t>
  </si>
  <si>
    <t>広島県立豊田高等学校</t>
  </si>
  <si>
    <t>広島県東広島市安芸津町小松原１２０２－４</t>
  </si>
  <si>
    <t>7392405</t>
  </si>
  <si>
    <t>D134210000373</t>
  </si>
  <si>
    <t>広島県立忠海高等学校</t>
  </si>
  <si>
    <t>広島県竹原市忠海床浦四丁目４－１</t>
  </si>
  <si>
    <t>7292314</t>
  </si>
  <si>
    <t>D134210000382</t>
  </si>
  <si>
    <t>広島県立御調高等学校</t>
  </si>
  <si>
    <t>広島県尾道市御調町神２０４－２</t>
  </si>
  <si>
    <t>7220341</t>
  </si>
  <si>
    <t>D134210000391</t>
  </si>
  <si>
    <t>広島県立因島高等学校</t>
  </si>
  <si>
    <t>広島県尾道市因島重井町５５７４番地</t>
  </si>
  <si>
    <t>7222102</t>
  </si>
  <si>
    <t>D134210000408</t>
  </si>
  <si>
    <t>広島県立世羅高等学校</t>
  </si>
  <si>
    <t>広島県世羅郡世羅町本郷８７０</t>
  </si>
  <si>
    <t>7221193</t>
  </si>
  <si>
    <t>D134210000417</t>
  </si>
  <si>
    <t>広島県立松永高等学校</t>
  </si>
  <si>
    <t>広島県福山市神村町１０１１３</t>
  </si>
  <si>
    <t>7290112</t>
  </si>
  <si>
    <t>D134210000426</t>
  </si>
  <si>
    <t>広島県立沼南高等学校</t>
  </si>
  <si>
    <t>広島県福山市沼隈町下山南４</t>
  </si>
  <si>
    <t>7200403</t>
  </si>
  <si>
    <t>D134210000435</t>
  </si>
  <si>
    <t>広島県立府中高等学校</t>
  </si>
  <si>
    <t>広島県府中市出口町８９８</t>
  </si>
  <si>
    <t>7260032</t>
  </si>
  <si>
    <t>D134210000444</t>
  </si>
  <si>
    <t>広島県立油木高等学校</t>
  </si>
  <si>
    <t>広島県神石郡神石高原町油木乙１９６５</t>
  </si>
  <si>
    <t>7201812</t>
  </si>
  <si>
    <t>D134210000453</t>
  </si>
  <si>
    <t>広島県立上下高等学校</t>
  </si>
  <si>
    <t>広島県府中市上下町上下５６６</t>
  </si>
  <si>
    <t>7293431</t>
  </si>
  <si>
    <t>D134210000462</t>
  </si>
  <si>
    <t>広島県立三次高等学校</t>
  </si>
  <si>
    <t>広島県三次市南畑敷町１５５</t>
  </si>
  <si>
    <t>7280017</t>
  </si>
  <si>
    <t>D134210000471</t>
  </si>
  <si>
    <t>広島県立庄原格致高等学校</t>
  </si>
  <si>
    <t>広島県庄原市三日市町５１５</t>
  </si>
  <si>
    <t>7270021</t>
  </si>
  <si>
    <t>D134210000480</t>
  </si>
  <si>
    <t>広島県立東城高等学校</t>
  </si>
  <si>
    <t>広島県庄原市東城町川西４７６－２</t>
  </si>
  <si>
    <t>7295125</t>
  </si>
  <si>
    <t>D134210000499</t>
  </si>
  <si>
    <t>広島県立瀬戸田高等学校</t>
  </si>
  <si>
    <t>広島県尾道市瀬戸田町名荷１１１０－２</t>
  </si>
  <si>
    <t>7222417</t>
  </si>
  <si>
    <t>D134210000505</t>
  </si>
  <si>
    <t>広島県立西城紫水高等学校</t>
  </si>
  <si>
    <t>広島県庄原市西城町西城３４５</t>
  </si>
  <si>
    <t>7295731</t>
  </si>
  <si>
    <t>D134210000514</t>
  </si>
  <si>
    <t>広島県立高陽東高等学校</t>
  </si>
  <si>
    <t>広島県広島市安佐北区落合南８－１２－１</t>
  </si>
  <si>
    <t>7391732</t>
  </si>
  <si>
    <t>D134210000523</t>
  </si>
  <si>
    <t>広島県立日彰館高等学校</t>
  </si>
  <si>
    <t>広島県三次市吉舎町吉舎２９３－２</t>
  </si>
  <si>
    <t>7294211</t>
  </si>
  <si>
    <t>D134210000532</t>
  </si>
  <si>
    <t>広島県立安芸高等学校</t>
  </si>
  <si>
    <t>広島県広島市東区上温品四丁目６５―１</t>
  </si>
  <si>
    <t>7320032</t>
  </si>
  <si>
    <t>D134210000541</t>
  </si>
  <si>
    <t>広島県立五日市高等学校</t>
  </si>
  <si>
    <t>広島県広島市佐伯区観音台三丁目１５－１</t>
  </si>
  <si>
    <t>7315157</t>
  </si>
  <si>
    <t>D134210000550</t>
  </si>
  <si>
    <t>広島県立河内高等学校</t>
  </si>
  <si>
    <t>広島県東広島市河内町下河内１０１９４－２</t>
  </si>
  <si>
    <t>7392202</t>
  </si>
  <si>
    <t>D134210000569</t>
  </si>
  <si>
    <t>広島県立安古市高等学校</t>
  </si>
  <si>
    <t>広島県広島市安佐南区毘沙門台３丁目３－１</t>
  </si>
  <si>
    <t>7310152</t>
  </si>
  <si>
    <t>D134210000578</t>
  </si>
  <si>
    <t>広島県立安西高等学校</t>
  </si>
  <si>
    <t>広島県広島市安佐南区高取南２－５２－１</t>
  </si>
  <si>
    <t>7310142</t>
  </si>
  <si>
    <t>D134210000587</t>
  </si>
  <si>
    <t>広島県立祇園北高等学校</t>
  </si>
  <si>
    <t>広島県広島市安佐南区祇園８－２５－１</t>
  </si>
  <si>
    <t>7310138</t>
  </si>
  <si>
    <t>D134210000596</t>
  </si>
  <si>
    <t>広島県立大門高等学校</t>
  </si>
  <si>
    <t>広島県福山市幕山台３－１－１</t>
  </si>
  <si>
    <t>7210913</t>
  </si>
  <si>
    <t>D134210000603</t>
  </si>
  <si>
    <t>広島県立福山明王台高等学校</t>
  </si>
  <si>
    <t>広島県福山市明王台２－４－１</t>
  </si>
  <si>
    <t>7208502</t>
  </si>
  <si>
    <t>D134210000612</t>
  </si>
  <si>
    <t>広島県立広島井口高等学校</t>
  </si>
  <si>
    <t>広島県広島市西区井口明神２－１１－１</t>
  </si>
  <si>
    <t>7330841</t>
  </si>
  <si>
    <t>D134210000621</t>
  </si>
  <si>
    <t>広島県立広島工業高等学校</t>
  </si>
  <si>
    <t>広島県広島市南区出汐二丁目４－７５</t>
  </si>
  <si>
    <t>D134210000630</t>
  </si>
  <si>
    <t>広島県立福山工業高等学校</t>
  </si>
  <si>
    <t>広島県福山市野上町３－９－２</t>
  </si>
  <si>
    <t>7200815</t>
  </si>
  <si>
    <t>D134210000649</t>
  </si>
  <si>
    <t>広島県立呉工業高等学校</t>
  </si>
  <si>
    <t>広島県呉市阿賀北２－１０－１</t>
  </si>
  <si>
    <t>7370001</t>
  </si>
  <si>
    <t>D134210000658</t>
  </si>
  <si>
    <t>広島県立三次青陵高等学校</t>
  </si>
  <si>
    <t>広島県三次市大田幸町１０６５６</t>
  </si>
  <si>
    <t>7296211</t>
  </si>
  <si>
    <t>D134210000667</t>
  </si>
  <si>
    <t>広島県立宮島工業高等学校</t>
  </si>
  <si>
    <t>広島県廿日市市物見西２－６－１</t>
  </si>
  <si>
    <t>7390425</t>
  </si>
  <si>
    <t>D134210000676</t>
  </si>
  <si>
    <t>広島県立神辺高等学校</t>
  </si>
  <si>
    <t>広島県福山市神辺町川北３７５－１</t>
  </si>
  <si>
    <t>7202123</t>
  </si>
  <si>
    <t>D134210000685</t>
  </si>
  <si>
    <t>広島県立神辺旭高等学校</t>
  </si>
  <si>
    <t>広島県福山市神辺町徳田７５－１</t>
  </si>
  <si>
    <t>7202126</t>
  </si>
  <si>
    <t>D134210000694</t>
  </si>
  <si>
    <t>広島県立大崎海星高等学校</t>
  </si>
  <si>
    <t>広島県豊田郡大崎上島町中野３９８９－１</t>
  </si>
  <si>
    <t>7250301</t>
  </si>
  <si>
    <t>D134210000701</t>
  </si>
  <si>
    <t>広島県立戸手高等学校</t>
  </si>
  <si>
    <t>広島県福山市新市町相方２００</t>
  </si>
  <si>
    <t>7293102</t>
  </si>
  <si>
    <t>D134210000710</t>
  </si>
  <si>
    <t>広島県立芦品まなび学園高等学校</t>
  </si>
  <si>
    <t>広島県福山市新市町戸手１３３０</t>
  </si>
  <si>
    <t>7293101</t>
  </si>
  <si>
    <t>D134210000729</t>
  </si>
  <si>
    <t>広島県立西条農業高等学校</t>
  </si>
  <si>
    <t>広島県東広島市鏡山３－１６－１</t>
  </si>
  <si>
    <t>7390046</t>
  </si>
  <si>
    <t>D134210000738</t>
  </si>
  <si>
    <t>広島県立庄原実業高等学校</t>
  </si>
  <si>
    <t>広島県庄原市西本町一丁目２４－３４</t>
  </si>
  <si>
    <t>7270013</t>
  </si>
  <si>
    <t>D134210000747</t>
  </si>
  <si>
    <t>広島県立尾道商業高等学校</t>
  </si>
  <si>
    <t>広島県尾道市古浜町２０－１</t>
  </si>
  <si>
    <t>7220002</t>
  </si>
  <si>
    <t>D134210000756</t>
  </si>
  <si>
    <t>広島県立広島商業高等学校</t>
  </si>
  <si>
    <t>広島県広島市中区舟入南六丁目７－１１</t>
  </si>
  <si>
    <t>7300847</t>
  </si>
  <si>
    <t>D134210000765</t>
  </si>
  <si>
    <t>広島県立呉商業高等学校</t>
  </si>
  <si>
    <t>広島県呉市広古新開４丁目１－１</t>
  </si>
  <si>
    <t>7370112</t>
  </si>
  <si>
    <t>D134210000774</t>
  </si>
  <si>
    <t>広島県立福山商業高等学校</t>
  </si>
  <si>
    <t>広島県福山市水呑町３５３５</t>
  </si>
  <si>
    <t>7200832</t>
  </si>
  <si>
    <t>D134210000783</t>
  </si>
  <si>
    <t>広島県立広島高等学校</t>
  </si>
  <si>
    <t>広島県東広島市高屋町中島３１－７</t>
  </si>
  <si>
    <t>7392125</t>
  </si>
  <si>
    <t>D134210000792</t>
  </si>
  <si>
    <t>広島県立総合技術高等学校</t>
  </si>
  <si>
    <t>広島県三原市本郷南５丁目２５－１</t>
  </si>
  <si>
    <t>7290417</t>
  </si>
  <si>
    <t>D134210000809</t>
  </si>
  <si>
    <t>広島市立基町高等学校</t>
  </si>
  <si>
    <t>広島県広島市中区西白島町２５－１</t>
  </si>
  <si>
    <t>7300005</t>
  </si>
  <si>
    <t>D134210000818</t>
  </si>
  <si>
    <t>広島市立舟入高等学校</t>
  </si>
  <si>
    <t>広島県広島市中区舟入南１丁目４番４号</t>
  </si>
  <si>
    <t>D134210000827</t>
  </si>
  <si>
    <t>広島市立沼田高等学校</t>
  </si>
  <si>
    <t>広島県広島市安佐南区伴東６－１－１</t>
  </si>
  <si>
    <t>7313164</t>
  </si>
  <si>
    <t>D134210000836</t>
  </si>
  <si>
    <t>広島市立美鈴が丘高等学校</t>
  </si>
  <si>
    <t>広島県広島市佐伯区美鈴が丘緑２－１３－１</t>
  </si>
  <si>
    <t>7315113</t>
  </si>
  <si>
    <t>D134210000845</t>
  </si>
  <si>
    <t>広島市立広島工業高等学校</t>
  </si>
  <si>
    <t>広島県広島市南区東本浦町１－１８</t>
  </si>
  <si>
    <t>7340025</t>
  </si>
  <si>
    <t>D134210000854</t>
  </si>
  <si>
    <t>広島市立広島商業高等学校</t>
  </si>
  <si>
    <t>広島県広島市東区牛田新町１－１－１</t>
  </si>
  <si>
    <t>7320068</t>
  </si>
  <si>
    <t>D134210000863</t>
  </si>
  <si>
    <t>広島市立大手町商業高等学校</t>
  </si>
  <si>
    <t>広島県広島市中区大手町４－４－４</t>
  </si>
  <si>
    <t>7300051</t>
  </si>
  <si>
    <t>D134210000872</t>
  </si>
  <si>
    <t>広島市立広島みらい創生高等学校</t>
  </si>
  <si>
    <t>広島県広島市中区大手町４丁目４―４</t>
  </si>
  <si>
    <t>D134210000881</t>
  </si>
  <si>
    <t>呉市立呉高等学校</t>
  </si>
  <si>
    <t>広島県呉市阿賀中央５－１３－５６</t>
  </si>
  <si>
    <t>7370003</t>
  </si>
  <si>
    <t>D134210000890</t>
  </si>
  <si>
    <t>尾道市立広島県尾道南高等学校</t>
  </si>
  <si>
    <t>広島県尾道市長江二丁目１０－３４</t>
  </si>
  <si>
    <t>D134210000907</t>
  </si>
  <si>
    <t>福山市立福山高等学校</t>
  </si>
  <si>
    <t>広島県福山市赤坂町赤坂９１０</t>
  </si>
  <si>
    <t>7200843</t>
  </si>
  <si>
    <t>D134210000916</t>
  </si>
  <si>
    <t>広島県立府中東高等学校</t>
  </si>
  <si>
    <t>広島県府中市土生町３９９－１</t>
  </si>
  <si>
    <t>7260021</t>
  </si>
  <si>
    <t>D134210000925</t>
  </si>
  <si>
    <t>広島県立広島叡智学園高等学校</t>
  </si>
  <si>
    <t>広島県豊田郡大崎上島町大串３１３７－２</t>
  </si>
  <si>
    <t>7250303</t>
  </si>
  <si>
    <t>D134210000934</t>
  </si>
  <si>
    <t>広島県立西高等学校</t>
  </si>
  <si>
    <t>D134210000943</t>
  </si>
  <si>
    <t>広島県立東高等学校</t>
  </si>
  <si>
    <t>広島県福山市木之庄町６丁目１１－２</t>
  </si>
  <si>
    <t>D134310000013</t>
  </si>
  <si>
    <t>修道高等学校</t>
  </si>
  <si>
    <t>広島県広島市中区南千田西町８－１</t>
  </si>
  <si>
    <t>7300055</t>
  </si>
  <si>
    <t>D134310000022</t>
  </si>
  <si>
    <t>崇徳高等学校</t>
  </si>
  <si>
    <t>広島県広島市西区楠木町４－１５－１３</t>
  </si>
  <si>
    <t>7338511</t>
  </si>
  <si>
    <t>D134310000031</t>
  </si>
  <si>
    <t>広陵高等学校</t>
  </si>
  <si>
    <t>広島県広島市安佐南区伴東三丁目１４番１号</t>
  </si>
  <si>
    <t>D134310000040</t>
  </si>
  <si>
    <t>山陽高等学校</t>
  </si>
  <si>
    <t>広島県広島市西区観音新町４－１２－５</t>
  </si>
  <si>
    <t>7338551</t>
  </si>
  <si>
    <t>D134310000059</t>
  </si>
  <si>
    <t>広島県瀬戸内高等学校</t>
  </si>
  <si>
    <t>広島県広島市東区尾長西２－１２－１</t>
  </si>
  <si>
    <t>7320047</t>
  </si>
  <si>
    <t>D134310000068</t>
  </si>
  <si>
    <t>広島桜が丘高等学校</t>
  </si>
  <si>
    <t>広島県広島市東区山根町３６番１号</t>
  </si>
  <si>
    <t>7320048</t>
  </si>
  <si>
    <t>D134310000077</t>
  </si>
  <si>
    <t>進徳女子高等学校</t>
  </si>
  <si>
    <t>広島県広島市南区皆実町１－１－５８</t>
  </si>
  <si>
    <t>7340007</t>
  </si>
  <si>
    <t>D134310000086</t>
  </si>
  <si>
    <t>安田女子高等学校</t>
  </si>
  <si>
    <t>広島県広島市中区白島北町１－４１</t>
  </si>
  <si>
    <t>7300001</t>
  </si>
  <si>
    <t>D134310000095</t>
  </si>
  <si>
    <t>比治山女子高等学校</t>
  </si>
  <si>
    <t>広島県広島市南区西霞町５－１６</t>
  </si>
  <si>
    <t>7340044</t>
  </si>
  <si>
    <t>D134310000102</t>
  </si>
  <si>
    <t>広島女学院高等学校</t>
  </si>
  <si>
    <t>広島県広島市中区上幟町１１－３２</t>
  </si>
  <si>
    <t>7300014</t>
  </si>
  <si>
    <t>D134310000111</t>
  </si>
  <si>
    <t>ノートルダム清心高等学校</t>
  </si>
  <si>
    <t>広島県広島市西区己斐東１丁目１０－１</t>
  </si>
  <si>
    <t>7330811</t>
  </si>
  <si>
    <t>D134310000120</t>
  </si>
  <si>
    <t>広島翔洋高等学校</t>
  </si>
  <si>
    <t>広島県安芸郡坂町平成ケ浜３丁目３番１６号</t>
  </si>
  <si>
    <t>7314312</t>
  </si>
  <si>
    <t>D134310000139</t>
  </si>
  <si>
    <t>広島音楽高等学校</t>
  </si>
  <si>
    <t>広島県広島市西区己斐東１－１３－１</t>
  </si>
  <si>
    <t>D134310000148</t>
  </si>
  <si>
    <t>広島工業大学高等学校</t>
  </si>
  <si>
    <t>広島県広島市西区井口５－３４－１</t>
  </si>
  <si>
    <t>7330842</t>
  </si>
  <si>
    <t>D134310000157</t>
  </si>
  <si>
    <t>広島学院高等学校</t>
  </si>
  <si>
    <t>広島県広島市西区古江上一丁目６３０</t>
  </si>
  <si>
    <t>7330875</t>
  </si>
  <si>
    <t>D134310000166</t>
  </si>
  <si>
    <t>広島城北高等学校</t>
  </si>
  <si>
    <t>広島県広島市東区戸坂城山町１番３号</t>
  </si>
  <si>
    <t>7320015</t>
  </si>
  <si>
    <t>D134310000175</t>
  </si>
  <si>
    <t>広島なぎさ高等学校</t>
  </si>
  <si>
    <t>広島県広島市佐伯区海老山南２－２－１</t>
  </si>
  <si>
    <t>7315138</t>
  </si>
  <si>
    <t>D134310000184</t>
  </si>
  <si>
    <t>呉港高等学校</t>
  </si>
  <si>
    <t>広島県呉市広大新開３－３－４</t>
  </si>
  <si>
    <t>D134310000193</t>
  </si>
  <si>
    <t>清水ケ丘高等学校</t>
  </si>
  <si>
    <t>広島県呉市青山町２－１</t>
  </si>
  <si>
    <t>7370023</t>
  </si>
  <si>
    <t>D134310000200</t>
  </si>
  <si>
    <t>呉青山高等学校</t>
  </si>
  <si>
    <t>D134310000219</t>
  </si>
  <si>
    <t>如水館高等学校</t>
  </si>
  <si>
    <t>広島県三原市深町１１８３</t>
  </si>
  <si>
    <t>7238501</t>
  </si>
  <si>
    <t>D134310000228</t>
  </si>
  <si>
    <t>広島三育学院高等学校</t>
  </si>
  <si>
    <t>広島県三原市大和町下徳良２９６－２</t>
  </si>
  <si>
    <t>7291493</t>
  </si>
  <si>
    <t>D134310000237</t>
  </si>
  <si>
    <t>尾道高等学校</t>
  </si>
  <si>
    <t>広島県尾道市向島町５５４８ー１０</t>
  </si>
  <si>
    <t>7220073</t>
  </si>
  <si>
    <t>D134310000246</t>
  </si>
  <si>
    <t>盈進高等学校</t>
  </si>
  <si>
    <t>広島県福山市千田町千田４８７－４</t>
  </si>
  <si>
    <t>7208504</t>
  </si>
  <si>
    <t>D134310000255</t>
  </si>
  <si>
    <t>福山暁の星女子高等学校</t>
  </si>
  <si>
    <t>広島県福山市西深津町３－４－１</t>
  </si>
  <si>
    <t>7218545</t>
  </si>
  <si>
    <t>D134310000264</t>
  </si>
  <si>
    <t>近畿大学附属広島高等学校福山校</t>
  </si>
  <si>
    <t>広島県福山市佐波町３８９</t>
  </si>
  <si>
    <t>7200835</t>
  </si>
  <si>
    <t>D134310000273</t>
  </si>
  <si>
    <t>銀河学院高等学校</t>
  </si>
  <si>
    <t>広島県福山市大門町大門１１９－８</t>
  </si>
  <si>
    <t>7210921</t>
  </si>
  <si>
    <t>D134310000282</t>
  </si>
  <si>
    <t>英数学館高等学校</t>
  </si>
  <si>
    <t>広島県福山市引野町９８０－１</t>
  </si>
  <si>
    <t>7218502</t>
  </si>
  <si>
    <t>D134310000291</t>
  </si>
  <si>
    <t>広島国際学院高等学校</t>
  </si>
  <si>
    <t>広島県安芸郡海田町曽田１－５</t>
  </si>
  <si>
    <t>7360003</t>
  </si>
  <si>
    <t>D134310000308</t>
  </si>
  <si>
    <t>山陽女学園高等部</t>
  </si>
  <si>
    <t>広島県廿日市市佐方本町１－１</t>
  </si>
  <si>
    <t>7388504</t>
  </si>
  <si>
    <t>D134310000317</t>
  </si>
  <si>
    <t>ＡＩＣＪ高等学校</t>
  </si>
  <si>
    <t>広島県広島市安佐南区祇園三丁目１番１５号</t>
  </si>
  <si>
    <t>D134310000326</t>
  </si>
  <si>
    <t>広島文教大学附属高等学校</t>
  </si>
  <si>
    <t>広島県広島市安佐北区可部東１－２－３</t>
  </si>
  <si>
    <t>D134310000335</t>
  </si>
  <si>
    <t>広島修道大学ひろしま協創高等学校</t>
  </si>
  <si>
    <t>広島県広島市西区井口４丁目６－１８</t>
  </si>
  <si>
    <t>7338622</t>
  </si>
  <si>
    <t>D134310000344</t>
  </si>
  <si>
    <t>広島新庄高等学校</t>
  </si>
  <si>
    <t>広島県山県郡北広島町新庄８４８</t>
  </si>
  <si>
    <t>7312198</t>
  </si>
  <si>
    <t>D134310000353</t>
  </si>
  <si>
    <t>武田高等学校</t>
  </si>
  <si>
    <t>広島県東広島市黒瀬町大多田４４３－５</t>
  </si>
  <si>
    <t>7392611</t>
  </si>
  <si>
    <t>D134310000362</t>
  </si>
  <si>
    <t>近畿大学附属広島高等学校東広島校</t>
  </si>
  <si>
    <t>広島県東広島市高屋うめの辺２番</t>
  </si>
  <si>
    <t>7392116</t>
  </si>
  <si>
    <t>D134310000371</t>
  </si>
  <si>
    <t>並木学院高等学校</t>
  </si>
  <si>
    <t>広島県広島市中区小町８－３２</t>
  </si>
  <si>
    <t>7300041</t>
  </si>
  <si>
    <t>D134310000380</t>
  </si>
  <si>
    <t>東林館高等学校</t>
  </si>
  <si>
    <t>広島県福山市光南町一丁目１ー３５</t>
  </si>
  <si>
    <t>7200814</t>
  </si>
  <si>
    <t>D134310000399</t>
  </si>
  <si>
    <t>東林館高等学校呉分校</t>
  </si>
  <si>
    <t>広島県呉市阿賀南六丁目４－２８</t>
  </si>
  <si>
    <t>7370004</t>
  </si>
  <si>
    <t>D134310000406</t>
  </si>
  <si>
    <t>並木学院福山高等学校</t>
  </si>
  <si>
    <t>広島県福山市吉津町１２－２７</t>
  </si>
  <si>
    <t>7200072</t>
  </si>
  <si>
    <t>D134310000415</t>
  </si>
  <si>
    <t>シンギュラリティ高等学校</t>
  </si>
  <si>
    <t>広島県呉市安浦町大字内平字渋峠１０００９番地９</t>
  </si>
  <si>
    <t>7372504</t>
  </si>
  <si>
    <t>D135210000014</t>
  </si>
  <si>
    <t>35(山口)</t>
  </si>
  <si>
    <t>山口県立岩国高等学校</t>
  </si>
  <si>
    <t>山口県岩国市川西４丁目６－１</t>
  </si>
  <si>
    <t>7410082</t>
  </si>
  <si>
    <t>D135210000023</t>
  </si>
  <si>
    <t>山口県立岩国商業高等学校</t>
  </si>
  <si>
    <t>山口県岩国市平田５丁目５２－１０</t>
  </si>
  <si>
    <t>7410072</t>
  </si>
  <si>
    <t>D135210000032</t>
  </si>
  <si>
    <t>山口県立岩国商業高等学校東分校</t>
  </si>
  <si>
    <t>山口県岩国市日の出町１－６０</t>
  </si>
  <si>
    <t>7400014</t>
  </si>
  <si>
    <t>D135210000041</t>
  </si>
  <si>
    <t>山口県立岩国工業高等学校</t>
  </si>
  <si>
    <t>山口県岩国市錦見２丁目４－８５</t>
  </si>
  <si>
    <t>7410061</t>
  </si>
  <si>
    <t>D135210000050</t>
  </si>
  <si>
    <t>山口県立高森高等学校</t>
  </si>
  <si>
    <t>山口県岩国市玖珂町１２５３</t>
  </si>
  <si>
    <t>7420333</t>
  </si>
  <si>
    <t>D135210000069</t>
  </si>
  <si>
    <t>山口県立柳井高等学校</t>
  </si>
  <si>
    <t>山口県柳井市古開作６１１－１</t>
  </si>
  <si>
    <t>7420032</t>
  </si>
  <si>
    <t>D135210000078</t>
  </si>
  <si>
    <t>山口県立熊毛南高等学校</t>
  </si>
  <si>
    <t>山口県熊毛郡平生町竪ヶ浜６６６</t>
  </si>
  <si>
    <t>7421103</t>
  </si>
  <si>
    <t>D135210000087</t>
  </si>
  <si>
    <t>山口県立光高等学校</t>
  </si>
  <si>
    <t>山口県光市光井６丁目１０－１</t>
  </si>
  <si>
    <t>7430011</t>
  </si>
  <si>
    <t>D135210000595</t>
  </si>
  <si>
    <t>D135210000096</t>
  </si>
  <si>
    <t>山口県立熊毛北高等学校</t>
  </si>
  <si>
    <t>山口県周南市大字安田字追迫１－２</t>
  </si>
  <si>
    <t>7450631</t>
  </si>
  <si>
    <t>D135210000103</t>
  </si>
  <si>
    <t>山口県立下松高等学校</t>
  </si>
  <si>
    <t>山口県下松市若宮町１２番１号</t>
  </si>
  <si>
    <t>7440063</t>
  </si>
  <si>
    <t>D135210000112</t>
  </si>
  <si>
    <t>山口県立下松工業高等学校</t>
  </si>
  <si>
    <t>山口県下松市美里町４丁目１３－１</t>
  </si>
  <si>
    <t>7440073</t>
  </si>
  <si>
    <t>D135210000121</t>
  </si>
  <si>
    <t>山口県立徳山高等学校</t>
  </si>
  <si>
    <t>山口県周南市鐘楼町２－５０</t>
  </si>
  <si>
    <t>7450061</t>
  </si>
  <si>
    <t>D135210000130</t>
  </si>
  <si>
    <t>山口県立南陽工業高等学校</t>
  </si>
  <si>
    <t>山口県周南市温田１丁目１－１</t>
  </si>
  <si>
    <t>7460036</t>
  </si>
  <si>
    <t>D135210000149</t>
  </si>
  <si>
    <t>山口県立防府高等学校</t>
  </si>
  <si>
    <t>山口県防府市岡村町２－１</t>
  </si>
  <si>
    <t>7470803</t>
  </si>
  <si>
    <t>D135210000158</t>
  </si>
  <si>
    <t>山口県立山口高等学校</t>
  </si>
  <si>
    <t>山口県山口市糸米１丁目９－１</t>
  </si>
  <si>
    <t>7538508</t>
  </si>
  <si>
    <t>D135210000167</t>
  </si>
  <si>
    <t>山口県立山口中央高等学校</t>
  </si>
  <si>
    <t>山口県山口市宮島町６－１</t>
  </si>
  <si>
    <t>7530043</t>
  </si>
  <si>
    <t>D135210000176</t>
  </si>
  <si>
    <t>山口県立山口農業高等学校</t>
  </si>
  <si>
    <t>山口県山口市小郡上郷１０９８０－１</t>
  </si>
  <si>
    <t>7540001</t>
  </si>
  <si>
    <t>D135210000185</t>
  </si>
  <si>
    <t>山口県立宇部高等学校</t>
  </si>
  <si>
    <t>山口県宇部市寺の前町３番１号</t>
  </si>
  <si>
    <t>7550078</t>
  </si>
  <si>
    <t>D135210000194</t>
  </si>
  <si>
    <t>山口県立宇部中央高等学校</t>
  </si>
  <si>
    <t>山口県宇部市東梶返４丁目１０－３０</t>
  </si>
  <si>
    <t>7550039</t>
  </si>
  <si>
    <t>D135210000201</t>
  </si>
  <si>
    <t>山口県立宇部西高等学校</t>
  </si>
  <si>
    <t>山口県宇部市大字沖ノ旦</t>
  </si>
  <si>
    <t>7590202</t>
  </si>
  <si>
    <t>D135210000210</t>
  </si>
  <si>
    <t>山口県立宇部商業高等学校</t>
  </si>
  <si>
    <t>山口県宇部市大字際波字岡の原２０２２０</t>
  </si>
  <si>
    <t>7590207</t>
  </si>
  <si>
    <t>D135210000229</t>
  </si>
  <si>
    <t>山口県立宇部工業高等学校</t>
  </si>
  <si>
    <t>山口県宇部市北琴芝１丁目１－１</t>
  </si>
  <si>
    <t>7550036</t>
  </si>
  <si>
    <t>D135210000238</t>
  </si>
  <si>
    <t>山口県立小野田高等学校</t>
  </si>
  <si>
    <t>山口県山陽小野田市くし山１丁目２６－１</t>
  </si>
  <si>
    <t>7560080</t>
  </si>
  <si>
    <t>D135210000247</t>
  </si>
  <si>
    <t>山口県立小野田工業高等学校</t>
  </si>
  <si>
    <t>山口県山陽小野田市中央２丁目６－１</t>
  </si>
  <si>
    <t>7560824</t>
  </si>
  <si>
    <t>D135210000256</t>
  </si>
  <si>
    <t>山口県立厚狭高等学校</t>
  </si>
  <si>
    <t>山口県山陽小野田市厚狭束の原１６６０</t>
  </si>
  <si>
    <t>7570001</t>
  </si>
  <si>
    <t>D135210000265</t>
  </si>
  <si>
    <t>山口県立田部高等学校</t>
  </si>
  <si>
    <t>山口県下関市菊川町大字田部１０７４</t>
  </si>
  <si>
    <t>7500313</t>
  </si>
  <si>
    <t>D135210000274</t>
  </si>
  <si>
    <t>山口県立西市高等学校</t>
  </si>
  <si>
    <t>山口県下関市豊田町大字殿敷８３４－５</t>
  </si>
  <si>
    <t>7500421</t>
  </si>
  <si>
    <t>D135210000586</t>
  </si>
  <si>
    <t>D135210000283</t>
  </si>
  <si>
    <t>山口県立豊浦高等学校</t>
  </si>
  <si>
    <t>山口県下関市長府宮崎町１－１</t>
  </si>
  <si>
    <t>7520984</t>
  </si>
  <si>
    <t>D135210000292</t>
  </si>
  <si>
    <t>山口県立長府高等学校</t>
  </si>
  <si>
    <t>山口県下関市長府亀の甲２丁目３－１</t>
  </si>
  <si>
    <t>7520966</t>
  </si>
  <si>
    <t>D135210000309</t>
  </si>
  <si>
    <t>山口県立下関西高等学校</t>
  </si>
  <si>
    <t>山口県下関市後田町４丁目１０－１</t>
  </si>
  <si>
    <t>7510826</t>
  </si>
  <si>
    <t>D135210000318</t>
  </si>
  <si>
    <t>山口県立下関南高等学校</t>
  </si>
  <si>
    <t>山口県下関市後田町１丁目８－１</t>
  </si>
  <si>
    <t>D135210000327</t>
  </si>
  <si>
    <t>山口県立萩高等学校</t>
  </si>
  <si>
    <t>山口県萩市大字堀内１３２番地</t>
  </si>
  <si>
    <t>7580057</t>
  </si>
  <si>
    <t>D135210000336</t>
  </si>
  <si>
    <t>下関市立下関商業高等学校</t>
  </si>
  <si>
    <t>山口県下関市後田町４丁目１１－１</t>
  </si>
  <si>
    <t>D135210000345</t>
  </si>
  <si>
    <t>山口県立岩国総合高等学校</t>
  </si>
  <si>
    <t>山口県岩国市藤生町４丁目４１－１</t>
  </si>
  <si>
    <t>7400036</t>
  </si>
  <si>
    <t>D135210000354</t>
  </si>
  <si>
    <t>山口県立防府西高等学校</t>
  </si>
  <si>
    <t>山口県防府市大字台道３６－１</t>
  </si>
  <si>
    <t>7471232</t>
  </si>
  <si>
    <t>D135210000363</t>
  </si>
  <si>
    <t>山口県立新南陽高等学校</t>
  </si>
  <si>
    <t>山口県周南市土井１丁目８－１</t>
  </si>
  <si>
    <t>7460011</t>
  </si>
  <si>
    <t>D135210000372</t>
  </si>
  <si>
    <t>山口県立光丘高等学校</t>
  </si>
  <si>
    <t>山口県光市光ヶ丘１－１</t>
  </si>
  <si>
    <t>7430023</t>
  </si>
  <si>
    <t>D135210000381</t>
  </si>
  <si>
    <t>山口県立西京高等学校</t>
  </si>
  <si>
    <t>山口県山口市黒川２５８０－１</t>
  </si>
  <si>
    <t>7538531</t>
  </si>
  <si>
    <t>D135210000390</t>
  </si>
  <si>
    <t>山口県立華陵高等学校</t>
  </si>
  <si>
    <t>山口県下松市末武上２１７－２</t>
  </si>
  <si>
    <t>7440024</t>
  </si>
  <si>
    <t>D135210000407</t>
  </si>
  <si>
    <t>山口県立柳井商工高等学校</t>
  </si>
  <si>
    <t>山口県柳井市伊保庄２６５８</t>
  </si>
  <si>
    <t>7421352</t>
  </si>
  <si>
    <t>D135210000416</t>
  </si>
  <si>
    <t>山口県立徳山商工高等学校</t>
  </si>
  <si>
    <t>山口県周南市周陽３丁目１－１</t>
  </si>
  <si>
    <t>7450823</t>
  </si>
  <si>
    <t>D135210000425</t>
  </si>
  <si>
    <t>山口県立萩商工高等学校</t>
  </si>
  <si>
    <t>山口県萩市大字平安古町５４４</t>
  </si>
  <si>
    <t>7580074</t>
  </si>
  <si>
    <t>D135210000434</t>
  </si>
  <si>
    <t>山口県立周防大島高等学校</t>
  </si>
  <si>
    <t>山口県大島郡周防大島町西安下庄４８９</t>
  </si>
  <si>
    <t>7422806</t>
  </si>
  <si>
    <t>D135210000443</t>
  </si>
  <si>
    <t>山口県立岩国高等学校坂上分校</t>
  </si>
  <si>
    <t>山口県岩国市美和町渋前１２７５</t>
  </si>
  <si>
    <t>7401225</t>
  </si>
  <si>
    <t>D135210000452</t>
  </si>
  <si>
    <t>山口県立岩国高等学校広瀬分校</t>
  </si>
  <si>
    <t>山口県岩国市錦町広瀬８７</t>
  </si>
  <si>
    <t>7400724</t>
  </si>
  <si>
    <t>D135210000461</t>
  </si>
  <si>
    <t>山口県立徳山高等学校鹿野分校</t>
  </si>
  <si>
    <t>山口県周南市大字鹿野下字木引原１２２８</t>
  </si>
  <si>
    <t>7450304</t>
  </si>
  <si>
    <t>D135210000470</t>
  </si>
  <si>
    <t>山口県立山口高等学校徳佐分校</t>
  </si>
  <si>
    <t>山口県山口市阿東徳佐中１０３３－１</t>
  </si>
  <si>
    <t>7591512</t>
  </si>
  <si>
    <t>D135210000489</t>
  </si>
  <si>
    <t>山口県立田布施農工高等学校</t>
  </si>
  <si>
    <t>山口県熊毛郡田布施町大字波野１０１９５番地</t>
  </si>
  <si>
    <t>7421502</t>
  </si>
  <si>
    <t>D135210000498</t>
  </si>
  <si>
    <t>山口県立大津緑洋高等学校</t>
  </si>
  <si>
    <t>山口県長門市東深川４２７－２</t>
  </si>
  <si>
    <t>7594101</t>
  </si>
  <si>
    <t>D135210000504</t>
  </si>
  <si>
    <t>山口県立防府商工高等学校</t>
  </si>
  <si>
    <t>山口県防府市中央町３－１</t>
  </si>
  <si>
    <t>7470802</t>
  </si>
  <si>
    <t>D135210000513</t>
  </si>
  <si>
    <t>山口県立徳山高等学校徳山北分校</t>
  </si>
  <si>
    <t>山口県周南市大字須々万奥４３０－１</t>
  </si>
  <si>
    <t>7450121</t>
  </si>
  <si>
    <t>D135210000522</t>
  </si>
  <si>
    <t>山口県立防府高等学校佐波分校</t>
  </si>
  <si>
    <t>山口県山口市徳地堀２４２９</t>
  </si>
  <si>
    <t>7470231</t>
  </si>
  <si>
    <t>D135210000531</t>
  </si>
  <si>
    <t>山口県立美祢青嶺高等学校</t>
  </si>
  <si>
    <t>山口県美祢市大嶺町東分２９９－１</t>
  </si>
  <si>
    <t>7592212</t>
  </si>
  <si>
    <t>D135210000540</t>
  </si>
  <si>
    <t>山口県立下関工科高等学校</t>
  </si>
  <si>
    <t>山口県下関市富任町４丁目１－１</t>
  </si>
  <si>
    <t>7596613</t>
  </si>
  <si>
    <t>D135210000559</t>
  </si>
  <si>
    <t>山口県立萩高等学校奈古分校</t>
  </si>
  <si>
    <t>山口県阿武郡阿武町奈古２９６８－１</t>
  </si>
  <si>
    <t>7593622</t>
  </si>
  <si>
    <t>D135210000568</t>
  </si>
  <si>
    <t>山口県立下関北高等学校</t>
  </si>
  <si>
    <t>山口県下関市豊北町大字滝部１００３</t>
  </si>
  <si>
    <t>7595511</t>
  </si>
  <si>
    <t>D135210000577</t>
  </si>
  <si>
    <t>山口県立下関双葉高等学校</t>
  </si>
  <si>
    <t>山口県下関市後田町４－２５－１</t>
  </si>
  <si>
    <t>山口県立山口農業高等学校西市分校</t>
  </si>
  <si>
    <t>山口県下関市豊田町殿敷８３４－５</t>
  </si>
  <si>
    <t>D135210000602</t>
  </si>
  <si>
    <t>山口県立山口松風館高等学校</t>
  </si>
  <si>
    <t>山口県山口市小郡令和３丁目６番１８号</t>
  </si>
  <si>
    <t>7540041</t>
  </si>
  <si>
    <t>D135210000611</t>
  </si>
  <si>
    <t>山口県立厚狭明進高等学校</t>
  </si>
  <si>
    <t>D135310000012</t>
  </si>
  <si>
    <t>梅光学院高等学校</t>
  </si>
  <si>
    <t>山口県下関市丸山町２丁目９－１</t>
  </si>
  <si>
    <t>7500019</t>
  </si>
  <si>
    <t>D135310000021</t>
  </si>
  <si>
    <t>早鞆高等学校</t>
  </si>
  <si>
    <t>山口県下関市上田中町８丁目３－１</t>
  </si>
  <si>
    <t>7508524</t>
  </si>
  <si>
    <t>D135310000030</t>
  </si>
  <si>
    <t>下関短期大学付属高等学校</t>
  </si>
  <si>
    <t>山口県下関市桜山町１－１</t>
  </si>
  <si>
    <t>7508508</t>
  </si>
  <si>
    <t>D135310000049</t>
  </si>
  <si>
    <t>下関国際高等学校</t>
  </si>
  <si>
    <t>山口県下関市大字伊倉字四方山７番地</t>
  </si>
  <si>
    <t>7510862</t>
  </si>
  <si>
    <t>D135310000058</t>
  </si>
  <si>
    <t>宇部鴻城高等学校</t>
  </si>
  <si>
    <t>山口県宇部市大字際波字的場３７０</t>
  </si>
  <si>
    <t>D135310000067</t>
  </si>
  <si>
    <t>慶進高等学校</t>
  </si>
  <si>
    <t>山口県宇部市西琴芝２丁目１２－１８</t>
  </si>
  <si>
    <t>7550035</t>
  </si>
  <si>
    <t>D135310000076</t>
  </si>
  <si>
    <t>宇部フロンティア大学付属香川高等学校</t>
  </si>
  <si>
    <t>山口県宇部市文京町１番２５号</t>
  </si>
  <si>
    <t>7558560</t>
  </si>
  <si>
    <t>D135310000085</t>
  </si>
  <si>
    <t>山口中村学園高等学校</t>
  </si>
  <si>
    <t>山口県山口市駅通り１丁目１－１</t>
  </si>
  <si>
    <t>7538530</t>
  </si>
  <si>
    <t>D135310000094</t>
  </si>
  <si>
    <t>野田学園高等学校</t>
  </si>
  <si>
    <t>山口県山口市野田５６番地</t>
  </si>
  <si>
    <t>7530094</t>
  </si>
  <si>
    <t>D135310000101</t>
  </si>
  <si>
    <t>萩光塩学院高等学校</t>
  </si>
  <si>
    <t>山口県萩市大字東田町１５</t>
  </si>
  <si>
    <t>7580047</t>
  </si>
  <si>
    <t>D135310000110</t>
  </si>
  <si>
    <t>山口県桜ケ丘高等学校</t>
  </si>
  <si>
    <t>山口県周南市大字徳山５６２６番地の１</t>
  </si>
  <si>
    <t>7450851</t>
  </si>
  <si>
    <t>D135310000129</t>
  </si>
  <si>
    <t>誠英高等学校</t>
  </si>
  <si>
    <t>山口県防府市東三田尻１丁目２－１４</t>
  </si>
  <si>
    <t>7470813</t>
  </si>
  <si>
    <t>D135310000138</t>
  </si>
  <si>
    <t>高川学園高等学校</t>
  </si>
  <si>
    <t>山口県防府市大字台道３６３５番地</t>
  </si>
  <si>
    <t>7471292</t>
  </si>
  <si>
    <t>D135310000147</t>
  </si>
  <si>
    <t>高水高等学校</t>
  </si>
  <si>
    <t>山口県岩国市尾津町２丁目２４－１８</t>
  </si>
  <si>
    <t>7400032</t>
  </si>
  <si>
    <t>D135310000156</t>
  </si>
  <si>
    <t>サビエル高等学校</t>
  </si>
  <si>
    <t>山口県山陽小野田市くし山３丁目５－１</t>
  </si>
  <si>
    <t>D135310000165</t>
  </si>
  <si>
    <t>聖光高等学校</t>
  </si>
  <si>
    <t>山口県光市光井９丁目２２番１号</t>
  </si>
  <si>
    <t>D135310000174</t>
  </si>
  <si>
    <t>長門高等学校</t>
  </si>
  <si>
    <t>山口県長門市東深川１６２１</t>
  </si>
  <si>
    <t>D135310000183</t>
  </si>
  <si>
    <t>柳井学園高等学校</t>
  </si>
  <si>
    <t>山口県柳井市古開作４１０</t>
  </si>
  <si>
    <t>D135310000192</t>
  </si>
  <si>
    <t>成進高等学校</t>
  </si>
  <si>
    <t>山口県美祢市大嶺町中村</t>
  </si>
  <si>
    <t>D135310000209</t>
  </si>
  <si>
    <t>山口県鴻城高等学校</t>
  </si>
  <si>
    <t>山口県山口市小郡下郷２５８番地２</t>
  </si>
  <si>
    <t>7540002</t>
  </si>
  <si>
    <t>D135310000218</t>
  </si>
  <si>
    <t>精華学園高等学校</t>
  </si>
  <si>
    <t>山口県山口市小郡栄町５－２２</t>
  </si>
  <si>
    <t>7540026</t>
  </si>
  <si>
    <t>D135310000227</t>
  </si>
  <si>
    <t>松陰高等学校</t>
  </si>
  <si>
    <t>山口県岩国市錦町宇佐郷５０７番地</t>
  </si>
  <si>
    <t>7400904</t>
  </si>
  <si>
    <t>D135310000236</t>
  </si>
  <si>
    <t>萩明倫館高等学校</t>
  </si>
  <si>
    <t>山口県萩市椿東３１９３－２</t>
  </si>
  <si>
    <t>7580011</t>
  </si>
  <si>
    <t>D136220100011</t>
  </si>
  <si>
    <t>36(徳島)</t>
  </si>
  <si>
    <t>徳島県立城東高等学校</t>
  </si>
  <si>
    <t>徳島県徳島市中徳島町１－５</t>
  </si>
  <si>
    <t>7700853</t>
  </si>
  <si>
    <t>D136220100020</t>
  </si>
  <si>
    <t>徳島県立城南高等学校</t>
  </si>
  <si>
    <t>徳島県徳島市城南町２－２－８８</t>
  </si>
  <si>
    <t>7708064</t>
  </si>
  <si>
    <t>D136220100039</t>
  </si>
  <si>
    <t>徳島県立城北高等学校</t>
  </si>
  <si>
    <t>徳島県徳島市北田宮４－１３－６</t>
  </si>
  <si>
    <t>7700003</t>
  </si>
  <si>
    <t>D136220100048</t>
  </si>
  <si>
    <t>徳島県立城ノ内高等学校</t>
  </si>
  <si>
    <t>徳島県徳島市北田宮１－９－３０</t>
  </si>
  <si>
    <t>D136220100057</t>
  </si>
  <si>
    <t>徳島県立徳島北高等学校</t>
  </si>
  <si>
    <t>徳島県徳島市応神町吉成字中ノ瀬４０－６</t>
  </si>
  <si>
    <t>7711153</t>
  </si>
  <si>
    <t>D136220100066</t>
  </si>
  <si>
    <t>徳島県立城西高等学校</t>
  </si>
  <si>
    <t>徳島県徳島市鮎喰町２丁目１番地</t>
  </si>
  <si>
    <t>7700046</t>
  </si>
  <si>
    <t>D136220100075</t>
  </si>
  <si>
    <t>徳島県立徳島科学技術高等学校</t>
  </si>
  <si>
    <t>徳島県徳島市北矢三町２－１－１</t>
  </si>
  <si>
    <t>7700006</t>
  </si>
  <si>
    <t>D136220100084</t>
  </si>
  <si>
    <t>徳島県立徳島商業高等学校</t>
  </si>
  <si>
    <t>徳島県徳島市城東町１－４－１</t>
  </si>
  <si>
    <t>7700862</t>
  </si>
  <si>
    <t>D136220100093</t>
  </si>
  <si>
    <t>徳島県立徳島中央高等学校</t>
  </si>
  <si>
    <t>徳島県徳島市北矢三町１丁目３番８号</t>
  </si>
  <si>
    <t>D136220100100</t>
  </si>
  <si>
    <t>徳島市立高等学校</t>
  </si>
  <si>
    <t>徳島県徳島市北沖洲１丁目１５番６０号</t>
  </si>
  <si>
    <t>7700872</t>
  </si>
  <si>
    <t>D136220200010</t>
  </si>
  <si>
    <t>徳島県立鳴門高等学校</t>
  </si>
  <si>
    <t>徳島県鳴門市撫養町斎田字岩崎１３５－１</t>
  </si>
  <si>
    <t>7720002</t>
  </si>
  <si>
    <t>D136220200029</t>
  </si>
  <si>
    <t>徳島県立鳴門渦潮高等学校</t>
  </si>
  <si>
    <t>徳島県鳴門市大津町吉永５９５番地</t>
  </si>
  <si>
    <t>7720032</t>
  </si>
  <si>
    <t>D136220300019</t>
  </si>
  <si>
    <t>徳島県立小松島高等学校</t>
  </si>
  <si>
    <t>徳島県小松島市日開野町字高須４７－１</t>
  </si>
  <si>
    <t>7730010</t>
  </si>
  <si>
    <t>D136220300028</t>
  </si>
  <si>
    <t>徳島県立小松島西高等学校</t>
  </si>
  <si>
    <t>徳島県小松島市中田町字原ノ下２８－１</t>
  </si>
  <si>
    <t>7730015</t>
  </si>
  <si>
    <t>D136220300046</t>
  </si>
  <si>
    <t>徳島県立富岡西高等学校</t>
  </si>
  <si>
    <t>徳島県阿南市富岡町小山１８－３</t>
  </si>
  <si>
    <t>7740030</t>
  </si>
  <si>
    <t>D136220400018</t>
  </si>
  <si>
    <t>徳島県立阿南光高等学校</t>
  </si>
  <si>
    <t>徳島県阿南市宝田町今市中新開１０番地６</t>
  </si>
  <si>
    <t>7740045</t>
  </si>
  <si>
    <t>D136220400027</t>
  </si>
  <si>
    <t>徳島県立富岡東高等学校</t>
  </si>
  <si>
    <t>徳島県阿南市領家町走寄１０２番２</t>
  </si>
  <si>
    <t>7740011</t>
  </si>
  <si>
    <t>D136220400036</t>
  </si>
  <si>
    <t>徳島県立富岡東高等学校羽ノ浦校</t>
  </si>
  <si>
    <t>徳島県阿南市羽ノ浦町中庄市５０番地１</t>
  </si>
  <si>
    <t>7791101</t>
  </si>
  <si>
    <t>D136220500017</t>
  </si>
  <si>
    <t>徳島県立吉野川高等学校</t>
  </si>
  <si>
    <t>徳島県吉野川市鴨島町喜来６８１－９</t>
  </si>
  <si>
    <t>7760005</t>
  </si>
  <si>
    <t>D136220500026</t>
  </si>
  <si>
    <t>徳島県立川島高等学校</t>
  </si>
  <si>
    <t>徳島県吉野川市川島町桑村３６７－３</t>
  </si>
  <si>
    <t>7793303</t>
  </si>
  <si>
    <t>D136220600016</t>
  </si>
  <si>
    <t>徳島県立阿波高等学校</t>
  </si>
  <si>
    <t>徳島県阿波市吉野町柿原字ヒロナカ１８０</t>
  </si>
  <si>
    <t>7711493</t>
  </si>
  <si>
    <t>D136220600025</t>
  </si>
  <si>
    <t>徳島県立阿波西高等学校</t>
  </si>
  <si>
    <t>徳島県阿波市阿波町下喜来南２２８－１</t>
  </si>
  <si>
    <t>7711701</t>
  </si>
  <si>
    <t>D136220700015</t>
  </si>
  <si>
    <t>徳島県立穴吹高等学校</t>
  </si>
  <si>
    <t>徳島県美馬市穴吹町穴吹字岡３３</t>
  </si>
  <si>
    <t>7770005</t>
  </si>
  <si>
    <t>D136220700024</t>
  </si>
  <si>
    <t>徳島県立脇町高等学校</t>
  </si>
  <si>
    <t>徳島県美馬市脇町大字脇町１２７０－２</t>
  </si>
  <si>
    <t>7793610</t>
  </si>
  <si>
    <t>D136220800014</t>
  </si>
  <si>
    <t>徳島県立池田高等学校</t>
  </si>
  <si>
    <t>徳島県三好市池田町ウエノ２８３４</t>
  </si>
  <si>
    <t>7788506</t>
  </si>
  <si>
    <t>D136220800023</t>
  </si>
  <si>
    <t>徳島県立池田高等学校辻校</t>
  </si>
  <si>
    <t>徳島県三好市井川町御領田６１番地１</t>
  </si>
  <si>
    <t>7794802</t>
  </si>
  <si>
    <t>D136220800032</t>
  </si>
  <si>
    <t>徳島県立池田高等学校三好校</t>
  </si>
  <si>
    <t>徳島県三好市池田町州津大深田７２０番地</t>
  </si>
  <si>
    <t>7780020</t>
  </si>
  <si>
    <t>D136230100010</t>
  </si>
  <si>
    <t>徳島県立小松島西高等学校勝浦校</t>
  </si>
  <si>
    <t>徳島県勝浦郡勝浦町大字久国字屋原１番地</t>
  </si>
  <si>
    <t>7714305</t>
  </si>
  <si>
    <t>D136234100012</t>
  </si>
  <si>
    <t>徳島県立名西高等学校</t>
  </si>
  <si>
    <t>徳島県名西郡石井町石井字石井２１－１１</t>
  </si>
  <si>
    <t>7793233</t>
  </si>
  <si>
    <t>D136234200011</t>
  </si>
  <si>
    <t>徳島県立城西高等学校神山校</t>
  </si>
  <si>
    <t>徳島県名西郡神山町神領字北３９９</t>
  </si>
  <si>
    <t>7713311</t>
  </si>
  <si>
    <t>D136236800010</t>
  </si>
  <si>
    <t>徳島県立那賀高等学校</t>
  </si>
  <si>
    <t>徳島県那賀郡那賀町小仁宇字大坪１７９番地の１</t>
  </si>
  <si>
    <t>7715209</t>
  </si>
  <si>
    <t>D136238800016</t>
  </si>
  <si>
    <t>徳島県立海部高等学校</t>
  </si>
  <si>
    <t>徳島県海部郡海陽町大里字古畑５８－２</t>
  </si>
  <si>
    <t>7750203</t>
  </si>
  <si>
    <t>D136240400016</t>
  </si>
  <si>
    <t>徳島県立板野高等学校</t>
  </si>
  <si>
    <t>徳島県板野郡板野町川端字関ノ本４７番地</t>
  </si>
  <si>
    <t>7790102</t>
  </si>
  <si>
    <t>D136246800019</t>
  </si>
  <si>
    <t>徳島県立つるぎ高等学校</t>
  </si>
  <si>
    <t>徳島県美馬郡つるぎ町貞光字馬出６３－２</t>
  </si>
  <si>
    <t>7794101</t>
  </si>
  <si>
    <t>D136320100019</t>
  </si>
  <si>
    <t>香蘭高等学校</t>
  </si>
  <si>
    <t>徳島県徳島市北前川町２丁目８</t>
  </si>
  <si>
    <t>7700806</t>
  </si>
  <si>
    <t>D136320100028</t>
  </si>
  <si>
    <t>徳島文理高等学校</t>
  </si>
  <si>
    <t>徳島県徳島市山城西４－２０</t>
  </si>
  <si>
    <t>7708054</t>
  </si>
  <si>
    <t>D136320100037</t>
  </si>
  <si>
    <t>学校法人生光学園生光学園高等学校</t>
  </si>
  <si>
    <t>徳島県徳島市応神町中原字宮ノ前３８</t>
  </si>
  <si>
    <t>7711152</t>
  </si>
  <si>
    <t>D136320800049</t>
  </si>
  <si>
    <t>みのり高等学校</t>
  </si>
  <si>
    <t>徳島県三好市井川町井内西４８９６－１</t>
  </si>
  <si>
    <t>7794805</t>
  </si>
  <si>
    <t>D137220100010</t>
  </si>
  <si>
    <t>37(香川)</t>
  </si>
  <si>
    <t>香川県立高松高等学校</t>
  </si>
  <si>
    <t>香川県高松市番町３－１－１</t>
  </si>
  <si>
    <t>7600017</t>
  </si>
  <si>
    <t>D137220100029</t>
  </si>
  <si>
    <t>香川県立高松工芸高等学校</t>
  </si>
  <si>
    <t>香川県高松市番町２－９－３０</t>
  </si>
  <si>
    <t>D137220100038</t>
  </si>
  <si>
    <t>香川県立高松商業高等学校</t>
  </si>
  <si>
    <t>香川県高松市松島町１－１８－５４</t>
  </si>
  <si>
    <t>7600068</t>
  </si>
  <si>
    <t>D137220100047</t>
  </si>
  <si>
    <t>香川県立高松東高等学校</t>
  </si>
  <si>
    <t>香川県高松市前田東町６９０番地１</t>
  </si>
  <si>
    <t>7610322</t>
  </si>
  <si>
    <t>D137220100056</t>
  </si>
  <si>
    <t>香川県立高松南高等学校</t>
  </si>
  <si>
    <t>香川県高松市一宮町５３１</t>
  </si>
  <si>
    <t>7618084</t>
  </si>
  <si>
    <t>D137220100065</t>
  </si>
  <si>
    <t>香川県立高松西高等学校</t>
  </si>
  <si>
    <t>香川県高松市鬼無町山口２５７－１</t>
  </si>
  <si>
    <t>7618025</t>
  </si>
  <si>
    <t>D137220100074</t>
  </si>
  <si>
    <t>香川県立高松北高等学校</t>
  </si>
  <si>
    <t>香川県高松市牟礼町牟礼１５８３－１</t>
  </si>
  <si>
    <t>7610121</t>
  </si>
  <si>
    <t>D137220100083</t>
  </si>
  <si>
    <t>香川県立香川中央高等学校</t>
  </si>
  <si>
    <t>香川県高松市香川町大野２００１番地</t>
  </si>
  <si>
    <t>7611794</t>
  </si>
  <si>
    <t>D137220100092</t>
  </si>
  <si>
    <t>香川県立高松桜井高等学校</t>
  </si>
  <si>
    <t>香川県高松市多肥上町１２５０</t>
  </si>
  <si>
    <t>7618076</t>
  </si>
  <si>
    <t>D137220100109</t>
  </si>
  <si>
    <t>高松市立高松第一高等学校</t>
  </si>
  <si>
    <t>香川県高松市桜町２－５－１０</t>
  </si>
  <si>
    <t>7600074</t>
  </si>
  <si>
    <t>D137220200019</t>
  </si>
  <si>
    <t>香川県立丸亀高等学校</t>
  </si>
  <si>
    <t>香川県丸亀市六番丁１</t>
  </si>
  <si>
    <t>7638512</t>
  </si>
  <si>
    <t>D137220200028</t>
  </si>
  <si>
    <t>香川県立飯山高等学校</t>
  </si>
  <si>
    <t>香川県丸亀市飯山町下法軍寺６６４－１</t>
  </si>
  <si>
    <t>7620083</t>
  </si>
  <si>
    <t>D137220200037</t>
  </si>
  <si>
    <t>香川県立丸亀城西高等学校</t>
  </si>
  <si>
    <t>香川県丸亀市津森町位２６７</t>
  </si>
  <si>
    <t>7630052</t>
  </si>
  <si>
    <t>D137220300018</t>
  </si>
  <si>
    <t>香川県立坂出商業高等学校</t>
  </si>
  <si>
    <t>香川県坂出市青葉町１－１３</t>
  </si>
  <si>
    <t>7620037</t>
  </si>
  <si>
    <t>D137220300027</t>
  </si>
  <si>
    <t>香川県立坂出高等学校</t>
  </si>
  <si>
    <t>香川県坂出市文京町２丁目１－５</t>
  </si>
  <si>
    <t>7620031</t>
  </si>
  <si>
    <t>D137220300036</t>
  </si>
  <si>
    <t>香川県立坂出工業高等学校</t>
  </si>
  <si>
    <t>香川県坂出市御供所町１－１－２</t>
  </si>
  <si>
    <t>7620051</t>
  </si>
  <si>
    <t>D137220400017</t>
  </si>
  <si>
    <t>香川県立善通寺第一高等学校</t>
  </si>
  <si>
    <t>香川県善通寺市文京町１－１－５</t>
  </si>
  <si>
    <t>7650013</t>
  </si>
  <si>
    <t>D137220500016</t>
  </si>
  <si>
    <t>香川県立観音寺第一高等学校</t>
  </si>
  <si>
    <t>香川県観音寺市茂木町四丁目２番３８号</t>
  </si>
  <si>
    <t>7680069</t>
  </si>
  <si>
    <t>D137220500025</t>
  </si>
  <si>
    <t>香川県立観音寺総合高等学校</t>
  </si>
  <si>
    <t>香川県観音寺市天神町１丁目１－１５</t>
  </si>
  <si>
    <t>7680068</t>
  </si>
  <si>
    <t>D137220600015</t>
  </si>
  <si>
    <t>香川県立石田高等学校</t>
  </si>
  <si>
    <t>香川県さぬき市寒川町石田東甲１０６５</t>
  </si>
  <si>
    <t>7692321</t>
  </si>
  <si>
    <t>D137220600024</t>
  </si>
  <si>
    <t>香川県立志度高等学校</t>
  </si>
  <si>
    <t>香川県さぬき市志度３６６－５</t>
  </si>
  <si>
    <t>7692101</t>
  </si>
  <si>
    <t>D137220600033</t>
  </si>
  <si>
    <t>香川県立津田高等学校</t>
  </si>
  <si>
    <t>香川県さぬき市津田町津田１６３２－１</t>
  </si>
  <si>
    <t>7692401</t>
  </si>
  <si>
    <t>D137220700014</t>
  </si>
  <si>
    <t>香川県立三本松高等学校</t>
  </si>
  <si>
    <t>香川県東かがわ市三本松１５００－１</t>
  </si>
  <si>
    <t>7692601</t>
  </si>
  <si>
    <t>D137220800013</t>
  </si>
  <si>
    <t>香川県立笠田高等学校</t>
  </si>
  <si>
    <t>香川県三豊市豊中町笠田竹田２５１番地</t>
  </si>
  <si>
    <t>7691503</t>
  </si>
  <si>
    <t>D137220800022</t>
  </si>
  <si>
    <t>香川県立高瀬高等学校</t>
  </si>
  <si>
    <t>香川県三豊市高瀬町下勝間２０９３</t>
  </si>
  <si>
    <t>7670011</t>
  </si>
  <si>
    <t>D137232400012</t>
  </si>
  <si>
    <t>香川県立小豆島中央高等学校</t>
  </si>
  <si>
    <t>香川県小豆郡小豆島町蒲生甲１００１番地</t>
  </si>
  <si>
    <t>7614302</t>
  </si>
  <si>
    <t>D137234100011</t>
  </si>
  <si>
    <t>香川県立三木高等学校</t>
  </si>
  <si>
    <t>香川県木田郡三木町平木７５０番地</t>
  </si>
  <si>
    <t>7610702</t>
  </si>
  <si>
    <t>D137238700016</t>
  </si>
  <si>
    <t>香川県立農業経営高等学校</t>
  </si>
  <si>
    <t>香川県綾歌郡綾川町北１０２３－１</t>
  </si>
  <si>
    <t>7612395</t>
  </si>
  <si>
    <t>D137240300016</t>
  </si>
  <si>
    <t>香川県立琴平高等学校</t>
  </si>
  <si>
    <t>香川県仲多度郡琴平町１４２－２</t>
  </si>
  <si>
    <t>7660002</t>
  </si>
  <si>
    <t>D137240400015</t>
  </si>
  <si>
    <t>香川県立多度津高等学校</t>
  </si>
  <si>
    <t>香川県仲多度郡多度津町栄町１－１－８２</t>
  </si>
  <si>
    <t>7640011</t>
  </si>
  <si>
    <t>D137320100018</t>
  </si>
  <si>
    <t>英明高等学校</t>
  </si>
  <si>
    <t>香川県高松市亀岡町１－１０</t>
  </si>
  <si>
    <t>7600006</t>
  </si>
  <si>
    <t>D137320100027</t>
  </si>
  <si>
    <t>高松中央高等学校</t>
  </si>
  <si>
    <t>香川県高松市松島町１丁目１４－８</t>
  </si>
  <si>
    <t>D137320100036</t>
  </si>
  <si>
    <t>大手前高松高等学校</t>
  </si>
  <si>
    <t>香川県高松市室新町１１６６</t>
  </si>
  <si>
    <t>7618062</t>
  </si>
  <si>
    <t>D137320100045</t>
  </si>
  <si>
    <t>香川誠陵高等学校</t>
  </si>
  <si>
    <t>香川県高松市鬼無町佐料４６９－１</t>
  </si>
  <si>
    <t>7618022</t>
  </si>
  <si>
    <t>D137320100054</t>
  </si>
  <si>
    <t>穴吹学園高等学校</t>
  </si>
  <si>
    <t>香川県高松市番町二丁目４番１４号</t>
  </si>
  <si>
    <t>D137320200017</t>
  </si>
  <si>
    <t>大手前丸亀高等学校</t>
  </si>
  <si>
    <t>香川県丸亀市大手町１－６－１</t>
  </si>
  <si>
    <t>7630034</t>
  </si>
  <si>
    <t>D137320200026</t>
  </si>
  <si>
    <t>香川県藤井高等学校</t>
  </si>
  <si>
    <t>香川県丸亀市新浜町１－３－１</t>
  </si>
  <si>
    <t>7630063</t>
  </si>
  <si>
    <t>D137320200035</t>
  </si>
  <si>
    <t>村上学園高等学校</t>
  </si>
  <si>
    <t>香川県丸亀市幸町一丁目１０－１６</t>
  </si>
  <si>
    <t>7630048</t>
  </si>
  <si>
    <t>D137320300016</t>
  </si>
  <si>
    <t>坂出第一高等学校</t>
  </si>
  <si>
    <t>香川県坂出市駒止町２－１－３</t>
  </si>
  <si>
    <t>7620032</t>
  </si>
  <si>
    <t>D137320400015</t>
  </si>
  <si>
    <t>尽誠学園高等学校</t>
  </si>
  <si>
    <t>香川県善通寺市生野町８５５－１</t>
  </si>
  <si>
    <t>7650053</t>
  </si>
  <si>
    <t>D137320600013</t>
  </si>
  <si>
    <t>藤井学園寒川高等学校</t>
  </si>
  <si>
    <t>香川県さぬき市寒川町石田西２８０－１</t>
  </si>
  <si>
    <t>7692322</t>
  </si>
  <si>
    <t>D137320800011</t>
  </si>
  <si>
    <t>四国学院大学香川西高等学校</t>
  </si>
  <si>
    <t>香川県三豊市高瀬町下勝間２３７９</t>
  </si>
  <si>
    <t>7678513</t>
  </si>
  <si>
    <t>D137340400013</t>
  </si>
  <si>
    <t>ＲＩＴＡ学園高等学校</t>
  </si>
  <si>
    <t>香川県仲多度郡多度津町西浜１２－４４</t>
  </si>
  <si>
    <t>7640015</t>
  </si>
  <si>
    <t>D138110000013</t>
  </si>
  <si>
    <t>38(愛媛)</t>
  </si>
  <si>
    <t>愛媛大学附属高等学校</t>
  </si>
  <si>
    <t>愛媛県松山市樽味３－２－４０</t>
  </si>
  <si>
    <t>7908566</t>
  </si>
  <si>
    <t>D138220100019</t>
  </si>
  <si>
    <t>愛媛県立北条高等学校</t>
  </si>
  <si>
    <t>愛媛県松山市北条辻６００番地１</t>
  </si>
  <si>
    <t>7992493</t>
  </si>
  <si>
    <t>D138220100028</t>
  </si>
  <si>
    <t>愛媛県立松山東高等学校</t>
  </si>
  <si>
    <t>愛媛県松山市持田町２－２－１２</t>
  </si>
  <si>
    <t>7908521</t>
  </si>
  <si>
    <t>D138220100037</t>
  </si>
  <si>
    <t>愛媛県立松山南高等学校</t>
  </si>
  <si>
    <t>愛媛県松山市末広町１１－１</t>
  </si>
  <si>
    <t>7908506</t>
  </si>
  <si>
    <t>D138220100046</t>
  </si>
  <si>
    <t>愛媛県立松山北高等学校</t>
  </si>
  <si>
    <t>愛媛県松山市文京町４－１</t>
  </si>
  <si>
    <t>7900826</t>
  </si>
  <si>
    <t>D138220100055</t>
  </si>
  <si>
    <t>愛媛県立松山北高等学校中島分校</t>
  </si>
  <si>
    <t>愛媛県松山市中島大浦３１００－１</t>
  </si>
  <si>
    <t>7914501</t>
  </si>
  <si>
    <t>D138220100064</t>
  </si>
  <si>
    <t>愛媛県立松山中央高等学校</t>
  </si>
  <si>
    <t>愛媛県松山市井門町１２２０</t>
  </si>
  <si>
    <t>7911114</t>
  </si>
  <si>
    <t>D138220100073</t>
  </si>
  <si>
    <t>愛媛県立松山工業高等学校</t>
  </si>
  <si>
    <t>愛媛県松山市真砂町１</t>
  </si>
  <si>
    <t>7900021</t>
  </si>
  <si>
    <t>D138220100082</t>
  </si>
  <si>
    <t>愛媛県立松山商業高等学校</t>
  </si>
  <si>
    <t>愛媛県松山市旭町７１</t>
  </si>
  <si>
    <t>7908530</t>
  </si>
  <si>
    <t>D138220200018</t>
  </si>
  <si>
    <t>愛媛県立今治西高等学校</t>
  </si>
  <si>
    <t>愛媛県今治市中日吉町３丁目５番４７号</t>
  </si>
  <si>
    <t>7940055</t>
  </si>
  <si>
    <t>D138220200027</t>
  </si>
  <si>
    <t>愛媛県立今治西高等学校伯方分校</t>
  </si>
  <si>
    <t>愛媛県今治市伯方町有津甲２３５８</t>
  </si>
  <si>
    <t>7942301</t>
  </si>
  <si>
    <t>D138220200036</t>
  </si>
  <si>
    <t>愛媛県立今治南高等学校</t>
  </si>
  <si>
    <t>愛媛県今治市常盤町７－２－１７</t>
  </si>
  <si>
    <t>7940015</t>
  </si>
  <si>
    <t>D138220200045</t>
  </si>
  <si>
    <t>愛媛県立今治北高等学校</t>
  </si>
  <si>
    <t>愛媛県今治市宮下町２－２－１４</t>
  </si>
  <si>
    <t>7940052</t>
  </si>
  <si>
    <t>D138220200054</t>
  </si>
  <si>
    <t>愛媛県立今治北高等学校大三島分校</t>
  </si>
  <si>
    <t>愛媛県今治市大三島町宮浦５２９７－２</t>
  </si>
  <si>
    <t>7941304</t>
  </si>
  <si>
    <t>D138220200063</t>
  </si>
  <si>
    <t>愛媛県立今治工業高等学校</t>
  </si>
  <si>
    <t>愛媛県今治市河南町１－１－３６</t>
  </si>
  <si>
    <t>7940822</t>
  </si>
  <si>
    <t>D138220300017</t>
  </si>
  <si>
    <t>愛媛県立宇和島東高等学校</t>
  </si>
  <si>
    <t>愛媛県宇和島市文京町１－１</t>
  </si>
  <si>
    <t>7980066</t>
  </si>
  <si>
    <t>D138220300026</t>
  </si>
  <si>
    <t>愛媛県立宇和島水産高等学校</t>
  </si>
  <si>
    <t>愛媛県宇和島市明倫町１丁目２番２０号</t>
  </si>
  <si>
    <t>7980068</t>
  </si>
  <si>
    <t>D138220300035</t>
  </si>
  <si>
    <t>愛媛県立吉田高等学校</t>
  </si>
  <si>
    <t>愛媛県宇和島市吉田町北小路甲１０</t>
  </si>
  <si>
    <t>7993794</t>
  </si>
  <si>
    <t>D138220300044</t>
  </si>
  <si>
    <t>愛媛県立北宇和高等学校三間分校</t>
  </si>
  <si>
    <t>愛媛県宇和島市三間町戸雁７６４－３</t>
  </si>
  <si>
    <t>7981115</t>
  </si>
  <si>
    <t>D138220300053</t>
  </si>
  <si>
    <t>愛媛県立宇和島東高等学校津島分校</t>
  </si>
  <si>
    <t>愛媛県宇和島市津島町高田甲２４６９－１</t>
  </si>
  <si>
    <t>7983302</t>
  </si>
  <si>
    <t>D138220400016</t>
  </si>
  <si>
    <t>愛媛県立八幡浜高等学校</t>
  </si>
  <si>
    <t>愛媛県八幡浜市松柏丙６５４</t>
  </si>
  <si>
    <t>7960010</t>
  </si>
  <si>
    <t>D138220400025</t>
  </si>
  <si>
    <t>愛媛県立八幡浜工業高等学校</t>
  </si>
  <si>
    <t>愛媛県八幡浜市古町２－３－１</t>
  </si>
  <si>
    <t>7968003</t>
  </si>
  <si>
    <t>D138220400034</t>
  </si>
  <si>
    <t>愛媛県立川之石高等学校</t>
  </si>
  <si>
    <t>愛媛県八幡浜市保内町川之石１－１１２</t>
  </si>
  <si>
    <t>7960201</t>
  </si>
  <si>
    <t>D138220500015</t>
  </si>
  <si>
    <t>愛媛県立新居浜東高等学校</t>
  </si>
  <si>
    <t>愛媛県新居浜市東雲町２－９－１</t>
  </si>
  <si>
    <t>7920864</t>
  </si>
  <si>
    <t>D138220500024</t>
  </si>
  <si>
    <t>愛媛県立新居浜西高等学校</t>
  </si>
  <si>
    <t>愛媛県新居浜市宮西町４－４６</t>
  </si>
  <si>
    <t>7920024</t>
  </si>
  <si>
    <t>D138220500033</t>
  </si>
  <si>
    <t>愛媛県立新居浜南高等学校</t>
  </si>
  <si>
    <t>愛媛県新居浜市篠場町１－３２</t>
  </si>
  <si>
    <t>7920836</t>
  </si>
  <si>
    <t>D138220500042</t>
  </si>
  <si>
    <t>愛媛県立新居浜工業高等学校</t>
  </si>
  <si>
    <t>愛媛県新居浜市北新町８－１</t>
  </si>
  <si>
    <t>7920004</t>
  </si>
  <si>
    <t>D138220500051</t>
  </si>
  <si>
    <t>愛媛県立新居浜商業高等学校</t>
  </si>
  <si>
    <t>愛媛県新居浜市瀬戸町２－１６</t>
  </si>
  <si>
    <t>7920821</t>
  </si>
  <si>
    <t>D138220600014</t>
  </si>
  <si>
    <t>愛媛県立西条高等学校</t>
  </si>
  <si>
    <t>愛媛県西条市明屋敷２３４</t>
  </si>
  <si>
    <t>7938509</t>
  </si>
  <si>
    <t>D138220600023</t>
  </si>
  <si>
    <t>愛媛県立西条農業高等学校</t>
  </si>
  <si>
    <t>愛媛県西条市福武甲２０９３</t>
  </si>
  <si>
    <t>7930035</t>
  </si>
  <si>
    <t>D138220600032</t>
  </si>
  <si>
    <t>愛媛県立小松高等学校</t>
  </si>
  <si>
    <t>愛媛県西条市小松町新屋敷乙４２－１</t>
  </si>
  <si>
    <t>7991101</t>
  </si>
  <si>
    <t>D138220600041</t>
  </si>
  <si>
    <t>愛媛県立東予高等学校</t>
  </si>
  <si>
    <t>愛媛県西条市周布６５０</t>
  </si>
  <si>
    <t>7991371</t>
  </si>
  <si>
    <t>D138220600050</t>
  </si>
  <si>
    <t>愛媛県立丹原高等学校</t>
  </si>
  <si>
    <t>愛媛県西条市丹原町願連寺１６３</t>
  </si>
  <si>
    <t>7910502</t>
  </si>
  <si>
    <t>D138220700013</t>
  </si>
  <si>
    <t>愛媛県立大洲高等学校</t>
  </si>
  <si>
    <t>愛媛県大洲市大洲７３７</t>
  </si>
  <si>
    <t>7958502</t>
  </si>
  <si>
    <t>D138220700022</t>
  </si>
  <si>
    <t>愛媛県立大洲高等学校肱川分校</t>
  </si>
  <si>
    <t>愛媛県大洲市肱川町宇和川３３９５</t>
  </si>
  <si>
    <t>7971503</t>
  </si>
  <si>
    <t>D138220700031</t>
  </si>
  <si>
    <t>愛媛県立大洲農業高等学校</t>
  </si>
  <si>
    <t>愛媛県大洲市東大洲１５ー１</t>
  </si>
  <si>
    <t>7950064</t>
  </si>
  <si>
    <t>D138220700040</t>
  </si>
  <si>
    <t>愛媛県立長浜高等学校</t>
  </si>
  <si>
    <t>愛媛県大洲市長浜甲４８０－１</t>
  </si>
  <si>
    <t>7993401</t>
  </si>
  <si>
    <t>D138221000018</t>
  </si>
  <si>
    <t>愛媛県立伊予農業高等学校</t>
  </si>
  <si>
    <t>愛媛県伊予市下吾川１４３３</t>
  </si>
  <si>
    <t>7993111</t>
  </si>
  <si>
    <t>D138221300015</t>
  </si>
  <si>
    <t>愛媛県立川之江高等学校</t>
  </si>
  <si>
    <t>愛媛県四国中央市川之江町２２５７番地</t>
  </si>
  <si>
    <t>7990101</t>
  </si>
  <si>
    <t>D138221300024</t>
  </si>
  <si>
    <t>愛媛県立三島高等学校</t>
  </si>
  <si>
    <t>愛媛県四国中央市三島中央５－１１－３０</t>
  </si>
  <si>
    <t>7990405</t>
  </si>
  <si>
    <t>D138221300033</t>
  </si>
  <si>
    <t>愛媛県立土居高等学校</t>
  </si>
  <si>
    <t>愛媛県四国中央市土居町中村８９２</t>
  </si>
  <si>
    <t>7990701</t>
  </si>
  <si>
    <t>D138221400014</t>
  </si>
  <si>
    <t>愛媛県立宇和高等学校</t>
  </si>
  <si>
    <t>愛媛県西予市宇和町卯之町４－１９０－１</t>
  </si>
  <si>
    <t>7970015</t>
  </si>
  <si>
    <t>D138221400023</t>
  </si>
  <si>
    <t>愛媛県立宇和高等学校三瓶分校</t>
  </si>
  <si>
    <t>愛媛県西予市三瓶町津布理３４６３</t>
  </si>
  <si>
    <t>7960908</t>
  </si>
  <si>
    <t>D138221400032</t>
  </si>
  <si>
    <t>愛媛県立野村高等学校</t>
  </si>
  <si>
    <t>愛媛県西予市野村町阿下６－２</t>
  </si>
  <si>
    <t>7971211</t>
  </si>
  <si>
    <t>D138221500013</t>
  </si>
  <si>
    <t>愛媛県立東温高等学校</t>
  </si>
  <si>
    <t>愛媛県東温市志津川９６０</t>
  </si>
  <si>
    <t>7910204</t>
  </si>
  <si>
    <t>D138235600012</t>
  </si>
  <si>
    <t>愛媛県立弓削高等学校</t>
  </si>
  <si>
    <t>愛媛県越智郡上島町弓削明神３０５</t>
  </si>
  <si>
    <t>7942505</t>
  </si>
  <si>
    <t>D138238600016</t>
  </si>
  <si>
    <t>愛媛県立上浮穴高等学校</t>
  </si>
  <si>
    <t>愛媛県上浮穴郡久万高原町上野尻甲４８６番地</t>
  </si>
  <si>
    <t>7911206</t>
  </si>
  <si>
    <t>D138240100017</t>
  </si>
  <si>
    <t>愛媛県立伊予高等学校</t>
  </si>
  <si>
    <t>愛媛県伊予郡松前町北黒田１１９－２</t>
  </si>
  <si>
    <t>7913102</t>
  </si>
  <si>
    <t>D138240200016</t>
  </si>
  <si>
    <t>愛媛県立松山南高等学校砥部分校</t>
  </si>
  <si>
    <t>愛媛県伊予郡砥部町岩谷口７</t>
  </si>
  <si>
    <t>7912141</t>
  </si>
  <si>
    <t>D138242200012</t>
  </si>
  <si>
    <t>愛媛県立内子高等学校</t>
  </si>
  <si>
    <t>愛媛県喜多郡内子町内子３３９７</t>
  </si>
  <si>
    <t>7913301</t>
  </si>
  <si>
    <t>D138242200021</t>
  </si>
  <si>
    <t>愛媛県立内子高等学校小田分校</t>
  </si>
  <si>
    <t>愛媛県喜多郡内子町寺村９７８番地</t>
  </si>
  <si>
    <t>7913502</t>
  </si>
  <si>
    <t>D138244200018</t>
  </si>
  <si>
    <t>愛媛県立三崎高等学校</t>
  </si>
  <si>
    <t>愛媛県西宇和郡伊方町三崎５１１</t>
  </si>
  <si>
    <t>7960801</t>
  </si>
  <si>
    <t>D138248800013</t>
  </si>
  <si>
    <t>愛媛県立北宇和高等学校</t>
  </si>
  <si>
    <t>愛媛県北宇和郡鬼北町大字近永９４２番地</t>
  </si>
  <si>
    <t>7981397</t>
  </si>
  <si>
    <t>D138250600011</t>
  </si>
  <si>
    <t>愛媛県立南宇和高等学校</t>
  </si>
  <si>
    <t>愛媛県南宇和郡愛南町御荘平城３２６９</t>
  </si>
  <si>
    <t>7984192</t>
  </si>
  <si>
    <t>D138320100017</t>
  </si>
  <si>
    <t>愛媛県松山市湊町７－９－１</t>
  </si>
  <si>
    <t>7908560</t>
  </si>
  <si>
    <t>D138320100026</t>
  </si>
  <si>
    <t>聖カタリナ学園高等学校</t>
  </si>
  <si>
    <t>愛媛県松山市藤原町４６８番地</t>
  </si>
  <si>
    <t>7908557</t>
  </si>
  <si>
    <t>D138320100035</t>
  </si>
  <si>
    <t>松山東雲高等学校</t>
  </si>
  <si>
    <t>愛媛県松山市大街道３－２－２４</t>
  </si>
  <si>
    <t>7908541</t>
  </si>
  <si>
    <t>D138320100044</t>
  </si>
  <si>
    <t>松山学院高等学校</t>
  </si>
  <si>
    <t>愛媛県松山市北久米町８１５</t>
  </si>
  <si>
    <t>7908550</t>
  </si>
  <si>
    <t>D138320100053</t>
  </si>
  <si>
    <t>新田高等学校</t>
  </si>
  <si>
    <t>愛媛県松山市山西町６６３</t>
  </si>
  <si>
    <t>7918604</t>
  </si>
  <si>
    <t>D138320100062</t>
  </si>
  <si>
    <t>愛光高等学校</t>
  </si>
  <si>
    <t>愛媛県松山市衣山５－１６１０－１</t>
  </si>
  <si>
    <t>7918501</t>
  </si>
  <si>
    <t>D138320100071</t>
  </si>
  <si>
    <t>松山聖陵高等学校</t>
  </si>
  <si>
    <t>愛媛県松山市久万ノ台１１１２</t>
  </si>
  <si>
    <t>7918016</t>
  </si>
  <si>
    <t>D138320100080</t>
  </si>
  <si>
    <t>未来高等学校</t>
  </si>
  <si>
    <t>愛媛県松山市一番町１丁目１－３</t>
  </si>
  <si>
    <t>7900001</t>
  </si>
  <si>
    <t>D138320200016</t>
  </si>
  <si>
    <t>ＦＣ今治高等学校明徳校</t>
  </si>
  <si>
    <t>愛媛県今治市北日吉町１－４－４７</t>
  </si>
  <si>
    <t>7940054</t>
  </si>
  <si>
    <t>D138320200025</t>
  </si>
  <si>
    <t>ＦＣ今治高等学校里山校</t>
  </si>
  <si>
    <t>愛媛県今治市阿方甲２８７</t>
  </si>
  <si>
    <t>7940081</t>
  </si>
  <si>
    <t>D138320200034</t>
  </si>
  <si>
    <t>今治精華高等学校</t>
  </si>
  <si>
    <t>愛媛県今治市中日吉町２－１－３４</t>
  </si>
  <si>
    <t>D138320200043</t>
  </si>
  <si>
    <t>愛媛県今治市大三島町口総４０１０番地</t>
  </si>
  <si>
    <t>7941307</t>
  </si>
  <si>
    <t>D138320500013</t>
  </si>
  <si>
    <t>未来高等学校新居浜校</t>
  </si>
  <si>
    <t>愛媛県新居浜市坂井町１－９－２３</t>
  </si>
  <si>
    <t>7920812</t>
  </si>
  <si>
    <t>D138320700011</t>
  </si>
  <si>
    <t>帝京第五高等学校</t>
  </si>
  <si>
    <t>愛媛県大洲市新谷甲２３３</t>
  </si>
  <si>
    <t>7950072</t>
  </si>
  <si>
    <t>D138320700020</t>
  </si>
  <si>
    <t>帝京冨士高等学校</t>
  </si>
  <si>
    <t>愛媛県大洲市柚木９４７</t>
  </si>
  <si>
    <t>7950011</t>
  </si>
  <si>
    <t>D139210000010</t>
  </si>
  <si>
    <t>39(高知)</t>
  </si>
  <si>
    <t>高知県立室戸高等学校</t>
  </si>
  <si>
    <t>高知県室戸市室津２２１</t>
  </si>
  <si>
    <t>7817102</t>
  </si>
  <si>
    <t>D139210000029</t>
  </si>
  <si>
    <t>高知県立中芸高等学校</t>
  </si>
  <si>
    <t>高知県安芸郡田野町１２０３－４</t>
  </si>
  <si>
    <t>7816410</t>
  </si>
  <si>
    <t>D139210000038</t>
  </si>
  <si>
    <t>高知県立安芸高等学校</t>
  </si>
  <si>
    <t>高知県安芸市桜ヶ丘７８４</t>
  </si>
  <si>
    <t>7840026</t>
  </si>
  <si>
    <t>D139210000047</t>
  </si>
  <si>
    <t>高知県立城山高等学校</t>
  </si>
  <si>
    <t>高知県香南市赤岡町１６１２</t>
  </si>
  <si>
    <t>7815310</t>
  </si>
  <si>
    <t>D139210000056</t>
  </si>
  <si>
    <t>高知県立山田高等学校</t>
  </si>
  <si>
    <t>高知県香美市土佐山田町旭町３－１－３</t>
  </si>
  <si>
    <t>7820033</t>
  </si>
  <si>
    <t>D139210000065</t>
  </si>
  <si>
    <t>高知県立嶺北高等学校</t>
  </si>
  <si>
    <t>高知県長岡郡本山町本山７２７</t>
  </si>
  <si>
    <t>7813601</t>
  </si>
  <si>
    <t>D139210000074</t>
  </si>
  <si>
    <t>高知県立高知追手前高等学校</t>
  </si>
  <si>
    <t>高知県高知市追手筋２－２－１０</t>
  </si>
  <si>
    <t>7800842</t>
  </si>
  <si>
    <t>D139210000083</t>
  </si>
  <si>
    <t>高知県立高知追手前高等学校吾北分校</t>
  </si>
  <si>
    <t>高知県吾川郡いの町上八川甲２０７５－１</t>
  </si>
  <si>
    <t>7812401</t>
  </si>
  <si>
    <t>D139210000092</t>
  </si>
  <si>
    <t>高知県立高知丸の内高等学校</t>
  </si>
  <si>
    <t>高知県高知市丸の内２－２－４０</t>
  </si>
  <si>
    <t>7800850</t>
  </si>
  <si>
    <t>D139210000109</t>
  </si>
  <si>
    <t>高知県立高知小津高等学校</t>
  </si>
  <si>
    <t>高知県高知市城北町１－１４</t>
  </si>
  <si>
    <t>7800916</t>
  </si>
  <si>
    <t>D139210000118</t>
  </si>
  <si>
    <t>高知県立高知西高等学校</t>
  </si>
  <si>
    <t>高知県高知市鴨部二丁目５番７０号</t>
  </si>
  <si>
    <t>7808052</t>
  </si>
  <si>
    <t>D139210000350</t>
  </si>
  <si>
    <t>D139210000127</t>
  </si>
  <si>
    <t>高知県立高岡高等学校</t>
  </si>
  <si>
    <t>高知県土佐市高岡町甲２２００</t>
  </si>
  <si>
    <t>7811101</t>
  </si>
  <si>
    <t>D139210000136</t>
  </si>
  <si>
    <t>高知県立佐川高等学校</t>
  </si>
  <si>
    <t>高知県高岡郡佐川町乙１７８９－５</t>
  </si>
  <si>
    <t>7891202</t>
  </si>
  <si>
    <t>D139210000145</t>
  </si>
  <si>
    <t>高知県立檮原高等学校</t>
  </si>
  <si>
    <t>高知県高岡郡檮原町梼原１２６２</t>
  </si>
  <si>
    <t>7850610</t>
  </si>
  <si>
    <t>D139210000154</t>
  </si>
  <si>
    <t>高知県立窪川高等学校</t>
  </si>
  <si>
    <t>高知県高岡郡四万十町北琴平町６－１</t>
  </si>
  <si>
    <t>7860012</t>
  </si>
  <si>
    <t>D139210000163</t>
  </si>
  <si>
    <t>高知県立四万十高等学校</t>
  </si>
  <si>
    <t>高知県高岡郡四万十町大正５９０－１</t>
  </si>
  <si>
    <t>7860301</t>
  </si>
  <si>
    <t>D139210000172</t>
  </si>
  <si>
    <t>高知県立中村高等学校</t>
  </si>
  <si>
    <t>高知県四万十市中村丸の内２４</t>
  </si>
  <si>
    <t>7870003</t>
  </si>
  <si>
    <t>D139210000181</t>
  </si>
  <si>
    <t>高知県立中村高等学校西土佐分校</t>
  </si>
  <si>
    <t>高知県四万十市西土佐津野川２２３</t>
  </si>
  <si>
    <t>7871612</t>
  </si>
  <si>
    <t>D139210000190</t>
  </si>
  <si>
    <t>高知県立清水高等学校</t>
  </si>
  <si>
    <t>高知県土佐清水市清水ヶ丘２６－２２</t>
  </si>
  <si>
    <t>7870330</t>
  </si>
  <si>
    <t>D139210000207</t>
  </si>
  <si>
    <t>高知県立宿毛高等学校</t>
  </si>
  <si>
    <t>高知県宿毛市与市明５－８２</t>
  </si>
  <si>
    <t>7880008</t>
  </si>
  <si>
    <t>D139210000216</t>
  </si>
  <si>
    <t>高知県立高知農業高等学校</t>
  </si>
  <si>
    <t>高知県南国市東崎９５７－１</t>
  </si>
  <si>
    <t>7830024</t>
  </si>
  <si>
    <t>D139210000225</t>
  </si>
  <si>
    <t>高知県立春野高等学校</t>
  </si>
  <si>
    <t>高知県高知市春野町弘岡下３８６０</t>
  </si>
  <si>
    <t>7810303</t>
  </si>
  <si>
    <t>D139210000234</t>
  </si>
  <si>
    <t>高知県立幡多農業高等学校</t>
  </si>
  <si>
    <t>高知県四万十市古津賀３７１１</t>
  </si>
  <si>
    <t>7870010</t>
  </si>
  <si>
    <t>D139210000243</t>
  </si>
  <si>
    <t>高知県立宿毛工業高等学校</t>
  </si>
  <si>
    <t>高知県宿毛市平田町戸内２２７２－２</t>
  </si>
  <si>
    <t>7880783</t>
  </si>
  <si>
    <t>D139210000252</t>
  </si>
  <si>
    <t>高知県立安芸桜ケ丘高等学校</t>
  </si>
  <si>
    <t>高知県安芸市桜ケ丘町７８４</t>
  </si>
  <si>
    <t>D139210000261</t>
  </si>
  <si>
    <t>高知県立高知東工業高等学校</t>
  </si>
  <si>
    <t>高知県南国市篠原１５９０番地</t>
  </si>
  <si>
    <t>7830006</t>
  </si>
  <si>
    <t>D139210000270</t>
  </si>
  <si>
    <t>高知県立高知工業高等学校</t>
  </si>
  <si>
    <t>高知県高知市桟橋通２－１１－６</t>
  </si>
  <si>
    <t>7808010</t>
  </si>
  <si>
    <t>D139210000289</t>
  </si>
  <si>
    <t>高知県立伊野商業高等学校</t>
  </si>
  <si>
    <t>高知県吾川郡いの町３３２－１</t>
  </si>
  <si>
    <t>7812110</t>
  </si>
  <si>
    <t>D139210000298</t>
  </si>
  <si>
    <t>高知県立高知北高等学校</t>
  </si>
  <si>
    <t>高知県高知市東石立町１６０</t>
  </si>
  <si>
    <t>7808039</t>
  </si>
  <si>
    <t>D139210000305</t>
  </si>
  <si>
    <t>高知県立高知東高等学校</t>
  </si>
  <si>
    <t>高知県高知市一宮徳谷２３－１</t>
  </si>
  <si>
    <t>7818133</t>
  </si>
  <si>
    <t>D139210000314</t>
  </si>
  <si>
    <t>高知県立岡豊高等学校</t>
  </si>
  <si>
    <t>高知県南国市岡豊町中島５１１－１</t>
  </si>
  <si>
    <t>7830049</t>
  </si>
  <si>
    <t>D139210000323</t>
  </si>
  <si>
    <t>高知県立高知南高等学校</t>
  </si>
  <si>
    <t>高知県高知市桟橋通６－２－１</t>
  </si>
  <si>
    <t>D139210000332</t>
  </si>
  <si>
    <t>高知県立高知海洋高等学校</t>
  </si>
  <si>
    <t>高知県土佐市宇佐町福島１</t>
  </si>
  <si>
    <t>7811163</t>
  </si>
  <si>
    <t>D139210000341</t>
  </si>
  <si>
    <t>高知県立大方高等学校</t>
  </si>
  <si>
    <t>高知県幡多郡黒潮町入野５５０７</t>
  </si>
  <si>
    <t>7891931</t>
  </si>
  <si>
    <t>高知県立高知国際高等学校</t>
  </si>
  <si>
    <t>高知県高知市鴨部２丁目５番７０号</t>
  </si>
  <si>
    <t>D139210000369</t>
  </si>
  <si>
    <t>高知県立須崎総合高等学校</t>
  </si>
  <si>
    <t>高知県須崎市多ノ郷甲４１６７－３</t>
  </si>
  <si>
    <t>7850030</t>
  </si>
  <si>
    <t>D139210000378</t>
  </si>
  <si>
    <t>高知商業高等学校</t>
  </si>
  <si>
    <t>高知県高知市大谷６</t>
  </si>
  <si>
    <t>7800947</t>
  </si>
  <si>
    <t>D139310000018</t>
  </si>
  <si>
    <t>土佐高等学校</t>
  </si>
  <si>
    <t>高知県高知市塩屋崎町１－１－１０</t>
  </si>
  <si>
    <t>7808014</t>
  </si>
  <si>
    <t>D139310000027</t>
  </si>
  <si>
    <t>土佐女子高等学校</t>
  </si>
  <si>
    <t>高知県高知市追手筋２－３－１</t>
  </si>
  <si>
    <t>D139310000036</t>
  </si>
  <si>
    <t>高知高等学校</t>
  </si>
  <si>
    <t>高知県高知市北端町１００</t>
  </si>
  <si>
    <t>7800956</t>
  </si>
  <si>
    <t>D139310000045</t>
  </si>
  <si>
    <t>清和女子高等学校</t>
  </si>
  <si>
    <t>高知県南国市明見９８</t>
  </si>
  <si>
    <t>7830007</t>
  </si>
  <si>
    <t>D139310000054</t>
  </si>
  <si>
    <t>高知学芸高等学校</t>
  </si>
  <si>
    <t>高知県高知市槙山町１１－１２</t>
  </si>
  <si>
    <t>7808084</t>
  </si>
  <si>
    <t>D139310000063</t>
  </si>
  <si>
    <t>高知中央高等学校</t>
  </si>
  <si>
    <t>高知県高知市大津乙３２４－１</t>
  </si>
  <si>
    <t>7815103</t>
  </si>
  <si>
    <t>D139310000072</t>
  </si>
  <si>
    <t>明徳義塾高等学校</t>
  </si>
  <si>
    <t>高知県須崎市浦ノ内下中山１６０番地</t>
  </si>
  <si>
    <t>7850174</t>
  </si>
  <si>
    <t>D139310000081</t>
  </si>
  <si>
    <t>土佐塾高等学校</t>
  </si>
  <si>
    <t>高知県高知市北中山８５</t>
  </si>
  <si>
    <t>7808026</t>
  </si>
  <si>
    <t>D139310000090</t>
  </si>
  <si>
    <t>太平洋学園高等学校</t>
  </si>
  <si>
    <t>高知県高知市栄田町１－３－８</t>
  </si>
  <si>
    <t>7800061</t>
  </si>
  <si>
    <t>D140210000017</t>
  </si>
  <si>
    <t>40(福岡)</t>
  </si>
  <si>
    <t>福岡県立門司大翔館高等学校</t>
  </si>
  <si>
    <t>福岡県北九州市門司区藤松２－７－１</t>
  </si>
  <si>
    <t>8000047</t>
  </si>
  <si>
    <t>D140210000026</t>
  </si>
  <si>
    <t>福岡県立門司学園高等学校</t>
  </si>
  <si>
    <t>福岡県北九州市門司区猿喰１４６２－２</t>
  </si>
  <si>
    <t>8000102</t>
  </si>
  <si>
    <t>D140210000035</t>
  </si>
  <si>
    <t>福岡県立若松高等学校</t>
  </si>
  <si>
    <t>福岡県北九州市若松区上原町１５－１３</t>
  </si>
  <si>
    <t>8080015</t>
  </si>
  <si>
    <t>D140210000044</t>
  </si>
  <si>
    <t>福岡県立若松商業高等学校</t>
  </si>
  <si>
    <t>福岡県北九州市若松区片山３－２－１</t>
  </si>
  <si>
    <t>8080106</t>
  </si>
  <si>
    <t>D140210000053</t>
  </si>
  <si>
    <t>福岡県立戸畑高等学校</t>
  </si>
  <si>
    <t>福岡県北九州市戸畑区夜宮３－１－１</t>
  </si>
  <si>
    <t>8040042</t>
  </si>
  <si>
    <t>D140210000062</t>
  </si>
  <si>
    <t>福岡県立ひびき高等学校</t>
  </si>
  <si>
    <t>福岡県北九州市戸畑区天籟寺１－２－１</t>
  </si>
  <si>
    <t>8040041</t>
  </si>
  <si>
    <t>D140210000071</t>
  </si>
  <si>
    <t>福岡県立戸畑工業高等学校</t>
  </si>
  <si>
    <t>福岡県北九州市戸畑区丸町３－１０－１</t>
  </si>
  <si>
    <t>8040052</t>
  </si>
  <si>
    <t>D140210000080</t>
  </si>
  <si>
    <t>北九州市立高等学校</t>
  </si>
  <si>
    <t>福岡県北九州市戸畑区浅生１－１０－１</t>
  </si>
  <si>
    <t>8040062</t>
  </si>
  <si>
    <t>D140210000099</t>
  </si>
  <si>
    <t>福岡県立小倉高等学校</t>
  </si>
  <si>
    <t>福岡県北九州市小倉北区愛宕２－８－１</t>
  </si>
  <si>
    <t>8030828</t>
  </si>
  <si>
    <t>D140210000106</t>
  </si>
  <si>
    <t>福岡県立小倉工業高等学校</t>
  </si>
  <si>
    <t>福岡県北九州市小倉北区白萩町６番１号</t>
  </si>
  <si>
    <t>8030825</t>
  </si>
  <si>
    <t>D140210000115</t>
  </si>
  <si>
    <t>福岡県立小倉西高等学校</t>
  </si>
  <si>
    <t>福岡県北九州市小倉北区下到津５－７－１</t>
  </si>
  <si>
    <t>8030846</t>
  </si>
  <si>
    <t>D140210000124</t>
  </si>
  <si>
    <t>福岡県立小倉南高等学校</t>
  </si>
  <si>
    <t>福岡県北九州市小倉南区富士見１－９－１</t>
  </si>
  <si>
    <t>8020801</t>
  </si>
  <si>
    <t>D140210000133</t>
  </si>
  <si>
    <t>福岡県立小倉商業高等学校</t>
  </si>
  <si>
    <t>福岡県北九州市小倉南区富士見３－５－１</t>
  </si>
  <si>
    <t>D140210000142</t>
  </si>
  <si>
    <t>福岡県立北九州高等学校</t>
  </si>
  <si>
    <t>福岡県北九州市小倉南区若園５丁目１番１号</t>
  </si>
  <si>
    <t>8020816</t>
  </si>
  <si>
    <t>D140210000151</t>
  </si>
  <si>
    <t>福岡県立小倉東高等学校</t>
  </si>
  <si>
    <t>福岡県北九州市小倉南区田原５－２－１</t>
  </si>
  <si>
    <t>8000225</t>
  </si>
  <si>
    <t>D140210000160</t>
  </si>
  <si>
    <t>福岡県立八幡高等学校</t>
  </si>
  <si>
    <t>福岡県北九州市八幡東区清田３－１－１</t>
  </si>
  <si>
    <t>8050034</t>
  </si>
  <si>
    <t>D140210000179</t>
  </si>
  <si>
    <t>福岡県立八幡中央高等学校</t>
  </si>
  <si>
    <t>福岡県北九州市八幡西区元城町１－１</t>
  </si>
  <si>
    <t>8060015</t>
  </si>
  <si>
    <t>D140210000188</t>
  </si>
  <si>
    <t>福岡県立八幡工業高等学校</t>
  </si>
  <si>
    <t>福岡県北九州市八幡西区別所町１－１</t>
  </si>
  <si>
    <t>8060068</t>
  </si>
  <si>
    <t>D140210000197</t>
  </si>
  <si>
    <t>福岡県立八幡南高等学校</t>
  </si>
  <si>
    <t>福岡県北九州市八幡西区的場町６－１</t>
  </si>
  <si>
    <t>8070841</t>
  </si>
  <si>
    <t>D140210000204</t>
  </si>
  <si>
    <t>福岡県立東筑高等学校</t>
  </si>
  <si>
    <t>福岡県北九州市八幡西区東筑１－１－１</t>
  </si>
  <si>
    <t>8070832</t>
  </si>
  <si>
    <t>D140210000213</t>
  </si>
  <si>
    <t>福岡県立折尾高等学校</t>
  </si>
  <si>
    <t>福岡県北九州市八幡西区大膳２－２３－１</t>
  </si>
  <si>
    <t>8070863</t>
  </si>
  <si>
    <t>D140210000222</t>
  </si>
  <si>
    <t>福岡県立北筑高等学校</t>
  </si>
  <si>
    <t>福岡県北九州市八幡西区北筑一丁目１番１号</t>
  </si>
  <si>
    <t>8070857</t>
  </si>
  <si>
    <t>D140213000011</t>
  </si>
  <si>
    <t>福岡県立香椎高等学校</t>
  </si>
  <si>
    <t>福岡県福岡市東区香椎２－９－１</t>
  </si>
  <si>
    <t>8130011</t>
  </si>
  <si>
    <t>D140213000020</t>
  </si>
  <si>
    <t>福岡県立香椎工業高等学校</t>
  </si>
  <si>
    <t>福岡県福岡市東区香椎駅東２－２３－１</t>
  </si>
  <si>
    <t>8130012</t>
  </si>
  <si>
    <t>D140213000039</t>
  </si>
  <si>
    <t>福岡県立香住丘高等学校</t>
  </si>
  <si>
    <t>福岡県福岡市東区香住ケ丘１－２６－１</t>
  </si>
  <si>
    <t>8130003</t>
  </si>
  <si>
    <t>D140213000048</t>
  </si>
  <si>
    <t>福岡県立福岡高等学校</t>
  </si>
  <si>
    <t>福岡県福岡市博多区堅粕１－２９－１</t>
  </si>
  <si>
    <t>8120043</t>
  </si>
  <si>
    <t>D140213000057</t>
  </si>
  <si>
    <t>福岡県立博多青松高等学校</t>
  </si>
  <si>
    <t>福岡県福岡市博多区千代１－２－２１</t>
  </si>
  <si>
    <t>8120044</t>
  </si>
  <si>
    <t>D140213000066</t>
  </si>
  <si>
    <t>福岡県立福岡中央高等学校</t>
  </si>
  <si>
    <t>福岡県福岡市中央区平尾３丁目２０－５７</t>
  </si>
  <si>
    <t>8100014</t>
  </si>
  <si>
    <t>D140213000075</t>
  </si>
  <si>
    <t>福岡県立筑紫丘高等学校</t>
  </si>
  <si>
    <t>福岡県福岡市南区野間２－１３－１</t>
  </si>
  <si>
    <t>8150041</t>
  </si>
  <si>
    <t>D140213000084</t>
  </si>
  <si>
    <t>福岡県立柏陵高等学校</t>
  </si>
  <si>
    <t>福岡県福岡市南区柏原４－４７－１</t>
  </si>
  <si>
    <t>8111353</t>
  </si>
  <si>
    <t>D140213000093</t>
  </si>
  <si>
    <t>福岡市立福翔高等学校</t>
  </si>
  <si>
    <t>福岡県福岡市南区野多目５－３１－１</t>
  </si>
  <si>
    <t>8111347</t>
  </si>
  <si>
    <t>D140213000100</t>
  </si>
  <si>
    <t>福岡県立筑前高等学校</t>
  </si>
  <si>
    <t>福岡県福岡市西区千里１１１－１</t>
  </si>
  <si>
    <t>8190374</t>
  </si>
  <si>
    <t>D140213000119</t>
  </si>
  <si>
    <t>福岡県立玄洋高等学校</t>
  </si>
  <si>
    <t>福岡県福岡市西区田尻東２丁目２４９０番地</t>
  </si>
  <si>
    <t>8190380</t>
  </si>
  <si>
    <t>D140213000128</t>
  </si>
  <si>
    <t>福岡市立福岡女子高等学校</t>
  </si>
  <si>
    <t>福岡県福岡市西区愛宕浜３－２－２</t>
  </si>
  <si>
    <t>8190013</t>
  </si>
  <si>
    <t>D140213000137</t>
  </si>
  <si>
    <t>福岡市立福岡西陵高等学校</t>
  </si>
  <si>
    <t>福岡県福岡市西区大字拾六町字広石</t>
  </si>
  <si>
    <t>8190041</t>
  </si>
  <si>
    <t>D140213000146</t>
  </si>
  <si>
    <t>福岡県立城南高等学校</t>
  </si>
  <si>
    <t>福岡県福岡市城南区茶山６－２１－１</t>
  </si>
  <si>
    <t>8140111</t>
  </si>
  <si>
    <t>D140213000155</t>
  </si>
  <si>
    <t>福岡市立博多工業高等学校</t>
  </si>
  <si>
    <t>福岡県福岡市城南区東油山４－２０－１</t>
  </si>
  <si>
    <t>8140155</t>
  </si>
  <si>
    <t>D140213000164</t>
  </si>
  <si>
    <t>福岡県立修猷館高等学校</t>
  </si>
  <si>
    <t>福岡県福岡市早良区西新６－１－１０</t>
  </si>
  <si>
    <t>8148510</t>
  </si>
  <si>
    <t>D140213000173</t>
  </si>
  <si>
    <t>福岡県立福岡工業高等学校</t>
  </si>
  <si>
    <t>福岡県福岡市早良区荒江２－１９－１</t>
  </si>
  <si>
    <t>8148520</t>
  </si>
  <si>
    <t>D140213000182</t>
  </si>
  <si>
    <t>福岡県立福岡講倫館高等学校</t>
  </si>
  <si>
    <t>福岡県福岡市早良区有田３－９－１</t>
  </si>
  <si>
    <t>8140033</t>
  </si>
  <si>
    <t>D140213000191</t>
  </si>
  <si>
    <t>福岡県立早良高等学校</t>
  </si>
  <si>
    <t>福岡県福岡市早良区大字小笠木４０３</t>
  </si>
  <si>
    <t>8111112</t>
  </si>
  <si>
    <t>D140220200014</t>
  </si>
  <si>
    <t>福岡県立三池高等学校</t>
  </si>
  <si>
    <t>福岡県大牟田市大字草木２４５</t>
  </si>
  <si>
    <t>8370917</t>
  </si>
  <si>
    <t>D140220200023</t>
  </si>
  <si>
    <t>福岡県立三池工業高等学校</t>
  </si>
  <si>
    <t>福岡県大牟田市上官町４－７７</t>
  </si>
  <si>
    <t>8368577</t>
  </si>
  <si>
    <t>D140220200032</t>
  </si>
  <si>
    <t>福岡県立大牟田北高等学校</t>
  </si>
  <si>
    <t>福岡県大牟田市吉野５５５</t>
  </si>
  <si>
    <t>8370904</t>
  </si>
  <si>
    <t>D140220200041</t>
  </si>
  <si>
    <t>福岡県立ありあけ新世高等学校</t>
  </si>
  <si>
    <t>福岡県大牟田市大字吉野１３８９－１</t>
  </si>
  <si>
    <t>D140220300013</t>
  </si>
  <si>
    <t>福岡県立久留米筑水高等学校</t>
  </si>
  <si>
    <t>福岡県久留米市山川町１４９３番地</t>
  </si>
  <si>
    <t>8390817</t>
  </si>
  <si>
    <t>D140220300022</t>
  </si>
  <si>
    <t>福岡県立明善高等学校</t>
  </si>
  <si>
    <t>福岡県久留米市城南町９‐１</t>
  </si>
  <si>
    <t>8300022</t>
  </si>
  <si>
    <t>D140220300031</t>
  </si>
  <si>
    <t>福岡県立久留米高等学校</t>
  </si>
  <si>
    <t>福岡県久留米市西町鞍打４８２</t>
  </si>
  <si>
    <t>8300038</t>
  </si>
  <si>
    <t>D140220300040</t>
  </si>
  <si>
    <t>福岡県立三潴高等学校</t>
  </si>
  <si>
    <t>福岡県久留米市城島町城島５９－１</t>
  </si>
  <si>
    <t>8300207</t>
  </si>
  <si>
    <t>D140220300059</t>
  </si>
  <si>
    <t>福岡県立浮羽工業高等学校</t>
  </si>
  <si>
    <t>福岡県久留米市田主丸町田主丸３９５番地２</t>
  </si>
  <si>
    <t>8391233</t>
  </si>
  <si>
    <t>D140220300068</t>
  </si>
  <si>
    <t>久留米市立南筑高等学校</t>
  </si>
  <si>
    <t>福岡県久留米市御井町１３６０－５</t>
  </si>
  <si>
    <t>8390851</t>
  </si>
  <si>
    <t>D140220300077</t>
  </si>
  <si>
    <t>久留米市立久留米商業高等学校</t>
  </si>
  <si>
    <t>福岡県久留米市南１－１－１</t>
  </si>
  <si>
    <t>8300051</t>
  </si>
  <si>
    <t>D140220300086</t>
  </si>
  <si>
    <t>福岡県公立三井中央高等学校</t>
  </si>
  <si>
    <t>福岡県久留米市北野町中３０５０－１</t>
  </si>
  <si>
    <t>8301113</t>
  </si>
  <si>
    <t>D140220400012</t>
  </si>
  <si>
    <t>福岡県立鞍手高等学校</t>
  </si>
  <si>
    <t>福岡県直方市大字山部８１０－７</t>
  </si>
  <si>
    <t>8220034</t>
  </si>
  <si>
    <t>D140220400021</t>
  </si>
  <si>
    <t>福岡県立直方高等学校</t>
  </si>
  <si>
    <t>福岡県直方市大字頓野３４５９の２</t>
  </si>
  <si>
    <t>8220002</t>
  </si>
  <si>
    <t>D140220400030</t>
  </si>
  <si>
    <t>福岡県立筑豊高等学校</t>
  </si>
  <si>
    <t>福岡県直方市大字頓野４０１９－２</t>
  </si>
  <si>
    <t>D140220500011</t>
  </si>
  <si>
    <t>福岡県立嘉穂高等学校</t>
  </si>
  <si>
    <t>福岡県飯塚市潤野８－１２</t>
  </si>
  <si>
    <t>8200021</t>
  </si>
  <si>
    <t>D140220500020</t>
  </si>
  <si>
    <t>福岡県立嘉穂東高等学校</t>
  </si>
  <si>
    <t>福岡県飯塚市立岩１７３０－５</t>
  </si>
  <si>
    <t>8200003</t>
  </si>
  <si>
    <t>D140220600010</t>
  </si>
  <si>
    <t>福岡県立東鷹高等学校</t>
  </si>
  <si>
    <t>福岡県田川市伊田２３６２－３</t>
  </si>
  <si>
    <t>8250002</t>
  </si>
  <si>
    <t>D140220600029</t>
  </si>
  <si>
    <t>福岡県立西田川高等学校</t>
  </si>
  <si>
    <t>福岡県田川市上本町７－１１</t>
  </si>
  <si>
    <t>8260023</t>
  </si>
  <si>
    <t>D140220600038</t>
  </si>
  <si>
    <t>福岡県立田川科学技術高等学校</t>
  </si>
  <si>
    <t>福岡県田川市糒１９００番地</t>
  </si>
  <si>
    <t>8250005</t>
  </si>
  <si>
    <t>D140220700019</t>
  </si>
  <si>
    <t>福岡県立伝習館高等学校</t>
  </si>
  <si>
    <t>福岡県柳川市本町１４２</t>
  </si>
  <si>
    <t>8320045</t>
  </si>
  <si>
    <t>D140221000014</t>
  </si>
  <si>
    <t>福岡県立福島高等学校</t>
  </si>
  <si>
    <t>福岡県八女市吉田１５８１－２</t>
  </si>
  <si>
    <t>8340006</t>
  </si>
  <si>
    <t>D140221000023</t>
  </si>
  <si>
    <t>福岡県立八女農業高等学校</t>
  </si>
  <si>
    <t>福岡県八女市大字本町２－１６０</t>
  </si>
  <si>
    <t>8340031</t>
  </si>
  <si>
    <t>D140221100013</t>
  </si>
  <si>
    <t>福岡県立八女高等学校</t>
  </si>
  <si>
    <t>福岡県筑後市和泉２５１</t>
  </si>
  <si>
    <t>8330041</t>
  </si>
  <si>
    <t>D140221100022</t>
  </si>
  <si>
    <t>福岡県立八女工業高等学校</t>
  </si>
  <si>
    <t>福岡県筑後市羽犬塚３０１－４</t>
  </si>
  <si>
    <t>8330003</t>
  </si>
  <si>
    <t>D140221200012</t>
  </si>
  <si>
    <t>福岡県立大川樟風高等学校</t>
  </si>
  <si>
    <t>福岡県大川市大字向島１３８２番地</t>
  </si>
  <si>
    <t>8310005</t>
  </si>
  <si>
    <t>D140221300011</t>
  </si>
  <si>
    <t>福岡県立京都高等学校</t>
  </si>
  <si>
    <t>福岡県行橋市南大橋４－５－１</t>
  </si>
  <si>
    <t>8240032</t>
  </si>
  <si>
    <t>D140221300020</t>
  </si>
  <si>
    <t>福岡県立行橋高等学校</t>
  </si>
  <si>
    <t>福岡県行橋市泉中央１－１７－１</t>
  </si>
  <si>
    <t>8240034</t>
  </si>
  <si>
    <t>D140221400010</t>
  </si>
  <si>
    <t>福岡県立青豊高等学校</t>
  </si>
  <si>
    <t>福岡県豊前市青豊３－１</t>
  </si>
  <si>
    <t>8280028</t>
  </si>
  <si>
    <t>D140221500019</t>
  </si>
  <si>
    <t>福岡県立中間高等学校</t>
  </si>
  <si>
    <t>福岡県中間市朝霧５－１－１</t>
  </si>
  <si>
    <t>8090021</t>
  </si>
  <si>
    <t>D140221600018</t>
  </si>
  <si>
    <t>福岡県立三井高等学校</t>
  </si>
  <si>
    <t>福岡県小郡市松崎６５０番地</t>
  </si>
  <si>
    <t>8380122</t>
  </si>
  <si>
    <t>D140221600027</t>
  </si>
  <si>
    <t>福岡県立小郡高等学校</t>
  </si>
  <si>
    <t>福岡県小郡市三沢５１２８－１</t>
  </si>
  <si>
    <t>8380106</t>
  </si>
  <si>
    <t>D140221700017</t>
  </si>
  <si>
    <t>福岡県立筑紫高等学校</t>
  </si>
  <si>
    <t>福岡県筑紫野市針摺東２－４－１</t>
  </si>
  <si>
    <t>8180081</t>
  </si>
  <si>
    <t>D140221700026</t>
  </si>
  <si>
    <t>福岡県立武蔵台高等学校</t>
  </si>
  <si>
    <t>福岡県筑紫野市天拝坂５－２－１</t>
  </si>
  <si>
    <t>8180053</t>
  </si>
  <si>
    <t>D140221800016</t>
  </si>
  <si>
    <t>福岡県立春日高等学校</t>
  </si>
  <si>
    <t>福岡県春日市春日公園５－１７</t>
  </si>
  <si>
    <t>8160811</t>
  </si>
  <si>
    <t>D140221900015</t>
  </si>
  <si>
    <t>福岡県立筑紫中央高等学校</t>
  </si>
  <si>
    <t>福岡県大野城市中央２－１２－１</t>
  </si>
  <si>
    <t>8160942</t>
  </si>
  <si>
    <t>D140222000012</t>
  </si>
  <si>
    <t>福岡県立宗像高等学校</t>
  </si>
  <si>
    <t>福岡県宗像市東郷６丁目７番１号</t>
  </si>
  <si>
    <t>8113436</t>
  </si>
  <si>
    <t>D140222100011</t>
  </si>
  <si>
    <t>福岡県立福岡農業高等学校</t>
  </si>
  <si>
    <t>福岡県太宰府市大佐野２５０</t>
  </si>
  <si>
    <t>8180134</t>
  </si>
  <si>
    <t>D140222100020</t>
  </si>
  <si>
    <t>福岡県立太宰府高等学校</t>
  </si>
  <si>
    <t>福岡県太宰府市高雄３－４１１４</t>
  </si>
  <si>
    <t>8180122</t>
  </si>
  <si>
    <t>D140222300019</t>
  </si>
  <si>
    <t>福岡県立玄界高等学校</t>
  </si>
  <si>
    <t>福岡県古賀市舞の里３－６－１</t>
  </si>
  <si>
    <t>8113114</t>
  </si>
  <si>
    <t>D140222300028</t>
  </si>
  <si>
    <t>福岡県公立古賀竟成館高等学校</t>
  </si>
  <si>
    <t>福岡県古賀市中央２丁目１２番１号</t>
  </si>
  <si>
    <t>8113103</t>
  </si>
  <si>
    <t>D140222400018</t>
  </si>
  <si>
    <t>福岡県立水産高等学校</t>
  </si>
  <si>
    <t>福岡県福津市津屋崎４－４６－１４</t>
  </si>
  <si>
    <t>8113304</t>
  </si>
  <si>
    <t>D140222400027</t>
  </si>
  <si>
    <t>福岡県立光陵高等学校</t>
  </si>
  <si>
    <t>福岡県福津市光陽台５丁目</t>
  </si>
  <si>
    <t>8113223</t>
  </si>
  <si>
    <t>D140222500017</t>
  </si>
  <si>
    <t>福岡県立浮羽究真館高等学校</t>
  </si>
  <si>
    <t>福岡県うきは市吉井町大字生葉６５８</t>
  </si>
  <si>
    <t>8391342</t>
  </si>
  <si>
    <t>D140222600016</t>
  </si>
  <si>
    <t>福岡県立鞍手竜徳高等学校</t>
  </si>
  <si>
    <t>福岡県宮若市龍徳１６１</t>
  </si>
  <si>
    <t>8230001</t>
  </si>
  <si>
    <t>D140222700015</t>
  </si>
  <si>
    <t>福岡県立稲築志耕館高等学校</t>
  </si>
  <si>
    <t>福岡県嘉麻市岩崎１３１８－１</t>
  </si>
  <si>
    <t>8200205</t>
  </si>
  <si>
    <t>D140222700024</t>
  </si>
  <si>
    <t>福岡県立嘉穂総合高等学校嘉麻市立大隈城山校</t>
  </si>
  <si>
    <t>福岡県嘉麻市大隈町７２５</t>
  </si>
  <si>
    <t>8200302</t>
  </si>
  <si>
    <t>D140222800014</t>
  </si>
  <si>
    <t>福岡県立朝倉高等学校</t>
  </si>
  <si>
    <t>福岡県朝倉市甘木８７６番地</t>
  </si>
  <si>
    <t>8380068</t>
  </si>
  <si>
    <t>D140222800023</t>
  </si>
  <si>
    <t>福岡県立朝倉東高等学校</t>
  </si>
  <si>
    <t>福岡県朝倉市甘木１１６－２</t>
  </si>
  <si>
    <t>D140222800032</t>
  </si>
  <si>
    <t>福岡県立朝倉光陽高等学校</t>
  </si>
  <si>
    <t>福岡県朝倉市杷木古賀１７６５</t>
  </si>
  <si>
    <t>8381513</t>
  </si>
  <si>
    <t>D140222900013</t>
  </si>
  <si>
    <t>福岡県立山門高等学校</t>
  </si>
  <si>
    <t>福岡県みやま市瀬高町上庄１７３０－１</t>
  </si>
  <si>
    <t>8350025</t>
  </si>
  <si>
    <t>D140223000010</t>
  </si>
  <si>
    <t>福岡県立糸島高等学校</t>
  </si>
  <si>
    <t>福岡県糸島市前原南２－２１－１</t>
  </si>
  <si>
    <t>8191139</t>
  </si>
  <si>
    <t>D140223000029</t>
  </si>
  <si>
    <t>福岡県立糸島農業高等学校</t>
  </si>
  <si>
    <t>福岡県糸島市前原西３丁目２番１号</t>
  </si>
  <si>
    <t>8191117</t>
  </si>
  <si>
    <t>D140234100016</t>
  </si>
  <si>
    <t>福岡県立宇美商業高等学校</t>
  </si>
  <si>
    <t>福岡県糟屋郡宇美町大字井野５２－１</t>
  </si>
  <si>
    <t>8112104</t>
  </si>
  <si>
    <t>D140234400013</t>
  </si>
  <si>
    <t>福岡県立須恵高等学校</t>
  </si>
  <si>
    <t>福岡県糟屋郡須恵町大字旅石７２－３</t>
  </si>
  <si>
    <t>8112221</t>
  </si>
  <si>
    <t>D140234500012</t>
  </si>
  <si>
    <t>福岡県立新宮高等学校</t>
  </si>
  <si>
    <t>福岡県糟屋郡新宮町緑ケ浜１－１２－１</t>
  </si>
  <si>
    <t>8110119</t>
  </si>
  <si>
    <t>D140234900018</t>
  </si>
  <si>
    <t>福岡県立福岡魁誠高等学校</t>
  </si>
  <si>
    <t>福岡県糟屋郡粕屋町長者原東５－５－１</t>
  </si>
  <si>
    <t>8112311</t>
  </si>
  <si>
    <t>D140238400014</t>
  </si>
  <si>
    <t>福岡県立遠賀高等学校</t>
  </si>
  <si>
    <t>福岡県遠賀郡遠賀町大字上別府２１１０</t>
  </si>
  <si>
    <t>8114332</t>
  </si>
  <si>
    <t>D140240200012</t>
  </si>
  <si>
    <t>福岡県立鞍手高等学校鞍手町立豊翔館</t>
  </si>
  <si>
    <t>福岡県鞍手郡鞍手町大字木月２４０６</t>
  </si>
  <si>
    <t>8071303</t>
  </si>
  <si>
    <t>D140242100019</t>
  </si>
  <si>
    <t>福岡県立嘉穂総合高等学校</t>
  </si>
  <si>
    <t>福岡県嘉穂郡桂川町大字土師１１１７－１</t>
  </si>
  <si>
    <t>8200607</t>
  </si>
  <si>
    <t>D140260100011</t>
  </si>
  <si>
    <t>福岡県立田川高等学校</t>
  </si>
  <si>
    <t>福岡県田川郡香春町中津原２０５５－１</t>
  </si>
  <si>
    <t>8221405</t>
  </si>
  <si>
    <t>D140262100017</t>
  </si>
  <si>
    <t>福岡県立苅田工業高等学校</t>
  </si>
  <si>
    <t>福岡県京都郡苅田町集２５６９</t>
  </si>
  <si>
    <t>8000354</t>
  </si>
  <si>
    <t>D140262500013</t>
  </si>
  <si>
    <t>福岡県立育徳館高等学校</t>
  </si>
  <si>
    <t>福岡県京都郡みやこ町豊津９７３</t>
  </si>
  <si>
    <t>8240121</t>
  </si>
  <si>
    <t>D140264700017</t>
  </si>
  <si>
    <t>福岡県立築上西高等学校</t>
  </si>
  <si>
    <t>福岡県築上郡築上町大字椎田７６４番地</t>
  </si>
  <si>
    <t>8290301</t>
  </si>
  <si>
    <t>D140310000015</t>
  </si>
  <si>
    <t>豊国学園高等学校</t>
  </si>
  <si>
    <t>福岡県北九州市門司区柳町４丁目５番１号</t>
  </si>
  <si>
    <t>8000025</t>
  </si>
  <si>
    <t>D140310000024</t>
  </si>
  <si>
    <t>敬愛高等学校</t>
  </si>
  <si>
    <t>福岡県北九州市門司区別院６－１</t>
  </si>
  <si>
    <t>8000035</t>
  </si>
  <si>
    <t>D140310000033</t>
  </si>
  <si>
    <t>高稜高等学校</t>
  </si>
  <si>
    <t>福岡県北九州市若松区二島１－３－６０</t>
  </si>
  <si>
    <t>8080103</t>
  </si>
  <si>
    <t>D140310000042</t>
  </si>
  <si>
    <t>明治学園高等学校</t>
  </si>
  <si>
    <t>福岡県北九州市戸畑区仙水町５－１</t>
  </si>
  <si>
    <t>8048558</t>
  </si>
  <si>
    <t>D140310000051</t>
  </si>
  <si>
    <t>西南女学院高等学校</t>
  </si>
  <si>
    <t>福岡県北九州市小倉北区上到津１－１０－１</t>
  </si>
  <si>
    <t>8030845</t>
  </si>
  <si>
    <t>D140310000060</t>
  </si>
  <si>
    <t>美萩野女子高等学校</t>
  </si>
  <si>
    <t>福岡県北九州市小倉北区片野新町１‐３‐１</t>
  </si>
  <si>
    <t>8020062</t>
  </si>
  <si>
    <t>D140310000079</t>
  </si>
  <si>
    <t>東筑紫学園高等学校</t>
  </si>
  <si>
    <t>福岡県北九州市小倉北区清水４－１０－１</t>
  </si>
  <si>
    <t>8030841</t>
  </si>
  <si>
    <t>D140310000088</t>
  </si>
  <si>
    <t>真颯館高等学校</t>
  </si>
  <si>
    <t>福岡県北九州市小倉北区中井口５－１</t>
  </si>
  <si>
    <t>8030837</t>
  </si>
  <si>
    <t>D140310000097</t>
  </si>
  <si>
    <t>慶成高等学校</t>
  </si>
  <si>
    <t>福岡県北九州市小倉北区皿山町１５－１</t>
  </si>
  <si>
    <t>8030854</t>
  </si>
  <si>
    <t>D140310000104</t>
  </si>
  <si>
    <t>福岡県北九州市小倉南区大字志井１９３７番地</t>
  </si>
  <si>
    <t>8020985</t>
  </si>
  <si>
    <t>D140310000113</t>
  </si>
  <si>
    <t>九州国際大学付属高等学校</t>
  </si>
  <si>
    <t>福岡県北九州市八幡東区枝光５－９－１</t>
  </si>
  <si>
    <t>8050002</t>
  </si>
  <si>
    <t>D140310000122</t>
  </si>
  <si>
    <t>折尾愛真高等学校</t>
  </si>
  <si>
    <t>福岡県北九州市八幡西区堀川町１２－１０</t>
  </si>
  <si>
    <t>8070861</t>
  </si>
  <si>
    <t>D140310000131</t>
  </si>
  <si>
    <t>星琳高等学校</t>
  </si>
  <si>
    <t>福岡県北九州市八幡西区青山３－３－１</t>
  </si>
  <si>
    <t>8068558</t>
  </si>
  <si>
    <t>D140310000140</t>
  </si>
  <si>
    <t>自由ケ丘高等学校</t>
  </si>
  <si>
    <t>福岡県北九州市八幡西区自由ケ丘１－３</t>
  </si>
  <si>
    <t>8070867</t>
  </si>
  <si>
    <t>D140310000159</t>
  </si>
  <si>
    <t>仰星学園高等学校</t>
  </si>
  <si>
    <t>福岡県北九州市八幡西区平尾町１－１</t>
  </si>
  <si>
    <t>8060018</t>
  </si>
  <si>
    <t>D140313000019</t>
  </si>
  <si>
    <t>博多高等学校</t>
  </si>
  <si>
    <t>福岡県福岡市東区水谷１－２１－１</t>
  </si>
  <si>
    <t>8130041</t>
  </si>
  <si>
    <t>D140313000028</t>
  </si>
  <si>
    <t>博多女子高等学校</t>
  </si>
  <si>
    <t>福岡県福岡市東区馬出１－１４－１８</t>
  </si>
  <si>
    <t>8120054</t>
  </si>
  <si>
    <t>D140313000037</t>
  </si>
  <si>
    <t>立花高等学校</t>
  </si>
  <si>
    <t>福岡県福岡市東区和白丘２－２４－４３</t>
  </si>
  <si>
    <t>8110213</t>
  </si>
  <si>
    <t>D140313000046</t>
  </si>
  <si>
    <t>福岡工業大学附属城東高等学校</t>
  </si>
  <si>
    <t>福岡県福岡市東区和白東３丁目３０番１号</t>
  </si>
  <si>
    <t>8110214</t>
  </si>
  <si>
    <t>D140313000055</t>
  </si>
  <si>
    <t>九州産業大学付属九州高等学校</t>
  </si>
  <si>
    <t>福岡県福岡市東区香椎駅東２ー２２ー１</t>
  </si>
  <si>
    <t>D140313000064</t>
  </si>
  <si>
    <t>精華女子高等学校</t>
  </si>
  <si>
    <t>福岡県福岡市博多区住吉４丁目１９番１号</t>
  </si>
  <si>
    <t>8120018</t>
  </si>
  <si>
    <t>D140313000073</t>
  </si>
  <si>
    <t>東福岡高等学校</t>
  </si>
  <si>
    <t>福岡県福岡市博多区東比恵２丁目２４番１号</t>
  </si>
  <si>
    <t>8120007</t>
  </si>
  <si>
    <t>D140313000082</t>
  </si>
  <si>
    <t>沖学園高等学校</t>
  </si>
  <si>
    <t>福岡県福岡市博多区竹下２丁目１番３３号</t>
  </si>
  <si>
    <t>8120895</t>
  </si>
  <si>
    <t>D140313000091</t>
  </si>
  <si>
    <t>上智福岡高等学校</t>
  </si>
  <si>
    <t>福岡県福岡市中央区輝国１－１０－１０</t>
  </si>
  <si>
    <t>8100032</t>
  </si>
  <si>
    <t>D140313000108</t>
  </si>
  <si>
    <t>筑紫女学園高等学校</t>
  </si>
  <si>
    <t>福岡県福岡市中央区警固２－８－１</t>
  </si>
  <si>
    <t>8100023</t>
  </si>
  <si>
    <t>D140313000117</t>
  </si>
  <si>
    <t>福岡大学附属若葉高等学校</t>
  </si>
  <si>
    <t>福岡県福岡市中央区荒戸３－４－６２</t>
  </si>
  <si>
    <t>8100062</t>
  </si>
  <si>
    <t>D140313000126</t>
  </si>
  <si>
    <t>福岡雙葉高等学校</t>
  </si>
  <si>
    <t>福岡県福岡市中央区御所ヶ谷７－１</t>
  </si>
  <si>
    <t>8100027</t>
  </si>
  <si>
    <t>D140313000135</t>
  </si>
  <si>
    <t>福岡大学附属大濠高等学校</t>
  </si>
  <si>
    <t>福岡県福岡市中央区六本松１－１２－１</t>
  </si>
  <si>
    <t>8100044</t>
  </si>
  <si>
    <t>D140313000144</t>
  </si>
  <si>
    <t>つくば開成福岡高等学校</t>
  </si>
  <si>
    <t>福岡県福岡市中央区天神５丁目３番１号</t>
  </si>
  <si>
    <t>8100001</t>
  </si>
  <si>
    <t>D140313000153</t>
  </si>
  <si>
    <t>福岡女学院高等学校</t>
  </si>
  <si>
    <t>福岡県福岡市南区曰佐３－４２－１</t>
  </si>
  <si>
    <t>8111313</t>
  </si>
  <si>
    <t>D140313000162</t>
  </si>
  <si>
    <t>福岡第一高等学校</t>
  </si>
  <si>
    <t>福岡県福岡市南区玉川町２２番１号</t>
  </si>
  <si>
    <t>8150037</t>
  </si>
  <si>
    <t>D140313000171</t>
  </si>
  <si>
    <t>純真高等学校</t>
  </si>
  <si>
    <t>福岡県福岡市南区筑紫丘１－１－１</t>
  </si>
  <si>
    <t>8158510</t>
  </si>
  <si>
    <t>D140313000180</t>
  </si>
  <si>
    <t>第一薬科大学付属高等学校</t>
  </si>
  <si>
    <t>D140313000199</t>
  </si>
  <si>
    <t>福岡海星女子学院高等学校</t>
  </si>
  <si>
    <t>福岡県福岡市南区老司５－２９－３</t>
  </si>
  <si>
    <t>8111346</t>
  </si>
  <si>
    <t>D140313000206</t>
  </si>
  <si>
    <t>福岡舞鶴高等学校</t>
  </si>
  <si>
    <t>福岡県福岡市西区北原２丁目１７番４２号</t>
  </si>
  <si>
    <t>8190375</t>
  </si>
  <si>
    <t>D140313000215</t>
  </si>
  <si>
    <t>中村学園三陽高等学校</t>
  </si>
  <si>
    <t>福岡県福岡市西区今宿青木１０４２－３３</t>
  </si>
  <si>
    <t>8190162</t>
  </si>
  <si>
    <t>D140313000224</t>
  </si>
  <si>
    <t>中村学園女子高等学校</t>
  </si>
  <si>
    <t>福岡県福岡市城南区鳥飼７－１０－３８</t>
  </si>
  <si>
    <t>8140103</t>
  </si>
  <si>
    <t>D140313000233</t>
  </si>
  <si>
    <t>西南学院高等学校</t>
  </si>
  <si>
    <t>福岡県福岡市早良区百道浜１－１－１</t>
  </si>
  <si>
    <t>8148512</t>
  </si>
  <si>
    <t>D140313000242</t>
  </si>
  <si>
    <t>福岡芸術高等学校</t>
  </si>
  <si>
    <t>福岡県福岡市博多区博多駅前三丁目１１－１０</t>
  </si>
  <si>
    <t>8120011</t>
  </si>
  <si>
    <t>D140320200012</t>
  </si>
  <si>
    <t>大牟田高等学校</t>
  </si>
  <si>
    <t>福岡県大牟田市大字草木字羽山８５２</t>
  </si>
  <si>
    <t>D140320200021</t>
  </si>
  <si>
    <t>誠修高等学校</t>
  </si>
  <si>
    <t>福岡県大牟田市大字田隈９５６</t>
  </si>
  <si>
    <t>8370916</t>
  </si>
  <si>
    <t>D140320200030</t>
  </si>
  <si>
    <t>明光学園高等学校</t>
  </si>
  <si>
    <t>福岡県大牟田市倉永１７０</t>
  </si>
  <si>
    <t>8370906</t>
  </si>
  <si>
    <t>D140320300011</t>
  </si>
  <si>
    <t>久留米学園高等学校</t>
  </si>
  <si>
    <t>福岡県久留米市東町２７２－４</t>
  </si>
  <si>
    <t>8300032</t>
  </si>
  <si>
    <t>D140320300020</t>
  </si>
  <si>
    <t>久留米大学附設高等学校</t>
  </si>
  <si>
    <t>福岡県久留米市野中町２０－２</t>
  </si>
  <si>
    <t>8390862</t>
  </si>
  <si>
    <t>D140320300039</t>
  </si>
  <si>
    <t>久留米信愛高等学校</t>
  </si>
  <si>
    <t>福岡県久留米市御井町２２７８－１</t>
  </si>
  <si>
    <t>8398508</t>
  </si>
  <si>
    <t>D140320300048</t>
  </si>
  <si>
    <t>祐誠高等学校</t>
  </si>
  <si>
    <t>福岡県久留米市上津町２１９２</t>
  </si>
  <si>
    <t>8300052</t>
  </si>
  <si>
    <t>D140320400010</t>
  </si>
  <si>
    <t>学校法人大和学園大和青藍高等学校</t>
  </si>
  <si>
    <t>福岡県直方市日吉町１０－１２</t>
  </si>
  <si>
    <t>8220025</t>
  </si>
  <si>
    <t>D140320500019</t>
  </si>
  <si>
    <t>近畿大学附属福岡高等学校</t>
  </si>
  <si>
    <t>福岡県飯塚市柏の森１１－６</t>
  </si>
  <si>
    <t>8208510</t>
  </si>
  <si>
    <t>D140320500028</t>
  </si>
  <si>
    <t>飯塚高等学校</t>
  </si>
  <si>
    <t>福岡県飯塚市立岩１２２４</t>
  </si>
  <si>
    <t>D140320600018</t>
  </si>
  <si>
    <t>福智高等学校</t>
  </si>
  <si>
    <t>福岡県田川市大字伊田３９３４番地</t>
  </si>
  <si>
    <t>D140320700017</t>
  </si>
  <si>
    <t>柳川高等学校</t>
  </si>
  <si>
    <t>福岡県柳川市本城町１２５番地</t>
  </si>
  <si>
    <t>8320061</t>
  </si>
  <si>
    <t>D140320700026</t>
  </si>
  <si>
    <t>杉森高等学校</t>
  </si>
  <si>
    <t>福岡県柳川市奥州町３番地</t>
  </si>
  <si>
    <t>8320046</t>
  </si>
  <si>
    <t>D140321000012</t>
  </si>
  <si>
    <t>八女学院高等学校</t>
  </si>
  <si>
    <t>福岡県八女市本村４２５</t>
  </si>
  <si>
    <t>8340063</t>
  </si>
  <si>
    <t>D140321000021</t>
  </si>
  <si>
    <t>西日本短期大学附属高等学校</t>
  </si>
  <si>
    <t>福岡県八女市大字亀甲６１</t>
  </si>
  <si>
    <t>8340065</t>
  </si>
  <si>
    <t>D140321500017</t>
  </si>
  <si>
    <t>希望が丘高等学校</t>
  </si>
  <si>
    <t>福岡県中間市土手の内３－１９－１</t>
  </si>
  <si>
    <t>8090033</t>
  </si>
  <si>
    <t>D140321700015</t>
  </si>
  <si>
    <t>九州産業大学付属九州産業高等学校</t>
  </si>
  <si>
    <t>福岡県筑紫野市紫２－５－１</t>
  </si>
  <si>
    <t>8188585</t>
  </si>
  <si>
    <t>D140321700024</t>
  </si>
  <si>
    <t>福岡常葉高等学校</t>
  </si>
  <si>
    <t>福岡県筑紫野市筑紫９０１</t>
  </si>
  <si>
    <t>8180025</t>
  </si>
  <si>
    <t>D140322000010</t>
  </si>
  <si>
    <t>東海大学付属福岡高等学校</t>
  </si>
  <si>
    <t>福岡県宗像市田久１－９－２</t>
  </si>
  <si>
    <t>8114193</t>
  </si>
  <si>
    <t>D140322100019</t>
  </si>
  <si>
    <t>筑陽学園高等学校</t>
  </si>
  <si>
    <t>福岡県太宰府市朱雀５－６－１</t>
  </si>
  <si>
    <t>8180103</t>
  </si>
  <si>
    <t>D140322100028</t>
  </si>
  <si>
    <t>筑紫台高等学校</t>
  </si>
  <si>
    <t>福岡県太宰府市連歌屋１－１－１</t>
  </si>
  <si>
    <t>8180119</t>
  </si>
  <si>
    <t>D140323100017</t>
  </si>
  <si>
    <t>福岡女子商業高等学校</t>
  </si>
  <si>
    <t>福岡県那珂川市片縄北１－４－１</t>
  </si>
  <si>
    <t>8111203</t>
  </si>
  <si>
    <t>D140360500015</t>
  </si>
  <si>
    <t>川崎特区明蓬館高等学校</t>
  </si>
  <si>
    <t>福岡県田川郡川崎町大字安眞木１３７３</t>
  </si>
  <si>
    <t>8270001</t>
  </si>
  <si>
    <t>D141290000018</t>
  </si>
  <si>
    <t>41(佐賀)</t>
  </si>
  <si>
    <t>佐賀県立佐賀西高等学校</t>
  </si>
  <si>
    <t>佐賀県佐賀市城内１－４－２５</t>
  </si>
  <si>
    <t>8400041</t>
  </si>
  <si>
    <t>D141290000027</t>
  </si>
  <si>
    <t>佐賀県立佐賀東高等学校</t>
  </si>
  <si>
    <t>佐賀県佐賀市南佐賀３－１１－１５</t>
  </si>
  <si>
    <t>8400016</t>
  </si>
  <si>
    <t>D141290000036</t>
  </si>
  <si>
    <t>佐賀県立佐賀北高等学校</t>
  </si>
  <si>
    <t>佐賀県佐賀市天祐２－６－１</t>
  </si>
  <si>
    <t>8400851</t>
  </si>
  <si>
    <t>D141290000045</t>
  </si>
  <si>
    <t>佐賀県立唐津東高等学校</t>
  </si>
  <si>
    <t>佐賀県唐津市鏡新開１番地</t>
  </si>
  <si>
    <t>8470028</t>
  </si>
  <si>
    <t>D141290000054</t>
  </si>
  <si>
    <t>佐賀県立唐津西高等学校</t>
  </si>
  <si>
    <t>佐賀県唐津市町田字大山田１９９２</t>
  </si>
  <si>
    <t>8470821</t>
  </si>
  <si>
    <t>D141290000063</t>
  </si>
  <si>
    <t>佐賀県立伊万里高等学校</t>
  </si>
  <si>
    <t>佐賀県伊万里市二里町大里甲２６００</t>
  </si>
  <si>
    <t>8480032</t>
  </si>
  <si>
    <t>D141290000072</t>
  </si>
  <si>
    <t>佐賀県立小城高等学校</t>
  </si>
  <si>
    <t>佐賀県小城市小城町１７６</t>
  </si>
  <si>
    <t>8450001</t>
  </si>
  <si>
    <t>D141290000081</t>
  </si>
  <si>
    <t>佐賀県立牛津高等学校</t>
  </si>
  <si>
    <t>佐賀県小城市牛津町牛津２７４</t>
  </si>
  <si>
    <t>8490303</t>
  </si>
  <si>
    <t>D141290000090</t>
  </si>
  <si>
    <t>佐賀県立鳥栖高等学校</t>
  </si>
  <si>
    <t>佐賀県鳥栖市古野町６００－１</t>
  </si>
  <si>
    <t>8410038</t>
  </si>
  <si>
    <t>D141290000107</t>
  </si>
  <si>
    <t>佐賀県立三養基高等学校</t>
  </si>
  <si>
    <t>佐賀県三養基郡みやき町大字原古賀３００－１</t>
  </si>
  <si>
    <t>8490101</t>
  </si>
  <si>
    <t>D141290000116</t>
  </si>
  <si>
    <t>佐賀県立神埼高等学校</t>
  </si>
  <si>
    <t>佐賀県神埼市神埼町本告牟田３０７６番２</t>
  </si>
  <si>
    <t>8420013</t>
  </si>
  <si>
    <t>D141290000125</t>
  </si>
  <si>
    <t>佐賀県立厳木高等学校</t>
  </si>
  <si>
    <t>佐賀県唐津市厳木町厳木７２７</t>
  </si>
  <si>
    <t>8493193</t>
  </si>
  <si>
    <t>D141290000134</t>
  </si>
  <si>
    <t>佐賀県立高志館高等学校</t>
  </si>
  <si>
    <t>佐賀県佐賀市大和町尼寺１６９８</t>
  </si>
  <si>
    <t>8400201</t>
  </si>
  <si>
    <t>D141290000143</t>
  </si>
  <si>
    <t>佐賀県立神埼清明高等学校</t>
  </si>
  <si>
    <t>佐賀県神埼市横武２</t>
  </si>
  <si>
    <t>8420012</t>
  </si>
  <si>
    <t>D141290000152</t>
  </si>
  <si>
    <t>佐賀県立伊万里農林高等学校</t>
  </si>
  <si>
    <t>佐賀県伊万里市二里町大里乙１４１４</t>
  </si>
  <si>
    <t>8480035</t>
  </si>
  <si>
    <t>D141290000358</t>
  </si>
  <si>
    <t>D141290000161</t>
  </si>
  <si>
    <t>佐賀県立佐賀農業高等学校</t>
  </si>
  <si>
    <t>佐賀県杵島郡白石町大字福田１６６０</t>
  </si>
  <si>
    <t>8491112</t>
  </si>
  <si>
    <t>D141290000170</t>
  </si>
  <si>
    <t>佐賀県立唐津南高等学校</t>
  </si>
  <si>
    <t>佐賀県唐津市神田字堤２６２９－１</t>
  </si>
  <si>
    <t>8470824</t>
  </si>
  <si>
    <t>D141290000189</t>
  </si>
  <si>
    <t>佐賀県立佐賀工業高等学校</t>
  </si>
  <si>
    <t>佐賀県佐賀市緑小路１－１</t>
  </si>
  <si>
    <t>8400841</t>
  </si>
  <si>
    <t>D141290000198</t>
  </si>
  <si>
    <t>佐賀県立鳥栖工業高等学校</t>
  </si>
  <si>
    <t>佐賀県鳥栖市元町１９１８番地</t>
  </si>
  <si>
    <t>8410051</t>
  </si>
  <si>
    <t>D141290000205</t>
  </si>
  <si>
    <t>佐賀県立多久高等学校</t>
  </si>
  <si>
    <t>佐賀県多久市北多久町小侍２３</t>
  </si>
  <si>
    <t>8460002</t>
  </si>
  <si>
    <t>D141290000214</t>
  </si>
  <si>
    <t>佐賀県立有田工業高等学校</t>
  </si>
  <si>
    <t>佐賀県西松浦郡有田町桑古場乙２９０２</t>
  </si>
  <si>
    <t>8440012</t>
  </si>
  <si>
    <t>D141290000223</t>
  </si>
  <si>
    <t>佐賀県立唐津工業高等学校</t>
  </si>
  <si>
    <t>佐賀県唐津市石志字中ノ尾３０７２－１</t>
  </si>
  <si>
    <t>8470832</t>
  </si>
  <si>
    <t>D141290000232</t>
  </si>
  <si>
    <t>佐賀県立佐賀商業高等学校</t>
  </si>
  <si>
    <t>佐賀県佐賀市神野東４－１２－４０</t>
  </si>
  <si>
    <t>8400804</t>
  </si>
  <si>
    <t>D141290000241</t>
  </si>
  <si>
    <t>佐賀県立伊万里商業高等学校</t>
  </si>
  <si>
    <t>佐賀県伊万里市脇田町１３７６</t>
  </si>
  <si>
    <t>8480028</t>
  </si>
  <si>
    <t>D141290000250</t>
  </si>
  <si>
    <t>佐賀県立唐津商業高等学校</t>
  </si>
  <si>
    <t>佐賀県唐津市元石町２３５－２</t>
  </si>
  <si>
    <t>8470064</t>
  </si>
  <si>
    <t>D141290000269</t>
  </si>
  <si>
    <t>佐賀県立鳥栖商業高等学校</t>
  </si>
  <si>
    <t>佐賀県鳥栖市平田町１１１０－８</t>
  </si>
  <si>
    <t>8410076</t>
  </si>
  <si>
    <t>D141290000278</t>
  </si>
  <si>
    <t>佐賀県立太良高等学校</t>
  </si>
  <si>
    <t>佐賀県藤津郡太良町多良４２１２－６</t>
  </si>
  <si>
    <t>8491602</t>
  </si>
  <si>
    <t>D141290000287</t>
  </si>
  <si>
    <t>佐賀県立致遠館高等学校</t>
  </si>
  <si>
    <t>佐賀県佐賀市兵庫北４－１－１</t>
  </si>
  <si>
    <t>8490919</t>
  </si>
  <si>
    <t>D141290000296</t>
  </si>
  <si>
    <t>佐賀県立鹿島高等学校</t>
  </si>
  <si>
    <t>佐賀県鹿島市大字高津原４６２</t>
  </si>
  <si>
    <t>8491311</t>
  </si>
  <si>
    <t>D141290000303</t>
  </si>
  <si>
    <t>佐賀県立鹿島高等学校大手門学舎</t>
  </si>
  <si>
    <t>佐賀県鹿島市大字高津原５３９</t>
  </si>
  <si>
    <t>D141290000312</t>
  </si>
  <si>
    <t>佐賀県立嬉野高等学校</t>
  </si>
  <si>
    <t>佐賀県嬉野市塩田町大字馬場下甲１４１８</t>
  </si>
  <si>
    <t>8491411</t>
  </si>
  <si>
    <t>D141290000321</t>
  </si>
  <si>
    <t>佐賀県立嬉野高等学校嬉野校舎</t>
  </si>
  <si>
    <t>佐賀県嬉野市嬉野町大字下宿甲７００</t>
  </si>
  <si>
    <t>8430301</t>
  </si>
  <si>
    <t>D141290000330</t>
  </si>
  <si>
    <t>佐賀県立白石高等学校</t>
  </si>
  <si>
    <t>佐賀県杵島郡白石町大字今泉１３８－１</t>
  </si>
  <si>
    <t>8491101</t>
  </si>
  <si>
    <t>D141290000349</t>
  </si>
  <si>
    <t>佐賀県立白石高等学校商業科キャンパス</t>
  </si>
  <si>
    <t>佐賀県杵島郡大町町大字大町２０３９</t>
  </si>
  <si>
    <t>8492101</t>
  </si>
  <si>
    <t>佐賀県立伊万里実業高等学校</t>
  </si>
  <si>
    <t>D141290000367</t>
  </si>
  <si>
    <t>佐賀県立唐津青翔高等学校</t>
  </si>
  <si>
    <t>佐賀県東松浦郡玄海町新田１８０９－１１</t>
  </si>
  <si>
    <t>8471422</t>
  </si>
  <si>
    <t>D141290000376</t>
  </si>
  <si>
    <t>佐賀県立武雄高等学校</t>
  </si>
  <si>
    <t>佐賀県武雄市武雄町大字武雄５５４０－２</t>
  </si>
  <si>
    <t>8430022</t>
  </si>
  <si>
    <t>D141390000016</t>
  </si>
  <si>
    <t>龍谷高等学校</t>
  </si>
  <si>
    <t>佐賀県佐賀市水ヶ江３－１－２５</t>
  </si>
  <si>
    <t>8400054</t>
  </si>
  <si>
    <t>D141390000025</t>
  </si>
  <si>
    <t>佐賀清和高等学校</t>
  </si>
  <si>
    <t>佐賀県佐賀市兵庫北２－１４－１</t>
  </si>
  <si>
    <t>D141390000034</t>
  </si>
  <si>
    <t>佐賀女子短期大学付属佐賀女子高等学校</t>
  </si>
  <si>
    <t>佐賀県佐賀市本庄町大字本庄１２６３</t>
  </si>
  <si>
    <t>8400027</t>
  </si>
  <si>
    <t>D141390000043</t>
  </si>
  <si>
    <t>佐賀学園高等学校</t>
  </si>
  <si>
    <t>佐賀県佐賀市駅前中央２－９－１０</t>
  </si>
  <si>
    <t>8400801</t>
  </si>
  <si>
    <t>D141390000052</t>
  </si>
  <si>
    <t>北陵高等学校</t>
  </si>
  <si>
    <t>佐賀県佐賀市高木瀬西３－７－１</t>
  </si>
  <si>
    <t>8490921</t>
  </si>
  <si>
    <t>D141390000061</t>
  </si>
  <si>
    <t>敬徳高等学校</t>
  </si>
  <si>
    <t>佐賀県伊万里市立花町８６番地</t>
  </si>
  <si>
    <t>8480027</t>
  </si>
  <si>
    <t>D141390000070</t>
  </si>
  <si>
    <t>弘学館高等学校</t>
  </si>
  <si>
    <t>佐賀県佐賀市金立町大字金立１５４４－１</t>
  </si>
  <si>
    <t>8490906</t>
  </si>
  <si>
    <t>D141390000089</t>
  </si>
  <si>
    <t>東明館高等学校</t>
  </si>
  <si>
    <t>佐賀県三養基郡基山町宮浦６８３</t>
  </si>
  <si>
    <t>8410204</t>
  </si>
  <si>
    <t>D141390000098</t>
  </si>
  <si>
    <t>早稲田佐賀高等学校</t>
  </si>
  <si>
    <t>佐賀県唐津市東城内７－１</t>
  </si>
  <si>
    <t>8470016</t>
  </si>
  <si>
    <t>D142210000015</t>
  </si>
  <si>
    <t>42(長崎)</t>
  </si>
  <si>
    <t>長崎県立長崎東高等学校</t>
  </si>
  <si>
    <t>長崎県長崎市立山５－１３－１</t>
  </si>
  <si>
    <t>8500007</t>
  </si>
  <si>
    <t>D142210000024</t>
  </si>
  <si>
    <t>長崎県立長崎西高等学校</t>
  </si>
  <si>
    <t>長崎県長崎市竹の久保町１２－９</t>
  </si>
  <si>
    <t>8528014</t>
  </si>
  <si>
    <t>D142210000033</t>
  </si>
  <si>
    <t>長崎県立長崎南高等学校</t>
  </si>
  <si>
    <t>長崎県長崎市上小島４－１３－１</t>
  </si>
  <si>
    <t>8500834</t>
  </si>
  <si>
    <t>D142210000042</t>
  </si>
  <si>
    <t>長崎県立長崎北高等学校</t>
  </si>
  <si>
    <t>長崎県長崎市小江原１－１－１</t>
  </si>
  <si>
    <t>8511132</t>
  </si>
  <si>
    <t>D142210000051</t>
  </si>
  <si>
    <t>長崎県立佐世保南高等学校</t>
  </si>
  <si>
    <t>長崎県佐世保市日宇町２５２６</t>
  </si>
  <si>
    <t>8571151</t>
  </si>
  <si>
    <t>D142210000060</t>
  </si>
  <si>
    <t>長崎県立佐世保北高等学校</t>
  </si>
  <si>
    <t>長崎県佐世保市八幡町６－３１</t>
  </si>
  <si>
    <t>8570028</t>
  </si>
  <si>
    <t>D142210000079</t>
  </si>
  <si>
    <t>長崎県立島原高等学校</t>
  </si>
  <si>
    <t>長崎県島原市城内２－１１３０</t>
  </si>
  <si>
    <t>8550036</t>
  </si>
  <si>
    <t>D142210000088</t>
  </si>
  <si>
    <t>長崎県立諫早高等学校</t>
  </si>
  <si>
    <t>長崎県諫早市東小路町１－７</t>
  </si>
  <si>
    <t>8540014</t>
  </si>
  <si>
    <t>D142210000097</t>
  </si>
  <si>
    <t>長崎県立大村高等学校</t>
  </si>
  <si>
    <t>長崎県大村市久原１－５９１</t>
  </si>
  <si>
    <t>8560835</t>
  </si>
  <si>
    <t>D142210000104</t>
  </si>
  <si>
    <t>長崎県立五島高等学校</t>
  </si>
  <si>
    <t>長崎県五島市池田町１－１</t>
  </si>
  <si>
    <t>8530018</t>
  </si>
  <si>
    <t>D142210000113</t>
  </si>
  <si>
    <t>長崎県立奈留高等学校</t>
  </si>
  <si>
    <t>長崎県五島市奈留町浦１２４６－２</t>
  </si>
  <si>
    <t>8532201</t>
  </si>
  <si>
    <t>D142210000122</t>
  </si>
  <si>
    <t>長崎県立猶興館高等学校</t>
  </si>
  <si>
    <t>長崎県平戸市岩の上町１４４３</t>
  </si>
  <si>
    <t>8575152</t>
  </si>
  <si>
    <t>D142210000131</t>
  </si>
  <si>
    <t>長崎県立平戸高等学校</t>
  </si>
  <si>
    <t>長崎県平戸市草積町２６１</t>
  </si>
  <si>
    <t>8595392</t>
  </si>
  <si>
    <t>D142210000140</t>
  </si>
  <si>
    <t>長崎県立松浦高等学校</t>
  </si>
  <si>
    <t>長崎県松浦市志佐町浦免７３８－１</t>
  </si>
  <si>
    <t>8594501</t>
  </si>
  <si>
    <t>D142210000159</t>
  </si>
  <si>
    <t>長崎県立大崎高等学校</t>
  </si>
  <si>
    <t>長崎県西海市大島町３４６８－１</t>
  </si>
  <si>
    <t>8572427</t>
  </si>
  <si>
    <t>D142210000168</t>
  </si>
  <si>
    <t>長崎県立西彼杵高等学校</t>
  </si>
  <si>
    <t>長崎県西海市大瀬戸町瀬戸西浜郷６６３番地</t>
  </si>
  <si>
    <t>8572303</t>
  </si>
  <si>
    <t>D142210000177</t>
  </si>
  <si>
    <t>長崎県立川棚高等学校</t>
  </si>
  <si>
    <t>長崎県東彼杵郡川棚町白石郷６４－１</t>
  </si>
  <si>
    <t>8593616</t>
  </si>
  <si>
    <t>D142210000186</t>
  </si>
  <si>
    <t>長崎県立国見高等学校</t>
  </si>
  <si>
    <t>長崎県雲仙市国見町多比良甲１０２０番地</t>
  </si>
  <si>
    <t>8591321</t>
  </si>
  <si>
    <t>D142210000195</t>
  </si>
  <si>
    <t>長崎県立小浜高等学校</t>
  </si>
  <si>
    <t>長崎県雲仙市小浜町北野６２３</t>
  </si>
  <si>
    <t>8540595</t>
  </si>
  <si>
    <t>D142210000202</t>
  </si>
  <si>
    <t>長崎県立口加高等学校</t>
  </si>
  <si>
    <t>長崎県南島原市口之津町甲３２７２</t>
  </si>
  <si>
    <t>8592502</t>
  </si>
  <si>
    <t>D142210000211</t>
  </si>
  <si>
    <t>長崎県立北松西高等学校</t>
  </si>
  <si>
    <t>長崎県北松浦郡小値賀町笛吹郷２６５７－３</t>
  </si>
  <si>
    <t>8574701</t>
  </si>
  <si>
    <t>D142210000220</t>
  </si>
  <si>
    <t>長崎県立宇久高等学校</t>
  </si>
  <si>
    <t>長崎県佐世保市宇久町平１０４２</t>
  </si>
  <si>
    <t>8574901</t>
  </si>
  <si>
    <t>D142210000239</t>
  </si>
  <si>
    <t>長崎県立清峰高等学校</t>
  </si>
  <si>
    <t>長崎県北松浦郡佐々町中川原免１１１</t>
  </si>
  <si>
    <t>8570333</t>
  </si>
  <si>
    <t>D142210000248</t>
  </si>
  <si>
    <t>長崎県立五島南高等学校</t>
  </si>
  <si>
    <t>長崎県五島市岐宿町川原３４８７</t>
  </si>
  <si>
    <t>8530702</t>
  </si>
  <si>
    <t>D142210000257</t>
  </si>
  <si>
    <t>長崎県立上五島高等学校</t>
  </si>
  <si>
    <t>長崎県南松浦郡新上五島町浦桑郷３０６</t>
  </si>
  <si>
    <t>8574511</t>
  </si>
  <si>
    <t>D142210000266</t>
  </si>
  <si>
    <t>長崎県立中五島高等学校</t>
  </si>
  <si>
    <t>長崎県南松浦郡新上五島町宿ノ浦郷１６２－１</t>
  </si>
  <si>
    <t>8532303</t>
  </si>
  <si>
    <t>D142210000275</t>
  </si>
  <si>
    <t>長崎県立壱岐高等学校</t>
  </si>
  <si>
    <t>長崎県壱岐市郷ノ浦町片原触８８番地</t>
  </si>
  <si>
    <t>8115136</t>
  </si>
  <si>
    <t>D142210000284</t>
  </si>
  <si>
    <t>長崎県立対馬高等学校</t>
  </si>
  <si>
    <t>長崎県対馬市厳原町東里１２０</t>
  </si>
  <si>
    <t>8170016</t>
  </si>
  <si>
    <t>D142210000293</t>
  </si>
  <si>
    <t>長崎県立豊玉高等学校</t>
  </si>
  <si>
    <t>長崎県対馬市豊玉町仁位１３３１－２</t>
  </si>
  <si>
    <t>8171201</t>
  </si>
  <si>
    <t>D142210000300</t>
  </si>
  <si>
    <t>長崎県立上対馬高等学校</t>
  </si>
  <si>
    <t>長崎県対馬市大浦２３０</t>
  </si>
  <si>
    <t>8171722</t>
  </si>
  <si>
    <t>D142210000319</t>
  </si>
  <si>
    <t>長崎県立島原農業高等学校</t>
  </si>
  <si>
    <t>長崎県島原市下折橋町４５２０</t>
  </si>
  <si>
    <t>8550075</t>
  </si>
  <si>
    <t>D142210000328</t>
  </si>
  <si>
    <t>長崎県立諫早農業高等学校</t>
  </si>
  <si>
    <t>長崎県諫早市立石町１００３</t>
  </si>
  <si>
    <t>8540043</t>
  </si>
  <si>
    <t>D142210000337</t>
  </si>
  <si>
    <t>長崎県立大村城南高等学校</t>
  </si>
  <si>
    <t>長崎県大村市久原１－４１６</t>
  </si>
  <si>
    <t>D142210000346</t>
  </si>
  <si>
    <t>長崎県立西彼農業高等学校</t>
  </si>
  <si>
    <t>長崎県西海市西彼町上岳郷３２３</t>
  </si>
  <si>
    <t>8513304</t>
  </si>
  <si>
    <t>D142210000355</t>
  </si>
  <si>
    <t>長崎県立長崎明誠高等学校</t>
  </si>
  <si>
    <t>長崎県長崎市西海町１８５４</t>
  </si>
  <si>
    <t>8513101</t>
  </si>
  <si>
    <t>D142210000364</t>
  </si>
  <si>
    <t>長崎県立北松農業高等学校</t>
  </si>
  <si>
    <t>長崎県平戸市田平町小手田免５４－１</t>
  </si>
  <si>
    <t>8594824</t>
  </si>
  <si>
    <t>D142210000373</t>
  </si>
  <si>
    <t>長崎県立長崎工業高等学校</t>
  </si>
  <si>
    <t>長崎県長崎市岩屋町４１－２２</t>
  </si>
  <si>
    <t>8528052</t>
  </si>
  <si>
    <t>D142210000382</t>
  </si>
  <si>
    <t>長崎県立佐世保工業高等学校</t>
  </si>
  <si>
    <t>長崎県佐世保市瀬戸越３丁目３－３０</t>
  </si>
  <si>
    <t>8570134</t>
  </si>
  <si>
    <t>D142210000391</t>
  </si>
  <si>
    <t>長崎県立島原工業高等学校</t>
  </si>
  <si>
    <t>長崎県島原市本光寺町４３５３</t>
  </si>
  <si>
    <t>8550073</t>
  </si>
  <si>
    <t>D142210000408</t>
  </si>
  <si>
    <t>長崎県立大村工業高等学校</t>
  </si>
  <si>
    <t>長崎県大村市森園町１０７９－３</t>
  </si>
  <si>
    <t>8560815</t>
  </si>
  <si>
    <t>D142210000417</t>
  </si>
  <si>
    <t>長崎県立鹿町工業高等学校</t>
  </si>
  <si>
    <t>長崎県佐世保市鹿町町土肥ノ浦１１０番地</t>
  </si>
  <si>
    <t>8596145</t>
  </si>
  <si>
    <t>D142210000426</t>
  </si>
  <si>
    <t>長崎県立佐世保商業高等学校</t>
  </si>
  <si>
    <t>長崎県佐世保市吉岡町８６３－３</t>
  </si>
  <si>
    <t>8570143</t>
  </si>
  <si>
    <t>D142210000435</t>
  </si>
  <si>
    <t>長崎県立佐世保東翔高等学校</t>
  </si>
  <si>
    <t>長崎県佐世保市重尾町４２５－３</t>
  </si>
  <si>
    <t>8593224</t>
  </si>
  <si>
    <t>D142210000444</t>
  </si>
  <si>
    <t>長崎県立島原商業高等学校</t>
  </si>
  <si>
    <t>長崎県島原市城内１－１２１３</t>
  </si>
  <si>
    <t>D142210000453</t>
  </si>
  <si>
    <t>長崎県立諫早商業高等学校</t>
  </si>
  <si>
    <t>長崎県諫早市宇都町８番２６号</t>
  </si>
  <si>
    <t>8540061</t>
  </si>
  <si>
    <t>D142210000462</t>
  </si>
  <si>
    <t>長崎県立壱岐商業高等学校</t>
  </si>
  <si>
    <t>長崎県壱岐市勝本町新城西触２８２</t>
  </si>
  <si>
    <t>8115533</t>
  </si>
  <si>
    <t>D142210000471</t>
  </si>
  <si>
    <t>長崎県立長崎鶴洋高等学校</t>
  </si>
  <si>
    <t>長崎県長崎市末石町１５７－１</t>
  </si>
  <si>
    <t>8500991</t>
  </si>
  <si>
    <t>D142210000480</t>
  </si>
  <si>
    <t>長崎県立波佐見高等学校</t>
  </si>
  <si>
    <t>長崎県東彼杵郡波佐見町長野郷３１２－５</t>
  </si>
  <si>
    <t>8593725</t>
  </si>
  <si>
    <t>D142210000499</t>
  </si>
  <si>
    <t>長崎県立佐世保西高等学校</t>
  </si>
  <si>
    <t>長崎県佐世保市田原町１３０－１</t>
  </si>
  <si>
    <t>8570136</t>
  </si>
  <si>
    <t>D142210000505</t>
  </si>
  <si>
    <t>長崎市立長崎商業高等学校</t>
  </si>
  <si>
    <t>長崎県長崎市泉町１１２５</t>
  </si>
  <si>
    <t>8528157</t>
  </si>
  <si>
    <t>D142210000514</t>
  </si>
  <si>
    <t>長崎県立佐世保中央高等学校</t>
  </si>
  <si>
    <t>長崎県佐世保市梅田町１０―１４</t>
  </si>
  <si>
    <t>8570017</t>
  </si>
  <si>
    <t>D142210000523</t>
  </si>
  <si>
    <t>長崎県立五島海陽高等学校</t>
  </si>
  <si>
    <t>長崎県五島市坂の上１－６－１</t>
  </si>
  <si>
    <t>8530065</t>
  </si>
  <si>
    <t>D142210000532</t>
  </si>
  <si>
    <t>長崎県立長崎北陽台高等学校</t>
  </si>
  <si>
    <t>長崎県西彼杵郡長与町高田郷３６７２</t>
  </si>
  <si>
    <t>8512127</t>
  </si>
  <si>
    <t>D142210000541</t>
  </si>
  <si>
    <t>長崎県立諫早東高等学校</t>
  </si>
  <si>
    <t>長崎県諫早市森山町杉谷３１７</t>
  </si>
  <si>
    <t>8540205</t>
  </si>
  <si>
    <t>D142210000550</t>
  </si>
  <si>
    <t>長崎県立西陵高等学校</t>
  </si>
  <si>
    <t>長崎県諫早市多良見町化屋１３８７－２</t>
  </si>
  <si>
    <t>8590401</t>
  </si>
  <si>
    <t>D142210000569</t>
  </si>
  <si>
    <t>長崎県立鳴滝高等学校</t>
  </si>
  <si>
    <t>長崎県長崎市鳴滝１－４－１</t>
  </si>
  <si>
    <t>8500011</t>
  </si>
  <si>
    <t>D142210000578</t>
  </si>
  <si>
    <t>長崎県立島原翔南高等学校</t>
  </si>
  <si>
    <t>長崎県南島原市西有家町須川８１０</t>
  </si>
  <si>
    <t>8592212</t>
  </si>
  <si>
    <t>D142310000013</t>
  </si>
  <si>
    <t>長崎県長崎市東山手町５番３号</t>
  </si>
  <si>
    <t>8508586</t>
  </si>
  <si>
    <t>D142310000022</t>
  </si>
  <si>
    <t>長崎南山高等学校</t>
  </si>
  <si>
    <t>長崎県長崎市上野町２５番１号</t>
  </si>
  <si>
    <t>8528544</t>
  </si>
  <si>
    <t>D142310000031</t>
  </si>
  <si>
    <t>活水高等学校</t>
  </si>
  <si>
    <t>長崎県長崎市宝栄町１５番１１号</t>
  </si>
  <si>
    <t>8528566</t>
  </si>
  <si>
    <t>D142310000040</t>
  </si>
  <si>
    <t>長崎女子高等学校</t>
  </si>
  <si>
    <t>長崎県長崎市上小島１－１１－８</t>
  </si>
  <si>
    <t>D142310000059</t>
  </si>
  <si>
    <t>長崎玉成高等学校</t>
  </si>
  <si>
    <t>長崎県長崎市愛宕１丁目２９番４１号</t>
  </si>
  <si>
    <t>8500822</t>
  </si>
  <si>
    <t>D142310000068</t>
  </si>
  <si>
    <t>長崎女子商業高等学校</t>
  </si>
  <si>
    <t>長崎県長崎市栄町２番１０号</t>
  </si>
  <si>
    <t>8500875</t>
  </si>
  <si>
    <t>D142310000077</t>
  </si>
  <si>
    <t>聖母の騎士高等学校</t>
  </si>
  <si>
    <t>長崎県長崎市本河内２丁目２番２号</t>
  </si>
  <si>
    <t>8500012</t>
  </si>
  <si>
    <t>D142310000086</t>
  </si>
  <si>
    <t>瓊浦高等学校</t>
  </si>
  <si>
    <t>長崎県長崎市伊良林２－１３－４</t>
  </si>
  <si>
    <t>8500802</t>
  </si>
  <si>
    <t>D142310000095</t>
  </si>
  <si>
    <t>純心女子高等学校</t>
  </si>
  <si>
    <t>長崎県長崎市文教町１３－１５</t>
  </si>
  <si>
    <t>8528515</t>
  </si>
  <si>
    <t>D142310000102</t>
  </si>
  <si>
    <t>創成館高等学校</t>
  </si>
  <si>
    <t>長崎県諫早市貝津町６２１番地</t>
  </si>
  <si>
    <t>8540063</t>
  </si>
  <si>
    <t>D142310000111</t>
  </si>
  <si>
    <t>長崎総合科学大学附属高等学校</t>
  </si>
  <si>
    <t>長崎県長崎市宿町３－１</t>
  </si>
  <si>
    <t>8510121</t>
  </si>
  <si>
    <t>D142310000120</t>
  </si>
  <si>
    <t>西海学園高等学校</t>
  </si>
  <si>
    <t>長崎県佐世保市春日町２９－２２</t>
  </si>
  <si>
    <t>8570011</t>
  </si>
  <si>
    <t>D142310000139</t>
  </si>
  <si>
    <t>久田学園佐世保女子高等学校</t>
  </si>
  <si>
    <t>長崎県佐世保市比良町２１－１</t>
  </si>
  <si>
    <t>8570040</t>
  </si>
  <si>
    <t>D142310000148</t>
  </si>
  <si>
    <t>聖和女子学院高等学校</t>
  </si>
  <si>
    <t>長崎県佐世保市松山町４９５</t>
  </si>
  <si>
    <t>8570015</t>
  </si>
  <si>
    <t>D142310000157</t>
  </si>
  <si>
    <t>九州文化学園高等学校</t>
  </si>
  <si>
    <t>長崎県佐世保市椎木町６００番</t>
  </si>
  <si>
    <t>8580925</t>
  </si>
  <si>
    <t>D142310000166</t>
  </si>
  <si>
    <t>佐世保実業高等学校</t>
  </si>
  <si>
    <t>長崎県佐世保市母ヶ浦町８８８－１</t>
  </si>
  <si>
    <t>8588588</t>
  </si>
  <si>
    <t>D142310000175</t>
  </si>
  <si>
    <t>島原中央高等学校</t>
  </si>
  <si>
    <t>長崎県島原市船泊町３４１５番地</t>
  </si>
  <si>
    <t>8550865</t>
  </si>
  <si>
    <t>D142310000184</t>
  </si>
  <si>
    <t>鎮西学院高等学校</t>
  </si>
  <si>
    <t>長崎県諫早市西栄田町１２１２－１</t>
  </si>
  <si>
    <t>8540082</t>
  </si>
  <si>
    <t>D142310000193</t>
  </si>
  <si>
    <t>長崎日本大学高等学校</t>
  </si>
  <si>
    <t>長崎県諫早市貝津町１５５５番地</t>
  </si>
  <si>
    <t>D142310000200</t>
  </si>
  <si>
    <t>向陽高等学校</t>
  </si>
  <si>
    <t>長崎県大村市西三城町１６番地</t>
  </si>
  <si>
    <t>8560825</t>
  </si>
  <si>
    <t>D142310000219</t>
  </si>
  <si>
    <t>青雲高等学校</t>
  </si>
  <si>
    <t>長崎県西彼杵郡時津町左底２４５－２</t>
  </si>
  <si>
    <t>8512197</t>
  </si>
  <si>
    <t>D142310000228</t>
  </si>
  <si>
    <t>精道三川台高等学校</t>
  </si>
  <si>
    <t>長崎県長崎市三川町１２３４－１</t>
  </si>
  <si>
    <t>8528121</t>
  </si>
  <si>
    <t>D142310000237</t>
  </si>
  <si>
    <t>こころ未来高等学校</t>
  </si>
  <si>
    <t>長崎県長崎市弥生町８番１８号</t>
  </si>
  <si>
    <t>8500823</t>
  </si>
  <si>
    <t>D142310000246</t>
  </si>
  <si>
    <t>こころ咲良高等学校</t>
  </si>
  <si>
    <t>長崎県長崎市長崎市愛宕３丁目１９番２３号</t>
  </si>
  <si>
    <t>D143210000014</t>
  </si>
  <si>
    <t>43(熊本)</t>
  </si>
  <si>
    <t>熊本県立済々黌高等学校</t>
  </si>
  <si>
    <t>熊本県熊本市中央区黒髪２－２２－１</t>
  </si>
  <si>
    <t>8600862</t>
  </si>
  <si>
    <t>D143210000023</t>
  </si>
  <si>
    <t>熊本県立熊本高等学校</t>
  </si>
  <si>
    <t>熊本県熊本市中央区新大江１－８</t>
  </si>
  <si>
    <t>8620972</t>
  </si>
  <si>
    <t>D143210000032</t>
  </si>
  <si>
    <t>熊本県立第一高等学校</t>
  </si>
  <si>
    <t>熊本県熊本市中央区古城町３－１</t>
  </si>
  <si>
    <t>8600003</t>
  </si>
  <si>
    <t>D143210000041</t>
  </si>
  <si>
    <t>熊本県立第二高等学校</t>
  </si>
  <si>
    <t>熊本県熊本市東区東町３－１３－１</t>
  </si>
  <si>
    <t>8620901</t>
  </si>
  <si>
    <t>D143210000050</t>
  </si>
  <si>
    <t>熊本県立熊本商業高等学校</t>
  </si>
  <si>
    <t>熊本県熊本市中央区神水１－１－２</t>
  </si>
  <si>
    <t>8620954</t>
  </si>
  <si>
    <t>D143210000069</t>
  </si>
  <si>
    <t>熊本県立熊本工業高等学校</t>
  </si>
  <si>
    <t>熊本県熊本市中央区上京塚町５－１</t>
  </si>
  <si>
    <t>8620953</t>
  </si>
  <si>
    <t>D143210000078</t>
  </si>
  <si>
    <t>熊本県立熊本農業高等学校</t>
  </si>
  <si>
    <t>熊本県熊本市南区元三町５丁目１番１号</t>
  </si>
  <si>
    <t>8614105</t>
  </si>
  <si>
    <t>D143210000087</t>
  </si>
  <si>
    <t>熊本市立必由館高等学校</t>
  </si>
  <si>
    <t>熊本県熊本市中央区坪井４－１５－１</t>
  </si>
  <si>
    <t>8600863</t>
  </si>
  <si>
    <t>D143210000096</t>
  </si>
  <si>
    <t>熊本市立千原台高等学校</t>
  </si>
  <si>
    <t>熊本県熊本市西区島崎２－３７－１</t>
  </si>
  <si>
    <t>8600073</t>
  </si>
  <si>
    <t>D143210000103</t>
  </si>
  <si>
    <t>熊本県立八代高等学校</t>
  </si>
  <si>
    <t>熊本県八代市永碇町８５６</t>
  </si>
  <si>
    <t>8660885</t>
  </si>
  <si>
    <t>D143210000112</t>
  </si>
  <si>
    <t>熊本県立八代東高等学校</t>
  </si>
  <si>
    <t>熊本県八代市鷹辻町４－２</t>
  </si>
  <si>
    <t>8660866</t>
  </si>
  <si>
    <t>D143210000121</t>
  </si>
  <si>
    <t>熊本県立八代工業高等学校</t>
  </si>
  <si>
    <t>熊本県八代市大福寺町４７３</t>
  </si>
  <si>
    <t>8660082</t>
  </si>
  <si>
    <t>D143210000130</t>
  </si>
  <si>
    <t>熊本県立人吉高等学校</t>
  </si>
  <si>
    <t>熊本県人吉市北泉田町３５０</t>
  </si>
  <si>
    <t>8688511</t>
  </si>
  <si>
    <t>D143210000149</t>
  </si>
  <si>
    <t>熊本県立球磨工業高等学校</t>
  </si>
  <si>
    <t>熊本県人吉市城本町８００</t>
  </si>
  <si>
    <t>8688515</t>
  </si>
  <si>
    <t>D143210000158</t>
  </si>
  <si>
    <t>熊本県立玉名高等学校</t>
  </si>
  <si>
    <t>熊本県玉名市中１８５３</t>
  </si>
  <si>
    <t>8650064</t>
  </si>
  <si>
    <t>D143210000167</t>
  </si>
  <si>
    <t>熊本県立北稜高等学校</t>
  </si>
  <si>
    <t>熊本県玉名市立願寺２４７</t>
  </si>
  <si>
    <t>8650061</t>
  </si>
  <si>
    <t>D143210000176</t>
  </si>
  <si>
    <t>熊本県立天草高等学校</t>
  </si>
  <si>
    <t>熊本県天草市本渡町本渡５５７</t>
  </si>
  <si>
    <t>8630003</t>
  </si>
  <si>
    <t>D143210000185</t>
  </si>
  <si>
    <t>熊本県立天草高等学校倉岳校</t>
  </si>
  <si>
    <t>熊本県天草市倉岳町棚底２６８０－２</t>
  </si>
  <si>
    <t>8616402</t>
  </si>
  <si>
    <t>D143210000194</t>
  </si>
  <si>
    <t>熊本県立天草工業高等学校</t>
  </si>
  <si>
    <t>熊本県天草市亀場町亀川３８－３６</t>
  </si>
  <si>
    <t>8630043</t>
  </si>
  <si>
    <t>D143210000201</t>
  </si>
  <si>
    <t>熊本県立菊池高等学校</t>
  </si>
  <si>
    <t>熊本県菊池市隈府１３３２－１</t>
  </si>
  <si>
    <t>8611331</t>
  </si>
  <si>
    <t>D143210000210</t>
  </si>
  <si>
    <t>熊本県立宇土高等学校</t>
  </si>
  <si>
    <t>熊本県宇土市古城町６３</t>
  </si>
  <si>
    <t>8690454</t>
  </si>
  <si>
    <t>D143210000229</t>
  </si>
  <si>
    <t>熊本県立鹿本高等学校</t>
  </si>
  <si>
    <t>熊本県山鹿市鹿校通３－５－１</t>
  </si>
  <si>
    <t>8610532</t>
  </si>
  <si>
    <t>D143210000238</t>
  </si>
  <si>
    <t>熊本県立松橋高等学校</t>
  </si>
  <si>
    <t>熊本県宇城市松橋町久具３００</t>
  </si>
  <si>
    <t>8690532</t>
  </si>
  <si>
    <t>D143210000247</t>
  </si>
  <si>
    <t>熊本県立玉名工業高等学校</t>
  </si>
  <si>
    <t>熊本県玉名市岱明町下前原３６８</t>
  </si>
  <si>
    <t>8690295</t>
  </si>
  <si>
    <t>D143210000256</t>
  </si>
  <si>
    <t>熊本県立鹿本農業高等学校</t>
  </si>
  <si>
    <t>熊本県山鹿市鹿本町来民２０５５</t>
  </si>
  <si>
    <t>8610331</t>
  </si>
  <si>
    <t>D143210000265</t>
  </si>
  <si>
    <t>熊本県立菊池農業高等学校</t>
  </si>
  <si>
    <t>熊本県菊池市泗水町吉富２５０</t>
  </si>
  <si>
    <t>8611201</t>
  </si>
  <si>
    <t>D143210000274</t>
  </si>
  <si>
    <t>熊本県立大津高等学校</t>
  </si>
  <si>
    <t>熊本県菊池郡大津町大津１３４０</t>
  </si>
  <si>
    <t>8691233</t>
  </si>
  <si>
    <t>D143210000283</t>
  </si>
  <si>
    <t>熊本県立翔陽高等学校</t>
  </si>
  <si>
    <t>熊本県菊池郡大津町室１７８２</t>
  </si>
  <si>
    <t>8691235</t>
  </si>
  <si>
    <t>D143210000292</t>
  </si>
  <si>
    <t>熊本県立小国高等学校</t>
  </si>
  <si>
    <t>熊本県阿蘇郡小国町宮原１８８７－１</t>
  </si>
  <si>
    <t>8692593</t>
  </si>
  <si>
    <t>D143210000309</t>
  </si>
  <si>
    <t>熊本県立高森高等学校</t>
  </si>
  <si>
    <t>熊本県阿蘇郡高森町高森１５５７</t>
  </si>
  <si>
    <t>8691602</t>
  </si>
  <si>
    <t>D143210000318</t>
  </si>
  <si>
    <t>熊本県立御船高等学校</t>
  </si>
  <si>
    <t>熊本県上益城郡御船町木倉１２５３</t>
  </si>
  <si>
    <t>8613204</t>
  </si>
  <si>
    <t>D143210000327</t>
  </si>
  <si>
    <t>熊本県立甲佐高等学校</t>
  </si>
  <si>
    <t>熊本県上益城郡甲佐町横田３２７</t>
  </si>
  <si>
    <t>8614606</t>
  </si>
  <si>
    <t>D143210000336</t>
  </si>
  <si>
    <t>熊本県立八代農業高等学校</t>
  </si>
  <si>
    <t>熊本県八代市鏡町鏡村１２９</t>
  </si>
  <si>
    <t>8694201</t>
  </si>
  <si>
    <t>D143210000345</t>
  </si>
  <si>
    <t>熊本県立八代農業高等学校泉分校</t>
  </si>
  <si>
    <t>熊本県八代市泉町柿迫３６３６</t>
  </si>
  <si>
    <t>8694401</t>
  </si>
  <si>
    <t>D143210000354</t>
  </si>
  <si>
    <t>熊本県立芦北高等学校</t>
  </si>
  <si>
    <t>熊本県葦北郡芦北町乙千屋２０－２</t>
  </si>
  <si>
    <t>8695431</t>
  </si>
  <si>
    <t>D143210000363</t>
  </si>
  <si>
    <t>熊本県立鹿本商工高等学校</t>
  </si>
  <si>
    <t>熊本県山鹿市鹿本町御宇田３１２番地</t>
  </si>
  <si>
    <t>8610304</t>
  </si>
  <si>
    <t>D143210000372</t>
  </si>
  <si>
    <t>熊本県立人吉高等学校五木分校</t>
  </si>
  <si>
    <t>熊本県球磨郡五木村甲２６７２－６１</t>
  </si>
  <si>
    <t>8680201</t>
  </si>
  <si>
    <t>D143210000381</t>
  </si>
  <si>
    <t>熊本県立小川工業高等学校</t>
  </si>
  <si>
    <t>熊本県宇城市小川町北新田７７０</t>
  </si>
  <si>
    <t>8690631</t>
  </si>
  <si>
    <t>D143210000390</t>
  </si>
  <si>
    <t>熊本県立熊本西高等学校</t>
  </si>
  <si>
    <t>熊本県熊本市西区城山大塘５－５－１５</t>
  </si>
  <si>
    <t>8600067</t>
  </si>
  <si>
    <t>D143210000407</t>
  </si>
  <si>
    <t>熊本県立湧心館高等学校</t>
  </si>
  <si>
    <t>熊本県熊本市中央区出水４－１－２</t>
  </si>
  <si>
    <t>8628603</t>
  </si>
  <si>
    <t>D143210000416</t>
  </si>
  <si>
    <t>熊本県立熊本北高等学校</t>
  </si>
  <si>
    <t>熊本県熊本市北区兎谷３－５－１</t>
  </si>
  <si>
    <t>8618082</t>
  </si>
  <si>
    <t>D143210000425</t>
  </si>
  <si>
    <t>熊本県立東稜高等学校</t>
  </si>
  <si>
    <t>熊本県熊本市東区小峯４丁目５－１０</t>
  </si>
  <si>
    <t>8620933</t>
  </si>
  <si>
    <t>D143210000434</t>
  </si>
  <si>
    <t>熊本県立阿蘇中央高等学校</t>
  </si>
  <si>
    <t>熊本県阿蘇市一の宮町宮地２４６０</t>
  </si>
  <si>
    <t>8692612</t>
  </si>
  <si>
    <t>D143210000443</t>
  </si>
  <si>
    <t>熊本県立上天草高等学校</t>
  </si>
  <si>
    <t>熊本県上天草市大矢野町中５４２４</t>
  </si>
  <si>
    <t>8693603</t>
  </si>
  <si>
    <t>D143210000452</t>
  </si>
  <si>
    <t>熊本県立矢部高等学校</t>
  </si>
  <si>
    <t>熊本県上益城郡山都町城平９５４</t>
  </si>
  <si>
    <t>8613515</t>
  </si>
  <si>
    <t>D143210000461</t>
  </si>
  <si>
    <t>熊本県立八代清流高等学校</t>
  </si>
  <si>
    <t>熊本県八代市渡町松上１５７６</t>
  </si>
  <si>
    <t>8660061</t>
  </si>
  <si>
    <t>D143210000470</t>
  </si>
  <si>
    <t>熊本県立水俣高等学校</t>
  </si>
  <si>
    <t>熊本県水俣市洗切町１１－１</t>
  </si>
  <si>
    <t>8670063</t>
  </si>
  <si>
    <t>D143210000489</t>
  </si>
  <si>
    <t>熊本県立岱志高等学校</t>
  </si>
  <si>
    <t>熊本県荒尾市荒尾２６２０－１</t>
  </si>
  <si>
    <t>8640041</t>
  </si>
  <si>
    <t>D143210000498</t>
  </si>
  <si>
    <t>熊本県立天草拓心高等学校</t>
  </si>
  <si>
    <t>熊本県天草市本渡町本戸馬場４９５</t>
  </si>
  <si>
    <t>8630002</t>
  </si>
  <si>
    <t>D143210000504</t>
  </si>
  <si>
    <t>熊本県立牛深高等学校</t>
  </si>
  <si>
    <t>熊本県天草市久玉町１２１６－５</t>
  </si>
  <si>
    <t>8631902</t>
  </si>
  <si>
    <t>D143210000513</t>
  </si>
  <si>
    <t>熊本県立球磨中央高等学校</t>
  </si>
  <si>
    <t>熊本県球磨郡錦町西１９２</t>
  </si>
  <si>
    <t>8680303</t>
  </si>
  <si>
    <t>D143210000522</t>
  </si>
  <si>
    <t>熊本県立南稜高等学校</t>
  </si>
  <si>
    <t>熊本県球磨郡あさぎり町上北３１０</t>
  </si>
  <si>
    <t>8680422</t>
  </si>
  <si>
    <t>D143310000012</t>
  </si>
  <si>
    <t>九州学院高等学校</t>
  </si>
  <si>
    <t>熊本県熊本市中央区大江５－２－１</t>
  </si>
  <si>
    <t>8628676</t>
  </si>
  <si>
    <t>D143310000021</t>
  </si>
  <si>
    <t>鎮西高等学校</t>
  </si>
  <si>
    <t>熊本県熊本市中央区九品寺３－１－１</t>
  </si>
  <si>
    <t>8620976</t>
  </si>
  <si>
    <t>D143310000030</t>
  </si>
  <si>
    <t>真和高等学校</t>
  </si>
  <si>
    <t>D143310000049</t>
  </si>
  <si>
    <t>開新高等学校</t>
  </si>
  <si>
    <t>熊本県熊本市中央区大江６－１－３３</t>
  </si>
  <si>
    <t>8628677</t>
  </si>
  <si>
    <t>D143310000058</t>
  </si>
  <si>
    <t>熊本学園大学付属高等学校</t>
  </si>
  <si>
    <t>熊本県熊本市中央区大江２－５－１</t>
  </si>
  <si>
    <t>8620971</t>
  </si>
  <si>
    <t>D143310000067</t>
  </si>
  <si>
    <t>東海大学付属熊本星翔高等学校</t>
  </si>
  <si>
    <t>熊本県熊本市東区渡鹿９―１―１</t>
  </si>
  <si>
    <t>8620970</t>
  </si>
  <si>
    <t>D143310000076</t>
  </si>
  <si>
    <t>尚絅高等学校</t>
  </si>
  <si>
    <t>熊本県熊本市中央区九品寺２－６－７８</t>
  </si>
  <si>
    <t>8628678</t>
  </si>
  <si>
    <t>D143310000085</t>
  </si>
  <si>
    <t>慶誠高等学校</t>
  </si>
  <si>
    <t>熊本県熊本市中央区大江４－９－５８</t>
  </si>
  <si>
    <t>D143310000094</t>
  </si>
  <si>
    <t>熊本国府高等学校</t>
  </si>
  <si>
    <t>熊本県熊本市中央区国府２－１５－１</t>
  </si>
  <si>
    <t>8620949</t>
  </si>
  <si>
    <t>D143310000101</t>
  </si>
  <si>
    <t>熊本マリスト学園高等学校</t>
  </si>
  <si>
    <t>熊本県熊本市東区健軍２－１１－５４</t>
  </si>
  <si>
    <t>8620911</t>
  </si>
  <si>
    <t>D143310000110</t>
  </si>
  <si>
    <t>ルーテル学院高等学校</t>
  </si>
  <si>
    <t>熊本県熊本市中央区黒髪３丁目１２－１６</t>
  </si>
  <si>
    <t>8608520</t>
  </si>
  <si>
    <t>D143310000129</t>
  </si>
  <si>
    <t>熊本信愛女学院高等学校</t>
  </si>
  <si>
    <t>熊本県熊本市中央区上林町３－１８</t>
  </si>
  <si>
    <t>8608557</t>
  </si>
  <si>
    <t>D143310000138</t>
  </si>
  <si>
    <t>熊本中央高等学校</t>
  </si>
  <si>
    <t>熊本県熊本市中央区内坪井町４－８</t>
  </si>
  <si>
    <t>8608558</t>
  </si>
  <si>
    <t>D143310000147</t>
  </si>
  <si>
    <t>文徳高等学校</t>
  </si>
  <si>
    <t>熊本県熊本市西区池田４－２２－２</t>
  </si>
  <si>
    <t>8600082</t>
  </si>
  <si>
    <t>D143310000156</t>
  </si>
  <si>
    <t>八代白百合学園高等学校</t>
  </si>
  <si>
    <t>熊本県八代市井上町７２７－１</t>
  </si>
  <si>
    <t>8660825</t>
  </si>
  <si>
    <t>D143310000165</t>
  </si>
  <si>
    <t>秀岳館高等学校</t>
  </si>
  <si>
    <t>熊本県八代市興国町１－５</t>
  </si>
  <si>
    <t>8660881</t>
  </si>
  <si>
    <t>D143310000174</t>
  </si>
  <si>
    <t>有明高等学校</t>
  </si>
  <si>
    <t>熊本県荒尾市増永２２００</t>
  </si>
  <si>
    <t>8640032</t>
  </si>
  <si>
    <t>D143310000183</t>
  </si>
  <si>
    <t>玉名女子高等学校</t>
  </si>
  <si>
    <t>熊本県玉名市岩崎１０６１</t>
  </si>
  <si>
    <t>8650016</t>
  </si>
  <si>
    <t>D143310000192</t>
  </si>
  <si>
    <t>菊池女子高等学校</t>
  </si>
  <si>
    <t>熊本県菊池市隈府１０８１</t>
  </si>
  <si>
    <t>D143310000209</t>
  </si>
  <si>
    <t>専修大学熊本玉名高等学校</t>
  </si>
  <si>
    <t>熊本県玉名市岱明町野口１０４６</t>
  </si>
  <si>
    <t>8690293</t>
  </si>
  <si>
    <t>D143310000218</t>
  </si>
  <si>
    <t>熊本県山鹿市志々岐７９８</t>
  </si>
  <si>
    <t>8610598</t>
  </si>
  <si>
    <t>D143310000227</t>
  </si>
  <si>
    <t>勇志国際高等学校</t>
  </si>
  <si>
    <t>熊本県天草市御所浦町牧島１０６５－３</t>
  </si>
  <si>
    <t>8660334</t>
  </si>
  <si>
    <t>D143310000236</t>
  </si>
  <si>
    <t>一ツ葉高等学校</t>
  </si>
  <si>
    <t>熊本県上益城郡山都町目丸２４７２</t>
  </si>
  <si>
    <t>8613672</t>
  </si>
  <si>
    <t>D143310000245</t>
  </si>
  <si>
    <t>くまもと清陵高等学校</t>
  </si>
  <si>
    <t>熊本県阿蘇郡南阿蘇村河陰字小野５番地３００</t>
  </si>
  <si>
    <t>8691411</t>
  </si>
  <si>
    <t>D143310000254</t>
  </si>
  <si>
    <t>やまと高等学校</t>
  </si>
  <si>
    <t>熊本県上益城郡山都町滝上２２３</t>
  </si>
  <si>
    <t>8613902</t>
  </si>
  <si>
    <t>D144210000013</t>
  </si>
  <si>
    <t>44(大分)</t>
  </si>
  <si>
    <t>大分県立大分上野丘高等学校</t>
  </si>
  <si>
    <t>大分県大分市上野丘２－１０－１</t>
  </si>
  <si>
    <t>8700835</t>
  </si>
  <si>
    <t>D144210000022</t>
  </si>
  <si>
    <t>大分県立大分舞鶴高等学校</t>
  </si>
  <si>
    <t>大分県大分市今津留１－１９－１</t>
  </si>
  <si>
    <t>8700938</t>
  </si>
  <si>
    <t>D144210000031</t>
  </si>
  <si>
    <t>大分県立大分工業高等学校</t>
  </si>
  <si>
    <t>大分県大分市芳河原台１２－１</t>
  </si>
  <si>
    <t>8700948</t>
  </si>
  <si>
    <t>D144210000040</t>
  </si>
  <si>
    <t>大分県立大分商業高等学校</t>
  </si>
  <si>
    <t>大分県大分市西浜４－２</t>
  </si>
  <si>
    <t>8700931</t>
  </si>
  <si>
    <t>D144210000059</t>
  </si>
  <si>
    <t>大分県立大分西高等学校</t>
  </si>
  <si>
    <t>大分県大分市新春日町２－１－１</t>
  </si>
  <si>
    <t>8708560</t>
  </si>
  <si>
    <t>D144210000068</t>
  </si>
  <si>
    <t>大分県立大分鶴崎高等学校</t>
  </si>
  <si>
    <t>大分県大分市南鶴崎３－５－１</t>
  </si>
  <si>
    <t>8700104</t>
  </si>
  <si>
    <t>D144210000077</t>
  </si>
  <si>
    <t>大分県立鶴崎工業高等学校</t>
  </si>
  <si>
    <t>大分県大分市大字葛木５０９番地</t>
  </si>
  <si>
    <t>8700133</t>
  </si>
  <si>
    <t>D144210000086</t>
  </si>
  <si>
    <t>大分県立大分東高等学校</t>
  </si>
  <si>
    <t>大分県大分市大字屋山２００９番地</t>
  </si>
  <si>
    <t>8700313</t>
  </si>
  <si>
    <t>D144210000095</t>
  </si>
  <si>
    <t>大分県立大分雄城台高等学校</t>
  </si>
  <si>
    <t>大分県大分市大字玉沢１２５０番地</t>
  </si>
  <si>
    <t>8701155</t>
  </si>
  <si>
    <t>D144210000102</t>
  </si>
  <si>
    <t>大分県立別府鶴見丘高等学校</t>
  </si>
  <si>
    <t>大分県別府市東荘園４丁目２番４４号</t>
  </si>
  <si>
    <t>8740836</t>
  </si>
  <si>
    <t>D144210000111</t>
  </si>
  <si>
    <t>大分県立芸術緑丘高等学校</t>
  </si>
  <si>
    <t>大分県大分市上野丘東１－１１</t>
  </si>
  <si>
    <t>8700833</t>
  </si>
  <si>
    <t>D144210000120</t>
  </si>
  <si>
    <t>大分県立中津南高等学校</t>
  </si>
  <si>
    <t>大分県中津市高畑２０９３</t>
  </si>
  <si>
    <t>8710043</t>
  </si>
  <si>
    <t>D144210000139</t>
  </si>
  <si>
    <t>大分県立中津北高等学校</t>
  </si>
  <si>
    <t>大分県中津市中央町１－６－８３</t>
  </si>
  <si>
    <t>8710024</t>
  </si>
  <si>
    <t>D144210000148</t>
  </si>
  <si>
    <t>大分県立日田高等学校</t>
  </si>
  <si>
    <t>大分県日田市田島２－９－３０</t>
  </si>
  <si>
    <t>8770025</t>
  </si>
  <si>
    <t>D144210000157</t>
  </si>
  <si>
    <t>大分県立日田林工高等学校</t>
  </si>
  <si>
    <t>大分県日田市吹上町３０</t>
  </si>
  <si>
    <t>8770083</t>
  </si>
  <si>
    <t>D144210000166</t>
  </si>
  <si>
    <t>大分県立日田三隈高等学校</t>
  </si>
  <si>
    <t>大分県日田市大字友田１５４６－１</t>
  </si>
  <si>
    <t>8770000</t>
  </si>
  <si>
    <t>D144210000175</t>
  </si>
  <si>
    <t>大分県立佐伯鶴城高等学校</t>
  </si>
  <si>
    <t>大分県佐伯市城下東町７番１号</t>
  </si>
  <si>
    <t>8760848</t>
  </si>
  <si>
    <t>D144210000184</t>
  </si>
  <si>
    <t>大分県立臼杵高等学校</t>
  </si>
  <si>
    <t>大分県臼杵市海添２５２１－１</t>
  </si>
  <si>
    <t>8750042</t>
  </si>
  <si>
    <t>D144210000193</t>
  </si>
  <si>
    <t>大分県立竹田高等学校</t>
  </si>
  <si>
    <t>大分県竹田市竹田２６４２</t>
  </si>
  <si>
    <t>8780013</t>
  </si>
  <si>
    <t>D144210000200</t>
  </si>
  <si>
    <t>大分県立高田高等学校</t>
  </si>
  <si>
    <t>大分県豊後高田市玉津１８３４－１</t>
  </si>
  <si>
    <t>8790606</t>
  </si>
  <si>
    <t>D144210000219</t>
  </si>
  <si>
    <t>大分県立杵築高等学校</t>
  </si>
  <si>
    <t>大分県杵築市本庄２３７９番地</t>
  </si>
  <si>
    <t>8730014</t>
  </si>
  <si>
    <t>D144210000228</t>
  </si>
  <si>
    <t>大分県立宇佐産業科学高等学校</t>
  </si>
  <si>
    <t>大分県宇佐市四日市２９２</t>
  </si>
  <si>
    <t>8790471</t>
  </si>
  <si>
    <t>D144210000237</t>
  </si>
  <si>
    <t>大分県立由布高等学校</t>
  </si>
  <si>
    <t>大分県由布市庄内町大龍２６７４－１</t>
  </si>
  <si>
    <t>8795413</t>
  </si>
  <si>
    <t>D144210000246</t>
  </si>
  <si>
    <t>大分県立安心院高等学校</t>
  </si>
  <si>
    <t>大分県宇佐市安心院町折敷田６４番地</t>
  </si>
  <si>
    <t>8720522</t>
  </si>
  <si>
    <t>D144210000255</t>
  </si>
  <si>
    <t>大分県立大分南高等学校</t>
  </si>
  <si>
    <t>大分県大分市判田台南１丁目１番１号</t>
  </si>
  <si>
    <t>8701109</t>
  </si>
  <si>
    <t>D144210000264</t>
  </si>
  <si>
    <t>大分県立大分豊府高等学校</t>
  </si>
  <si>
    <t>大分県大分市花園３丁目３番１号</t>
  </si>
  <si>
    <t>8700846</t>
  </si>
  <si>
    <t>D144210000273</t>
  </si>
  <si>
    <t>大分県立情報科学高等学校</t>
  </si>
  <si>
    <t>大分県大分市大字横尾１６０５</t>
  </si>
  <si>
    <t>8700126</t>
  </si>
  <si>
    <t>D144210000282</t>
  </si>
  <si>
    <t>大分県立三重総合高等学校</t>
  </si>
  <si>
    <t>大分県豊後大野市三重町秋葉１０１０</t>
  </si>
  <si>
    <t>8797141</t>
  </si>
  <si>
    <t>D144210000291</t>
  </si>
  <si>
    <t>大分県立宇佐高等学校</t>
  </si>
  <si>
    <t>大分県宇佐市南宇佐１５４３</t>
  </si>
  <si>
    <t>8720102</t>
  </si>
  <si>
    <t>D144210000308</t>
  </si>
  <si>
    <t>大分県立中津南高等学校耶馬溪校</t>
  </si>
  <si>
    <t>大分県中津市耶馬溪町戸原１６５０－３</t>
  </si>
  <si>
    <t>8710404</t>
  </si>
  <si>
    <t>D144210000317</t>
  </si>
  <si>
    <t>大分県立国東高等学校</t>
  </si>
  <si>
    <t>大分県国東市国東町鶴川１９７４</t>
  </si>
  <si>
    <t>8730503</t>
  </si>
  <si>
    <t>D144210000326</t>
  </si>
  <si>
    <t>大分県立国東高等学校双国校</t>
  </si>
  <si>
    <t>大分県国東市国見町中１３５０</t>
  </si>
  <si>
    <t>8721402</t>
  </si>
  <si>
    <t>D144210000335</t>
  </si>
  <si>
    <t>大分県立中津東高等学校</t>
  </si>
  <si>
    <t>大分県中津市上如水１４５－３</t>
  </si>
  <si>
    <t>8710004</t>
  </si>
  <si>
    <t>D144210000344</t>
  </si>
  <si>
    <t>大分県立爽風館高等学校</t>
  </si>
  <si>
    <t>大分県大分市上野丘１丁目１１番１４号</t>
  </si>
  <si>
    <t>8708525</t>
  </si>
  <si>
    <t>D144210000353</t>
  </si>
  <si>
    <t>大分県立津久見高等学校</t>
  </si>
  <si>
    <t>大分県津久見市大字津久見３４８５番地１</t>
  </si>
  <si>
    <t>8792421</t>
  </si>
  <si>
    <t>D144210000362</t>
  </si>
  <si>
    <t>大分県立日出総合高等学校</t>
  </si>
  <si>
    <t>大分県速見郡日出町大字大神１３９６番地４３</t>
  </si>
  <si>
    <t>8791504</t>
  </si>
  <si>
    <t>D144210000371</t>
  </si>
  <si>
    <t>大分県立佐伯豊南高等学校</t>
  </si>
  <si>
    <t>大分県佐伯市大字鶴望２８５１－１</t>
  </si>
  <si>
    <t>8760012</t>
  </si>
  <si>
    <t>D144210000380</t>
  </si>
  <si>
    <t>大分県立別府翔青高等学校</t>
  </si>
  <si>
    <t>大分県別府市野口原３０８８の９１</t>
  </si>
  <si>
    <t>8740903</t>
  </si>
  <si>
    <t>D144210000399</t>
  </si>
  <si>
    <t>大分県立玖珠美山高等学校</t>
  </si>
  <si>
    <t>大分県玖珠郡玖珠町大字帆足１６０</t>
  </si>
  <si>
    <t>8794403</t>
  </si>
  <si>
    <t>D144210000406</t>
  </si>
  <si>
    <t>大分県立海洋科学高等学校</t>
  </si>
  <si>
    <t>大分県臼杵市大字諏訪２５４－１－２</t>
  </si>
  <si>
    <t>8750011</t>
  </si>
  <si>
    <t>D144210000415</t>
  </si>
  <si>
    <t>大分県立久住高原農業高等学校</t>
  </si>
  <si>
    <t>大分県竹田市久住町大字栢木５８０１番地３２</t>
  </si>
  <si>
    <t>8780204</t>
  </si>
  <si>
    <t>D144310000011</t>
  </si>
  <si>
    <t>岩田高等学校</t>
  </si>
  <si>
    <t>大分県大分市岩田町１丁目１番１号</t>
  </si>
  <si>
    <t>8700936</t>
  </si>
  <si>
    <t>D144310000020</t>
  </si>
  <si>
    <t>福徳学院高等学校</t>
  </si>
  <si>
    <t>大分県大分市永興１丁目１６番２０号</t>
  </si>
  <si>
    <t>8700883</t>
  </si>
  <si>
    <t>D144310000039</t>
  </si>
  <si>
    <t>大分高等学校</t>
  </si>
  <si>
    <t>大分県大分市明野高尾一丁目６番１号</t>
  </si>
  <si>
    <t>8700162</t>
  </si>
  <si>
    <t>D144310000048</t>
  </si>
  <si>
    <t>楊志館高等学校</t>
  </si>
  <si>
    <t>大分県大分市桜ヶ丘７番８号</t>
  </si>
  <si>
    <t>8700838</t>
  </si>
  <si>
    <t>D144310000057</t>
  </si>
  <si>
    <t>大分東明高等学校</t>
  </si>
  <si>
    <t>大分県大分市千代町２－４－４</t>
  </si>
  <si>
    <t>8708658</t>
  </si>
  <si>
    <t>D144310000066</t>
  </si>
  <si>
    <t>大分国際情報高等学校</t>
  </si>
  <si>
    <t>大分県大分市新貝１１番４０号</t>
  </si>
  <si>
    <t>8700911</t>
  </si>
  <si>
    <t>D144310000075</t>
  </si>
  <si>
    <t>別府溝部学園高等学校</t>
  </si>
  <si>
    <t>大分県別府市大字野田７８番地</t>
  </si>
  <si>
    <t>8748567</t>
  </si>
  <si>
    <t>D144310000084</t>
  </si>
  <si>
    <t>東九州龍谷高等学校</t>
  </si>
  <si>
    <t>大分県中津市大字中殿５２７</t>
  </si>
  <si>
    <t>8710031</t>
  </si>
  <si>
    <t>D144310000093</t>
  </si>
  <si>
    <t>昭和学園高等学校</t>
  </si>
  <si>
    <t>大分県日田市日ノ出町１４番地</t>
  </si>
  <si>
    <t>8770082</t>
  </si>
  <si>
    <t>D144310000100</t>
  </si>
  <si>
    <t>藤蔭高等学校</t>
  </si>
  <si>
    <t>大分県日田市田島本町５－４１</t>
  </si>
  <si>
    <t>8770026</t>
  </si>
  <si>
    <t>D144310000119</t>
  </si>
  <si>
    <t>日本文理大学附属高等学校</t>
  </si>
  <si>
    <t>大分県佐伯市鶴谷町２丁目１－１０</t>
  </si>
  <si>
    <t>8760811</t>
  </si>
  <si>
    <t>D144310000128</t>
  </si>
  <si>
    <t>稲葉学園高等学校</t>
  </si>
  <si>
    <t>大分県竹田市大字竹田２５０９番地</t>
  </si>
  <si>
    <t>D144310000137</t>
  </si>
  <si>
    <t>柳ヶ浦高等学校</t>
  </si>
  <si>
    <t>大分県宇佐市大字江須賀９３９</t>
  </si>
  <si>
    <t>8720032</t>
  </si>
  <si>
    <t>D144310000146</t>
  </si>
  <si>
    <t>明豊高等学校</t>
  </si>
  <si>
    <t>大分県別府市野口原３０８８</t>
  </si>
  <si>
    <t>D144310000155</t>
  </si>
  <si>
    <t>府内高等学校</t>
  </si>
  <si>
    <t>大分県大分市金池南１丁目８－５</t>
  </si>
  <si>
    <t>8700839</t>
  </si>
  <si>
    <t>D145220160017</t>
  </si>
  <si>
    <t>45(宮崎)</t>
  </si>
  <si>
    <t>宮崎県立宮崎大宮高等学校</t>
  </si>
  <si>
    <t>宮崎県宮崎市神宮東１－３－１０</t>
  </si>
  <si>
    <t>8800056</t>
  </si>
  <si>
    <t>D145220160026</t>
  </si>
  <si>
    <t>宮崎県立宮崎工業高等学校</t>
  </si>
  <si>
    <t>宮崎県宮崎市天満町９番１号</t>
  </si>
  <si>
    <t>8808567</t>
  </si>
  <si>
    <t>D145220160035</t>
  </si>
  <si>
    <t>宮崎県立宮崎商業高等学校</t>
  </si>
  <si>
    <t>宮崎県宮崎市和知川原３－２４</t>
  </si>
  <si>
    <t>8800023</t>
  </si>
  <si>
    <t>D145220160044</t>
  </si>
  <si>
    <t>宮崎県立宮崎農業高等学校</t>
  </si>
  <si>
    <t>宮崎県宮崎市大字恒久春日田１０６１</t>
  </si>
  <si>
    <t>8800916</t>
  </si>
  <si>
    <t>D145220160053</t>
  </si>
  <si>
    <t>宮崎県立宮崎南高等学校</t>
  </si>
  <si>
    <t>宮崎県宮崎市月見ヶ丘５－２－１</t>
  </si>
  <si>
    <t>8800926</t>
  </si>
  <si>
    <t>D145220160375</t>
  </si>
  <si>
    <t>宮崎県立宮崎西高等学校</t>
  </si>
  <si>
    <t>宮崎県宮崎市大塚町柳ケ迫３９７５－２</t>
  </si>
  <si>
    <t>8800951</t>
  </si>
  <si>
    <t>D145220160400</t>
  </si>
  <si>
    <t>宮崎県立宮崎北高等学校</t>
  </si>
  <si>
    <t>宮崎県宮崎市大字新名爪４５６７番地</t>
  </si>
  <si>
    <t>8800124</t>
  </si>
  <si>
    <t>D145220160419</t>
  </si>
  <si>
    <t>宮崎県立宮崎東高等学校</t>
  </si>
  <si>
    <t>宮崎県宮崎市神宮東１－２－４２</t>
  </si>
  <si>
    <t>D145220160437</t>
  </si>
  <si>
    <t>宮崎県立佐土原高等学校</t>
  </si>
  <si>
    <t>宮崎県宮崎市佐土原町下田島２１５６７</t>
  </si>
  <si>
    <t>8800211</t>
  </si>
  <si>
    <t>D145220160464</t>
  </si>
  <si>
    <t>宮崎県立宮崎海洋高等学校</t>
  </si>
  <si>
    <t>宮崎県宮崎市日の出町１番地</t>
  </si>
  <si>
    <t>8800856</t>
  </si>
  <si>
    <t>D145220260114</t>
  </si>
  <si>
    <t>宮崎県立都城泉ヶ丘高等学校</t>
  </si>
  <si>
    <t>宮崎県都城市妻ヶ丘町２７街区１５号</t>
  </si>
  <si>
    <t>8850033</t>
  </si>
  <si>
    <t>D145220260123</t>
  </si>
  <si>
    <t>宮崎県立都城農業高等学校</t>
  </si>
  <si>
    <t>宮崎県都城市祝吉一丁目５番地１</t>
  </si>
  <si>
    <t>8850019</t>
  </si>
  <si>
    <t>D145220260132</t>
  </si>
  <si>
    <t>宮崎県立都城商業高等学校</t>
  </si>
  <si>
    <t>宮崎県都城市上東町３１－２５</t>
  </si>
  <si>
    <t>8850053</t>
  </si>
  <si>
    <t>D145220260141</t>
  </si>
  <si>
    <t>宮崎県立都城工業高等学校</t>
  </si>
  <si>
    <t>宮崎県都城市五十町２４００</t>
  </si>
  <si>
    <t>8850084</t>
  </si>
  <si>
    <t>D145220260150</t>
  </si>
  <si>
    <t>宮崎県立都城西高等学校</t>
  </si>
  <si>
    <t>宮崎県都城市都原町３４０５</t>
  </si>
  <si>
    <t>8850094</t>
  </si>
  <si>
    <t>D145220260169</t>
  </si>
  <si>
    <t>宮崎県立高城高等学校</t>
  </si>
  <si>
    <t>宮崎県都城市高城町穂満坊１５６</t>
  </si>
  <si>
    <t>8851298</t>
  </si>
  <si>
    <t>D145220360275</t>
  </si>
  <si>
    <t>宮崎県立延岡高等学校</t>
  </si>
  <si>
    <t>宮崎県延岡市古城町３丁目２３３番地</t>
  </si>
  <si>
    <t>8820837</t>
  </si>
  <si>
    <t>D145220360293</t>
  </si>
  <si>
    <t>宮崎県立延岡工業高等学校</t>
  </si>
  <si>
    <t>宮崎県延岡市緑ヶ丘１丁目８－１</t>
  </si>
  <si>
    <t>8820863</t>
  </si>
  <si>
    <t>D145220360300</t>
  </si>
  <si>
    <t>宮崎県立延岡商業高等学校</t>
  </si>
  <si>
    <t>宮崎県延岡市桜ヶ丘３－７１２２</t>
  </si>
  <si>
    <t>8820007</t>
  </si>
  <si>
    <t>D145220360471</t>
  </si>
  <si>
    <t>宮崎県立延岡星雲高等学校</t>
  </si>
  <si>
    <t>宮崎県延岡市牧町４７２２番地</t>
  </si>
  <si>
    <t>8820023</t>
  </si>
  <si>
    <t>D145220360499</t>
  </si>
  <si>
    <t>宮崎県立延岡青朋高等学校</t>
  </si>
  <si>
    <t>宮崎県延岡市平原町２丁目２６１８－２</t>
  </si>
  <si>
    <t>8820866</t>
  </si>
  <si>
    <t>D145220460078</t>
  </si>
  <si>
    <t>宮崎県立日南高等学校</t>
  </si>
  <si>
    <t>宮崎県日南市大字星倉５８００番地</t>
  </si>
  <si>
    <t>8892533</t>
  </si>
  <si>
    <t>D145220460513</t>
  </si>
  <si>
    <t>宮崎県立日南振徳高等学校</t>
  </si>
  <si>
    <t>宮崎県日南市大字板敷４１０番地</t>
  </si>
  <si>
    <t>8892532</t>
  </si>
  <si>
    <t>D145220560175</t>
  </si>
  <si>
    <t>宮崎県立小林高等学校</t>
  </si>
  <si>
    <t>宮崎県小林市大字真方１２４</t>
  </si>
  <si>
    <t>8868505</t>
  </si>
  <si>
    <t>D145220560503</t>
  </si>
  <si>
    <t>宮崎県立小林秀峰高等学校</t>
  </si>
  <si>
    <t>宮崎県小林市大字水流迫６６４－２</t>
  </si>
  <si>
    <t>8868506</t>
  </si>
  <si>
    <t>D145220660316</t>
  </si>
  <si>
    <t>宮崎県立富島高等学校</t>
  </si>
  <si>
    <t>宮崎県日向市鶴町３丁目１番４３号</t>
  </si>
  <si>
    <t>8830052</t>
  </si>
  <si>
    <t>D145220660325</t>
  </si>
  <si>
    <t>宮崎県立日向工業高等学校</t>
  </si>
  <si>
    <t>宮崎県日向市大字平岩８７５０</t>
  </si>
  <si>
    <t>8830022</t>
  </si>
  <si>
    <t>D145220660389</t>
  </si>
  <si>
    <t>宮崎県立日向高等学校</t>
  </si>
  <si>
    <t>宮崎県日向市大字財光寺６２６５</t>
  </si>
  <si>
    <t>8830021</t>
  </si>
  <si>
    <t>D145220760100</t>
  </si>
  <si>
    <t>宮崎県立福島高等学校</t>
  </si>
  <si>
    <t>宮崎県串間市大字西方４０１５</t>
  </si>
  <si>
    <t>8880001</t>
  </si>
  <si>
    <t>D145220860528</t>
  </si>
  <si>
    <t>宮崎県立妻高等学校</t>
  </si>
  <si>
    <t>宮崎県西都市大字右松２３３０</t>
  </si>
  <si>
    <t>8810003</t>
  </si>
  <si>
    <t>D145220960215</t>
  </si>
  <si>
    <t>宮崎県立飯野高等学校</t>
  </si>
  <si>
    <t>宮崎県えびの市大字原田３０６８</t>
  </si>
  <si>
    <t>8894301</t>
  </si>
  <si>
    <t>D145238260063</t>
  </si>
  <si>
    <t>宮崎県立本庄高等学校</t>
  </si>
  <si>
    <t>宮崎県東諸県郡国富町大字本庄５０７１番地</t>
  </si>
  <si>
    <t>8801101</t>
  </si>
  <si>
    <t>D145240160248</t>
  </si>
  <si>
    <t>宮崎県立高鍋高等学校</t>
  </si>
  <si>
    <t>宮崎県児湯郡高鍋町大字北高鍋４２６２</t>
  </si>
  <si>
    <t>8840002</t>
  </si>
  <si>
    <t>D145240160257</t>
  </si>
  <si>
    <t>宮崎県立高鍋農業高等学校</t>
  </si>
  <si>
    <t>宮崎県児湯郡高鍋町上江１３３９－２</t>
  </si>
  <si>
    <t>8840006</t>
  </si>
  <si>
    <t>D145240660261</t>
  </si>
  <si>
    <t>宮崎県立都農高等学校</t>
  </si>
  <si>
    <t>宮崎県児湯郡都農町大字川北４６６１</t>
  </si>
  <si>
    <t>8891201</t>
  </si>
  <si>
    <t>D145242160486</t>
  </si>
  <si>
    <t>宮崎県立門川高等学校</t>
  </si>
  <si>
    <t>宮崎県東臼杵郡門川町大字門川尾末２６８０</t>
  </si>
  <si>
    <t>8890611</t>
  </si>
  <si>
    <t>D145244160348</t>
  </si>
  <si>
    <t>宮崎県立高千穂高等学校</t>
  </si>
  <si>
    <t>宮崎県西臼杵郡高千穂町大字三田井１２３４番地</t>
  </si>
  <si>
    <t>8821101</t>
  </si>
  <si>
    <t>D145320159018</t>
  </si>
  <si>
    <t>日向学院高等学校</t>
  </si>
  <si>
    <t>宮崎県宮崎市大和町１１０番地</t>
  </si>
  <si>
    <t>8800878</t>
  </si>
  <si>
    <t>D145320159027</t>
  </si>
  <si>
    <t>宮崎学園高等学校</t>
  </si>
  <si>
    <t>宮崎県宮崎市昭和町３</t>
  </si>
  <si>
    <t>8808503</t>
  </si>
  <si>
    <t>D145320159045</t>
  </si>
  <si>
    <t>宮崎日本大学高等学校</t>
  </si>
  <si>
    <t>宮崎県宮崎市大字島之内６８２２－２</t>
  </si>
  <si>
    <t>8800121</t>
  </si>
  <si>
    <t>D145320159063</t>
  </si>
  <si>
    <t>宮崎第一高等学校</t>
  </si>
  <si>
    <t>宮崎県宮崎市大字郡司分甲７６７</t>
  </si>
  <si>
    <t>8800924</t>
  </si>
  <si>
    <t>D145320159072</t>
  </si>
  <si>
    <t>日章学園高等学校</t>
  </si>
  <si>
    <t>宮崎県宮崎市広原８３６</t>
  </si>
  <si>
    <t>8800125</t>
  </si>
  <si>
    <t>D145320159081</t>
  </si>
  <si>
    <t>鵬翔高等学校</t>
  </si>
  <si>
    <t>宮崎県宮崎市大字恒久４３３６</t>
  </si>
  <si>
    <t>D145320159152</t>
  </si>
  <si>
    <t>日南学園高等学校田野分校</t>
  </si>
  <si>
    <t>宮崎県宮崎市田野町乙１０９０５</t>
  </si>
  <si>
    <t>8891702</t>
  </si>
  <si>
    <t>D145320259106</t>
  </si>
  <si>
    <t>都城高等学校</t>
  </si>
  <si>
    <t>宮崎県都城市蓑原町７９１６</t>
  </si>
  <si>
    <t>8858502</t>
  </si>
  <si>
    <t>D145320259142</t>
  </si>
  <si>
    <t>都城聖ドミニコ学園高等学校</t>
  </si>
  <si>
    <t>宮崎県都城市下長飯町８８１</t>
  </si>
  <si>
    <t>8850061</t>
  </si>
  <si>
    <t>D145320359052</t>
  </si>
  <si>
    <t>聖心ウルスラ学園高等学校</t>
  </si>
  <si>
    <t>宮崎県延岡市緑ヶ丘３－７－２１</t>
  </si>
  <si>
    <t>D145320359098</t>
  </si>
  <si>
    <t>延岡学園高等学校</t>
  </si>
  <si>
    <t>宮崎県延岡市大峡町７８２０番地</t>
  </si>
  <si>
    <t>8820001</t>
  </si>
  <si>
    <t>D145320459131</t>
  </si>
  <si>
    <t>日南学園高等学校</t>
  </si>
  <si>
    <t>宮崎県日南市吾田東三丁目５番１号</t>
  </si>
  <si>
    <t>8870041</t>
  </si>
  <si>
    <t>D145320559112</t>
  </si>
  <si>
    <t>小林西高等学校</t>
  </si>
  <si>
    <t>宮崎県小林市大字細野５８８番地４８</t>
  </si>
  <si>
    <t>8868588</t>
  </si>
  <si>
    <t>D145320959163</t>
  </si>
  <si>
    <t>日章学園九州国際高等学校</t>
  </si>
  <si>
    <t>宮崎県えびの市榎田３６３</t>
  </si>
  <si>
    <t>8894243</t>
  </si>
  <si>
    <t>D145334159126</t>
  </si>
  <si>
    <t>櫻美学園高等学校</t>
  </si>
  <si>
    <t>宮崎県北諸県郡三股町大字樺山１９９６</t>
  </si>
  <si>
    <t>8891996</t>
  </si>
  <si>
    <t>D146210000011</t>
  </si>
  <si>
    <t>46(鹿児島)</t>
  </si>
  <si>
    <t>鹿児島県立鶴丸高等学校</t>
  </si>
  <si>
    <t>鹿児島県鹿児島市薬師２－１－１</t>
  </si>
  <si>
    <t>8908502</t>
  </si>
  <si>
    <t>D146210000020</t>
  </si>
  <si>
    <t>鹿児島県立甲南高等学校</t>
  </si>
  <si>
    <t>鹿児島県鹿児島市上之園町２３－１</t>
  </si>
  <si>
    <t>8900052</t>
  </si>
  <si>
    <t>D146210000039</t>
  </si>
  <si>
    <t>鹿児島県立鹿児島中央高等学校</t>
  </si>
  <si>
    <t>鹿児島県鹿児島市加治屋町１０番１号</t>
  </si>
  <si>
    <t>8920846</t>
  </si>
  <si>
    <t>D146210000048</t>
  </si>
  <si>
    <t>鹿児島県立鹿児島東高等学校</t>
  </si>
  <si>
    <t>鹿児島県鹿児島市東坂元３－２８－１</t>
  </si>
  <si>
    <t>8920861</t>
  </si>
  <si>
    <t>D146210000057</t>
  </si>
  <si>
    <t>鹿児島県立鹿児島工業高等学校</t>
  </si>
  <si>
    <t>鹿児島県鹿児島市草牟田２－５７－１</t>
  </si>
  <si>
    <t>8900014</t>
  </si>
  <si>
    <t>D146210000066</t>
  </si>
  <si>
    <t>鹿児島県立鹿児島南高等学校</t>
  </si>
  <si>
    <t>鹿児島県鹿児島市谷山中央８丁目４番１号</t>
  </si>
  <si>
    <t>8910141</t>
  </si>
  <si>
    <t>D146210000075</t>
  </si>
  <si>
    <t>鹿児島県立指宿高等学校</t>
  </si>
  <si>
    <t>鹿児島県指宿市十町２３６</t>
  </si>
  <si>
    <t>8910402</t>
  </si>
  <si>
    <t>D146210000084</t>
  </si>
  <si>
    <t>鹿児島県立山川高等学校</t>
  </si>
  <si>
    <t>鹿児島県指宿市山川成川３４２３</t>
  </si>
  <si>
    <t>8910516</t>
  </si>
  <si>
    <t>D146210000093</t>
  </si>
  <si>
    <t>鹿児島県立頴娃高等学校</t>
  </si>
  <si>
    <t>鹿児島県南九州市頴娃町牧之内２０００番地</t>
  </si>
  <si>
    <t>8910702</t>
  </si>
  <si>
    <t>D146210000100</t>
  </si>
  <si>
    <t>鹿児島県立枕崎高等学校</t>
  </si>
  <si>
    <t>鹿児島県枕崎市岩崎町３番地</t>
  </si>
  <si>
    <t>8980052</t>
  </si>
  <si>
    <t>D146210000119</t>
  </si>
  <si>
    <t>鹿児島県立鹿児島水産高等学校</t>
  </si>
  <si>
    <t>鹿児島県枕崎市板敷南町６５０番地</t>
  </si>
  <si>
    <t>8980083</t>
  </si>
  <si>
    <t>D146210000128</t>
  </si>
  <si>
    <t>鹿児島県立加世田高等学校</t>
  </si>
  <si>
    <t>鹿児島県南さつま市加世田川畑３２００</t>
  </si>
  <si>
    <t>8970003</t>
  </si>
  <si>
    <t>D146210000137</t>
  </si>
  <si>
    <t>鹿児島県立加世田常潤高等学校</t>
  </si>
  <si>
    <t>鹿児島県南さつま市加世田武田１４８６３</t>
  </si>
  <si>
    <t>8970002</t>
  </si>
  <si>
    <t>D146210000146</t>
  </si>
  <si>
    <t>鹿児島県立川辺高等学校</t>
  </si>
  <si>
    <t>鹿児島県南九州市川辺町田部田４１５０</t>
  </si>
  <si>
    <t>8970221</t>
  </si>
  <si>
    <t>D146210000155</t>
  </si>
  <si>
    <t>鹿児島県立薩南工業高等学校</t>
  </si>
  <si>
    <t>鹿児島県南九州市知覧町郡５２３２</t>
  </si>
  <si>
    <t>8970302</t>
  </si>
  <si>
    <t>D146210000164</t>
  </si>
  <si>
    <t>鹿児島県立吹上高等学校</t>
  </si>
  <si>
    <t>鹿児島県日置市吹上町今田１００３番地</t>
  </si>
  <si>
    <t>8993305</t>
  </si>
  <si>
    <t>D146210000173</t>
  </si>
  <si>
    <t>鹿児島県立伊集院高等学校</t>
  </si>
  <si>
    <t>鹿児島県日置市伊集院町郡１９８４番地</t>
  </si>
  <si>
    <t>8992504</t>
  </si>
  <si>
    <t>D146210000182</t>
  </si>
  <si>
    <t>鹿児島県立市来農芸高等学校</t>
  </si>
  <si>
    <t>鹿児島県いちき串木野市湊町１６０</t>
  </si>
  <si>
    <t>8992101</t>
  </si>
  <si>
    <t>D146210000191</t>
  </si>
  <si>
    <t>鹿児島県立串木野高等学校</t>
  </si>
  <si>
    <t>鹿児島県いちき串木野市美住町６５</t>
  </si>
  <si>
    <t>8960024</t>
  </si>
  <si>
    <t>D146210000208</t>
  </si>
  <si>
    <t>鹿児島県立川内高等学校</t>
  </si>
  <si>
    <t>鹿児島県薩摩川内市御陵下町６－３</t>
  </si>
  <si>
    <t>8950061</t>
  </si>
  <si>
    <t>D146210000217</t>
  </si>
  <si>
    <t>鹿児島県立川内商工高等学校</t>
  </si>
  <si>
    <t>鹿児島県薩摩川内市平佐町１８３５</t>
  </si>
  <si>
    <t>8950012</t>
  </si>
  <si>
    <t>D146210000226</t>
  </si>
  <si>
    <t>鹿児島県立野田女子高等学校</t>
  </si>
  <si>
    <t>鹿児島県出水市野田町下名５４５４</t>
  </si>
  <si>
    <t>8990502</t>
  </si>
  <si>
    <t>D146210000235</t>
  </si>
  <si>
    <t>鹿児島県立出水高等学校</t>
  </si>
  <si>
    <t>鹿児島県出水市西出水町１７００</t>
  </si>
  <si>
    <t>8990213</t>
  </si>
  <si>
    <t>D146210000244</t>
  </si>
  <si>
    <t>鹿児島県立出水工業高等学校</t>
  </si>
  <si>
    <t>鹿児島県出水市五万石町３５８</t>
  </si>
  <si>
    <t>8990214</t>
  </si>
  <si>
    <t>D146210000253</t>
  </si>
  <si>
    <t>鹿児島県立大口高等学校</t>
  </si>
  <si>
    <t>鹿児島県伊佐市大口里２６７０</t>
  </si>
  <si>
    <t>8952511</t>
  </si>
  <si>
    <t>D146210000262</t>
  </si>
  <si>
    <t>鹿児島県立伊佐農林高等学校</t>
  </si>
  <si>
    <t>鹿児島県伊佐市大口原田５７４</t>
  </si>
  <si>
    <t>8952506</t>
  </si>
  <si>
    <t>D146210000271</t>
  </si>
  <si>
    <t>鹿児島県立蒲生高等学校</t>
  </si>
  <si>
    <t>鹿児島県姶良市蒲生町下久徳８４８－２</t>
  </si>
  <si>
    <t>8995304</t>
  </si>
  <si>
    <t>D146210000280</t>
  </si>
  <si>
    <t>鹿児島県立加治木高等学校</t>
  </si>
  <si>
    <t>鹿児島県姶良市加治木町仮屋町２１１番地</t>
  </si>
  <si>
    <t>8995214</t>
  </si>
  <si>
    <t>D146210000299</t>
  </si>
  <si>
    <t>鹿児島県立加治木工業高等学校</t>
  </si>
  <si>
    <t>鹿児島県姶良市加治木町新富町１３１</t>
  </si>
  <si>
    <t>8995211</t>
  </si>
  <si>
    <t>D146210000306</t>
  </si>
  <si>
    <t>鹿児島県立隼人工業高等学校</t>
  </si>
  <si>
    <t>鹿児島県霧島市隼人町内山田１丁目６番２０号</t>
  </si>
  <si>
    <t>8995106</t>
  </si>
  <si>
    <t>D146210000315</t>
  </si>
  <si>
    <t>鹿児島県立国分高等学校</t>
  </si>
  <si>
    <t>鹿児島県霧島市国分中央２－８－１</t>
  </si>
  <si>
    <t>8994332</t>
  </si>
  <si>
    <t>D146210000324</t>
  </si>
  <si>
    <t>鹿児島県立志布志高等学校</t>
  </si>
  <si>
    <t>鹿児島県志布志市志布志町安楽１７８</t>
  </si>
  <si>
    <t>8997104</t>
  </si>
  <si>
    <t>D146210000333</t>
  </si>
  <si>
    <t>鹿児島県立串良商業高等学校</t>
  </si>
  <si>
    <t>鹿児島県鹿屋市串良町岡崎２４９６－１</t>
  </si>
  <si>
    <t>8931603</t>
  </si>
  <si>
    <t>D146210000342</t>
  </si>
  <si>
    <t>鹿児島県立鹿屋高等学校</t>
  </si>
  <si>
    <t>鹿児島県鹿屋市白崎町１３－１</t>
  </si>
  <si>
    <t>8930016</t>
  </si>
  <si>
    <t>D146210000351</t>
  </si>
  <si>
    <t>鹿児島県立鹿屋農業高等学校</t>
  </si>
  <si>
    <t>鹿児島県鹿屋市寿２－１７－５</t>
  </si>
  <si>
    <t>8930014</t>
  </si>
  <si>
    <t>D146210000360</t>
  </si>
  <si>
    <t>鹿児島県立鹿屋工業高等学校</t>
  </si>
  <si>
    <t>鹿児島県鹿屋市川西町４４９０番地</t>
  </si>
  <si>
    <t>8930032</t>
  </si>
  <si>
    <t>D146210000379</t>
  </si>
  <si>
    <t>鹿児島県立垂水高等学校</t>
  </si>
  <si>
    <t>鹿児島県垂水市中央町１４番地</t>
  </si>
  <si>
    <t>8912106</t>
  </si>
  <si>
    <t>D146210000388</t>
  </si>
  <si>
    <t>鹿児島県立南大隅高等学校</t>
  </si>
  <si>
    <t>鹿児島県肝属郡南大隅町根占川北４１３</t>
  </si>
  <si>
    <t>8932501</t>
  </si>
  <si>
    <t>D146210000397</t>
  </si>
  <si>
    <t>鹿児島県立屋久島高等学校</t>
  </si>
  <si>
    <t>鹿児島県熊毛郡屋久島町宮之浦２４７９－１</t>
  </si>
  <si>
    <t>8914205</t>
  </si>
  <si>
    <t>D146210000404</t>
  </si>
  <si>
    <t>鹿児島県立大島高等学校</t>
  </si>
  <si>
    <t>鹿児島県奄美市名瀬安勝町７番１号</t>
  </si>
  <si>
    <t>8948588</t>
  </si>
  <si>
    <t>D146210000413</t>
  </si>
  <si>
    <t>鹿児島県立与論高等学校</t>
  </si>
  <si>
    <t>鹿児島県大島郡与論町茶花１２３４－１</t>
  </si>
  <si>
    <t>8919301</t>
  </si>
  <si>
    <t>D146210000422</t>
  </si>
  <si>
    <t>鹿児島県立奄美高等学校</t>
  </si>
  <si>
    <t>鹿児島県奄美市名瀬古田町１－１</t>
  </si>
  <si>
    <t>8948567</t>
  </si>
  <si>
    <t>D146210000431</t>
  </si>
  <si>
    <t>鹿児島県立大島北高等学校</t>
  </si>
  <si>
    <t>鹿児島県奄美市笠利町大字中金久３５６</t>
  </si>
  <si>
    <t>8940512</t>
  </si>
  <si>
    <t>D146210000440</t>
  </si>
  <si>
    <t>鹿児島県立古仁屋高等学校</t>
  </si>
  <si>
    <t>鹿児島県大島郡瀬戸内町古仁屋３９９－１</t>
  </si>
  <si>
    <t>8941508</t>
  </si>
  <si>
    <t>D146210000459</t>
  </si>
  <si>
    <t>鹿児島県立喜界高等学校</t>
  </si>
  <si>
    <t>鹿児島県大島郡喜界町大字赤連２５３６番地</t>
  </si>
  <si>
    <t>8916201</t>
  </si>
  <si>
    <t>D146210000468</t>
  </si>
  <si>
    <t>鹿児島県立沖永良部高等学校</t>
  </si>
  <si>
    <t>鹿児島県大島郡知名町余多２４１番地</t>
  </si>
  <si>
    <t>8919293</t>
  </si>
  <si>
    <t>D146210000477</t>
  </si>
  <si>
    <t>鹿児島市立鹿児島玉龍高等学校</t>
  </si>
  <si>
    <t>鹿児島県鹿児島市池之上町２０－５７</t>
  </si>
  <si>
    <t>8920806</t>
  </si>
  <si>
    <t>D146210000486</t>
  </si>
  <si>
    <t>鹿児島市立鹿児島商業高等学校</t>
  </si>
  <si>
    <t>鹿児島県鹿児島市西坂元町５８－１</t>
  </si>
  <si>
    <t>8920863</t>
  </si>
  <si>
    <t>D146210000495</t>
  </si>
  <si>
    <t>鹿児島市立鹿児島女子高等学校</t>
  </si>
  <si>
    <t>鹿児島県鹿児島市玉里町２７－１</t>
  </si>
  <si>
    <t>8900012</t>
  </si>
  <si>
    <t>D146210000501</t>
  </si>
  <si>
    <t>指宿市立指宿商業高等学校</t>
  </si>
  <si>
    <t>鹿児島県指宿市岩本２７４７</t>
  </si>
  <si>
    <t>8910315</t>
  </si>
  <si>
    <t>D146210000510</t>
  </si>
  <si>
    <t>出水市立出水商業高等学校</t>
  </si>
  <si>
    <t>鹿児島県出水市明神町２００</t>
  </si>
  <si>
    <t>8990131</t>
  </si>
  <si>
    <t>D146210000529</t>
  </si>
  <si>
    <t>霧島市立国分中央高等学校</t>
  </si>
  <si>
    <t>鹿児島県霧島市国分中央１－１０－１</t>
  </si>
  <si>
    <t>D146210000538</t>
  </si>
  <si>
    <t>鹿屋市立鹿屋女子高等学校</t>
  </si>
  <si>
    <t>鹿児島県鹿屋市西原１－２４－３５</t>
  </si>
  <si>
    <t>8930064</t>
  </si>
  <si>
    <t>D146210000547</t>
  </si>
  <si>
    <t>鹿児島県立錦江湾高等学校</t>
  </si>
  <si>
    <t>鹿児島県鹿児島市平川町４０４７</t>
  </si>
  <si>
    <t>8910133</t>
  </si>
  <si>
    <t>D146210000556</t>
  </si>
  <si>
    <t>鹿児島県立松陽高等学校</t>
  </si>
  <si>
    <t>鹿児島県鹿児島市福山町５７３</t>
  </si>
  <si>
    <t>8992702</t>
  </si>
  <si>
    <t>D146210000565</t>
  </si>
  <si>
    <t>鹿児島県立種子島高等学校</t>
  </si>
  <si>
    <t>鹿児島県西之表市西之表９６０７－１</t>
  </si>
  <si>
    <t>8913101</t>
  </si>
  <si>
    <t>D146210000574</t>
  </si>
  <si>
    <t>鹿児島県立徳之島高等学校</t>
  </si>
  <si>
    <t>鹿児島県大島郡徳之島町亀津７８４</t>
  </si>
  <si>
    <t>8917101</t>
  </si>
  <si>
    <t>D146210000583</t>
  </si>
  <si>
    <t>鹿児島県立川薩清修館高等学校</t>
  </si>
  <si>
    <t>鹿児島県薩摩川内市入来町副田５９６１</t>
  </si>
  <si>
    <t>8951401</t>
  </si>
  <si>
    <t>D146210000592</t>
  </si>
  <si>
    <t>鹿児島県立霧島高等学校</t>
  </si>
  <si>
    <t>鹿児島県霧島市牧園町宿窪田３３０－５</t>
  </si>
  <si>
    <t>8996507</t>
  </si>
  <si>
    <t>D146210000609</t>
  </si>
  <si>
    <t>鹿児島県立種子島中央高等学校</t>
  </si>
  <si>
    <t>鹿児島県熊毛郡中種子町野間４２５８－１</t>
  </si>
  <si>
    <t>8913604</t>
  </si>
  <si>
    <t>D146210000618</t>
  </si>
  <si>
    <t>鹿児島県立福山高等学校</t>
  </si>
  <si>
    <t>鹿児島県霧島市福山町福山５３９９－１</t>
  </si>
  <si>
    <t>8994501</t>
  </si>
  <si>
    <t>D146210000627</t>
  </si>
  <si>
    <t>鹿児島県立武岡台高等学校</t>
  </si>
  <si>
    <t>鹿児島県鹿児島市小野町３１７５</t>
  </si>
  <si>
    <t>8900022</t>
  </si>
  <si>
    <t>D146210000636</t>
  </si>
  <si>
    <t>鹿児島県立開陽高等学校</t>
  </si>
  <si>
    <t>鹿児島県鹿児島市西谷山１丁目２番１号</t>
  </si>
  <si>
    <t>8910117</t>
  </si>
  <si>
    <t>D146210000645</t>
  </si>
  <si>
    <t>鹿児島県立薩摩中央高等学校</t>
  </si>
  <si>
    <t>鹿児島県薩摩郡さつま町虎居１９００</t>
  </si>
  <si>
    <t>8951811</t>
  </si>
  <si>
    <t>D146210000654</t>
  </si>
  <si>
    <t>鹿児島県立鶴翔高等学校</t>
  </si>
  <si>
    <t>鹿児島県阿久根市赤瀬川１８００</t>
  </si>
  <si>
    <t>8991611</t>
  </si>
  <si>
    <t>D146210000663</t>
  </si>
  <si>
    <t>鹿児島県立明桜館高等学校</t>
  </si>
  <si>
    <t>鹿児島県鹿児島市郡山町１００番地</t>
  </si>
  <si>
    <t>8911105</t>
  </si>
  <si>
    <t>D146210000672</t>
  </si>
  <si>
    <t>鹿児島県立曽於高等学校</t>
  </si>
  <si>
    <t>鹿児島県曽於市末吉町二之方６０８０</t>
  </si>
  <si>
    <t>8998605</t>
  </si>
  <si>
    <t>D146210000681</t>
  </si>
  <si>
    <t>鹿児島県立楠隼高等学校</t>
  </si>
  <si>
    <t>鹿児島県肝属郡肝付町前田５０２５</t>
  </si>
  <si>
    <t>8931206</t>
  </si>
  <si>
    <t>D146310000019</t>
  </si>
  <si>
    <t>鹿児島実業高等学校</t>
  </si>
  <si>
    <t>鹿児島県鹿児島市五ヶ別府町３５９１－３</t>
  </si>
  <si>
    <t>8910180</t>
  </si>
  <si>
    <t>D146310000028</t>
  </si>
  <si>
    <t>れいめい高等学校</t>
  </si>
  <si>
    <t>鹿児島県薩摩川内市隈之城町２２０５番地</t>
  </si>
  <si>
    <t>8950041</t>
  </si>
  <si>
    <t>D146310000037</t>
  </si>
  <si>
    <t>樟南高等学校</t>
  </si>
  <si>
    <t>鹿児島県鹿児島市武岡１－１２０－１</t>
  </si>
  <si>
    <t>8900031</t>
  </si>
  <si>
    <t>D146310000046</t>
  </si>
  <si>
    <t>樟南第二高等学校</t>
  </si>
  <si>
    <t>鹿児島県大島郡天城町天城２９７</t>
  </si>
  <si>
    <t>8917611</t>
  </si>
  <si>
    <t>D146310000055</t>
  </si>
  <si>
    <t>鹿児島城西高等学校</t>
  </si>
  <si>
    <t>鹿児島県日置市伊集院町清藤１９３８</t>
  </si>
  <si>
    <t>8992593</t>
  </si>
  <si>
    <t>D146310000064</t>
  </si>
  <si>
    <t>鹿児島高等学校</t>
  </si>
  <si>
    <t>鹿児島県鹿児島市薬師１－２１－９</t>
  </si>
  <si>
    <t>8900042</t>
  </si>
  <si>
    <t>D146310000073</t>
  </si>
  <si>
    <t>鹿児島純心女子高等学校</t>
  </si>
  <si>
    <t>鹿児島県鹿児島市唐湊４－２２－２</t>
  </si>
  <si>
    <t>8908522</t>
  </si>
  <si>
    <t>D146310000082</t>
  </si>
  <si>
    <t>鹿児島情報高等学校</t>
  </si>
  <si>
    <t>鹿児島県鹿児島市谷山中央２丁目４１１８</t>
  </si>
  <si>
    <t>D146310000091</t>
  </si>
  <si>
    <t>ラ・サール高等学校</t>
  </si>
  <si>
    <t>鹿児島県鹿児島市小松原２丁目１０番１号</t>
  </si>
  <si>
    <t>8910192</t>
  </si>
  <si>
    <t>D146310000108</t>
  </si>
  <si>
    <t>龍桜高等学校</t>
  </si>
  <si>
    <t>鹿児島県姶良市加治木町木田５３４８番地</t>
  </si>
  <si>
    <t>8995241</t>
  </si>
  <si>
    <t>D146310000117</t>
  </si>
  <si>
    <t>鳳凰高等学校</t>
  </si>
  <si>
    <t>鹿児島県南さつま市加世田唐仁原１２０２</t>
  </si>
  <si>
    <t>8971121</t>
  </si>
  <si>
    <t>D146310000126</t>
  </si>
  <si>
    <t>神村学園高等部</t>
  </si>
  <si>
    <t>鹿児島県いちき串木野市別府４４６０</t>
  </si>
  <si>
    <t>8960037</t>
  </si>
  <si>
    <t>D146310000135</t>
  </si>
  <si>
    <t>出水中央高等学校</t>
  </si>
  <si>
    <t>鹿児島県出水市西出水町４４８番地</t>
  </si>
  <si>
    <t>D146310000144</t>
  </si>
  <si>
    <t>大口明光学園高等学校</t>
  </si>
  <si>
    <t>鹿児島県伊佐市大口里１８３０</t>
  </si>
  <si>
    <t>D146310000153</t>
  </si>
  <si>
    <t>鹿児島第一高等学校</t>
  </si>
  <si>
    <t>鹿児島県霧島市国分府中２１４</t>
  </si>
  <si>
    <t>8994345</t>
  </si>
  <si>
    <t>D146310000162</t>
  </si>
  <si>
    <t>鹿屋中央高等学校</t>
  </si>
  <si>
    <t>鹿児島県鹿屋市寿８－１２－２６</t>
  </si>
  <si>
    <t>D146310000171</t>
  </si>
  <si>
    <t>尚志館高等学校</t>
  </si>
  <si>
    <t>鹿児島県志布志市志布志町安楽６２００</t>
  </si>
  <si>
    <t>D146310000180</t>
  </si>
  <si>
    <t>志學館高等部高等学校</t>
  </si>
  <si>
    <t>鹿児島県鹿児島市南郡元町３２－１</t>
  </si>
  <si>
    <t>8900069</t>
  </si>
  <si>
    <t>D146310000199</t>
  </si>
  <si>
    <t>池田高等学校</t>
  </si>
  <si>
    <t>鹿児島県鹿児島市西別府町１６８０番地</t>
  </si>
  <si>
    <t>8900033</t>
  </si>
  <si>
    <t>D146310000206</t>
  </si>
  <si>
    <t>鹿児島育英館高等学校</t>
  </si>
  <si>
    <t>鹿児島県日置市伊集院町猪鹿倉５５０番地</t>
  </si>
  <si>
    <t>8992505</t>
  </si>
  <si>
    <t>D146310000215</t>
  </si>
  <si>
    <t>鹿児島修学館高等学校</t>
  </si>
  <si>
    <t>鹿児島県鹿児島市永吉２－９－１</t>
  </si>
  <si>
    <t>8900023</t>
  </si>
  <si>
    <t>D146310000224</t>
  </si>
  <si>
    <t>屋久島おおぞら高等学校</t>
  </si>
  <si>
    <t>鹿児島県熊毛郡屋久島町平内３４－２</t>
  </si>
  <si>
    <t>8914406</t>
  </si>
  <si>
    <t>D147220100018</t>
  </si>
  <si>
    <t>47(沖縄)</t>
  </si>
  <si>
    <t>沖縄県立首里高等学校</t>
  </si>
  <si>
    <t>沖縄県那覇市首里真和志町２－４３</t>
  </si>
  <si>
    <t>9030816</t>
  </si>
  <si>
    <t>D147220100027</t>
  </si>
  <si>
    <t>沖縄県立沖縄工業高等学校</t>
  </si>
  <si>
    <t>沖縄県那覇市松川３ー２０ー１</t>
  </si>
  <si>
    <t>9020062</t>
  </si>
  <si>
    <t>D147220100036</t>
  </si>
  <si>
    <t>沖縄県立那覇商業高等学校</t>
  </si>
  <si>
    <t>沖縄県那覇市松山１－１６－１</t>
  </si>
  <si>
    <t>9000032</t>
  </si>
  <si>
    <t>D147220100045</t>
  </si>
  <si>
    <t>沖縄県立那覇高等学校</t>
  </si>
  <si>
    <t>沖縄県那覇市松尾１丁目２１番４４号</t>
  </si>
  <si>
    <t>9000004</t>
  </si>
  <si>
    <t>D147220100054</t>
  </si>
  <si>
    <t>沖縄県立小禄高等学校</t>
  </si>
  <si>
    <t>沖縄県那覇市鏡原町２２－１</t>
  </si>
  <si>
    <t>9010151</t>
  </si>
  <si>
    <t>D147220100063</t>
  </si>
  <si>
    <t>沖縄県立真和志高等学校</t>
  </si>
  <si>
    <t>沖縄県那覇市字真地２４８</t>
  </si>
  <si>
    <t>9020072</t>
  </si>
  <si>
    <t>D147220100072</t>
  </si>
  <si>
    <t>沖縄県立泊高等学校</t>
  </si>
  <si>
    <t>沖縄県那覇市泊３－１９－２</t>
  </si>
  <si>
    <t>9000012</t>
  </si>
  <si>
    <t>D147220100081</t>
  </si>
  <si>
    <t>沖縄県立首里東高等学校</t>
  </si>
  <si>
    <t>沖縄県那覇市首里石嶺町３－１７８</t>
  </si>
  <si>
    <t>9030804</t>
  </si>
  <si>
    <t>D147220100090</t>
  </si>
  <si>
    <t>沖縄県立那覇西高等学校</t>
  </si>
  <si>
    <t>沖縄県那覇市金城３－５－１</t>
  </si>
  <si>
    <t>9010155</t>
  </si>
  <si>
    <t>D147220100107</t>
  </si>
  <si>
    <t>沖縄県立那覇国際高等学校</t>
  </si>
  <si>
    <t>沖縄県那覇市天久１－２９－１</t>
  </si>
  <si>
    <t>9000005</t>
  </si>
  <si>
    <t>D147220500014</t>
  </si>
  <si>
    <t>沖縄県立普天間高等学校</t>
  </si>
  <si>
    <t>沖縄県宜野湾市普天間１丁目２４番１号</t>
  </si>
  <si>
    <t>9012202</t>
  </si>
  <si>
    <t>D147220500023</t>
  </si>
  <si>
    <t>沖縄県立中部商業高等学校</t>
  </si>
  <si>
    <t>沖縄県宜野湾市我如古２丁目２番１号</t>
  </si>
  <si>
    <t>9012214</t>
  </si>
  <si>
    <t>D147220500032</t>
  </si>
  <si>
    <t>沖縄県立宜野湾高等学校</t>
  </si>
  <si>
    <t>沖縄県宜野湾市真志喜２丁目２５番１号</t>
  </si>
  <si>
    <t>9012224</t>
  </si>
  <si>
    <t>D147220700012</t>
  </si>
  <si>
    <t>沖縄県立八重山農林高等学校</t>
  </si>
  <si>
    <t>沖縄県石垣市字大川４７７－１</t>
  </si>
  <si>
    <t>9070022</t>
  </si>
  <si>
    <t>D147220700021</t>
  </si>
  <si>
    <t>沖縄県立八重山高等学校</t>
  </si>
  <si>
    <t>沖縄県石垣市字登野城２７５番地</t>
  </si>
  <si>
    <t>9070004</t>
  </si>
  <si>
    <t>D147220700030</t>
  </si>
  <si>
    <t>沖縄県立八重山商工高等学校</t>
  </si>
  <si>
    <t>沖縄県石垣市字真栄里１８０</t>
  </si>
  <si>
    <t>9070002</t>
  </si>
  <si>
    <t>D147220800011</t>
  </si>
  <si>
    <t>沖縄県立浦添高等学校</t>
  </si>
  <si>
    <t>沖縄県浦添市内間３－２６－１</t>
  </si>
  <si>
    <t>9012121</t>
  </si>
  <si>
    <t>D147220800020</t>
  </si>
  <si>
    <t>沖縄県立那覇工業高等学校</t>
  </si>
  <si>
    <t>沖縄県浦添市勢理客４－２２－１</t>
  </si>
  <si>
    <t>9012122</t>
  </si>
  <si>
    <t>D147220800039</t>
  </si>
  <si>
    <t>沖縄県立浦添商業高等学校</t>
  </si>
  <si>
    <t>沖縄県浦添市伊祖３－１１－１</t>
  </si>
  <si>
    <t>9012132</t>
  </si>
  <si>
    <t>D147220800048</t>
  </si>
  <si>
    <t>沖縄県立陽明高等学校</t>
  </si>
  <si>
    <t>沖縄県浦添市字大平４８８番地</t>
  </si>
  <si>
    <t>9012113</t>
  </si>
  <si>
    <t>D147220800057</t>
  </si>
  <si>
    <t>沖縄県立浦添工業高等学校</t>
  </si>
  <si>
    <t>沖縄県浦添市経塚１－１－１</t>
  </si>
  <si>
    <t>9012111</t>
  </si>
  <si>
    <t>D147220900010</t>
  </si>
  <si>
    <t>沖縄県立名護高等学校</t>
  </si>
  <si>
    <t>沖縄県名護市大西５－１７－１</t>
  </si>
  <si>
    <t>9050018</t>
  </si>
  <si>
    <t>D147220900029</t>
  </si>
  <si>
    <t>沖縄県立北部農林高等学校</t>
  </si>
  <si>
    <t>沖縄県名護市字宇茂佐１３</t>
  </si>
  <si>
    <t>9050006</t>
  </si>
  <si>
    <t>D147220900038</t>
  </si>
  <si>
    <t>沖縄県立名護商工高等学校</t>
  </si>
  <si>
    <t>沖縄県名護市大北４－１－２３</t>
  </si>
  <si>
    <t>9050019</t>
  </si>
  <si>
    <t>D147221000017</t>
  </si>
  <si>
    <t>沖縄県立沖縄水産高等学校</t>
  </si>
  <si>
    <t>沖縄県糸満市西崎１－１－１</t>
  </si>
  <si>
    <t>9010305</t>
  </si>
  <si>
    <t>D147221000026</t>
  </si>
  <si>
    <t>沖縄県立糸満高等学校</t>
  </si>
  <si>
    <t>沖縄県糸満市字糸満１６９６－１</t>
  </si>
  <si>
    <t>9010361</t>
  </si>
  <si>
    <t>D147221100016</t>
  </si>
  <si>
    <t>沖縄県立コザ高等学校</t>
  </si>
  <si>
    <t>沖縄県沖縄市照屋５丁目５番１号</t>
  </si>
  <si>
    <t>9040011</t>
  </si>
  <si>
    <t>D147221100025</t>
  </si>
  <si>
    <t>沖縄県立美来工科高等学校</t>
  </si>
  <si>
    <t>沖縄県沖縄市越来３－１７－１</t>
  </si>
  <si>
    <t>9040001</t>
  </si>
  <si>
    <t>D147221100034</t>
  </si>
  <si>
    <t>沖縄県立美里工業高等学校</t>
  </si>
  <si>
    <t>沖縄県沖縄市泡瀬５－４２－２</t>
  </si>
  <si>
    <t>9042172</t>
  </si>
  <si>
    <t>D147221100043</t>
  </si>
  <si>
    <t>沖縄県立美里高等学校</t>
  </si>
  <si>
    <t>沖縄県沖縄市松本２－５－１</t>
  </si>
  <si>
    <t>9042151</t>
  </si>
  <si>
    <t>D147221100052</t>
  </si>
  <si>
    <t>沖縄県立球陽高等学校</t>
  </si>
  <si>
    <t>沖縄県沖縄市南桃原１－１０－１</t>
  </si>
  <si>
    <t>9040035</t>
  </si>
  <si>
    <t>D147221200015</t>
  </si>
  <si>
    <t>沖縄県立南部農林高等学校</t>
  </si>
  <si>
    <t>沖縄県豊見城市字長堂１８２番地</t>
  </si>
  <si>
    <t>9010203</t>
  </si>
  <si>
    <t>D147221200024</t>
  </si>
  <si>
    <t>沖縄県立豊見城高等学校</t>
  </si>
  <si>
    <t>沖縄県豊見城市字真玉橋２１７</t>
  </si>
  <si>
    <t>9010201</t>
  </si>
  <si>
    <t>D147221200033</t>
  </si>
  <si>
    <t>沖縄県立豊見城南高等学校</t>
  </si>
  <si>
    <t>沖縄県豊見城市字翁長５２０番地</t>
  </si>
  <si>
    <t>9010223</t>
  </si>
  <si>
    <t>D147221300014</t>
  </si>
  <si>
    <t>沖縄県立石川高等学校</t>
  </si>
  <si>
    <t>沖縄県うるま市石川伊波８６１</t>
  </si>
  <si>
    <t>9041115</t>
  </si>
  <si>
    <t>D147221300023</t>
  </si>
  <si>
    <t>沖縄県立前原高等学校</t>
  </si>
  <si>
    <t>沖縄県うるま市字田場１８２７</t>
  </si>
  <si>
    <t>9042213</t>
  </si>
  <si>
    <t>D147221300032</t>
  </si>
  <si>
    <t>沖縄県立中部農林高等学校</t>
  </si>
  <si>
    <t>沖縄県うるま市字田場１５７０</t>
  </si>
  <si>
    <t>D147221300041</t>
  </si>
  <si>
    <t>沖縄県立具志川商業高等学校</t>
  </si>
  <si>
    <t>沖縄県うるま市みどり町６－１０－１</t>
  </si>
  <si>
    <t>9042215</t>
  </si>
  <si>
    <t>D147221300050</t>
  </si>
  <si>
    <t>沖縄県立与勝高等学校</t>
  </si>
  <si>
    <t>沖縄県うるま市勝連平安名３２４８番地</t>
  </si>
  <si>
    <t>9042312</t>
  </si>
  <si>
    <t>D147221300069</t>
  </si>
  <si>
    <t>沖縄県立具志川高等学校</t>
  </si>
  <si>
    <t>沖縄県うるま市喜仲三丁目２８番１号</t>
  </si>
  <si>
    <t>9042236</t>
  </si>
  <si>
    <t>D147221400013</t>
  </si>
  <si>
    <t>沖縄県立宮古高等学校</t>
  </si>
  <si>
    <t>沖縄県宮古島市平良字西里７１８－１</t>
  </si>
  <si>
    <t>9060012</t>
  </si>
  <si>
    <t>D147221400022</t>
  </si>
  <si>
    <t>沖縄県立宮古工業高等学校</t>
  </si>
  <si>
    <t>沖縄県宮古島市平良字東仲宗根９６８－４</t>
  </si>
  <si>
    <t>9060007</t>
  </si>
  <si>
    <t>D147221400031</t>
  </si>
  <si>
    <t>沖縄県立伊良部高等学校</t>
  </si>
  <si>
    <t>沖縄県宮古島市伊良部字前里添１０７９－１</t>
  </si>
  <si>
    <t>9060501</t>
  </si>
  <si>
    <t>D147221400040</t>
  </si>
  <si>
    <t>沖縄県立宮古総合実業高等学校</t>
  </si>
  <si>
    <t>沖縄県宮古島市平良字下里２８０</t>
  </si>
  <si>
    <t>9060013</t>
  </si>
  <si>
    <t>D147230200016</t>
  </si>
  <si>
    <t>沖縄県立辺土名高等学校</t>
  </si>
  <si>
    <t>沖縄県国頭郡大宜味村字饒波２０１５</t>
  </si>
  <si>
    <t>9051304</t>
  </si>
  <si>
    <t>D147230600012</t>
  </si>
  <si>
    <t>沖縄県立北山高等学校</t>
  </si>
  <si>
    <t>沖縄県国頭郡今帰仁村字仲尾次５４０番地の１</t>
  </si>
  <si>
    <t>9050424</t>
  </si>
  <si>
    <t>D147230800010</t>
  </si>
  <si>
    <t>沖縄県立本部高等学校</t>
  </si>
  <si>
    <t>沖縄県国頭郡本部町字渡久地３７７</t>
  </si>
  <si>
    <t>9050214</t>
  </si>
  <si>
    <t>D147231300013</t>
  </si>
  <si>
    <t>沖縄県立宜野座高等学校</t>
  </si>
  <si>
    <t>沖縄県国頭郡宜野座村字宜野座１番地</t>
  </si>
  <si>
    <t>9041302</t>
  </si>
  <si>
    <t>D147232400010</t>
  </si>
  <si>
    <t>沖縄県立読谷高等学校</t>
  </si>
  <si>
    <t>沖縄県中頭郡読谷村字伊良皆１９８</t>
  </si>
  <si>
    <t>9040303</t>
  </si>
  <si>
    <t>D147232500019</t>
  </si>
  <si>
    <t>沖縄県立嘉手納高等学校</t>
  </si>
  <si>
    <t>沖縄県中頭郡嘉手納町字屋良８０６番地</t>
  </si>
  <si>
    <t>9040202</t>
  </si>
  <si>
    <t>D147232600018</t>
  </si>
  <si>
    <t>沖縄県立北谷高等学校</t>
  </si>
  <si>
    <t>沖縄県中頭郡北谷町字桑江４１４番地</t>
  </si>
  <si>
    <t>9040103</t>
  </si>
  <si>
    <t>D147232700017</t>
  </si>
  <si>
    <t>沖縄県立北中城高等学校</t>
  </si>
  <si>
    <t>沖縄県中頭郡北中城村字渡口１９９７－１３</t>
  </si>
  <si>
    <t>9012302</t>
  </si>
  <si>
    <t>D147232900015</t>
  </si>
  <si>
    <t>沖縄県立西原高等学校</t>
  </si>
  <si>
    <t>沖縄県中頭郡西原町字翁長６１０</t>
  </si>
  <si>
    <t>9030117</t>
  </si>
  <si>
    <t>D147234800012</t>
  </si>
  <si>
    <t>沖縄県立知念高等学校</t>
  </si>
  <si>
    <t>沖縄県島尻郡与那原町字与那原１１番地</t>
  </si>
  <si>
    <t>9011303</t>
  </si>
  <si>
    <t>D147235000017</t>
  </si>
  <si>
    <t>沖縄県立南風原高等学校</t>
  </si>
  <si>
    <t>沖縄県島尻郡南風原町字津嘉山１１４０</t>
  </si>
  <si>
    <t>9011117</t>
  </si>
  <si>
    <t>D147235000026</t>
  </si>
  <si>
    <t>沖縄県立開邦高等学校</t>
  </si>
  <si>
    <t>沖縄県島尻郡南風原町字新川６４６番地</t>
  </si>
  <si>
    <t>9011105</t>
  </si>
  <si>
    <t>D147236100014</t>
  </si>
  <si>
    <t>沖縄県立久米島高等学校</t>
  </si>
  <si>
    <t>沖縄県島尻郡久米島町字嘉手苅７２７</t>
  </si>
  <si>
    <t>9013121</t>
  </si>
  <si>
    <t>D147236200013</t>
  </si>
  <si>
    <t>沖縄県立南部工業高等学校</t>
  </si>
  <si>
    <t>沖縄県島尻郡八重瀬町字富盛１３３８</t>
  </si>
  <si>
    <t>9010402</t>
  </si>
  <si>
    <t>D147236200022</t>
  </si>
  <si>
    <t>沖縄県立南部商業高等学校</t>
  </si>
  <si>
    <t>沖縄県島尻郡八重瀬町字友寄８５０</t>
  </si>
  <si>
    <t>9010411</t>
  </si>
  <si>
    <t>D147236200031</t>
  </si>
  <si>
    <t>沖縄県立向陽高等学校</t>
  </si>
  <si>
    <t>沖縄県島尻郡八重瀬町字港川１５０</t>
  </si>
  <si>
    <t>9010511</t>
  </si>
  <si>
    <t>D147320100016</t>
  </si>
  <si>
    <t>沖縄尚学高等学校</t>
  </si>
  <si>
    <t>沖縄県那覇市字国場７４７番地</t>
  </si>
  <si>
    <t>9020075</t>
  </si>
  <si>
    <t>D147320100025</t>
  </si>
  <si>
    <t>興南高等学校</t>
  </si>
  <si>
    <t>沖縄県那覇市古島１－７－１</t>
  </si>
  <si>
    <t>9020061</t>
  </si>
  <si>
    <t>D147320100034</t>
  </si>
  <si>
    <t>つくば開成国際高等学校</t>
  </si>
  <si>
    <t>沖縄県那覇市樋川２丁目５番１号</t>
  </si>
  <si>
    <t>9000022</t>
  </si>
  <si>
    <t>D147320500012</t>
  </si>
  <si>
    <t>沖縄カトリック高等学校</t>
  </si>
  <si>
    <t>沖縄県宜野湾市真栄原３丁目１６番１号</t>
  </si>
  <si>
    <t>9012215</t>
  </si>
  <si>
    <t>D147320700010</t>
  </si>
  <si>
    <t>瑞穂ＭＳＣ高等学校</t>
  </si>
  <si>
    <t>沖縄県石垣市新栄町６－１８</t>
  </si>
  <si>
    <t>9070014</t>
  </si>
  <si>
    <t>D147320800019</t>
  </si>
  <si>
    <t>昭和薬科大学附属高等学校</t>
  </si>
  <si>
    <t>沖縄県浦添市字沢岻４５０番地</t>
  </si>
  <si>
    <t>9012112</t>
  </si>
  <si>
    <t>D147320900018</t>
  </si>
  <si>
    <t>ヒューマンキャンパス高等学校</t>
  </si>
  <si>
    <t>沖縄県名護市三原２６３</t>
  </si>
  <si>
    <t>9052264</t>
  </si>
  <si>
    <t>D147320900027</t>
  </si>
  <si>
    <t>エナジックスポーツ高等学院</t>
  </si>
  <si>
    <t>沖縄県名護市字瀬嵩２９６</t>
  </si>
  <si>
    <t>9052266</t>
  </si>
  <si>
    <t>D147321100014</t>
  </si>
  <si>
    <t>仙台育英学園沖縄高等学校</t>
  </si>
  <si>
    <t>沖縄県沖縄市胡屋２－６－１７</t>
  </si>
  <si>
    <t>9040021</t>
  </si>
  <si>
    <t>D147321300012</t>
  </si>
  <si>
    <t>Ｎ高等学校</t>
  </si>
  <si>
    <t>沖縄県うるま市与那城伊計２２４番地</t>
  </si>
  <si>
    <t>9042421</t>
  </si>
  <si>
    <t>D147330800018</t>
  </si>
  <si>
    <t>八洲学園大学国際高等学校</t>
  </si>
  <si>
    <t>沖縄県国頭郡本部町備瀬１２４９</t>
  </si>
  <si>
    <t>9050207</t>
  </si>
  <si>
    <t>G101110100535</t>
  </si>
  <si>
    <t>G1(高専)</t>
  </si>
  <si>
    <t>函館工業高等専門学校</t>
  </si>
  <si>
    <t>北海道函館市戸倉町１４番１号</t>
  </si>
  <si>
    <t>0428501</t>
  </si>
  <si>
    <t>G101110100544</t>
  </si>
  <si>
    <t>苫小牧工業高等専門学校</t>
  </si>
  <si>
    <t>北海道苫小牧市字錦岡４４３</t>
  </si>
  <si>
    <t>0591275</t>
  </si>
  <si>
    <t>G101110100553</t>
  </si>
  <si>
    <t>釧路工業高等専門学校</t>
  </si>
  <si>
    <t>北海道釧路市大楽毛西２－３２－１</t>
  </si>
  <si>
    <t>0840916</t>
  </si>
  <si>
    <t>G101110100562</t>
  </si>
  <si>
    <t>旭川工業高等専門学校</t>
  </si>
  <si>
    <t>北海道旭川市春光台２条２－１－６</t>
  </si>
  <si>
    <t>0718142</t>
  </si>
  <si>
    <t>G102110100721</t>
  </si>
  <si>
    <t>八戸工業高等専門学校</t>
  </si>
  <si>
    <t>青森県八戸市大字田面木字上野平１６－１</t>
  </si>
  <si>
    <t>0391192</t>
  </si>
  <si>
    <t>G103110100846</t>
  </si>
  <si>
    <t>一関工業高等専門学校</t>
  </si>
  <si>
    <t>岩手県一関市萩荘字高梨</t>
  </si>
  <si>
    <t>0218511</t>
  </si>
  <si>
    <t>G104110101041</t>
  </si>
  <si>
    <t>仙台高等専門学校</t>
  </si>
  <si>
    <t>宮城県仙台市青葉区愛子中央４丁目１６番１号</t>
  </si>
  <si>
    <t>9893128</t>
  </si>
  <si>
    <t>G105110101166</t>
  </si>
  <si>
    <t>秋田工業高等専門学校</t>
  </si>
  <si>
    <t>秋田県秋田市飯島文京町１－１</t>
  </si>
  <si>
    <t>0118511</t>
  </si>
  <si>
    <t>G106110101263</t>
  </si>
  <si>
    <t>鶴岡工業高等専門学校</t>
  </si>
  <si>
    <t>山形県鶴岡市井岡字沢田１０４</t>
  </si>
  <si>
    <t>9978511</t>
  </si>
  <si>
    <t>G107110101404</t>
  </si>
  <si>
    <t>福島工業高等専門学校</t>
  </si>
  <si>
    <t>福島県いわき市平上荒川字長尾３０</t>
  </si>
  <si>
    <t>9708034</t>
  </si>
  <si>
    <t>G108110101546</t>
  </si>
  <si>
    <t>茨城工業高等専門学校</t>
  </si>
  <si>
    <t>茨城県ひたちなか市中根８６６</t>
  </si>
  <si>
    <t>3128508</t>
  </si>
  <si>
    <t>G109110101705</t>
  </si>
  <si>
    <t>小山工業高等専門学校</t>
  </si>
  <si>
    <t>栃木県小山市大字中久喜７７１</t>
  </si>
  <si>
    <t>3230806</t>
  </si>
  <si>
    <t>G110110101935</t>
  </si>
  <si>
    <t>群馬工業高等専門学校</t>
  </si>
  <si>
    <t>群馬県前橋市鳥羽町５８０</t>
  </si>
  <si>
    <t>3718530</t>
  </si>
  <si>
    <t>G112110102692</t>
  </si>
  <si>
    <t>木更津工業高等専門学校</t>
  </si>
  <si>
    <t>千葉県木更津市清見台東２－１１－１</t>
  </si>
  <si>
    <t>2920041</t>
  </si>
  <si>
    <t>G113110104564</t>
  </si>
  <si>
    <t>東京工業高等専門学校</t>
  </si>
  <si>
    <t>東京都八王子市椚田町１２２０－２</t>
  </si>
  <si>
    <t>1930997</t>
  </si>
  <si>
    <t>G113210104571</t>
  </si>
  <si>
    <t>東京都立産業技術高等専門学校</t>
  </si>
  <si>
    <t>東京都品川区東大井１－１０－４０</t>
  </si>
  <si>
    <t>1400011</t>
  </si>
  <si>
    <t>G113310104588</t>
  </si>
  <si>
    <t>サレジオ工業高等専門学校</t>
  </si>
  <si>
    <t>東京都町田市小山ヶ丘４－６－８</t>
  </si>
  <si>
    <t>1940215</t>
  </si>
  <si>
    <t>G115110105302</t>
  </si>
  <si>
    <t>長岡工業高等専門学校</t>
  </si>
  <si>
    <t>新潟県長岡市西片貝町８８８</t>
  </si>
  <si>
    <t>9408532</t>
  </si>
  <si>
    <t>G116110105383</t>
  </si>
  <si>
    <t>富山高等専門学校</t>
  </si>
  <si>
    <t>富山県富山市本郷町１３</t>
  </si>
  <si>
    <t>9398630</t>
  </si>
  <si>
    <t>G117110105578</t>
  </si>
  <si>
    <t>石川工業高等専門学校</t>
  </si>
  <si>
    <t>石川県河北郡津幡町字北中条タ１</t>
  </si>
  <si>
    <t>9290342</t>
  </si>
  <si>
    <t>G117310105583</t>
  </si>
  <si>
    <t>国際高等専門学校</t>
  </si>
  <si>
    <t>石川県金沢市久安２－２７０</t>
  </si>
  <si>
    <t>9218601</t>
  </si>
  <si>
    <t>G118110105666</t>
  </si>
  <si>
    <t>福井工業高等専門学校</t>
  </si>
  <si>
    <t>福井県鯖江市下司町</t>
  </si>
  <si>
    <t>9168507</t>
  </si>
  <si>
    <t>G120110105966</t>
  </si>
  <si>
    <t>長野工業高等専門学校</t>
  </si>
  <si>
    <t>長野県長野市大字徳間７１６</t>
  </si>
  <si>
    <t>3818550</t>
  </si>
  <si>
    <t>G121110106214</t>
  </si>
  <si>
    <t>岐阜工業高等専門学校</t>
  </si>
  <si>
    <t>岐阜県本巣市上真桑２２３６－２</t>
  </si>
  <si>
    <t>5010495</t>
  </si>
  <si>
    <t>G122110106419</t>
  </si>
  <si>
    <t>沼津工業高等専門学校</t>
  </si>
  <si>
    <t>静岡県沼津市大岡３６００</t>
  </si>
  <si>
    <t>G123110107131</t>
  </si>
  <si>
    <t>豊田工業高等専門学校</t>
  </si>
  <si>
    <t>愛知県豊田市栄生町２－１</t>
  </si>
  <si>
    <t>4710067</t>
  </si>
  <si>
    <t>G124110107256</t>
  </si>
  <si>
    <t>鈴鹿工業高等専門学校</t>
  </si>
  <si>
    <t>三重県鈴鹿市白子町</t>
  </si>
  <si>
    <t>5100294</t>
  </si>
  <si>
    <t>G124110107265</t>
  </si>
  <si>
    <t>鳥羽商船高等専門学校</t>
  </si>
  <si>
    <t>三重県鳥羽市池上町１－１</t>
  </si>
  <si>
    <t>5178501</t>
  </si>
  <si>
    <t>G124310107270</t>
  </si>
  <si>
    <t>近畿大学工業高等専門学校</t>
  </si>
  <si>
    <t>三重県名張市春日丘７番町１番地</t>
  </si>
  <si>
    <t>5180459</t>
  </si>
  <si>
    <t>G126110107842</t>
  </si>
  <si>
    <t>舞鶴工業高等専門学校</t>
  </si>
  <si>
    <t>京都府舞鶴市字白屋２３４</t>
  </si>
  <si>
    <t>6258511</t>
  </si>
  <si>
    <t>G127210108642</t>
  </si>
  <si>
    <t>大阪公立大学工業高等専門学校</t>
  </si>
  <si>
    <t>大阪府寝屋川市幸町２６－１２</t>
  </si>
  <si>
    <t>5720017</t>
  </si>
  <si>
    <t>G128110109189</t>
  </si>
  <si>
    <t>明石工業高等専門学校</t>
  </si>
  <si>
    <t>兵庫県明石市魚住町西岡６７９－３</t>
  </si>
  <si>
    <t>6748501</t>
  </si>
  <si>
    <t>G128210109196</t>
  </si>
  <si>
    <t>神戸市立工業高等専門学校</t>
  </si>
  <si>
    <t>兵庫県神戸市西区学園東町８－３</t>
  </si>
  <si>
    <t>6512102</t>
  </si>
  <si>
    <t>G129110109348</t>
  </si>
  <si>
    <t>奈良工業高等専門学校</t>
  </si>
  <si>
    <t>奈良県大和郡山市矢田町２２</t>
  </si>
  <si>
    <t>6391080</t>
  </si>
  <si>
    <t>G130110109407</t>
  </si>
  <si>
    <t>和歌山工業高等専門学校</t>
  </si>
  <si>
    <t>和歌山県御坊市名田町野島７７</t>
  </si>
  <si>
    <t>6440023</t>
  </si>
  <si>
    <t>G131110109451</t>
  </si>
  <si>
    <t>米子工業高等専門学校</t>
  </si>
  <si>
    <t>鳥取県米子市彦名町４４４８</t>
  </si>
  <si>
    <t>6830854</t>
  </si>
  <si>
    <t>G132110109496</t>
  </si>
  <si>
    <t>松江工業高等専門学校</t>
  </si>
  <si>
    <t>島根県松江市西生馬町１４－４</t>
  </si>
  <si>
    <t>6900865</t>
  </si>
  <si>
    <t>G133110109770</t>
  </si>
  <si>
    <t>津山工業高等専門学校</t>
  </si>
  <si>
    <t>岡山県津山市沼６２４－１</t>
  </si>
  <si>
    <t>7080824</t>
  </si>
  <si>
    <t>G134110110035</t>
  </si>
  <si>
    <t>呉工業高等専門学校</t>
  </si>
  <si>
    <t>広島県呉市阿賀南２－２－１１</t>
  </si>
  <si>
    <t>G134110110044</t>
  </si>
  <si>
    <t>広島商船高等専門学校</t>
  </si>
  <si>
    <t>広島県豊田郡大崎上島町東野４２７２－１</t>
  </si>
  <si>
    <t>7250231</t>
  </si>
  <si>
    <t>G135110110203</t>
  </si>
  <si>
    <t>徳山工業高等専門学校</t>
  </si>
  <si>
    <t>山口県周南市学園台</t>
  </si>
  <si>
    <t>7458585</t>
  </si>
  <si>
    <t>G135110110212</t>
  </si>
  <si>
    <t>宇部工業高等専門学校</t>
  </si>
  <si>
    <t>山口県宇部市常盤台２－１４－１</t>
  </si>
  <si>
    <t>7558555</t>
  </si>
  <si>
    <t>G135110110221</t>
  </si>
  <si>
    <t>大島商船高等専門学校</t>
  </si>
  <si>
    <t>山口県大島郡周防大島町大字小松１０９１－１</t>
  </si>
  <si>
    <t>7422193</t>
  </si>
  <si>
    <t>G136110110300</t>
  </si>
  <si>
    <t>阿南工業高等専門学校</t>
  </si>
  <si>
    <t>徳島県阿南市見能林町青木２６５</t>
  </si>
  <si>
    <t>7740017</t>
  </si>
  <si>
    <t>G136310000014</t>
  </si>
  <si>
    <t>神山まるごと高等専門学校</t>
  </si>
  <si>
    <t>徳島県名西郡神山町神領字西上角１７５－１</t>
  </si>
  <si>
    <t>7713310</t>
  </si>
  <si>
    <t>G137110110372</t>
  </si>
  <si>
    <t>香川高等専門学校</t>
  </si>
  <si>
    <t>香川県高松市勅使町３５５</t>
  </si>
  <si>
    <t>7618058</t>
  </si>
  <si>
    <t>G138110110488</t>
  </si>
  <si>
    <t>新居浜工業高等専門学校</t>
  </si>
  <si>
    <t>愛媛県新居浜市八雲町７－１</t>
  </si>
  <si>
    <t>7920805</t>
  </si>
  <si>
    <t>G138110110497</t>
  </si>
  <si>
    <t>弓削商船高等専門学校</t>
  </si>
  <si>
    <t>愛媛県越智郡上島町弓削下弓削１０００番地</t>
  </si>
  <si>
    <t>7942593</t>
  </si>
  <si>
    <t>G139110110566</t>
  </si>
  <si>
    <t>高知工業高等専門学校</t>
  </si>
  <si>
    <t>高知県南国市物部乙２００番１</t>
  </si>
  <si>
    <t>7838508</t>
  </si>
  <si>
    <t>G140110111107</t>
  </si>
  <si>
    <t>久留米工業高等専門学校</t>
  </si>
  <si>
    <t>福岡県久留米市小森野１－１－１</t>
  </si>
  <si>
    <t>8308555</t>
  </si>
  <si>
    <t>G140110111116</t>
  </si>
  <si>
    <t>有明工業高等専門学校</t>
  </si>
  <si>
    <t>福岡県大牟田市東萩尾町１５０</t>
  </si>
  <si>
    <t>8368585</t>
  </si>
  <si>
    <t>G140110111125</t>
  </si>
  <si>
    <t>北九州工業高等専門学校</t>
  </si>
  <si>
    <t>福岡県北九州市小倉南区志井５－２０－１</t>
  </si>
  <si>
    <t>G142110111285</t>
  </si>
  <si>
    <t>佐世保工業高等専門学校</t>
  </si>
  <si>
    <t>長崎県佐世保市沖新町１の１</t>
  </si>
  <si>
    <t>8571193</t>
  </si>
  <si>
    <t>G143110111408</t>
  </si>
  <si>
    <t>熊本高等専門学校</t>
  </si>
  <si>
    <t>熊本県八代市平山新町２６２７</t>
  </si>
  <si>
    <t>8660074</t>
  </si>
  <si>
    <t>G144110111513</t>
  </si>
  <si>
    <t>大分工業高等専門学校</t>
  </si>
  <si>
    <t>大分県大分市大字牧１６６６</t>
  </si>
  <si>
    <t>8700152</t>
  </si>
  <si>
    <t>G145110111610</t>
  </si>
  <si>
    <t>都城工業高等専門学校</t>
  </si>
  <si>
    <t>宮崎県都城市吉尾町４７３－１</t>
  </si>
  <si>
    <t>8858567</t>
  </si>
  <si>
    <t>G146110111726</t>
  </si>
  <si>
    <t>鹿児島工業高等専門学校</t>
  </si>
  <si>
    <t>鹿児島県霧島市隼人町真孝１４６０－１</t>
  </si>
  <si>
    <t>8995193</t>
  </si>
  <si>
    <t>G147110111832</t>
  </si>
  <si>
    <t>沖縄工業高等専門学校</t>
  </si>
  <si>
    <t>沖縄県名護市字辺野古９０５</t>
  </si>
  <si>
    <t>9052192</t>
  </si>
  <si>
    <t>Ａ列入力校の
学校コード</t>
    <rPh sb="1" eb="2">
      <t>レツ</t>
    </rPh>
    <rPh sb="2" eb="4">
      <t>ニュウリョク</t>
    </rPh>
    <rPh sb="4" eb="5">
      <t>コウ</t>
    </rPh>
    <rPh sb="7" eb="9">
      <t>ガッコウ</t>
    </rPh>
    <phoneticPr fontId="5"/>
  </si>
  <si>
    <t>学校コード検索サイト</t>
  </si>
  <si>
    <t>b</t>
    <phoneticPr fontId="5"/>
  </si>
  <si>
    <t>設置
単位数</t>
    <rPh sb="0" eb="2">
      <t>セッチ</t>
    </rPh>
    <rPh sb="3" eb="6">
      <t>タンイスウ</t>
    </rPh>
    <phoneticPr fontId="5"/>
  </si>
  <si>
    <r>
      <t xml:space="preserve"> セルK5に入力した学校名から候補となる学校コードが下に表示されます（10件まで）
 候補 0件の場合は右記の</t>
    </r>
    <r>
      <rPr>
        <u/>
        <sz val="11"/>
        <color theme="8" tint="-0.249977111117893"/>
        <rFont val="ＭＳ Ｐ明朝"/>
        <family val="1"/>
        <charset val="128"/>
      </rPr>
      <t>学校コード検索サイト</t>
    </r>
    <r>
      <rPr>
        <sz val="11"/>
        <rFont val="ＭＳ Ｐ明朝"/>
        <family val="1"/>
        <charset val="128"/>
      </rPr>
      <t>をクリックして</t>
    </r>
    <r>
      <rPr>
        <sz val="11"/>
        <color theme="1"/>
        <rFont val="ＭＳ Ｐ明朝"/>
        <family val="1"/>
        <charset val="128"/>
      </rPr>
      <t>学校コードを検索して入力してください
←学校コードを入力すると下のセルに学校名が表示されますので学校名を確認してください</t>
    </r>
    <rPh sb="6" eb="8">
      <t>ニュウリョク</t>
    </rPh>
    <rPh sb="10" eb="12">
      <t>ガッコウ</t>
    </rPh>
    <rPh sb="12" eb="13">
      <t>メイ</t>
    </rPh>
    <rPh sb="15" eb="17">
      <t>コウホ</t>
    </rPh>
    <rPh sb="20" eb="22">
      <t>ガッコウ</t>
    </rPh>
    <rPh sb="26" eb="27">
      <t>シタ</t>
    </rPh>
    <rPh sb="28" eb="30">
      <t>ヒョウジ</t>
    </rPh>
    <rPh sb="37" eb="38">
      <t>ケン</t>
    </rPh>
    <rPh sb="43" eb="45">
      <t>コウホ</t>
    </rPh>
    <rPh sb="47" eb="48">
      <t>ケン</t>
    </rPh>
    <rPh sb="49" eb="51">
      <t>バアイ</t>
    </rPh>
    <rPh sb="52" eb="53">
      <t>ミギ</t>
    </rPh>
    <rPh sb="55" eb="57">
      <t>ガッコウ</t>
    </rPh>
    <rPh sb="60" eb="62">
      <t>ケンサク</t>
    </rPh>
    <rPh sb="78" eb="80">
      <t>ケンサク</t>
    </rPh>
    <rPh sb="82" eb="84">
      <t>ゼンカク</t>
    </rPh>
    <rPh sb="99" eb="101">
      <t>ニュウリョク</t>
    </rPh>
    <rPh sb="104" eb="105">
      <t>シタ</t>
    </rPh>
    <rPh sb="109" eb="112">
      <t>ガッコウメイ</t>
    </rPh>
    <rPh sb="113" eb="115">
      <t>ヒョウジ</t>
    </rPh>
    <rPh sb="121" eb="124">
      <t>ガッコウメイ</t>
    </rPh>
    <rPh sb="125" eb="127">
      <t>カクニン</t>
    </rPh>
    <phoneticPr fontId="5"/>
  </si>
  <si>
    <t>するようご指導ください。（開封無効）</t>
  </si>
  <si>
    <t>作成の手順 （作成担当の方へ）</t>
  </si>
  <si>
    <t>　（在籍した歴のある高等学校が3校の場合、合計3枚出力してください。）</t>
    <rPh sb="21" eb="23">
      <t>ゴウケイ</t>
    </rPh>
    <phoneticPr fontId="5"/>
  </si>
  <si>
    <r>
      <t>　いただき、印刷した「成績・単位修得証明書」に、正しい漢字を</t>
    </r>
    <r>
      <rPr>
        <u/>
        <sz val="11"/>
        <color theme="1"/>
        <rFont val="UD デジタル 教科書体 NK-R"/>
        <family val="1"/>
        <charset val="128"/>
      </rPr>
      <t>直接赤字で手書きしてください</t>
    </r>
    <r>
      <rPr>
        <sz val="11"/>
        <color theme="1"/>
        <rFont val="UD デジタル 教科書体 NK-R"/>
        <family val="1"/>
        <charset val="128"/>
      </rPr>
      <t>。</t>
    </r>
    <phoneticPr fontId="5"/>
  </si>
  <si>
    <r>
      <t>・</t>
    </r>
    <r>
      <rPr>
        <u/>
        <sz val="11"/>
        <color theme="1"/>
        <rFont val="UD デジタル 教科書体 NK-R"/>
        <family val="1"/>
        <charset val="128"/>
      </rPr>
      <t>学習記録を見込みで入力する際は、印刷した「成績・単位修得証明書」の受験番号欄の上に「見込み」と朱書き</t>
    </r>
    <rPh sb="22" eb="24">
      <t>セイセキ</t>
    </rPh>
    <rPh sb="25" eb="32">
      <t>タンイシュウトクショウメイショ</t>
    </rPh>
    <rPh sb="40" eb="41">
      <t>ウエ</t>
    </rPh>
    <rPh sb="48" eb="50">
      <t>シュガ</t>
    </rPh>
    <phoneticPr fontId="5"/>
  </si>
  <si>
    <t>　してください。</t>
    <phoneticPr fontId="5"/>
  </si>
  <si>
    <r>
      <t>・学習記録は、入力順に「成績単位修得証明書」に表示されます。</t>
    </r>
    <r>
      <rPr>
        <b/>
        <u/>
        <sz val="11"/>
        <color theme="1"/>
        <rFont val="UD デジタル 教科書体 NK-R"/>
        <family val="1"/>
        <charset val="128"/>
      </rPr>
      <t>入力セル上で「F９」ボタンを押すと、注意点</t>
    </r>
    <phoneticPr fontId="5"/>
  </si>
  <si>
    <r>
      <t>　</t>
    </r>
    <r>
      <rPr>
        <b/>
        <u/>
        <sz val="11"/>
        <color theme="1"/>
        <rFont val="UD デジタル 教科書体 NK-R"/>
        <family val="1"/>
        <charset val="128"/>
      </rPr>
      <t>が表示されます</t>
    </r>
    <r>
      <rPr>
        <sz val="11"/>
        <color theme="1"/>
        <rFont val="UD デジタル 教科書体 NK-R"/>
        <family val="1"/>
        <charset val="128"/>
      </rPr>
      <t>。</t>
    </r>
    <phoneticPr fontId="5"/>
  </si>
  <si>
    <t>・入力は「A～E」➡「年度」➡「カリ」➡「教科」➡「科目」➡「評定」➡「設置単位数」➡「修得単位数」の順に入力</t>
    <rPh sb="36" eb="38">
      <t>セッチ</t>
    </rPh>
    <phoneticPr fontId="5"/>
  </si>
  <si>
    <t>・学校設定教科を入力する際は、「教科」列で学校設定教科を選択し、「学校設定教科」列に教科名を入力、その</t>
    <phoneticPr fontId="5"/>
  </si>
  <si>
    <t>　後、「科目」列で学校設定科目を選択、「学校設定科目」列に科目名を入力してください。</t>
    <phoneticPr fontId="5"/>
  </si>
  <si>
    <t>・「総合的な学習の時間」「総合的な探究の時間」「留学」「自立活動」「日本語指導」を入力する場合は、「教科」</t>
    <phoneticPr fontId="5"/>
  </si>
  <si>
    <t>　列で「教科なし」を選択し、当該科目を選択してください。また、その際の評定は「０」を入力してください。</t>
    <phoneticPr fontId="5"/>
  </si>
  <si>
    <t>　必要な情報の入力が完了後、「成績・単位修得証明書」について、片面印刷を行ってください（両面印刷をしないようご注意く</t>
  </si>
  <si>
    <t>ださい）。「成績・単位修得証明書」が複数枚になるときは、必ず志願者ごとに書類をまとめ、ステープラー留めをしてください。</t>
    <rPh sb="6" eb="8">
      <t>セイセキ</t>
    </rPh>
    <rPh sb="9" eb="16">
      <t>タンイシュウトクショウメイショ</t>
    </rPh>
    <rPh sb="18" eb="21">
      <t>フクスウマイ</t>
    </rPh>
    <phoneticPr fontId="5"/>
  </si>
  <si>
    <t>AN</t>
    <phoneticPr fontId="5"/>
  </si>
  <si>
    <t>AL列｢修得単位数｣を入力します
履修のみの場合はAJ列に｢1｣AL列に｢0｣を入力します
総合的な探究の時間など評定のない単位修得の場合はAJ列に｢0｣を、AL列に修得した単位数をそれぞれ入力します</t>
    <rPh sb="17" eb="19">
      <t>リシュウ</t>
    </rPh>
    <rPh sb="22" eb="24">
      <t>バアイ</t>
    </rPh>
    <rPh sb="40" eb="42">
      <t>ニュウリョク</t>
    </rPh>
    <rPh sb="46" eb="49">
      <t>ソウゴウテキ</t>
    </rPh>
    <rPh sb="50" eb="52">
      <t>タンキュウ</t>
    </rPh>
    <rPh sb="53" eb="55">
      <t>ジカン</t>
    </rPh>
    <rPh sb="57" eb="59">
      <t>ヒョウテイ</t>
    </rPh>
    <rPh sb="62" eb="66">
      <t>タンイシュウトク</t>
    </rPh>
    <rPh sb="67" eb="69">
      <t>バアイ</t>
    </rPh>
    <rPh sb="83" eb="85">
      <t>シュウトク</t>
    </rPh>
    <rPh sb="87" eb="90">
      <t>タンイスウ</t>
    </rPh>
    <phoneticPr fontId="5"/>
  </si>
  <si>
    <t xml:space="preserve">AK列｢設置単位数｣を入力します
教育課程表で設定されている単位数を入力します
</t>
    <rPh sb="4" eb="6">
      <t>セッチ</t>
    </rPh>
    <rPh sb="17" eb="22">
      <t>キョウイクカテイヒョウ</t>
    </rPh>
    <rPh sb="23" eb="25">
      <t>セッテイ</t>
    </rPh>
    <rPh sb="30" eb="33">
      <t>タンイスウ</t>
    </rPh>
    <rPh sb="34" eb="36">
      <t>ニュウリョク</t>
    </rPh>
    <phoneticPr fontId="5"/>
  </si>
  <si>
    <t>A</t>
  </si>
  <si>
    <t>1401022322040252222204036222110405122333041032223304161224220407123011040142322204026232220403623211031642322204119232220400724333040192422204052242220411324222041612414004067230220</t>
    <phoneticPr fontId="5"/>
  </si>
  <si>
    <t>・在籍した学校の学籍について入力します。ＡからＥの順に新しいものから古いものへ、過去にさかのぼるように</t>
    <phoneticPr fontId="5"/>
  </si>
  <si>
    <r>
      <t>　詰めて入力してください。その際、入学籍と出学籍については</t>
    </r>
    <r>
      <rPr>
        <u/>
        <sz val="11"/>
        <color theme="1"/>
        <rFont val="UD デジタル 教科書体 NK-R"/>
        <family val="1"/>
        <charset val="128"/>
      </rPr>
      <t>必ず西暦で</t>
    </r>
    <r>
      <rPr>
        <sz val="11"/>
        <color theme="1"/>
        <rFont val="UD デジタル 教科書体 NK-R"/>
        <family val="1"/>
        <charset val="128"/>
      </rPr>
      <t>入力してください。</t>
    </r>
    <phoneticPr fontId="5"/>
  </si>
  <si>
    <t>　学校名を入力すると候補が表示されます。</t>
    <phoneticPr fontId="5"/>
  </si>
  <si>
    <t>　桃谷高等学校通信制の課程へ編入学・転入学を希望する者（以下、志願者）が在籍校（編入学の場合は在籍していた学校）</t>
    <phoneticPr fontId="5"/>
  </si>
  <si>
    <r>
      <t>は、以下の</t>
    </r>
    <r>
      <rPr>
        <b/>
        <sz val="11"/>
        <color theme="1"/>
        <rFont val="UD デジタル 教科書体 NK-R"/>
        <family val="1"/>
        <charset val="128"/>
      </rPr>
      <t>作成の手順</t>
    </r>
    <r>
      <rPr>
        <sz val="11"/>
        <color theme="1"/>
        <rFont val="UD デジタル 教科書体 NK-R"/>
        <family val="1"/>
        <charset val="128"/>
      </rPr>
      <t>に従って「成績・単位修得証明書」を作成してください。</t>
    </r>
    <phoneticPr fontId="5"/>
  </si>
  <si>
    <t>　タ入力のうえ作成してください。「成績・単修得証明書」は、在籍歴のある学校ごとに1枚生成されますのでご注意ください。</t>
    <phoneticPr fontId="5"/>
  </si>
  <si>
    <t>　在籍校（編入学の場合は在籍していた学校）は、「成績・単位修得証明書」の様式を本校ホームページよりダウンロードし、デー</t>
    <phoneticPr fontId="5"/>
  </si>
  <si>
    <t xml:space="preserve"> 「成績・単位修得証明書」ファイルを開きましたら、次の流れで入力してください。入力は①から④の順でお願いします。入力</t>
    <phoneticPr fontId="5"/>
  </si>
  <si>
    <t>完了は、黄色→青色で確認できます。完了後に次の番号へ進むようにお願いします。本校ホームページに掲載している見本に</t>
    <phoneticPr fontId="5"/>
  </si>
  <si>
    <t>ついてもあわせてご確認ください。</t>
    <phoneticPr fontId="5"/>
  </si>
  <si>
    <t>「1.基礎情報」</t>
    <phoneticPr fontId="5"/>
  </si>
  <si>
    <t>「2.学籍記録」</t>
    <phoneticPr fontId="5"/>
  </si>
  <si>
    <t>「3.出席記録」</t>
    <phoneticPr fontId="5"/>
  </si>
  <si>
    <t>「4.学習記録」</t>
    <phoneticPr fontId="5"/>
  </si>
  <si>
    <t>・Ａ列入力校の学校コード欄にはセルL19以下に表示されている候補の中からセルK17に入力してください。Ａ列の</t>
    <rPh sb="20" eb="22">
      <t>イカ</t>
    </rPh>
    <phoneticPr fontId="5"/>
  </si>
  <si>
    <t>実習</t>
    <phoneticPr fontId="5"/>
  </si>
  <si>
    <t>グローバル経済</t>
    <phoneticPr fontId="5"/>
  </si>
  <si>
    <t>ソフトウェア活用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</si>
</sst>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游ゴシック"/>
      <family val="2"/>
      <scheme val="minor"/>
    </font>
    <font>
      <sz val="11"/>
      <color theme="1"/>
      <name val="ＭＳ Ｐ明朝"/>
      <family val="1"/>
      <charset val="128"/>
    </font>
    <font>
      <sz val="10"/>
      <color theme="1"/>
      <name val="ＭＳ Ｐ明朝"/>
      <family val="1"/>
      <charset val="128"/>
    </font>
    <font>
      <sz val="11"/>
      <name val="ＭＳ Ｐゴシック"/>
      <family val="3"/>
      <charset val="128"/>
    </font>
    <font>
      <sz val="8"/>
      <name val="ＭＳ Ｐゴシック"/>
      <family val="3"/>
      <charset val="128"/>
    </font>
    <font>
      <sz val="6"/>
      <name val="游ゴシック"/>
      <family val="3"/>
      <charset val="128"/>
      <scheme val="minor"/>
    </font>
    <font>
      <sz val="6"/>
      <name val="ＭＳ Ｐゴシック"/>
      <family val="3"/>
      <charset val="128"/>
    </font>
    <font>
      <sz val="11"/>
      <name val="ＭＳ Ｐ明朝"/>
      <family val="1"/>
      <charset val="128"/>
    </font>
    <font>
      <sz val="8"/>
      <name val="ＭＳ Ｐ明朝"/>
      <family val="1"/>
      <charset val="128"/>
    </font>
    <font>
      <sz val="10"/>
      <name val="ＭＳ Ｐ明朝"/>
      <family val="1"/>
      <charset val="128"/>
    </font>
    <font>
      <sz val="9"/>
      <name val="ＭＳ Ｐ明朝"/>
      <family val="1"/>
      <charset val="128"/>
    </font>
    <font>
      <sz val="9"/>
      <name val="ＭＳ Ｐゴシック"/>
      <family val="3"/>
      <charset val="128"/>
    </font>
    <font>
      <b/>
      <sz val="10"/>
      <color theme="1"/>
      <name val="ＭＳ Ｐ明朝"/>
      <family val="1"/>
      <charset val="128"/>
    </font>
    <font>
      <sz val="9"/>
      <color theme="1"/>
      <name val="ＭＳ Ｐ明朝"/>
      <family val="1"/>
      <charset val="128"/>
    </font>
    <font>
      <sz val="8"/>
      <color theme="1"/>
      <name val="ＭＳ Ｐ明朝"/>
      <family val="1"/>
      <charset val="128"/>
    </font>
    <font>
      <sz val="6"/>
      <color theme="1"/>
      <name val="ＭＳ Ｐ明朝"/>
      <family val="1"/>
      <charset val="128"/>
    </font>
    <font>
      <sz val="7"/>
      <color theme="1"/>
      <name val="ＭＳ Ｐ明朝"/>
      <family val="1"/>
      <charset val="128"/>
    </font>
    <font>
      <sz val="12"/>
      <color theme="1"/>
      <name val="ＭＳ Ｐ明朝"/>
      <family val="1"/>
      <charset val="128"/>
    </font>
    <font>
      <b/>
      <sz val="14"/>
      <color theme="1"/>
      <name val="ＭＳ Ｐ明朝"/>
      <family val="1"/>
      <charset val="128"/>
    </font>
    <font>
      <sz val="9"/>
      <color theme="1"/>
      <name val="ＭＳ ゴシック"/>
      <family val="3"/>
      <charset val="128"/>
    </font>
    <font>
      <sz val="11"/>
      <color theme="1"/>
      <name val="ＭＳ ゴシック"/>
      <family val="3"/>
      <charset val="128"/>
    </font>
    <font>
      <sz val="14"/>
      <color theme="1"/>
      <name val="ＭＳ Ｐ明朝"/>
      <family val="1"/>
      <charset val="128"/>
    </font>
    <font>
      <sz val="9"/>
      <color theme="1"/>
      <name val="游ゴシック"/>
      <family val="2"/>
      <scheme val="minor"/>
    </font>
    <font>
      <b/>
      <sz val="11"/>
      <color theme="1"/>
      <name val="ＭＳ Ｐ明朝"/>
      <family val="1"/>
      <charset val="128"/>
    </font>
    <font>
      <b/>
      <u/>
      <sz val="11"/>
      <color theme="1"/>
      <name val="ＭＳ Ｐ明朝"/>
      <family val="1"/>
      <charset val="128"/>
    </font>
    <font>
      <sz val="10"/>
      <color theme="1"/>
      <name val="游ゴシック"/>
      <family val="2"/>
      <scheme val="minor"/>
    </font>
    <font>
      <sz val="10"/>
      <color theme="1"/>
      <name val="ＭＳ 明朝"/>
      <family val="1"/>
      <charset val="128"/>
    </font>
    <font>
      <sz val="11"/>
      <color theme="1"/>
      <name val="ＭＳ 明朝"/>
      <family val="1"/>
      <charset val="128"/>
    </font>
    <font>
      <sz val="14"/>
      <color theme="1"/>
      <name val="游ゴシック"/>
      <family val="3"/>
      <charset val="128"/>
      <scheme val="minor"/>
    </font>
    <font>
      <sz val="10"/>
      <color theme="0" tint="-4.9989318521683403E-2"/>
      <name val="ＭＳ Ｐ明朝"/>
      <family val="1"/>
      <charset val="128"/>
    </font>
    <font>
      <sz val="10"/>
      <color theme="0" tint="-0.14999847407452621"/>
      <name val="ＭＳ Ｐ明朝"/>
      <family val="1"/>
      <charset val="128"/>
    </font>
    <font>
      <sz val="10"/>
      <color theme="0"/>
      <name val="ＭＳ Ｐ明朝"/>
      <family val="1"/>
      <charset val="128"/>
    </font>
    <font>
      <b/>
      <sz val="13"/>
      <color theme="3"/>
      <name val="游ゴシック"/>
      <family val="2"/>
      <charset val="128"/>
      <scheme val="minor"/>
    </font>
    <font>
      <sz val="11"/>
      <color rgb="FF006100"/>
      <name val="游ゴシック"/>
      <family val="2"/>
      <charset val="128"/>
      <scheme val="minor"/>
    </font>
    <font>
      <sz val="9"/>
      <color theme="1"/>
      <name val="Meiryo UI"/>
      <family val="3"/>
      <charset val="128"/>
    </font>
    <font>
      <u/>
      <sz val="11"/>
      <color theme="10"/>
      <name val="游ゴシック"/>
      <family val="2"/>
      <scheme val="minor"/>
    </font>
    <font>
      <u/>
      <sz val="11"/>
      <color theme="8" tint="-0.249977111117893"/>
      <name val="ＭＳ Ｐ明朝"/>
      <family val="1"/>
      <charset val="128"/>
    </font>
    <font>
      <b/>
      <sz val="16"/>
      <color theme="1"/>
      <name val="UD デジタル 教科書体 NK-R"/>
      <family val="1"/>
      <charset val="128"/>
    </font>
    <font>
      <sz val="11"/>
      <color theme="1"/>
      <name val="UD デジタル 教科書体 NK-R"/>
      <family val="1"/>
      <charset val="128"/>
    </font>
    <font>
      <b/>
      <sz val="11"/>
      <color theme="1"/>
      <name val="UD デジタル 教科書体 NK-R"/>
      <family val="1"/>
      <charset val="128"/>
    </font>
    <font>
      <u/>
      <sz val="11"/>
      <color theme="1"/>
      <name val="UD デジタル 教科書体 NK-R"/>
      <family val="1"/>
      <charset val="128"/>
    </font>
    <font>
      <b/>
      <u/>
      <sz val="11"/>
      <color theme="1"/>
      <name val="UD デジタル 教科書体 NK-R"/>
      <family val="1"/>
      <charset val="128"/>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5" tint="0.79998168889431442"/>
        <bgColor indexed="64"/>
      </patternFill>
    </fill>
  </fills>
  <borders count="6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medium">
        <color indexed="64"/>
      </left>
      <right/>
      <top style="thin">
        <color indexed="64"/>
      </top>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thin">
        <color indexed="64"/>
      </right>
      <top/>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hair">
        <color indexed="64"/>
      </top>
      <bottom/>
      <diagonal/>
    </border>
    <border>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double">
        <color indexed="64"/>
      </top>
      <bottom style="thin">
        <color indexed="64"/>
      </bottom>
      <diagonal/>
    </border>
  </borders>
  <cellStyleXfs count="3">
    <xf numFmtId="0" fontId="0" fillId="0" borderId="0"/>
    <xf numFmtId="0" fontId="3" fillId="0" borderId="0">
      <alignment vertical="center"/>
    </xf>
    <xf numFmtId="0" fontId="35" fillId="0" borderId="0" applyNumberFormat="0" applyFill="0" applyBorder="0" applyAlignment="0" applyProtection="0"/>
  </cellStyleXfs>
  <cellXfs count="299">
    <xf numFmtId="0" fontId="0" fillId="0" borderId="0" xfId="0"/>
    <xf numFmtId="0" fontId="4" fillId="0" borderId="0" xfId="1" applyFont="1" applyAlignment="1">
      <alignment horizontal="center" vertical="center"/>
    </xf>
    <xf numFmtId="0" fontId="2" fillId="0" borderId="0" xfId="0" applyFont="1" applyAlignment="1">
      <alignment vertical="center" shrinkToFit="1"/>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xf>
    <xf numFmtId="0" fontId="17" fillId="0" borderId="0" xfId="0" applyFont="1" applyAlignment="1">
      <alignment vertical="center" shrinkToFit="1"/>
    </xf>
    <xf numFmtId="0" fontId="1" fillId="0" borderId="0" xfId="0" applyFont="1" applyAlignment="1">
      <alignment horizontal="center" vertical="center" shrinkToFit="1"/>
    </xf>
    <xf numFmtId="0" fontId="1" fillId="0" borderId="0" xfId="0" applyFont="1" applyAlignment="1">
      <alignment horizontal="left" vertical="center" shrinkToFit="1"/>
    </xf>
    <xf numFmtId="0" fontId="1" fillId="0" borderId="0" xfId="0" applyFont="1" applyAlignment="1">
      <alignment horizontal="left" vertical="center"/>
    </xf>
    <xf numFmtId="0" fontId="1" fillId="0" borderId="0" xfId="0" applyFont="1" applyAlignment="1">
      <alignment horizontal="left" vertical="center" textRotation="255"/>
    </xf>
    <xf numFmtId="0" fontId="1" fillId="0" borderId="0" xfId="0" applyFont="1" applyAlignment="1">
      <alignment vertical="center" shrinkToFit="1"/>
    </xf>
    <xf numFmtId="0" fontId="2" fillId="0" borderId="3" xfId="0" applyFont="1" applyBorder="1" applyAlignment="1">
      <alignment vertical="center" shrinkToFit="1"/>
    </xf>
    <xf numFmtId="0" fontId="2" fillId="0" borderId="21" xfId="0" applyFont="1" applyBorder="1" applyAlignment="1">
      <alignment vertical="center" shrinkToFit="1"/>
    </xf>
    <xf numFmtId="0" fontId="1" fillId="2" borderId="37" xfId="0" applyFont="1" applyFill="1" applyBorder="1" applyAlignment="1" applyProtection="1">
      <alignment horizontal="center" vertical="center"/>
      <protection locked="0"/>
    </xf>
    <xf numFmtId="0" fontId="1" fillId="2" borderId="36" xfId="0" applyFont="1" applyFill="1" applyBorder="1" applyAlignment="1" applyProtection="1">
      <alignment horizontal="center" vertical="center"/>
      <protection locked="0"/>
    </xf>
    <xf numFmtId="0" fontId="1" fillId="2" borderId="19" xfId="0"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3" borderId="27" xfId="0" applyFont="1" applyFill="1" applyBorder="1" applyAlignment="1">
      <alignment horizontal="center" vertical="center" shrinkToFit="1"/>
    </xf>
    <xf numFmtId="0" fontId="14" fillId="3" borderId="27" xfId="0" applyFont="1" applyFill="1" applyBorder="1" applyAlignment="1">
      <alignment horizontal="center" vertical="center" wrapText="1" shrinkToFit="1"/>
    </xf>
    <xf numFmtId="0" fontId="13" fillId="3" borderId="27" xfId="0" applyFont="1" applyFill="1" applyBorder="1" applyAlignment="1">
      <alignment horizontal="center" vertical="center" wrapText="1" shrinkToFit="1"/>
    </xf>
    <xf numFmtId="0" fontId="1" fillId="3" borderId="1" xfId="0" applyFont="1" applyFill="1" applyBorder="1" applyAlignment="1">
      <alignment vertical="center"/>
    </xf>
    <xf numFmtId="0" fontId="1" fillId="3" borderId="2" xfId="0" applyFont="1" applyFill="1" applyBorder="1" applyAlignment="1">
      <alignment vertical="center"/>
    </xf>
    <xf numFmtId="0" fontId="1" fillId="3" borderId="36"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37"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0" xfId="0" applyFont="1" applyFill="1" applyAlignment="1">
      <alignment horizontal="center" vertical="center" shrinkToFit="1"/>
    </xf>
    <xf numFmtId="0" fontId="13" fillId="0" borderId="0" xfId="0" applyFont="1" applyAlignment="1">
      <alignment vertical="center" shrinkToFit="1"/>
    </xf>
    <xf numFmtId="0" fontId="1" fillId="3" borderId="0" xfId="0" applyFont="1" applyFill="1" applyAlignment="1">
      <alignment horizontal="center" vertical="center" wrapText="1" shrinkToFit="1"/>
    </xf>
    <xf numFmtId="0" fontId="3" fillId="0" borderId="0" xfId="1">
      <alignment vertical="center"/>
    </xf>
    <xf numFmtId="0" fontId="2" fillId="0" borderId="42" xfId="0" applyFont="1" applyBorder="1" applyAlignment="1">
      <alignment vertical="center" shrinkToFit="1"/>
    </xf>
    <xf numFmtId="0" fontId="2" fillId="0" borderId="13" xfId="0" applyFont="1" applyBorder="1" applyAlignment="1">
      <alignment vertical="center" shrinkToFit="1"/>
    </xf>
    <xf numFmtId="0" fontId="2" fillId="0" borderId="20" xfId="0" applyFont="1" applyBorder="1" applyAlignment="1">
      <alignment vertical="center" shrinkToFit="1"/>
    </xf>
    <xf numFmtId="0" fontId="2" fillId="0" borderId="12" xfId="0" applyFont="1" applyBorder="1" applyAlignment="1">
      <alignment vertical="center" shrinkToFit="1"/>
    </xf>
    <xf numFmtId="0" fontId="13" fillId="0" borderId="0" xfId="0" applyFont="1" applyAlignment="1">
      <alignment horizontal="center" vertical="center" shrinkToFit="1"/>
    </xf>
    <xf numFmtId="0" fontId="19" fillId="0" borderId="0" xfId="0" applyFont="1" applyAlignment="1">
      <alignment shrinkToFit="1"/>
    </xf>
    <xf numFmtId="0" fontId="19" fillId="2" borderId="0" xfId="0" applyFont="1" applyFill="1" applyAlignment="1">
      <alignment shrinkToFit="1"/>
    </xf>
    <xf numFmtId="0" fontId="2" fillId="0" borderId="0" xfId="0" applyFont="1" applyAlignment="1">
      <alignment horizontal="center" vertical="center" shrinkToFit="1"/>
    </xf>
    <xf numFmtId="0" fontId="2" fillId="0" borderId="0" xfId="0" applyFont="1" applyAlignment="1">
      <alignment horizontal="left" vertical="center" indent="1" shrinkToFit="1"/>
    </xf>
    <xf numFmtId="0" fontId="10" fillId="0" borderId="0" xfId="1" applyFont="1" applyAlignment="1">
      <alignment vertical="top"/>
    </xf>
    <xf numFmtId="0" fontId="20" fillId="4" borderId="0" xfId="0" applyFont="1" applyFill="1" applyAlignment="1">
      <alignment shrinkToFit="1"/>
    </xf>
    <xf numFmtId="0" fontId="20" fillId="2" borderId="0" xfId="0" applyFont="1" applyFill="1" applyAlignment="1">
      <alignment shrinkToFit="1"/>
    </xf>
    <xf numFmtId="0" fontId="20" fillId="0" borderId="0" xfId="0" applyFont="1" applyAlignment="1">
      <alignment shrinkToFit="1"/>
    </xf>
    <xf numFmtId="0" fontId="20" fillId="2" borderId="0" xfId="0" applyFont="1" applyFill="1" applyAlignment="1">
      <alignment horizontal="right" shrinkToFit="1"/>
    </xf>
    <xf numFmtId="0" fontId="20" fillId="2" borderId="0" xfId="0" applyFont="1" applyFill="1" applyAlignment="1">
      <alignment horizontal="center" shrinkToFit="1"/>
    </xf>
    <xf numFmtId="0" fontId="20" fillId="0" borderId="0" xfId="0" applyFont="1" applyAlignment="1">
      <alignment horizontal="center" shrinkToFit="1"/>
    </xf>
    <xf numFmtId="0" fontId="20" fillId="0" borderId="0" xfId="0" applyFont="1" applyAlignment="1">
      <alignment horizontal="center" vertical="center" shrinkToFit="1"/>
    </xf>
    <xf numFmtId="0" fontId="0" fillId="0" borderId="0" xfId="0" applyAlignment="1">
      <alignment horizontal="center" vertical="center"/>
    </xf>
    <xf numFmtId="0" fontId="1" fillId="0" borderId="0" xfId="0" applyFont="1" applyAlignment="1" applyProtection="1">
      <alignment vertical="center" shrinkToFit="1"/>
      <protection locked="0"/>
    </xf>
    <xf numFmtId="0" fontId="1" fillId="0" borderId="0" xfId="0" applyFont="1" applyAlignment="1" applyProtection="1">
      <alignment horizontal="center" vertical="center" shrinkToFit="1"/>
      <protection locked="0"/>
    </xf>
    <xf numFmtId="0" fontId="2" fillId="0" borderId="0" xfId="0" applyFont="1" applyAlignment="1">
      <alignment horizontal="center" shrinkToFit="1"/>
    </xf>
    <xf numFmtId="0" fontId="1" fillId="0" borderId="0" xfId="0" applyFont="1" applyAlignment="1">
      <alignment vertical="top" wrapText="1"/>
    </xf>
    <xf numFmtId="0" fontId="1" fillId="3" borderId="24" xfId="0" applyFont="1" applyFill="1" applyBorder="1" applyAlignment="1">
      <alignment horizontal="center" vertical="center" shrinkToFit="1"/>
    </xf>
    <xf numFmtId="0" fontId="1" fillId="0" borderId="0" xfId="0" applyFont="1" applyAlignment="1">
      <alignment vertical="top"/>
    </xf>
    <xf numFmtId="0" fontId="12" fillId="0" borderId="0" xfId="0" applyFont="1" applyAlignment="1">
      <alignment horizontal="center" vertical="center" shrinkToFit="1"/>
    </xf>
    <xf numFmtId="0" fontId="14" fillId="0" borderId="0" xfId="0" applyFont="1" applyAlignment="1">
      <alignment vertical="center" wrapText="1"/>
    </xf>
    <xf numFmtId="0" fontId="11" fillId="0" borderId="0" xfId="1" applyFont="1" applyAlignment="1">
      <alignment vertical="center" shrinkToFit="1"/>
    </xf>
    <xf numFmtId="0" fontId="2" fillId="0" borderId="0" xfId="0" applyFont="1" applyAlignment="1">
      <alignment vertical="center"/>
    </xf>
    <xf numFmtId="0" fontId="2" fillId="0" borderId="0" xfId="0" applyFont="1" applyAlignment="1">
      <alignment vertical="top" shrinkToFit="1"/>
    </xf>
    <xf numFmtId="0" fontId="1" fillId="3" borderId="16" xfId="0" applyFont="1" applyFill="1" applyBorder="1" applyAlignment="1">
      <alignment vertical="center"/>
    </xf>
    <xf numFmtId="0" fontId="1" fillId="5" borderId="0" xfId="0" applyFont="1" applyFill="1" applyAlignment="1">
      <alignment vertical="center" shrinkToFit="1"/>
    </xf>
    <xf numFmtId="0" fontId="1" fillId="5" borderId="0" xfId="0" applyFont="1" applyFill="1" applyAlignment="1">
      <alignment horizontal="center" vertical="center" shrinkToFit="1"/>
    </xf>
    <xf numFmtId="0" fontId="21" fillId="0" borderId="0" xfId="0" applyFont="1" applyAlignment="1">
      <alignment horizontal="center" vertical="center" shrinkToFit="1"/>
    </xf>
    <xf numFmtId="0" fontId="8" fillId="0" borderId="40" xfId="1" applyFont="1" applyBorder="1" applyAlignment="1">
      <alignment horizontal="center" vertical="center"/>
    </xf>
    <xf numFmtId="0" fontId="10" fillId="0" borderId="3" xfId="1" applyFont="1" applyBorder="1" applyAlignment="1">
      <alignment horizontal="center" vertical="center"/>
    </xf>
    <xf numFmtId="0" fontId="10" fillId="0" borderId="3" xfId="1" applyFont="1" applyBorder="1" applyAlignment="1">
      <alignment horizontal="left" vertical="center"/>
    </xf>
    <xf numFmtId="0" fontId="7" fillId="0" borderId="41" xfId="1" applyFont="1" applyBorder="1">
      <alignment vertical="center"/>
    </xf>
    <xf numFmtId="0" fontId="8" fillId="0" borderId="0" xfId="1" applyFont="1" applyAlignment="1">
      <alignment horizontal="center" vertical="top" shrinkToFit="1"/>
    </xf>
    <xf numFmtId="0" fontId="2" fillId="0" borderId="0" xfId="0" applyFont="1" applyAlignment="1">
      <alignment horizontal="right" vertical="center"/>
    </xf>
    <xf numFmtId="0" fontId="2" fillId="3" borderId="16" xfId="0" applyFont="1" applyFill="1" applyBorder="1" applyAlignment="1">
      <alignment vertical="center"/>
    </xf>
    <xf numFmtId="0" fontId="2" fillId="3" borderId="16" xfId="0" applyFont="1" applyFill="1" applyBorder="1" applyAlignment="1">
      <alignment horizontal="center" vertical="center"/>
    </xf>
    <xf numFmtId="0" fontId="2" fillId="2" borderId="36" xfId="0" applyFont="1" applyFill="1" applyBorder="1" applyAlignment="1" applyProtection="1">
      <alignment horizontal="right" vertical="center"/>
      <protection locked="0"/>
    </xf>
    <xf numFmtId="0" fontId="2" fillId="2" borderId="19" xfId="0" applyFont="1" applyFill="1" applyBorder="1" applyAlignment="1" applyProtection="1">
      <alignment horizontal="right" vertical="center"/>
      <protection locked="0"/>
    </xf>
    <xf numFmtId="0" fontId="2" fillId="2" borderId="38" xfId="0" applyFont="1" applyFill="1" applyBorder="1" applyAlignment="1" applyProtection="1">
      <alignment horizontal="right" vertical="center"/>
      <protection locked="0"/>
    </xf>
    <xf numFmtId="0" fontId="2" fillId="2" borderId="37" xfId="0" applyFont="1" applyFill="1" applyBorder="1" applyAlignment="1" applyProtection="1">
      <alignment horizontal="right" vertical="center"/>
      <protection locked="0"/>
    </xf>
    <xf numFmtId="0" fontId="2" fillId="2" borderId="59" xfId="0" applyFont="1" applyFill="1" applyBorder="1" applyAlignment="1" applyProtection="1">
      <alignment horizontal="right" vertical="center"/>
      <protection locked="0"/>
    </xf>
    <xf numFmtId="0" fontId="2" fillId="2" borderId="38" xfId="0" applyFont="1" applyFill="1" applyBorder="1" applyAlignment="1" applyProtection="1">
      <alignment horizontal="right" vertical="center" shrinkToFit="1"/>
      <protection locked="0"/>
    </xf>
    <xf numFmtId="0" fontId="21" fillId="0" borderId="49" xfId="0" applyFont="1" applyBorder="1" applyAlignment="1" applyProtection="1">
      <alignment horizontal="center" vertical="center" shrinkToFit="1"/>
      <protection locked="0"/>
    </xf>
    <xf numFmtId="0" fontId="14" fillId="0" borderId="0" xfId="0" applyFont="1" applyAlignment="1">
      <alignment horizontal="center" vertical="center" shrinkToFit="1"/>
    </xf>
    <xf numFmtId="0" fontId="14" fillId="0" borderId="0" xfId="0" applyFont="1" applyAlignment="1">
      <alignment horizontal="center" vertical="center" wrapText="1" shrinkToFit="1"/>
    </xf>
    <xf numFmtId="0" fontId="17" fillId="0" borderId="0" xfId="0" applyFont="1" applyAlignment="1">
      <alignment horizontal="center" vertical="center" shrinkToFit="1"/>
    </xf>
    <xf numFmtId="0" fontId="2" fillId="3" borderId="61" xfId="0" applyFont="1" applyFill="1" applyBorder="1" applyAlignment="1">
      <alignment horizontal="right" vertical="center"/>
    </xf>
    <xf numFmtId="0" fontId="2" fillId="3" borderId="60" xfId="0" applyFont="1" applyFill="1" applyBorder="1" applyAlignment="1">
      <alignment horizontal="right" vertical="center"/>
    </xf>
    <xf numFmtId="0" fontId="2" fillId="3" borderId="62" xfId="0" applyFont="1" applyFill="1" applyBorder="1" applyAlignment="1">
      <alignment horizontal="right" vertical="center"/>
    </xf>
    <xf numFmtId="0" fontId="2" fillId="3" borderId="58" xfId="0" applyFont="1" applyFill="1" applyBorder="1" applyAlignment="1">
      <alignment horizontal="right" vertical="center"/>
    </xf>
    <xf numFmtId="0" fontId="2" fillId="3" borderId="59" xfId="0" applyFont="1" applyFill="1" applyBorder="1" applyAlignment="1">
      <alignment horizontal="right" vertical="center"/>
    </xf>
    <xf numFmtId="0" fontId="2" fillId="3" borderId="19" xfId="0" applyFont="1" applyFill="1" applyBorder="1" applyAlignment="1">
      <alignment horizontal="right" vertical="center"/>
    </xf>
    <xf numFmtId="0" fontId="2" fillId="5" borderId="19" xfId="0" applyFont="1" applyFill="1" applyBorder="1" applyAlignment="1" applyProtection="1">
      <alignment horizontal="right" vertical="center"/>
      <protection locked="0"/>
    </xf>
    <xf numFmtId="0" fontId="1" fillId="5" borderId="37" xfId="0" applyFont="1" applyFill="1" applyBorder="1" applyAlignment="1" applyProtection="1">
      <alignment horizontal="center" vertical="center"/>
      <protection locked="0"/>
    </xf>
    <xf numFmtId="0" fontId="1" fillId="0" borderId="0" xfId="0" applyFont="1" applyAlignment="1" applyProtection="1">
      <alignment horizontal="right" vertical="center" shrinkToFit="1"/>
      <protection locked="0"/>
    </xf>
    <xf numFmtId="0" fontId="1" fillId="0" borderId="0" xfId="0" applyFont="1" applyAlignment="1">
      <alignment horizontal="right" vertical="top" wrapText="1" shrinkToFit="1"/>
    </xf>
    <xf numFmtId="0" fontId="1" fillId="0" borderId="0" xfId="0" applyFont="1" applyAlignment="1">
      <alignment horizontal="right" vertical="center" shrinkToFit="1"/>
    </xf>
    <xf numFmtId="49" fontId="2" fillId="2" borderId="38" xfId="0" applyNumberFormat="1" applyFont="1" applyFill="1" applyBorder="1" applyAlignment="1" applyProtection="1">
      <alignment horizontal="right" vertical="center"/>
      <protection locked="0"/>
    </xf>
    <xf numFmtId="49" fontId="2" fillId="2" borderId="19" xfId="0" applyNumberFormat="1" applyFont="1" applyFill="1" applyBorder="1" applyAlignment="1" applyProtection="1">
      <alignment horizontal="right" vertical="center"/>
      <protection locked="0"/>
    </xf>
    <xf numFmtId="0" fontId="2" fillId="3" borderId="0" xfId="0" applyFont="1" applyFill="1" applyAlignment="1">
      <alignment horizontal="center" vertical="center" wrapText="1" shrinkToFit="1"/>
    </xf>
    <xf numFmtId="0" fontId="25" fillId="0" borderId="0" xfId="0" applyFont="1" applyAlignment="1">
      <alignment shrinkToFit="1"/>
    </xf>
    <xf numFmtId="0" fontId="25" fillId="0" borderId="0" xfId="0" applyFont="1" applyAlignment="1">
      <alignment horizontal="right" shrinkToFit="1"/>
    </xf>
    <xf numFmtId="0" fontId="2" fillId="0" borderId="0" xfId="0" applyFont="1" applyAlignment="1">
      <alignment horizontal="right" shrinkToFit="1"/>
    </xf>
    <xf numFmtId="0" fontId="25" fillId="0" borderId="0" xfId="0" applyFont="1"/>
    <xf numFmtId="0" fontId="2" fillId="3" borderId="36" xfId="0" applyFont="1" applyFill="1" applyBorder="1" applyAlignment="1">
      <alignment horizontal="right" vertical="center"/>
    </xf>
    <xf numFmtId="0" fontId="2" fillId="3" borderId="63" xfId="0" applyFont="1" applyFill="1" applyBorder="1" applyAlignment="1">
      <alignment horizontal="right" vertical="center"/>
    </xf>
    <xf numFmtId="0" fontId="2" fillId="0" borderId="0" xfId="0" applyFont="1" applyAlignment="1">
      <alignment horizontal="center" vertical="center" textRotation="255"/>
    </xf>
    <xf numFmtId="0" fontId="30" fillId="0" borderId="0" xfId="0" applyFont="1" applyAlignment="1">
      <alignment horizontal="right" vertical="center"/>
    </xf>
    <xf numFmtId="0" fontId="29" fillId="0" borderId="0" xfId="0" applyFont="1" applyAlignment="1" applyProtection="1">
      <alignment vertical="top" wrapText="1"/>
      <protection locked="0"/>
    </xf>
    <xf numFmtId="0" fontId="9" fillId="0" borderId="0" xfId="0" applyFont="1" applyAlignment="1">
      <alignment horizontal="right" vertical="center"/>
    </xf>
    <xf numFmtId="0" fontId="31" fillId="0" borderId="0" xfId="0" applyFont="1" applyAlignment="1">
      <alignment vertical="center"/>
    </xf>
    <xf numFmtId="0" fontId="34" fillId="0" borderId="0" xfId="0" applyFont="1"/>
    <xf numFmtId="0" fontId="35" fillId="0" borderId="0" xfId="2" applyAlignment="1">
      <alignment vertical="center"/>
    </xf>
    <xf numFmtId="0" fontId="1" fillId="0" borderId="0" xfId="0" applyFont="1" applyAlignment="1">
      <alignment horizontal="right" vertical="center"/>
    </xf>
    <xf numFmtId="0" fontId="15" fillId="0" borderId="0" xfId="0" applyFont="1" applyAlignment="1">
      <alignment vertical="center"/>
    </xf>
    <xf numFmtId="0" fontId="14" fillId="0" borderId="0" xfId="0" applyFont="1" applyAlignment="1">
      <alignment horizontal="right" vertical="center"/>
    </xf>
    <xf numFmtId="0" fontId="12" fillId="0" borderId="5" xfId="0" applyFont="1" applyBorder="1" applyAlignment="1">
      <alignment horizontal="center" vertical="center" shrinkToFit="1"/>
    </xf>
    <xf numFmtId="0" fontId="13" fillId="0" borderId="0" xfId="0" applyFont="1" applyAlignment="1">
      <alignment vertical="center"/>
    </xf>
    <xf numFmtId="0" fontId="37" fillId="0" borderId="64" xfId="0" applyFont="1" applyBorder="1"/>
    <xf numFmtId="0" fontId="38" fillId="0" borderId="64" xfId="0" applyFont="1" applyBorder="1"/>
    <xf numFmtId="0" fontId="38" fillId="0" borderId="0" xfId="0" applyFont="1"/>
    <xf numFmtId="0" fontId="41" fillId="0" borderId="64" xfId="0" applyFont="1" applyBorder="1"/>
    <xf numFmtId="0" fontId="39" fillId="0" borderId="64" xfId="0" applyFont="1" applyBorder="1"/>
    <xf numFmtId="56" fontId="1" fillId="0" borderId="0" xfId="0" applyNumberFormat="1" applyFont="1" applyAlignment="1">
      <alignment vertical="center"/>
    </xf>
    <xf numFmtId="49" fontId="2" fillId="0" borderId="0" xfId="0" applyNumberFormat="1" applyFont="1" applyAlignment="1">
      <alignment vertical="center" shrinkToFit="1"/>
    </xf>
    <xf numFmtId="0" fontId="1" fillId="2" borderId="27" xfId="0" applyFont="1" applyFill="1" applyBorder="1" applyAlignment="1" applyProtection="1">
      <alignment horizontal="center" vertical="center"/>
      <protection locked="0"/>
    </xf>
    <xf numFmtId="0" fontId="19" fillId="6" borderId="0" xfId="0" applyFont="1" applyFill="1" applyAlignment="1">
      <alignment shrinkToFit="1"/>
    </xf>
    <xf numFmtId="0" fontId="20" fillId="6" borderId="0" xfId="0" applyFont="1" applyFill="1" applyAlignment="1">
      <alignment shrinkToFit="1"/>
    </xf>
    <xf numFmtId="0" fontId="2" fillId="3" borderId="24" xfId="0" applyFont="1" applyFill="1" applyBorder="1" applyAlignment="1">
      <alignment horizontal="center" vertical="center" textRotation="255"/>
    </xf>
    <xf numFmtId="0" fontId="2" fillId="3" borderId="58" xfId="0" applyFont="1" applyFill="1" applyBorder="1" applyAlignment="1">
      <alignment horizontal="center" vertical="center" textRotation="255"/>
    </xf>
    <xf numFmtId="0" fontId="2" fillId="3" borderId="23" xfId="0" applyFont="1" applyFill="1" applyBorder="1" applyAlignment="1">
      <alignment horizontal="center" vertical="center" textRotation="255"/>
    </xf>
    <xf numFmtId="0" fontId="31" fillId="0" borderId="0" xfId="0" applyFont="1" applyAlignment="1">
      <alignment vertical="top" wrapText="1"/>
    </xf>
    <xf numFmtId="0" fontId="31" fillId="0" borderId="0" xfId="0" applyFont="1" applyAlignment="1">
      <alignment vertical="top"/>
    </xf>
    <xf numFmtId="0" fontId="2" fillId="3" borderId="27" xfId="0" applyFont="1" applyFill="1" applyBorder="1" applyAlignment="1">
      <alignment horizontal="center" vertical="center" textRotation="255"/>
    </xf>
    <xf numFmtId="0" fontId="9" fillId="5" borderId="0" xfId="0" applyFont="1" applyFill="1" applyAlignment="1" applyProtection="1">
      <alignment vertical="top" wrapText="1"/>
      <protection locked="0"/>
    </xf>
    <xf numFmtId="0" fontId="9" fillId="5" borderId="18" xfId="0" applyFont="1" applyFill="1" applyBorder="1" applyAlignment="1" applyProtection="1">
      <alignment vertical="top" wrapText="1"/>
      <protection locked="0"/>
    </xf>
    <xf numFmtId="0" fontId="9" fillId="5" borderId="28" xfId="0" applyFont="1" applyFill="1" applyBorder="1" applyAlignment="1" applyProtection="1">
      <alignment vertical="top" wrapText="1"/>
      <protection locked="0"/>
    </xf>
    <xf numFmtId="0" fontId="9" fillId="5" borderId="46" xfId="0" applyFont="1" applyFill="1" applyBorder="1" applyAlignment="1" applyProtection="1">
      <alignment vertical="top" wrapText="1"/>
      <protection locked="0"/>
    </xf>
    <xf numFmtId="0" fontId="9" fillId="5" borderId="15" xfId="0" applyFont="1" applyFill="1" applyBorder="1" applyAlignment="1" applyProtection="1">
      <alignment vertical="top" wrapText="1"/>
      <protection locked="0"/>
    </xf>
    <xf numFmtId="0" fontId="9" fillId="5" borderId="29" xfId="0" applyFont="1" applyFill="1" applyBorder="1" applyAlignment="1" applyProtection="1">
      <alignment vertical="top" wrapText="1"/>
      <protection locked="0"/>
    </xf>
    <xf numFmtId="0" fontId="30" fillId="3" borderId="7" xfId="0" applyFont="1" applyFill="1" applyBorder="1" applyAlignment="1">
      <alignment horizontal="right" vertical="center"/>
    </xf>
    <xf numFmtId="0" fontId="30" fillId="3" borderId="25" xfId="0" applyFont="1" applyFill="1" applyBorder="1" applyAlignment="1">
      <alignment horizontal="right" vertical="center"/>
    </xf>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27" fillId="0" borderId="18" xfId="0" applyFont="1" applyBorder="1" applyAlignment="1">
      <alignment vertical="center" wrapText="1" shrinkToFit="1"/>
    </xf>
    <xf numFmtId="0" fontId="1" fillId="0" borderId="0" xfId="0" applyFont="1" applyAlignment="1">
      <alignment vertical="top" wrapText="1"/>
    </xf>
    <xf numFmtId="0" fontId="1" fillId="3" borderId="27" xfId="0" applyFont="1" applyFill="1" applyBorder="1" applyAlignment="1">
      <alignment horizontal="center" vertical="center" textRotation="255"/>
    </xf>
    <xf numFmtId="0" fontId="1" fillId="3" borderId="16" xfId="0" applyFont="1" applyFill="1" applyBorder="1" applyAlignment="1">
      <alignment horizontal="center" vertical="center" textRotation="255"/>
    </xf>
    <xf numFmtId="0" fontId="1" fillId="3" borderId="7" xfId="0" applyFont="1" applyFill="1" applyBorder="1" applyAlignment="1">
      <alignment horizontal="center" vertical="center" textRotation="255"/>
    </xf>
    <xf numFmtId="0" fontId="1" fillId="3" borderId="25" xfId="0" applyFont="1" applyFill="1" applyBorder="1" applyAlignment="1">
      <alignment horizontal="center" vertical="center" textRotation="255"/>
    </xf>
    <xf numFmtId="0" fontId="1" fillId="3" borderId="36" xfId="0" applyFont="1" applyFill="1" applyBorder="1" applyAlignment="1">
      <alignment horizontal="center" vertical="center" textRotation="255"/>
    </xf>
    <xf numFmtId="0" fontId="1" fillId="3" borderId="19" xfId="0" applyFont="1" applyFill="1" applyBorder="1" applyAlignment="1">
      <alignment horizontal="center" vertical="center" textRotation="255"/>
    </xf>
    <xf numFmtId="0" fontId="1" fillId="3" borderId="37" xfId="0" applyFont="1" applyFill="1" applyBorder="1" applyAlignment="1">
      <alignment horizontal="center" vertical="center" textRotation="255"/>
    </xf>
    <xf numFmtId="0" fontId="1" fillId="0" borderId="0" xfId="0" applyFont="1" applyAlignment="1">
      <alignment vertical="center" shrinkToFit="1"/>
    </xf>
    <xf numFmtId="0" fontId="1" fillId="0" borderId="18" xfId="0" applyFont="1" applyBorder="1" applyAlignment="1">
      <alignment vertical="center" shrinkToFit="1"/>
    </xf>
    <xf numFmtId="0" fontId="1" fillId="0" borderId="0" xfId="0" applyFont="1" applyAlignment="1">
      <alignment vertical="top" wrapText="1" shrinkToFit="1"/>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wrapText="1" shrinkToFit="1"/>
    </xf>
    <xf numFmtId="0" fontId="1" fillId="0" borderId="15" xfId="0" applyFont="1" applyBorder="1" applyAlignment="1">
      <alignment vertical="center" wrapText="1" shrinkToFit="1"/>
    </xf>
    <xf numFmtId="0" fontId="1" fillId="0" borderId="1" xfId="0" applyFont="1" applyBorder="1" applyAlignment="1" applyProtection="1">
      <alignment vertical="center" shrinkToFit="1"/>
      <protection locked="0"/>
    </xf>
    <xf numFmtId="0" fontId="1" fillId="0" borderId="48" xfId="0" applyFont="1" applyBorder="1" applyAlignment="1" applyProtection="1">
      <alignment vertical="center" shrinkToFit="1"/>
      <protection locked="0"/>
    </xf>
    <xf numFmtId="0" fontId="1" fillId="0" borderId="2" xfId="0" applyFont="1" applyBorder="1" applyAlignment="1" applyProtection="1">
      <alignment vertical="center" shrinkToFit="1"/>
      <protection locked="0"/>
    </xf>
    <xf numFmtId="0" fontId="13" fillId="0" borderId="27" xfId="0" applyFont="1" applyBorder="1" applyAlignment="1">
      <alignment horizontal="center" vertical="center" shrinkToFit="1"/>
    </xf>
    <xf numFmtId="0" fontId="22" fillId="0" borderId="27" xfId="0" applyFont="1" applyBorder="1" applyAlignment="1">
      <alignment horizontal="center" vertical="center" shrinkToFit="1"/>
    </xf>
    <xf numFmtId="0" fontId="18" fillId="0" borderId="0" xfId="0" applyFont="1" applyAlignment="1">
      <alignment horizontal="center" vertical="center" shrinkToFit="1"/>
    </xf>
    <xf numFmtId="0" fontId="2" fillId="0" borderId="0" xfId="0" applyFont="1" applyAlignment="1">
      <alignment horizontal="center" shrinkToFit="1"/>
    </xf>
    <xf numFmtId="0" fontId="2" fillId="0" borderId="13" xfId="0" applyFont="1" applyBorder="1" applyAlignment="1">
      <alignment horizontal="center" shrinkToFit="1"/>
    </xf>
    <xf numFmtId="0" fontId="12" fillId="0" borderId="4"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6" xfId="0" applyFont="1" applyBorder="1" applyAlignment="1">
      <alignment horizontal="center" vertical="center" shrinkToFit="1"/>
    </xf>
    <xf numFmtId="0" fontId="16" fillId="0" borderId="29" xfId="0" applyFont="1" applyBorder="1" applyAlignment="1">
      <alignment horizontal="center" vertical="center" wrapText="1"/>
    </xf>
    <xf numFmtId="0" fontId="16" fillId="0" borderId="44"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43" xfId="0" applyFont="1" applyBorder="1" applyAlignment="1">
      <alignment horizontal="center" vertical="center" wrapText="1"/>
    </xf>
    <xf numFmtId="0" fontId="13" fillId="0" borderId="2" xfId="0" applyFont="1" applyBorder="1" applyAlignment="1">
      <alignment horizontal="center" vertical="center" shrinkToFit="1"/>
    </xf>
    <xf numFmtId="0" fontId="22" fillId="0" borderId="43"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48" xfId="0" applyFont="1" applyBorder="1" applyAlignment="1">
      <alignment horizontal="center" vertical="center" shrinkToFit="1"/>
    </xf>
    <xf numFmtId="0" fontId="13" fillId="0" borderId="1" xfId="0" applyFont="1" applyBorder="1" applyAlignment="1">
      <alignment vertical="center" shrinkToFit="1"/>
    </xf>
    <xf numFmtId="0" fontId="13" fillId="0" borderId="48" xfId="0" applyFont="1" applyBorder="1" applyAlignment="1">
      <alignment vertical="center" shrinkToFit="1"/>
    </xf>
    <xf numFmtId="0" fontId="13" fillId="0" borderId="2" xfId="0" applyFont="1" applyBorder="1" applyAlignment="1">
      <alignment vertical="center" shrinkToFit="1"/>
    </xf>
    <xf numFmtId="0" fontId="13" fillId="0" borderId="5" xfId="0" applyFont="1" applyBorder="1" applyAlignment="1">
      <alignment horizontal="center" vertical="center" shrinkToFit="1"/>
    </xf>
    <xf numFmtId="0" fontId="13" fillId="0" borderId="6" xfId="0" applyFont="1" applyBorder="1" applyAlignment="1">
      <alignment horizontal="center" vertical="center" shrinkToFit="1"/>
    </xf>
    <xf numFmtId="0" fontId="16" fillId="0" borderId="65" xfId="0" applyFont="1" applyBorder="1" applyAlignment="1">
      <alignment horizontal="center" vertical="center" wrapText="1"/>
    </xf>
    <xf numFmtId="0" fontId="16" fillId="0" borderId="27" xfId="0" applyFont="1" applyBorder="1" applyAlignment="1">
      <alignment horizontal="center" vertical="center" wrapText="1"/>
    </xf>
    <xf numFmtId="0" fontId="2" fillId="0" borderId="0" xfId="0" applyFont="1" applyAlignment="1">
      <alignment horizontal="left" vertical="center" indent="1" shrinkToFit="1"/>
    </xf>
    <xf numFmtId="0" fontId="2" fillId="0" borderId="13" xfId="0" applyFont="1" applyBorder="1" applyAlignment="1">
      <alignment horizontal="left" vertical="center" indent="1" shrinkToFit="1"/>
    </xf>
    <xf numFmtId="0" fontId="2" fillId="0" borderId="22" xfId="0" applyFont="1" applyBorder="1" applyAlignment="1">
      <alignment horizontal="center" vertical="center" shrinkToFit="1"/>
    </xf>
    <xf numFmtId="0" fontId="2" fillId="0" borderId="23" xfId="0"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34" xfId="0" applyFont="1" applyBorder="1" applyAlignment="1">
      <alignment horizontal="center" vertical="center" shrinkToFit="1"/>
    </xf>
    <xf numFmtId="0" fontId="2" fillId="0" borderId="9" xfId="0" applyFont="1" applyBorder="1" applyAlignment="1">
      <alignment horizontal="center" vertical="center" shrinkToFit="1"/>
    </xf>
    <xf numFmtId="0" fontId="2" fillId="0" borderId="35" xfId="0" applyFont="1" applyBorder="1" applyAlignment="1">
      <alignment horizontal="center" vertical="center" shrinkToFit="1"/>
    </xf>
    <xf numFmtId="0" fontId="2" fillId="0" borderId="25"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29" xfId="0" applyFont="1" applyBorder="1" applyAlignment="1">
      <alignment horizontal="center" vertical="center" shrinkToFit="1"/>
    </xf>
    <xf numFmtId="0" fontId="2" fillId="0" borderId="0" xfId="0" applyFont="1" applyAlignment="1">
      <alignment horizontal="center" vertical="center" shrinkToFit="1"/>
    </xf>
    <xf numFmtId="0" fontId="2" fillId="0" borderId="3"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45" xfId="0" applyFont="1" applyBorder="1" applyAlignment="1">
      <alignment horizontal="center" vertical="center" shrinkToFit="1"/>
    </xf>
    <xf numFmtId="0" fontId="2" fillId="0" borderId="47" xfId="0" applyFont="1" applyBorder="1" applyAlignment="1">
      <alignment horizontal="center" vertical="center" shrinkToFit="1"/>
    </xf>
    <xf numFmtId="0" fontId="2" fillId="0" borderId="8" xfId="0" applyFont="1" applyBorder="1" applyAlignment="1">
      <alignment horizontal="left" vertical="center" indent="1" shrinkToFit="1"/>
    </xf>
    <xf numFmtId="0" fontId="2" fillId="0" borderId="9" xfId="0" applyFont="1" applyBorder="1" applyAlignment="1">
      <alignment horizontal="left" vertical="center" indent="1" shrinkToFit="1"/>
    </xf>
    <xf numFmtId="0" fontId="2" fillId="0" borderId="10" xfId="0" applyFont="1" applyBorder="1" applyAlignment="1">
      <alignment horizontal="left" vertical="center" indent="1" shrinkToFit="1"/>
    </xf>
    <xf numFmtId="0" fontId="2" fillId="0" borderId="12" xfId="0" applyFont="1" applyBorder="1" applyAlignment="1">
      <alignment horizontal="left" vertical="center" indent="1" shrinkToFit="1"/>
    </xf>
    <xf numFmtId="0" fontId="13" fillId="0" borderId="15" xfId="0" applyFont="1" applyBorder="1" applyAlignment="1">
      <alignment horizontal="center" shrinkToFit="1"/>
    </xf>
    <xf numFmtId="0" fontId="13" fillId="0" borderId="29" xfId="0" applyFont="1" applyBorder="1" applyAlignment="1">
      <alignment horizontal="center" shrinkToFit="1"/>
    </xf>
    <xf numFmtId="0" fontId="13" fillId="0" borderId="30" xfId="0" applyFont="1" applyBorder="1" applyAlignment="1">
      <alignment horizontal="center" vertical="center" shrinkToFit="1"/>
    </xf>
    <xf numFmtId="0" fontId="8" fillId="0" borderId="41" xfId="0" applyFont="1" applyBorder="1" applyAlignment="1">
      <alignment horizontal="center" vertical="center" shrinkToFit="1"/>
    </xf>
    <xf numFmtId="0" fontId="8" fillId="0" borderId="42"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47" xfId="0" applyFont="1" applyBorder="1" applyAlignment="1">
      <alignment horizontal="center" vertical="center" shrinkToFit="1"/>
    </xf>
    <xf numFmtId="0" fontId="2" fillId="0" borderId="21" xfId="0" applyFont="1" applyBorder="1" applyAlignment="1">
      <alignment horizontal="center" vertical="center" shrinkToFit="1"/>
    </xf>
    <xf numFmtId="0" fontId="2" fillId="0" borderId="3" xfId="0" applyFont="1" applyBorder="1" applyAlignment="1">
      <alignment horizontal="left" vertical="center" indent="1" shrinkToFit="1"/>
    </xf>
    <xf numFmtId="0" fontId="2" fillId="0" borderId="21" xfId="0" applyFont="1" applyBorder="1" applyAlignment="1">
      <alignment horizontal="left" vertical="center" indent="1" shrinkToFit="1"/>
    </xf>
    <xf numFmtId="0" fontId="2" fillId="0" borderId="24"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28" xfId="0" applyFont="1" applyBorder="1" applyAlignment="1">
      <alignment horizontal="center" vertical="center" shrinkToFit="1"/>
    </xf>
    <xf numFmtId="0" fontId="14" fillId="0" borderId="16" xfId="0" applyFont="1" applyBorder="1" applyAlignment="1">
      <alignment vertical="center" wrapText="1"/>
    </xf>
    <xf numFmtId="0" fontId="14" fillId="0" borderId="18" xfId="0" applyFont="1" applyBorder="1" applyAlignment="1">
      <alignment vertical="center" wrapText="1"/>
    </xf>
    <xf numFmtId="0" fontId="14" fillId="0" borderId="45" xfId="0" applyFont="1" applyBorder="1" applyAlignment="1">
      <alignment vertical="center" wrapText="1"/>
    </xf>
    <xf numFmtId="0" fontId="14" fillId="0" borderId="25" xfId="0" applyFont="1" applyBorder="1" applyAlignment="1">
      <alignment vertical="center" wrapText="1"/>
    </xf>
    <xf numFmtId="0" fontId="14" fillId="0" borderId="15" xfId="0" applyFont="1" applyBorder="1" applyAlignment="1">
      <alignment vertical="center" wrapText="1"/>
    </xf>
    <xf numFmtId="0" fontId="14" fillId="0" borderId="47" xfId="0" applyFont="1" applyBorder="1" applyAlignment="1">
      <alignment vertical="center" wrapText="1"/>
    </xf>
    <xf numFmtId="0" fontId="2" fillId="0" borderId="2" xfId="0" applyFont="1" applyBorder="1" applyAlignment="1">
      <alignment horizontal="center" vertical="center" shrinkToFit="1"/>
    </xf>
    <xf numFmtId="0" fontId="13" fillId="0" borderId="33" xfId="0" applyFont="1" applyBorder="1" applyAlignment="1">
      <alignment horizontal="center" vertical="center" wrapText="1"/>
    </xf>
    <xf numFmtId="0" fontId="13" fillId="0" borderId="23"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25" xfId="0" applyFont="1" applyBorder="1" applyAlignment="1">
      <alignment horizontal="center" vertical="center" wrapText="1"/>
    </xf>
    <xf numFmtId="0" fontId="15" fillId="0" borderId="29" xfId="0" applyFont="1" applyBorder="1" applyAlignment="1">
      <alignment horizontal="center" vertical="center" wrapText="1"/>
    </xf>
    <xf numFmtId="0" fontId="13" fillId="0" borderId="34"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9" xfId="0" applyFont="1" applyBorder="1" applyAlignment="1">
      <alignment horizontal="center" vertical="center" wrapText="1"/>
    </xf>
    <xf numFmtId="0" fontId="2" fillId="0" borderId="10" xfId="0" applyFont="1" applyBorder="1" applyAlignment="1">
      <alignment horizontal="center" vertical="center" shrinkToFit="1"/>
    </xf>
    <xf numFmtId="0" fontId="11" fillId="0" borderId="5" xfId="1" applyFont="1" applyBorder="1" applyAlignment="1">
      <alignment vertical="center" shrinkToFit="1"/>
    </xf>
    <xf numFmtId="0" fontId="11" fillId="0" borderId="6" xfId="1" applyFont="1" applyBorder="1" applyAlignment="1">
      <alignment vertical="center" shrinkToFit="1"/>
    </xf>
    <xf numFmtId="0" fontId="2" fillId="0" borderId="39" xfId="0" applyFont="1" applyBorder="1" applyAlignment="1">
      <alignment horizontal="center" vertical="center" shrinkToFit="1"/>
    </xf>
    <xf numFmtId="0" fontId="2" fillId="0" borderId="32" xfId="0" applyFont="1" applyBorder="1" applyAlignment="1">
      <alignment horizontal="center" vertical="center" shrinkToFit="1"/>
    </xf>
    <xf numFmtId="0" fontId="2" fillId="0" borderId="26" xfId="0" applyFont="1" applyBorder="1" applyAlignment="1">
      <alignment horizontal="center" vertical="center" shrinkToFit="1"/>
    </xf>
    <xf numFmtId="0" fontId="14" fillId="0" borderId="32" xfId="0" applyFont="1" applyBorder="1" applyAlignment="1">
      <alignment vertical="center" wrapText="1"/>
    </xf>
    <xf numFmtId="0" fontId="14" fillId="0" borderId="3" xfId="0" applyFont="1" applyBorder="1" applyAlignment="1">
      <alignment vertical="center" wrapText="1"/>
    </xf>
    <xf numFmtId="0" fontId="14" fillId="0" borderId="21" xfId="0" applyFont="1" applyBorder="1" applyAlignment="1">
      <alignment vertical="center" wrapText="1"/>
    </xf>
    <xf numFmtId="0" fontId="2" fillId="0" borderId="11" xfId="0" applyFont="1" applyBorder="1" applyAlignment="1">
      <alignment horizontal="center" vertical="center" shrinkToFit="1"/>
    </xf>
    <xf numFmtId="0" fontId="2" fillId="0" borderId="31" xfId="0" applyFont="1" applyBorder="1" applyAlignment="1">
      <alignment horizontal="center" vertical="center" shrinkToFit="1"/>
    </xf>
    <xf numFmtId="0" fontId="7" fillId="0" borderId="41" xfId="1" applyFont="1" applyBorder="1" applyAlignment="1">
      <alignment horizontal="center" vertical="center"/>
    </xf>
    <xf numFmtId="0" fontId="7" fillId="0" borderId="0" xfId="1" applyFont="1" applyAlignment="1">
      <alignment vertical="center" shrinkToFit="1"/>
    </xf>
    <xf numFmtId="0" fontId="2" fillId="0" borderId="41" xfId="0" applyFont="1" applyBorder="1" applyAlignment="1">
      <alignment horizontal="right" vertical="center"/>
    </xf>
    <xf numFmtId="0" fontId="2" fillId="0" borderId="3" xfId="0" applyFont="1" applyBorder="1" applyAlignment="1">
      <alignment horizontal="right" vertical="center"/>
    </xf>
    <xf numFmtId="0" fontId="17" fillId="0" borderId="41" xfId="0" applyFont="1" applyBorder="1" applyAlignment="1">
      <alignment horizontal="center" vertical="center"/>
    </xf>
    <xf numFmtId="0" fontId="17" fillId="0" borderId="3" xfId="0" applyFont="1" applyBorder="1" applyAlignment="1">
      <alignment horizontal="center" vertical="center"/>
    </xf>
    <xf numFmtId="0" fontId="2" fillId="0" borderId="41" xfId="0" applyFont="1" applyBorder="1" applyAlignment="1">
      <alignment horizontal="center" vertical="center"/>
    </xf>
    <xf numFmtId="0" fontId="2" fillId="0" borderId="3" xfId="0" applyFont="1" applyBorder="1" applyAlignment="1">
      <alignment horizontal="center" vertical="center"/>
    </xf>
    <xf numFmtId="0" fontId="2" fillId="0" borderId="41" xfId="0" applyFont="1" applyBorder="1" applyAlignment="1">
      <alignment vertical="center"/>
    </xf>
    <xf numFmtId="0" fontId="2" fillId="0" borderId="42" xfId="0" applyFont="1" applyBorder="1" applyAlignment="1">
      <alignment vertical="center"/>
    </xf>
    <xf numFmtId="0" fontId="2" fillId="0" borderId="3" xfId="0" applyFont="1" applyBorder="1" applyAlignment="1">
      <alignment vertical="center"/>
    </xf>
    <xf numFmtId="0" fontId="2" fillId="0" borderId="21" xfId="0" applyFont="1" applyBorder="1" applyAlignment="1">
      <alignment vertical="center"/>
    </xf>
    <xf numFmtId="0" fontId="2" fillId="0" borderId="0" xfId="0" applyFont="1" applyAlignment="1">
      <alignment vertical="top" wrapText="1" shrinkToFit="1"/>
    </xf>
    <xf numFmtId="0" fontId="2" fillId="0" borderId="0" xfId="0" applyFont="1" applyAlignment="1">
      <alignment vertical="top" shrinkToFit="1"/>
    </xf>
    <xf numFmtId="0" fontId="8" fillId="0" borderId="12" xfId="1" applyFont="1" applyBorder="1" applyAlignment="1">
      <alignment horizontal="center" vertical="center"/>
    </xf>
    <xf numFmtId="0" fontId="8" fillId="0" borderId="0" xfId="1" applyFont="1" applyAlignment="1">
      <alignment horizontal="center" vertical="center"/>
    </xf>
    <xf numFmtId="0" fontId="10" fillId="0" borderId="0" xfId="1" applyFont="1" applyAlignment="1">
      <alignment horizontal="left" vertical="top" shrinkToFit="1"/>
    </xf>
    <xf numFmtId="0" fontId="8" fillId="0" borderId="20" xfId="1" applyFont="1" applyBorder="1" applyAlignment="1">
      <alignment horizontal="center" vertical="center"/>
    </xf>
    <xf numFmtId="0" fontId="8" fillId="0" borderId="3" xfId="1" applyFont="1" applyBorder="1" applyAlignment="1">
      <alignment horizontal="center" vertical="center"/>
    </xf>
    <xf numFmtId="0" fontId="7" fillId="0" borderId="41" xfId="1" applyFont="1" applyBorder="1" applyAlignment="1">
      <alignment horizontal="center" vertical="center" shrinkToFit="1"/>
    </xf>
    <xf numFmtId="0" fontId="10" fillId="0" borderId="8" xfId="1" applyFont="1" applyBorder="1" applyAlignment="1">
      <alignment vertical="top" wrapText="1"/>
    </xf>
    <xf numFmtId="0" fontId="10" fillId="0" borderId="9" xfId="1" applyFont="1" applyBorder="1" applyAlignment="1">
      <alignment vertical="top" wrapText="1"/>
    </xf>
    <xf numFmtId="0" fontId="10" fillId="0" borderId="10" xfId="1" applyFont="1" applyBorder="1" applyAlignment="1">
      <alignment vertical="top" wrapText="1"/>
    </xf>
    <xf numFmtId="0" fontId="10" fillId="0" borderId="12" xfId="1" applyFont="1" applyBorder="1" applyAlignment="1">
      <alignment vertical="top" wrapText="1"/>
    </xf>
    <xf numFmtId="0" fontId="10" fillId="0" borderId="0" xfId="1" applyFont="1" applyAlignment="1">
      <alignment vertical="top" wrapText="1"/>
    </xf>
    <xf numFmtId="0" fontId="10" fillId="0" borderId="13" xfId="1" applyFont="1" applyBorder="1" applyAlignment="1">
      <alignment vertical="top" wrapText="1"/>
    </xf>
    <xf numFmtId="0" fontId="9" fillId="0" borderId="56" xfId="0" applyFont="1" applyBorder="1" applyAlignment="1">
      <alignment horizontal="center" vertical="center" shrinkToFit="1"/>
    </xf>
    <xf numFmtId="0" fontId="9" fillId="0" borderId="55" xfId="0" applyFont="1" applyBorder="1" applyAlignment="1">
      <alignment horizontal="center" vertical="center" shrinkToFit="1"/>
    </xf>
    <xf numFmtId="0" fontId="9" fillId="0" borderId="57"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0" xfId="0" applyFont="1" applyAlignment="1">
      <alignment horizontal="center" vertical="center" shrinkToFit="1"/>
    </xf>
    <xf numFmtId="0" fontId="9" fillId="0" borderId="46"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29" xfId="0" applyFont="1" applyBorder="1" applyAlignment="1">
      <alignment horizontal="center" vertical="center" shrinkToFit="1"/>
    </xf>
    <xf numFmtId="0" fontId="7" fillId="0" borderId="3" xfId="1" applyFont="1" applyBorder="1" applyAlignment="1">
      <alignment horizontal="center" vertical="center" shrinkToFit="1"/>
    </xf>
    <xf numFmtId="0" fontId="8" fillId="0" borderId="50" xfId="0" applyFont="1" applyBorder="1" applyAlignment="1">
      <alignment horizontal="center" vertical="center" shrinkToFit="1"/>
    </xf>
    <xf numFmtId="0" fontId="8" fillId="0" borderId="51" xfId="0" applyFont="1" applyBorder="1" applyAlignment="1">
      <alignment horizontal="center" vertical="center" shrinkToFit="1"/>
    </xf>
    <xf numFmtId="0" fontId="8" fillId="0" borderId="52" xfId="0" applyFont="1" applyBorder="1" applyAlignment="1">
      <alignment horizontal="center" vertical="center" shrinkToFit="1"/>
    </xf>
    <xf numFmtId="0" fontId="8" fillId="0" borderId="53" xfId="0" applyFont="1" applyBorder="1" applyAlignment="1">
      <alignment horizontal="center" vertical="center" shrinkToFit="1"/>
    </xf>
    <xf numFmtId="0" fontId="2" fillId="0" borderId="54" xfId="0" applyFont="1" applyBorder="1" applyAlignment="1">
      <alignment horizontal="center" vertical="center" shrinkToFit="1"/>
    </xf>
    <xf numFmtId="0" fontId="2" fillId="0" borderId="55" xfId="0" applyFont="1" applyBorder="1" applyAlignment="1">
      <alignment horizontal="center" vertical="center" shrinkToFit="1"/>
    </xf>
    <xf numFmtId="0" fontId="2" fillId="0" borderId="57"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46" xfId="0" applyFont="1" applyBorder="1" applyAlignment="1">
      <alignment horizontal="center" vertical="center" shrinkToFit="1"/>
    </xf>
    <xf numFmtId="0" fontId="14" fillId="0" borderId="15" xfId="0" applyFont="1" applyBorder="1" applyAlignment="1">
      <alignment horizontal="center" shrinkToFit="1"/>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3" xfId="0" applyFont="1" applyBorder="1" applyAlignment="1">
      <alignment horizontal="center" vertical="center" shrinkToFit="1"/>
    </xf>
    <xf numFmtId="0" fontId="2" fillId="0" borderId="1" xfId="0" applyFont="1" applyBorder="1" applyAlignment="1">
      <alignment horizontal="center" vertical="center" shrinkToFit="1"/>
    </xf>
    <xf numFmtId="0" fontId="26" fillId="0" borderId="0" xfId="0" applyFont="1" applyAlignment="1">
      <alignment shrinkToFit="1"/>
    </xf>
    <xf numFmtId="0" fontId="28" fillId="0" borderId="0" xfId="0" applyFont="1" applyAlignment="1">
      <alignment horizontal="center" vertical="center"/>
    </xf>
    <xf numFmtId="0" fontId="25" fillId="0" borderId="0" xfId="0" applyFont="1" applyAlignment="1">
      <alignment shrinkToFit="1"/>
    </xf>
  </cellXfs>
  <cellStyles count="3">
    <cellStyle name="ハイパーリンク" xfId="2" builtinId="8"/>
    <cellStyle name="標準" xfId="0" builtinId="0"/>
    <cellStyle name="標準 2" xfId="1" xr:uid="{00000000-0005-0000-0000-000001000000}"/>
  </cellStyles>
  <dxfs count="29">
    <dxf>
      <font>
        <color theme="0"/>
      </font>
    </dxf>
    <dxf>
      <fill>
        <patternFill>
          <bgColor rgb="FFFF00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00B0F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00B0F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00B0F0"/>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theme="0" tint="-4.9989318521683403E-2"/>
        </patternFill>
      </fill>
    </dxf>
    <dxf>
      <fill>
        <patternFill>
          <bgColor rgb="FFFFC000"/>
        </patternFill>
      </fill>
    </dxf>
    <dxf>
      <border>
        <left style="thin">
          <color auto="1"/>
        </left>
        <right style="thin">
          <color auto="1"/>
        </right>
        <top style="thin">
          <color auto="1"/>
        </top>
        <bottom style="thin">
          <color auto="1"/>
        </bottom>
        <vertical/>
        <horizontal/>
      </border>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theme="0" tint="-0.14996795556505021"/>
        </patternFill>
      </fill>
      <border>
        <left style="thin">
          <color auto="1"/>
        </left>
        <right style="thin">
          <color auto="1"/>
        </right>
        <top style="thin">
          <color auto="1"/>
        </top>
        <bottom style="thin">
          <color auto="1"/>
        </bottom>
      </border>
    </dxf>
    <dxf>
      <fill>
        <patternFill>
          <bgColor rgb="FF00B0F0"/>
        </patternFill>
      </fill>
    </dxf>
    <dxf>
      <fill>
        <patternFill>
          <bgColor rgb="FF00B0F0"/>
        </patternFill>
      </fill>
    </dxf>
    <dxf>
      <font>
        <color auto="1"/>
      </font>
    </dxf>
    <dxf>
      <fill>
        <patternFill>
          <bgColor rgb="FFFF0000"/>
        </patternFill>
      </fill>
    </dxf>
    <dxf>
      <fill>
        <patternFill>
          <bgColor rgb="FFFFFF00"/>
        </patternFill>
      </fill>
    </dxf>
    <dxf>
      <fill>
        <patternFill>
          <bgColor rgb="FF00B0F0"/>
        </patternFill>
      </fill>
    </dxf>
    <dxf>
      <fill>
        <patternFill>
          <bgColor rgb="FF00B0F0"/>
        </patternFill>
      </fill>
    </dxf>
    <dxf>
      <fill>
        <patternFill>
          <bgColor rgb="FF00B0F0"/>
        </patternFill>
      </fill>
    </dxf>
    <dxf>
      <font>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activeX1.xml><?xml version="1.0" encoding="utf-8"?>
<ax:ocx xmlns:ax="http://schemas.microsoft.com/office/2006/activeX" xmlns:r="http://schemas.openxmlformats.org/officeDocument/2006/relationships" ax:classid="{D9347033-9612-11D1-9D75-00C04FCC8CDC}" ax:persistence="persistPropertyBag">
  <ax:ocxPr ax:name="_cx" ax:value="3298"/>
  <ax:ocxPr ax:name="_cy" ax:value="3298"/>
  <ax:ocxPr ax:name="Style" ax:value="11"/>
  <ax:ocxPr ax:name="SubStyle" ax:value="0"/>
  <ax:ocxPr ax:name="Validation" ax:value="1"/>
  <ax:ocxPr ax:name="LineWeight" ax:value="3"/>
  <ax:ocxPr ax:name="Direction" ax:value="0"/>
  <ax:ocxPr ax:name="ShowData" ax:value="1"/>
  <ax:ocxPr ax:name="Value" ax:value="1100000008481"/>
  <ax:ocxPr ax:name="ForeColor" ax:value="0"/>
  <ax:ocxPr ax:name="BackColor" ax:value="16777215"/>
</ax:ocx>
</file>

<file path=xl/activeX/activeX2.xml><?xml version="1.0" encoding="utf-8"?>
<ax:ocx xmlns:ax="http://schemas.microsoft.com/office/2006/activeX" xmlns:r="http://schemas.openxmlformats.org/officeDocument/2006/relationships" ax:classid="{D9347033-9612-11D1-9D75-00C04FCC8CDC}" ax:persistence="persistPropertyBag">
  <ax:ocxPr ax:name="_cx" ax:value="3298"/>
  <ax:ocxPr ax:name="_cy" ax:value="3298"/>
  <ax:ocxPr ax:name="Style" ax:value="11"/>
  <ax:ocxPr ax:name="SubStyle" ax:value="0"/>
  <ax:ocxPr ax:name="Validation" ax:value="1"/>
  <ax:ocxPr ax:name="LineWeight" ax:value="3"/>
  <ax:ocxPr ax:name="Direction" ax:value="0"/>
  <ax:ocxPr ax:name="ShowData" ax:value="1"/>
  <ax:ocxPr ax:name="Value" ax:value="1"/>
  <ax:ocxPr ax:name="ForeColor" ax:value="0"/>
  <ax:ocxPr ax:name="BackColor" ax:value="16777215"/>
</ax:ocx>
</file>

<file path=xl/activeX/activeX3.xml><?xml version="1.0" encoding="utf-8"?>
<ax:ocx xmlns:ax="http://schemas.microsoft.com/office/2006/activeX" xmlns:r="http://schemas.openxmlformats.org/officeDocument/2006/relationships" ax:classid="{D9347033-9612-11D1-9D75-00C04FCC8CDC}" ax:persistence="persistPropertyBag">
  <ax:ocxPr ax:name="_cx" ax:value="3298"/>
  <ax:ocxPr ax:name="_cy" ax:value="3298"/>
  <ax:ocxPr ax:name="Style" ax:value="11"/>
  <ax:ocxPr ax:name="SubStyle" ax:value="-1"/>
  <ax:ocxPr ax:name="Validation" ax:value="1"/>
  <ax:ocxPr ax:name="LineWeight" ax:value="3"/>
  <ax:ocxPr ax:name="Direction" ax:value="0"/>
  <ax:ocxPr ax:name="ShowData" ax:value="1"/>
  <ax:ocxPr ax:name="Value" ax:value="0"/>
  <ax:ocxPr ax:name="ForeColor" ax:value="0"/>
  <ax:ocxPr ax:name="BackColor" ax:value="16777215"/>
</ax:ocx>
</file>

<file path=xl/activeX/activeX4.xml><?xml version="1.0" encoding="utf-8"?>
<ax:ocx xmlns:ax="http://schemas.microsoft.com/office/2006/activeX" xmlns:r="http://schemas.openxmlformats.org/officeDocument/2006/relationships" ax:classid="{D9347033-9612-11D1-9D75-00C04FCC8CDC}" ax:persistence="persistPropertyBag">
  <ax:ocxPr ax:name="_cx" ax:value="3300"/>
  <ax:ocxPr ax:name="_cy" ax:value="3300"/>
  <ax:ocxPr ax:name="Style" ax:value="11"/>
  <ax:ocxPr ax:name="SubStyle" ax:value="0"/>
  <ax:ocxPr ax:name="Validation" ax:value="1"/>
  <ax:ocxPr ax:name="LineWeight" ax:value="3"/>
  <ax:ocxPr ax:name="Direction" ax:value="0"/>
  <ax:ocxPr ax:name="ShowData" ax:value="1"/>
  <ax:ocxPr ax:name="Value" ax:value=""/>
  <ax:ocxPr ax:name="ForeColor" ax:value="0"/>
  <ax:ocxPr ax:name="BackColor" ax:value="16777215"/>
</ax:ocx>
</file>

<file path=xl/activeX/activeX5.xml><?xml version="1.0" encoding="utf-8"?>
<ax:ocx xmlns:ax="http://schemas.microsoft.com/office/2006/activeX" xmlns:r="http://schemas.openxmlformats.org/officeDocument/2006/relationships" ax:classid="{D9347033-9612-11D1-9D75-00C04FCC8CDC}" ax:persistence="persistPropertyBag">
  <ax:ocxPr ax:name="_cx" ax:value="3300"/>
  <ax:ocxPr ax:name="_cy" ax:value="3300"/>
  <ax:ocxPr ax:name="Style" ax:value="11"/>
  <ax:ocxPr ax:name="SubStyle" ax:value="-1"/>
  <ax:ocxPr ax:name="Validation" ax:value="1"/>
  <ax:ocxPr ax:name="LineWeight" ax:value="3"/>
  <ax:ocxPr ax:name="Direction" ax:value="0"/>
  <ax:ocxPr ax:name="ShowData" ax:value="1"/>
  <ax:ocxPr ax:name="Value" ax:value="8481"/>
  <ax:ocxPr ax:name="ForeColor" ax:value="0"/>
  <ax:ocxPr ax:name="BackColor" ax:value="16777215"/>
</ax:ocx>
</file>

<file path=xl/drawings/_rels/vmlDrawing1.v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2.emf"/><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10</xdr:col>
      <xdr:colOff>423333</xdr:colOff>
      <xdr:row>15</xdr:row>
      <xdr:rowOff>52917</xdr:rowOff>
    </xdr:from>
    <xdr:to>
      <xdr:col>10</xdr:col>
      <xdr:colOff>1090083</xdr:colOff>
      <xdr:row>15</xdr:row>
      <xdr:rowOff>211667</xdr:rowOff>
    </xdr:to>
    <xdr:sp macro="" textlink="">
      <xdr:nvSpPr>
        <xdr:cNvPr id="2" name="矢印: 下 1">
          <a:extLst>
            <a:ext uri="{FF2B5EF4-FFF2-40B4-BE49-F238E27FC236}">
              <a16:creationId xmlns:a16="http://schemas.microsoft.com/office/drawing/2014/main" id="{00000000-0008-0000-0200-000002000000}"/>
            </a:ext>
          </a:extLst>
        </xdr:cNvPr>
        <xdr:cNvSpPr/>
      </xdr:nvSpPr>
      <xdr:spPr>
        <a:xfrm>
          <a:off x="1619250" y="3968750"/>
          <a:ext cx="666750" cy="158750"/>
        </a:xfrm>
        <a:prstGeom prst="downArrow">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114300</xdr:colOff>
          <xdr:row>3</xdr:row>
          <xdr:rowOff>209550</xdr:rowOff>
        </xdr:from>
        <xdr:to>
          <xdr:col>38</xdr:col>
          <xdr:colOff>12700</xdr:colOff>
          <xdr:row>10</xdr:row>
          <xdr:rowOff>107950</xdr:rowOff>
        </xdr:to>
        <xdr:sp macro="" textlink="">
          <xdr:nvSpPr>
            <xdr:cNvPr id="13313" name="BarCodeCtrl1" hidden="1">
              <a:extLst>
                <a:ext uri="{63B3BB69-23CF-44E3-9099-C40C66FF867C}">
                  <a14:compatExt spid="_x0000_s13313"/>
                </a:ext>
                <a:ext uri="{FF2B5EF4-FFF2-40B4-BE49-F238E27FC236}">
                  <a16:creationId xmlns:a16="http://schemas.microsoft.com/office/drawing/2014/main" id="{00000000-0008-0000-07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3</xdr:row>
          <xdr:rowOff>222250</xdr:rowOff>
        </xdr:from>
        <xdr:to>
          <xdr:col>48</xdr:col>
          <xdr:colOff>127000</xdr:colOff>
          <xdr:row>10</xdr:row>
          <xdr:rowOff>114300</xdr:rowOff>
        </xdr:to>
        <xdr:sp macro="" textlink="">
          <xdr:nvSpPr>
            <xdr:cNvPr id="13317" name="BarCodeCtrl2" hidden="1">
              <a:extLst>
                <a:ext uri="{63B3BB69-23CF-44E3-9099-C40C66FF867C}">
                  <a14:compatExt spid="_x0000_s13317"/>
                </a:ext>
                <a:ext uri="{FF2B5EF4-FFF2-40B4-BE49-F238E27FC236}">
                  <a16:creationId xmlns:a16="http://schemas.microsoft.com/office/drawing/2014/main" id="{00000000-0008-0000-0700-000005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3</xdr:row>
          <xdr:rowOff>209550</xdr:rowOff>
        </xdr:from>
        <xdr:to>
          <xdr:col>24</xdr:col>
          <xdr:colOff>95250</xdr:colOff>
          <xdr:row>8</xdr:row>
          <xdr:rowOff>184150</xdr:rowOff>
        </xdr:to>
        <xdr:sp macro="" textlink="">
          <xdr:nvSpPr>
            <xdr:cNvPr id="13319" name="BarCodeCtrl3" hidden="1">
              <a:extLst>
                <a:ext uri="{63B3BB69-23CF-44E3-9099-C40C66FF867C}">
                  <a14:compatExt spid="_x0000_s13319"/>
                </a:ext>
                <a:ext uri="{FF2B5EF4-FFF2-40B4-BE49-F238E27FC236}">
                  <a16:creationId xmlns:a16="http://schemas.microsoft.com/office/drawing/2014/main" id="{00000000-0008-0000-0700-000007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49</xdr:col>
      <xdr:colOff>47625</xdr:colOff>
      <xdr:row>3</xdr:row>
      <xdr:rowOff>66675</xdr:rowOff>
    </xdr:from>
    <xdr:to>
      <xdr:col>53</xdr:col>
      <xdr:colOff>76499</xdr:colOff>
      <xdr:row>10</xdr:row>
      <xdr:rowOff>231975</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5572125" y="447675"/>
          <a:ext cx="714674" cy="1924250"/>
          <a:chOff x="5562599" y="476250"/>
          <a:chExt cx="648000" cy="1946475"/>
        </a:xfrm>
      </xdr:grpSpPr>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5562599" y="476250"/>
            <a:ext cx="648000" cy="651075"/>
            <a:chOff x="5562599" y="476250"/>
            <a:chExt cx="648000" cy="651075"/>
          </a:xfrm>
        </xdr:grpSpPr>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562599" y="476250"/>
              <a:ext cx="648000" cy="216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学籍番号</a:t>
              </a:r>
            </a:p>
          </xdr:txBody>
        </xdr:sp>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5562599" y="695325"/>
              <a:ext cx="648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5562599" y="1123950"/>
            <a:ext cx="648000" cy="651075"/>
            <a:chOff x="5562599" y="476250"/>
            <a:chExt cx="648000" cy="651075"/>
          </a:xfrm>
        </xdr:grpSpPr>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5562599" y="476250"/>
              <a:ext cx="648000" cy="216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000">
                  <a:solidFill>
                    <a:sysClr val="windowText" lastClr="000000"/>
                  </a:solidFill>
                  <a:effectLst/>
                  <a:latin typeface="ＭＳ Ｐ明朝" panose="02020600040205080304" pitchFamily="18" charset="-128"/>
                  <a:ea typeface="ＭＳ Ｐ明朝" panose="02020600040205080304" pitchFamily="18" charset="-128"/>
                  <a:cs typeface="+mn-cs"/>
                </a:rPr>
                <a:t>受験番号</a:t>
              </a:r>
              <a:endParaRPr kumimoji="1" lang="ja-JP" altLang="en-US" sz="1000">
                <a:solidFill>
                  <a:sysClr val="windowText" lastClr="000000"/>
                </a:solidFill>
                <a:latin typeface="ＭＳ Ｐ明朝" panose="02020600040205080304" pitchFamily="18" charset="-128"/>
                <a:ea typeface="ＭＳ Ｐ明朝" panose="02020600040205080304" pitchFamily="18" charset="-128"/>
              </a:endParaRPr>
            </a:p>
          </xdr:txBody>
        </xdr:sp>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5562599" y="695325"/>
              <a:ext cx="648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5562599" y="1771650"/>
            <a:ext cx="648000" cy="651075"/>
            <a:chOff x="5562599" y="476250"/>
            <a:chExt cx="648000" cy="651075"/>
          </a:xfrm>
        </xdr:grpSpPr>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5562599" y="476250"/>
              <a:ext cx="648000" cy="216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000">
                  <a:solidFill>
                    <a:sysClr val="windowText" lastClr="000000"/>
                  </a:solidFill>
                  <a:effectLst/>
                  <a:latin typeface="ＭＳ Ｐ明朝" panose="02020600040205080304" pitchFamily="18" charset="-128"/>
                  <a:ea typeface="ＭＳ Ｐ明朝" panose="02020600040205080304" pitchFamily="18" charset="-128"/>
                  <a:cs typeface="+mn-cs"/>
                </a:rPr>
                <a:t>整理番号</a:t>
              </a:r>
              <a:endParaRPr kumimoji="1" lang="ja-JP" altLang="en-US" sz="1000">
                <a:solidFill>
                  <a:sysClr val="windowText" lastClr="000000"/>
                </a:solidFill>
                <a:latin typeface="ＭＳ Ｐ明朝" panose="02020600040205080304" pitchFamily="18" charset="-128"/>
                <a:ea typeface="ＭＳ Ｐ明朝" panose="02020600040205080304" pitchFamily="18" charset="-128"/>
              </a:endParaRPr>
            </a:p>
          </xdr:txBody>
        </xdr:sp>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562599" y="695325"/>
              <a:ext cx="648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152400</xdr:colOff>
          <xdr:row>11</xdr:row>
          <xdr:rowOff>114300</xdr:rowOff>
        </xdr:from>
        <xdr:to>
          <xdr:col>4</xdr:col>
          <xdr:colOff>660400</xdr:colOff>
          <xdr:row>16</xdr:row>
          <xdr:rowOff>31750</xdr:rowOff>
        </xdr:to>
        <xdr:sp macro="" textlink="">
          <xdr:nvSpPr>
            <xdr:cNvPr id="20481" name="BarCodeCtrl1" hidden="1">
              <a:extLst>
                <a:ext uri="{63B3BB69-23CF-44E3-9099-C40C66FF867C}">
                  <a14:compatExt spid="_x0000_s20481"/>
                </a:ext>
                <a:ext uri="{FF2B5EF4-FFF2-40B4-BE49-F238E27FC236}">
                  <a16:creationId xmlns:a16="http://schemas.microsoft.com/office/drawing/2014/main" id="{00000000-0008-0000-09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22</xdr:row>
          <xdr:rowOff>114300</xdr:rowOff>
        </xdr:from>
        <xdr:to>
          <xdr:col>4</xdr:col>
          <xdr:colOff>647700</xdr:colOff>
          <xdr:row>27</xdr:row>
          <xdr:rowOff>31750</xdr:rowOff>
        </xdr:to>
        <xdr:sp macro="" textlink="">
          <xdr:nvSpPr>
            <xdr:cNvPr id="20482" name="BarCodeCtrl2" hidden="1">
              <a:extLst>
                <a:ext uri="{63B3BB69-23CF-44E3-9099-C40C66FF867C}">
                  <a14:compatExt spid="_x0000_s20482"/>
                </a:ext>
                <a:ext uri="{FF2B5EF4-FFF2-40B4-BE49-F238E27FC236}">
                  <a16:creationId xmlns:a16="http://schemas.microsoft.com/office/drawing/2014/main" id="{00000000-0008-0000-09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5.emf"/><Relationship Id="rId2" Type="http://schemas.openxmlformats.org/officeDocument/2006/relationships/drawing" Target="../drawings/drawing3.xml"/><Relationship Id="rId1" Type="http://schemas.openxmlformats.org/officeDocument/2006/relationships/printerSettings" Target="../printerSettings/printerSettings10.bin"/><Relationship Id="rId6" Type="http://schemas.openxmlformats.org/officeDocument/2006/relationships/control" Target="../activeX/activeX5.xml"/><Relationship Id="rId5" Type="http://schemas.openxmlformats.org/officeDocument/2006/relationships/image" Target="../media/image4.emf"/><Relationship Id="rId4" Type="http://schemas.openxmlformats.org/officeDocument/2006/relationships/control" Target="../activeX/activeX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edu-data.j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 Id="rId9" Type="http://schemas.openxmlformats.org/officeDocument/2006/relationships/image" Target="../media/image3.emf"/></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881D5-5328-414F-A698-9D13E085CD26}">
  <sheetPr codeName="Sheet1"/>
  <dimension ref="A1:L57"/>
  <sheetViews>
    <sheetView tabSelected="1" view="pageBreakPreview" zoomScaleNormal="100" zoomScaleSheetLayoutView="100" workbookViewId="0">
      <selection activeCell="E28" sqref="E28"/>
    </sheetView>
  </sheetViews>
  <sheetFormatPr defaultColWidth="9" defaultRowHeight="14.5" x14ac:dyDescent="0.35"/>
  <cols>
    <col min="1" max="2" width="4.58203125" style="117" customWidth="1"/>
    <col min="3" max="16384" width="9" style="117"/>
  </cols>
  <sheetData>
    <row r="1" spans="1:12" ht="21" x14ac:dyDescent="0.5">
      <c r="A1" s="115" t="s">
        <v>943</v>
      </c>
      <c r="B1" s="116"/>
      <c r="C1" s="116"/>
      <c r="D1" s="116"/>
      <c r="E1" s="116"/>
      <c r="F1" s="116"/>
      <c r="G1" s="116"/>
      <c r="H1" s="116"/>
      <c r="I1" s="116"/>
      <c r="J1" s="116"/>
      <c r="K1" s="116"/>
      <c r="L1" s="116"/>
    </row>
    <row r="2" spans="1:12" ht="13.5" customHeight="1" x14ac:dyDescent="0.35">
      <c r="A2" s="116" t="s">
        <v>21149</v>
      </c>
      <c r="B2" s="116"/>
      <c r="C2" s="116"/>
      <c r="D2" s="116"/>
      <c r="E2" s="116"/>
      <c r="F2" s="116"/>
      <c r="G2" s="116"/>
      <c r="H2" s="116"/>
      <c r="I2" s="116"/>
      <c r="J2" s="116"/>
      <c r="K2" s="116"/>
      <c r="L2" s="116"/>
    </row>
    <row r="3" spans="1:12" ht="13.5" customHeight="1" x14ac:dyDescent="0.35">
      <c r="A3" s="116" t="s">
        <v>21150</v>
      </c>
      <c r="B3" s="116"/>
      <c r="C3" s="116"/>
      <c r="D3" s="116"/>
      <c r="E3" s="116"/>
      <c r="F3" s="116"/>
      <c r="G3" s="116"/>
      <c r="H3" s="116"/>
      <c r="I3" s="116"/>
      <c r="J3" s="116"/>
      <c r="K3" s="116"/>
      <c r="L3" s="116"/>
    </row>
    <row r="4" spans="1:12" ht="13.5" customHeight="1" x14ac:dyDescent="0.35">
      <c r="A4" s="116" t="s">
        <v>956</v>
      </c>
      <c r="B4" s="116"/>
      <c r="C4" s="116"/>
      <c r="D4" s="116"/>
      <c r="E4" s="116"/>
      <c r="F4" s="116"/>
      <c r="G4" s="116"/>
      <c r="H4" s="116"/>
      <c r="I4" s="116"/>
      <c r="J4" s="116"/>
      <c r="K4" s="116"/>
      <c r="L4" s="116"/>
    </row>
    <row r="5" spans="1:12" x14ac:dyDescent="0.35">
      <c r="A5" s="116" t="s">
        <v>954</v>
      </c>
      <c r="B5" s="116"/>
      <c r="C5" s="116"/>
      <c r="D5" s="116"/>
      <c r="E5" s="116"/>
      <c r="F5" s="116"/>
      <c r="G5" s="116"/>
      <c r="H5" s="116"/>
      <c r="I5" s="116"/>
      <c r="J5" s="116"/>
      <c r="K5" s="116"/>
      <c r="L5" s="116"/>
    </row>
    <row r="6" spans="1:12" x14ac:dyDescent="0.35">
      <c r="A6" s="116" t="s">
        <v>21126</v>
      </c>
      <c r="B6" s="116"/>
      <c r="C6" s="116"/>
      <c r="D6" s="116"/>
      <c r="E6" s="116"/>
      <c r="F6" s="116"/>
      <c r="G6" s="116"/>
      <c r="H6" s="116"/>
      <c r="I6" s="116"/>
      <c r="J6" s="116"/>
      <c r="K6" s="116"/>
      <c r="L6" s="116"/>
    </row>
    <row r="7" spans="1:12" x14ac:dyDescent="0.35">
      <c r="A7" s="116"/>
      <c r="B7" s="116"/>
      <c r="C7" s="116"/>
      <c r="D7" s="116"/>
      <c r="E7" s="116"/>
      <c r="F7" s="116"/>
      <c r="G7" s="116"/>
      <c r="H7" s="116"/>
      <c r="I7" s="116"/>
      <c r="J7" s="116"/>
      <c r="K7" s="116"/>
      <c r="L7" s="116"/>
    </row>
    <row r="8" spans="1:12" x14ac:dyDescent="0.35">
      <c r="A8" s="116"/>
      <c r="B8" s="116"/>
      <c r="C8" s="116"/>
      <c r="D8" s="116"/>
      <c r="E8" s="116"/>
      <c r="F8" s="116"/>
      <c r="G8" s="116"/>
      <c r="H8" s="116"/>
      <c r="I8" s="116"/>
      <c r="J8" s="116"/>
      <c r="K8" s="116"/>
      <c r="L8" s="116"/>
    </row>
    <row r="9" spans="1:12" ht="21" x14ac:dyDescent="0.5">
      <c r="A9" s="115" t="s">
        <v>21127</v>
      </c>
      <c r="B9" s="116"/>
      <c r="C9" s="116"/>
      <c r="D9" s="116"/>
      <c r="E9" s="116"/>
      <c r="F9" s="116"/>
      <c r="G9" s="116"/>
      <c r="H9" s="116"/>
      <c r="I9" s="116"/>
      <c r="J9" s="116"/>
      <c r="K9" s="116"/>
      <c r="L9" s="116"/>
    </row>
    <row r="10" spans="1:12" x14ac:dyDescent="0.35">
      <c r="A10" s="116" t="s">
        <v>21152</v>
      </c>
      <c r="B10" s="116"/>
      <c r="C10" s="116"/>
      <c r="D10" s="116"/>
      <c r="E10" s="116"/>
      <c r="F10" s="116"/>
      <c r="G10" s="116"/>
      <c r="H10" s="116"/>
      <c r="I10" s="116"/>
      <c r="J10" s="116"/>
      <c r="K10" s="116"/>
      <c r="L10" s="116"/>
    </row>
    <row r="11" spans="1:12" x14ac:dyDescent="0.35">
      <c r="A11" s="116" t="s">
        <v>21151</v>
      </c>
      <c r="B11" s="116"/>
      <c r="C11" s="116"/>
      <c r="D11" s="116"/>
      <c r="E11" s="116"/>
      <c r="F11" s="116"/>
      <c r="G11" s="116"/>
      <c r="H11" s="116"/>
      <c r="I11" s="116"/>
      <c r="J11" s="116"/>
      <c r="K11" s="116"/>
      <c r="L11" s="116"/>
    </row>
    <row r="12" spans="1:12" x14ac:dyDescent="0.35">
      <c r="A12" s="116" t="s">
        <v>21128</v>
      </c>
      <c r="B12" s="116"/>
      <c r="C12" s="116"/>
      <c r="D12" s="116"/>
      <c r="E12" s="116"/>
      <c r="F12" s="116"/>
      <c r="G12" s="116"/>
      <c r="H12" s="116"/>
      <c r="I12" s="116"/>
      <c r="J12" s="116"/>
      <c r="K12" s="116"/>
      <c r="L12" s="116"/>
    </row>
    <row r="13" spans="1:12" x14ac:dyDescent="0.35">
      <c r="A13" s="116" t="s">
        <v>21153</v>
      </c>
      <c r="B13" s="116"/>
      <c r="C13" s="116"/>
      <c r="D13" s="116"/>
      <c r="E13" s="116"/>
      <c r="F13" s="116"/>
      <c r="G13" s="116"/>
      <c r="H13" s="116"/>
      <c r="I13" s="116"/>
      <c r="J13" s="116"/>
      <c r="K13" s="116"/>
      <c r="L13" s="116"/>
    </row>
    <row r="14" spans="1:12" x14ac:dyDescent="0.35">
      <c r="A14" s="116" t="s">
        <v>21154</v>
      </c>
      <c r="B14" s="116"/>
      <c r="C14" s="116"/>
      <c r="D14" s="116"/>
      <c r="E14" s="116"/>
      <c r="F14" s="116"/>
      <c r="G14" s="116"/>
      <c r="H14" s="116"/>
      <c r="I14" s="116"/>
      <c r="J14" s="116"/>
      <c r="K14" s="116"/>
      <c r="L14" s="116"/>
    </row>
    <row r="15" spans="1:12" x14ac:dyDescent="0.35">
      <c r="A15" s="116" t="s">
        <v>21155</v>
      </c>
      <c r="B15" s="116"/>
      <c r="C15" s="116"/>
      <c r="D15" s="116"/>
      <c r="E15" s="116"/>
      <c r="F15" s="116"/>
      <c r="G15" s="116"/>
      <c r="H15" s="116"/>
      <c r="I15" s="116"/>
      <c r="J15" s="116"/>
      <c r="K15" s="116"/>
      <c r="L15" s="116"/>
    </row>
    <row r="16" spans="1:12" x14ac:dyDescent="0.35">
      <c r="A16" s="116"/>
      <c r="B16" s="116"/>
      <c r="C16" s="116"/>
      <c r="D16" s="116"/>
      <c r="E16" s="116"/>
      <c r="F16" s="116"/>
      <c r="G16" s="116"/>
      <c r="H16" s="116"/>
      <c r="I16" s="116"/>
      <c r="J16" s="116"/>
      <c r="K16" s="116"/>
      <c r="L16" s="116"/>
    </row>
    <row r="17" spans="1:12" x14ac:dyDescent="0.35">
      <c r="A17" s="116"/>
      <c r="B17" s="116" t="s">
        <v>21156</v>
      </c>
      <c r="C17" s="116"/>
      <c r="D17" s="116"/>
      <c r="E17" s="116"/>
      <c r="F17" s="116"/>
      <c r="G17" s="116"/>
      <c r="H17" s="116"/>
      <c r="I17" s="116"/>
      <c r="J17" s="116"/>
      <c r="K17" s="116"/>
      <c r="L17" s="116"/>
    </row>
    <row r="18" spans="1:12" x14ac:dyDescent="0.35">
      <c r="A18" s="116"/>
      <c r="B18" s="116"/>
      <c r="C18" s="116" t="s">
        <v>951</v>
      </c>
      <c r="D18" s="116"/>
      <c r="E18" s="116"/>
      <c r="F18" s="116"/>
      <c r="G18" s="116"/>
      <c r="H18" s="116"/>
      <c r="I18" s="116"/>
      <c r="J18" s="116"/>
      <c r="K18" s="116"/>
      <c r="L18" s="116"/>
    </row>
    <row r="19" spans="1:12" x14ac:dyDescent="0.35">
      <c r="A19" s="116"/>
      <c r="B19" s="116"/>
      <c r="C19" s="116" t="s">
        <v>21129</v>
      </c>
      <c r="D19" s="116"/>
      <c r="E19" s="116"/>
      <c r="F19" s="116"/>
      <c r="G19" s="116"/>
      <c r="H19" s="116"/>
      <c r="I19" s="116"/>
      <c r="J19" s="116"/>
      <c r="K19" s="116"/>
      <c r="L19" s="116"/>
    </row>
    <row r="20" spans="1:12" x14ac:dyDescent="0.35">
      <c r="A20" s="116"/>
      <c r="B20" s="116" t="s">
        <v>21157</v>
      </c>
      <c r="C20" s="116"/>
      <c r="D20" s="116"/>
      <c r="E20" s="116"/>
      <c r="F20" s="116"/>
      <c r="G20" s="116"/>
      <c r="H20" s="116"/>
      <c r="I20" s="116"/>
      <c r="J20" s="116"/>
      <c r="K20" s="116"/>
      <c r="L20" s="116"/>
    </row>
    <row r="21" spans="1:12" x14ac:dyDescent="0.35">
      <c r="A21" s="116"/>
      <c r="B21" s="116"/>
      <c r="C21" s="116" t="s">
        <v>21146</v>
      </c>
      <c r="D21" s="116"/>
      <c r="E21" s="116"/>
      <c r="F21" s="116"/>
      <c r="G21" s="116"/>
      <c r="H21" s="116"/>
      <c r="I21" s="116"/>
      <c r="J21" s="116"/>
      <c r="K21" s="116"/>
      <c r="L21" s="116"/>
    </row>
    <row r="22" spans="1:12" x14ac:dyDescent="0.35">
      <c r="A22" s="116"/>
      <c r="B22" s="116"/>
      <c r="C22" s="116" t="s">
        <v>21147</v>
      </c>
      <c r="D22" s="116"/>
      <c r="E22" s="116"/>
      <c r="F22" s="116"/>
      <c r="G22" s="116"/>
      <c r="H22" s="116"/>
      <c r="I22" s="116"/>
      <c r="J22" s="116"/>
      <c r="K22" s="116"/>
      <c r="L22" s="116"/>
    </row>
    <row r="23" spans="1:12" x14ac:dyDescent="0.35">
      <c r="A23" s="116"/>
      <c r="B23" s="116"/>
      <c r="C23" s="116" t="s">
        <v>21160</v>
      </c>
      <c r="D23" s="116"/>
      <c r="E23" s="116"/>
      <c r="F23" s="116"/>
      <c r="G23" s="116"/>
      <c r="H23" s="116"/>
      <c r="I23" s="116"/>
      <c r="J23" s="116"/>
      <c r="K23" s="116"/>
      <c r="L23" s="116"/>
    </row>
    <row r="24" spans="1:12" x14ac:dyDescent="0.35">
      <c r="A24" s="116"/>
      <c r="B24" s="116"/>
      <c r="C24" s="116" t="s">
        <v>21148</v>
      </c>
      <c r="D24" s="116"/>
      <c r="E24" s="116"/>
      <c r="F24" s="116"/>
      <c r="G24" s="116"/>
      <c r="H24" s="116"/>
      <c r="I24" s="116"/>
      <c r="J24" s="116"/>
      <c r="K24" s="116"/>
      <c r="L24" s="116"/>
    </row>
    <row r="25" spans="1:12" x14ac:dyDescent="0.35">
      <c r="A25" s="116"/>
      <c r="B25" s="116" t="s">
        <v>21158</v>
      </c>
      <c r="C25" s="116"/>
      <c r="D25" s="116"/>
      <c r="E25" s="116"/>
      <c r="F25" s="116"/>
      <c r="G25" s="116"/>
      <c r="H25" s="116"/>
      <c r="I25" s="116"/>
      <c r="J25" s="116"/>
      <c r="K25" s="116"/>
      <c r="L25" s="116"/>
    </row>
    <row r="26" spans="1:12" x14ac:dyDescent="0.35">
      <c r="A26" s="116"/>
      <c r="B26" s="116"/>
      <c r="C26" s="116" t="s">
        <v>948</v>
      </c>
      <c r="D26" s="116"/>
      <c r="E26" s="116"/>
      <c r="F26" s="116"/>
      <c r="G26" s="116"/>
      <c r="H26" s="116"/>
      <c r="I26" s="116"/>
      <c r="J26" s="116"/>
      <c r="K26" s="116"/>
      <c r="L26" s="116"/>
    </row>
    <row r="27" spans="1:12" x14ac:dyDescent="0.35">
      <c r="A27" s="116"/>
      <c r="B27" s="116" t="s">
        <v>21159</v>
      </c>
      <c r="C27" s="116"/>
      <c r="D27" s="116"/>
      <c r="E27" s="116"/>
      <c r="F27" s="116"/>
      <c r="G27" s="116"/>
      <c r="H27" s="116"/>
      <c r="I27" s="116"/>
      <c r="J27" s="116"/>
      <c r="K27" s="116"/>
      <c r="L27" s="116"/>
    </row>
    <row r="28" spans="1:12" x14ac:dyDescent="0.35">
      <c r="A28" s="116"/>
      <c r="B28" s="116"/>
      <c r="C28" s="116" t="s">
        <v>21130</v>
      </c>
      <c r="D28" s="116"/>
      <c r="E28" s="116"/>
      <c r="F28" s="116"/>
      <c r="G28" s="116"/>
      <c r="H28" s="116"/>
      <c r="I28" s="116"/>
      <c r="J28" s="116"/>
      <c r="K28" s="116"/>
      <c r="L28" s="116"/>
    </row>
    <row r="29" spans="1:12" x14ac:dyDescent="0.35">
      <c r="A29" s="116"/>
      <c r="B29" s="116"/>
      <c r="C29" s="116" t="s">
        <v>21131</v>
      </c>
      <c r="D29" s="116"/>
      <c r="E29" s="116"/>
      <c r="F29" s="116"/>
      <c r="G29" s="116"/>
      <c r="H29" s="116"/>
      <c r="I29" s="116"/>
      <c r="J29" s="116"/>
      <c r="K29" s="116"/>
      <c r="L29" s="116"/>
    </row>
    <row r="30" spans="1:12" x14ac:dyDescent="0.35">
      <c r="A30" s="116"/>
      <c r="B30" s="116"/>
      <c r="C30" s="116" t="s">
        <v>21132</v>
      </c>
      <c r="D30" s="116"/>
      <c r="E30" s="116"/>
      <c r="F30" s="116"/>
      <c r="G30" s="116"/>
      <c r="H30" s="116"/>
      <c r="I30" s="116"/>
      <c r="J30" s="116"/>
      <c r="K30" s="116"/>
      <c r="L30" s="116"/>
    </row>
    <row r="31" spans="1:12" x14ac:dyDescent="0.35">
      <c r="A31" s="116"/>
      <c r="B31" s="116"/>
      <c r="C31" s="116" t="s">
        <v>21133</v>
      </c>
      <c r="D31" s="116"/>
      <c r="E31" s="116"/>
      <c r="F31" s="116"/>
      <c r="G31" s="116"/>
      <c r="H31" s="116"/>
      <c r="I31" s="116"/>
      <c r="J31" s="116"/>
      <c r="K31" s="116"/>
      <c r="L31" s="116"/>
    </row>
    <row r="32" spans="1:12" x14ac:dyDescent="0.35">
      <c r="A32" s="116"/>
      <c r="B32" s="116"/>
      <c r="C32" s="116" t="s">
        <v>21134</v>
      </c>
      <c r="D32" s="116"/>
      <c r="E32" s="116"/>
      <c r="F32" s="116"/>
      <c r="G32" s="116"/>
      <c r="H32" s="116"/>
      <c r="I32" s="116"/>
      <c r="J32" s="116"/>
      <c r="K32" s="116"/>
      <c r="L32" s="116"/>
    </row>
    <row r="33" spans="1:12" x14ac:dyDescent="0.35">
      <c r="A33" s="116"/>
      <c r="B33" s="116"/>
      <c r="C33" s="116" t="s">
        <v>21131</v>
      </c>
      <c r="D33" s="116"/>
      <c r="E33" s="116"/>
      <c r="F33" s="116"/>
      <c r="G33" s="116"/>
      <c r="H33" s="116"/>
      <c r="I33" s="116"/>
      <c r="J33" s="116"/>
      <c r="K33" s="116"/>
      <c r="L33" s="116"/>
    </row>
    <row r="34" spans="1:12" x14ac:dyDescent="0.35">
      <c r="A34" s="116"/>
      <c r="B34" s="116"/>
      <c r="C34" s="116" t="s">
        <v>949</v>
      </c>
      <c r="D34" s="116"/>
      <c r="E34" s="116"/>
      <c r="F34" s="116"/>
      <c r="G34" s="116"/>
      <c r="H34" s="116"/>
      <c r="I34" s="116"/>
      <c r="J34" s="116"/>
      <c r="K34" s="116"/>
      <c r="L34" s="116"/>
    </row>
    <row r="35" spans="1:12" x14ac:dyDescent="0.35">
      <c r="A35" s="116"/>
      <c r="B35" s="116"/>
      <c r="C35" s="116" t="s">
        <v>950</v>
      </c>
      <c r="D35" s="116"/>
      <c r="E35" s="116"/>
      <c r="F35" s="116"/>
      <c r="G35" s="116"/>
      <c r="H35" s="116"/>
      <c r="I35" s="116"/>
      <c r="J35" s="116"/>
      <c r="K35" s="116"/>
      <c r="L35" s="116"/>
    </row>
    <row r="36" spans="1:12" x14ac:dyDescent="0.35">
      <c r="A36" s="116"/>
      <c r="B36" s="116"/>
      <c r="C36" s="116" t="s">
        <v>957</v>
      </c>
      <c r="D36" s="116"/>
      <c r="E36" s="116"/>
      <c r="F36" s="116"/>
      <c r="G36" s="116"/>
      <c r="H36" s="116"/>
      <c r="I36" s="116"/>
      <c r="J36" s="116"/>
      <c r="K36" s="116"/>
      <c r="L36" s="116"/>
    </row>
    <row r="37" spans="1:12" x14ac:dyDescent="0.35">
      <c r="A37" s="116"/>
      <c r="B37" s="116"/>
      <c r="C37" s="116" t="s">
        <v>952</v>
      </c>
      <c r="D37" s="116"/>
      <c r="E37" s="116"/>
      <c r="F37" s="116"/>
      <c r="G37" s="116"/>
      <c r="H37" s="116"/>
      <c r="I37" s="116"/>
      <c r="J37" s="116"/>
      <c r="K37" s="116"/>
      <c r="L37" s="116"/>
    </row>
    <row r="38" spans="1:12" x14ac:dyDescent="0.35">
      <c r="A38" s="116"/>
      <c r="B38" s="116"/>
      <c r="C38" s="116" t="s">
        <v>953</v>
      </c>
      <c r="D38" s="116"/>
      <c r="E38" s="116"/>
      <c r="F38" s="116"/>
      <c r="G38" s="116"/>
      <c r="H38" s="116"/>
      <c r="I38" s="116"/>
      <c r="J38" s="116"/>
      <c r="K38" s="116"/>
      <c r="L38" s="116"/>
    </row>
    <row r="39" spans="1:12" x14ac:dyDescent="0.35">
      <c r="A39" s="116"/>
      <c r="B39" s="116"/>
      <c r="C39" s="116" t="s">
        <v>21135</v>
      </c>
      <c r="D39" s="116"/>
      <c r="E39" s="116"/>
      <c r="F39" s="116"/>
      <c r="G39" s="116"/>
      <c r="H39" s="116"/>
      <c r="I39" s="116"/>
      <c r="J39" s="116"/>
      <c r="K39" s="116"/>
      <c r="L39" s="116"/>
    </row>
    <row r="40" spans="1:12" x14ac:dyDescent="0.35">
      <c r="A40" s="116"/>
      <c r="B40" s="116"/>
      <c r="C40" s="116" t="s">
        <v>21136</v>
      </c>
      <c r="D40" s="116"/>
      <c r="E40" s="116"/>
      <c r="F40" s="116"/>
      <c r="G40" s="116"/>
      <c r="H40" s="116"/>
      <c r="I40" s="116"/>
      <c r="J40" s="116"/>
      <c r="K40" s="116"/>
      <c r="L40" s="116"/>
    </row>
    <row r="41" spans="1:12" x14ac:dyDescent="0.35">
      <c r="A41" s="116"/>
      <c r="B41" s="116"/>
      <c r="C41" s="116" t="s">
        <v>21137</v>
      </c>
      <c r="D41" s="116"/>
      <c r="E41" s="116"/>
      <c r="F41" s="116"/>
      <c r="G41" s="116"/>
      <c r="H41" s="116"/>
      <c r="I41" s="116"/>
      <c r="J41" s="116"/>
      <c r="K41" s="116"/>
      <c r="L41" s="116"/>
    </row>
    <row r="42" spans="1:12" x14ac:dyDescent="0.35">
      <c r="A42" s="116"/>
      <c r="B42" s="116"/>
      <c r="C42" s="116" t="s">
        <v>21138</v>
      </c>
      <c r="D42" s="116"/>
      <c r="E42" s="116"/>
      <c r="F42" s="116"/>
      <c r="G42" s="116"/>
      <c r="H42" s="116"/>
      <c r="I42" s="116"/>
      <c r="J42" s="116"/>
      <c r="K42" s="116"/>
      <c r="L42" s="116"/>
    </row>
    <row r="43" spans="1:12" x14ac:dyDescent="0.35">
      <c r="A43" s="116"/>
      <c r="B43" s="116"/>
      <c r="C43" s="116"/>
      <c r="D43" s="116"/>
      <c r="E43" s="116"/>
      <c r="F43" s="116"/>
      <c r="G43" s="116"/>
      <c r="H43" s="116"/>
      <c r="I43" s="116"/>
      <c r="J43" s="116"/>
      <c r="K43" s="116"/>
      <c r="L43" s="116"/>
    </row>
    <row r="44" spans="1:12" x14ac:dyDescent="0.35">
      <c r="A44" s="116"/>
      <c r="B44" s="116"/>
      <c r="C44" s="116"/>
      <c r="D44" s="116"/>
      <c r="E44" s="116"/>
      <c r="F44" s="116"/>
      <c r="G44" s="116"/>
      <c r="H44" s="116"/>
      <c r="I44" s="116"/>
      <c r="J44" s="116"/>
      <c r="K44" s="116"/>
      <c r="L44" s="116"/>
    </row>
    <row r="45" spans="1:12" ht="21" x14ac:dyDescent="0.5">
      <c r="A45" s="115" t="s">
        <v>944</v>
      </c>
      <c r="B45" s="116"/>
      <c r="C45" s="116"/>
      <c r="D45" s="116"/>
      <c r="E45" s="116"/>
      <c r="F45" s="116"/>
      <c r="G45" s="116"/>
      <c r="H45" s="116"/>
      <c r="I45" s="116"/>
      <c r="J45" s="116"/>
      <c r="K45" s="116"/>
      <c r="L45" s="116"/>
    </row>
    <row r="46" spans="1:12" x14ac:dyDescent="0.35">
      <c r="A46" s="116" t="s">
        <v>21139</v>
      </c>
      <c r="B46" s="116"/>
      <c r="C46" s="116"/>
      <c r="D46" s="116"/>
      <c r="E46" s="116"/>
      <c r="F46" s="116"/>
      <c r="G46" s="116"/>
      <c r="H46" s="116"/>
      <c r="I46" s="116"/>
      <c r="J46" s="116"/>
      <c r="K46" s="116"/>
      <c r="L46" s="116"/>
    </row>
    <row r="47" spans="1:12" x14ac:dyDescent="0.35">
      <c r="A47" s="116" t="s">
        <v>21140</v>
      </c>
      <c r="B47" s="116"/>
      <c r="C47" s="116"/>
      <c r="D47" s="116"/>
      <c r="E47" s="116"/>
      <c r="F47" s="116"/>
      <c r="G47" s="116"/>
      <c r="H47" s="116"/>
      <c r="I47" s="116"/>
      <c r="J47" s="116"/>
      <c r="K47" s="116"/>
      <c r="L47" s="116"/>
    </row>
    <row r="48" spans="1:12" x14ac:dyDescent="0.35">
      <c r="A48" s="116"/>
      <c r="B48" s="116"/>
      <c r="C48" s="116"/>
      <c r="D48" s="116"/>
      <c r="E48" s="116"/>
      <c r="F48" s="116"/>
      <c r="G48" s="116"/>
      <c r="H48" s="116"/>
      <c r="I48" s="116"/>
      <c r="J48" s="116"/>
      <c r="K48" s="116"/>
      <c r="L48" s="116"/>
    </row>
    <row r="49" spans="1:12" x14ac:dyDescent="0.35">
      <c r="A49" s="116"/>
      <c r="B49" s="116"/>
      <c r="C49" s="116"/>
      <c r="D49" s="116"/>
      <c r="E49" s="116"/>
      <c r="F49" s="116"/>
      <c r="G49" s="116"/>
      <c r="H49" s="116"/>
      <c r="I49" s="116"/>
      <c r="J49" s="116"/>
      <c r="K49" s="116"/>
      <c r="L49" s="116"/>
    </row>
    <row r="50" spans="1:12" x14ac:dyDescent="0.35">
      <c r="A50" s="116"/>
      <c r="B50" s="116"/>
      <c r="C50" s="116"/>
      <c r="D50" s="116"/>
      <c r="E50" s="116"/>
      <c r="F50" s="116"/>
      <c r="G50" s="116"/>
      <c r="H50" s="116"/>
      <c r="I50" s="116"/>
      <c r="J50" s="116"/>
      <c r="K50" s="116"/>
      <c r="L50" s="116"/>
    </row>
    <row r="51" spans="1:12" x14ac:dyDescent="0.35">
      <c r="A51" s="116"/>
      <c r="B51" s="116"/>
      <c r="C51" s="116"/>
      <c r="D51" s="116"/>
      <c r="E51" s="116"/>
      <c r="F51" s="116"/>
      <c r="G51" s="116"/>
      <c r="H51" s="116"/>
      <c r="I51" s="116"/>
      <c r="J51" s="116"/>
      <c r="K51" s="116"/>
      <c r="L51" s="116"/>
    </row>
    <row r="52" spans="1:12" x14ac:dyDescent="0.35">
      <c r="A52" s="118" t="s">
        <v>945</v>
      </c>
      <c r="B52" s="116"/>
      <c r="C52" s="116"/>
      <c r="D52" s="116"/>
      <c r="E52" s="116"/>
      <c r="F52" s="116"/>
      <c r="G52" s="116"/>
      <c r="H52" s="116"/>
      <c r="I52" s="116"/>
      <c r="J52" s="116"/>
      <c r="K52" s="116"/>
      <c r="L52" s="116"/>
    </row>
    <row r="53" spans="1:12" x14ac:dyDescent="0.35">
      <c r="A53" s="119" t="s">
        <v>946</v>
      </c>
      <c r="B53" s="116"/>
      <c r="C53" s="116"/>
      <c r="D53" s="116"/>
      <c r="E53" s="116"/>
      <c r="F53" s="116"/>
      <c r="G53" s="116"/>
      <c r="H53" s="116"/>
      <c r="I53" s="116"/>
      <c r="J53" s="116"/>
      <c r="K53" s="116"/>
      <c r="L53" s="116"/>
    </row>
    <row r="54" spans="1:12" x14ac:dyDescent="0.35">
      <c r="A54" s="119" t="s">
        <v>955</v>
      </c>
      <c r="B54" s="116"/>
      <c r="C54" s="116"/>
      <c r="D54" s="116"/>
      <c r="E54" s="116"/>
      <c r="F54" s="116"/>
      <c r="G54" s="116"/>
      <c r="H54" s="116"/>
      <c r="I54" s="116"/>
      <c r="J54" s="116"/>
      <c r="K54" s="116"/>
      <c r="L54" s="116"/>
    </row>
    <row r="55" spans="1:12" x14ac:dyDescent="0.35">
      <c r="A55" s="119" t="s">
        <v>947</v>
      </c>
      <c r="B55" s="116"/>
      <c r="C55" s="116"/>
      <c r="D55" s="116"/>
      <c r="E55" s="116"/>
      <c r="F55" s="116"/>
      <c r="G55" s="116"/>
      <c r="H55" s="116"/>
      <c r="I55" s="116"/>
      <c r="J55" s="116"/>
      <c r="K55" s="116"/>
      <c r="L55" s="116"/>
    </row>
    <row r="56" spans="1:12" x14ac:dyDescent="0.35">
      <c r="A56" s="116"/>
      <c r="B56" s="116"/>
      <c r="C56" s="116"/>
      <c r="D56" s="116"/>
      <c r="E56" s="116"/>
      <c r="F56" s="116"/>
      <c r="G56" s="116"/>
      <c r="H56" s="116"/>
      <c r="I56" s="116"/>
      <c r="J56" s="116"/>
      <c r="K56" s="116"/>
      <c r="L56" s="116"/>
    </row>
    <row r="57" spans="1:12" x14ac:dyDescent="0.35">
      <c r="A57" s="116"/>
      <c r="B57" s="116"/>
      <c r="C57" s="116"/>
      <c r="D57" s="116"/>
      <c r="E57" s="116"/>
      <c r="F57" s="116"/>
      <c r="G57" s="116"/>
      <c r="H57" s="116"/>
      <c r="I57" s="116"/>
      <c r="J57" s="116"/>
      <c r="K57" s="116"/>
      <c r="L57" s="116"/>
    </row>
  </sheetData>
  <sheetProtection algorithmName="SHA-512" hashValue="KXtOAND5y3L5Q4uN/treoQJCt/ITblGlOq/b/rGaDER+mBB5FPMbTNMuIF4q4Px7sqiuPuc+TOMGoXWwT2hWlg==" saltValue="uUKOA7is9gDbOzTz6EzNzA==" spinCount="100000" sheet="1" selectLockedCells="1"/>
  <phoneticPr fontId="5"/>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80ED2-45A3-409D-B017-95D485A0D2CD}">
  <sheetPr codeName="Sheet9"/>
  <dimension ref="A1:AB179"/>
  <sheetViews>
    <sheetView view="pageBreakPreview" zoomScale="80" zoomScaleNormal="100" zoomScaleSheetLayoutView="80" workbookViewId="0">
      <selection activeCell="AD1" sqref="AD1"/>
    </sheetView>
  </sheetViews>
  <sheetFormatPr defaultColWidth="9" defaultRowHeight="20.25" customHeight="1" x14ac:dyDescent="0.5"/>
  <cols>
    <col min="1" max="1" width="2.75" style="97" customWidth="1"/>
    <col min="2" max="9" width="9" style="97" customWidth="1"/>
    <col min="10" max="10" width="3.33203125" style="97" customWidth="1"/>
    <col min="11" max="11" width="4.08203125" style="97" customWidth="1"/>
    <col min="12" max="12" width="3.08203125" style="97" customWidth="1"/>
    <col min="13" max="13" width="5" style="97" customWidth="1"/>
    <col min="14" max="15" width="3.08203125" style="97" customWidth="1"/>
    <col min="16" max="16" width="12.58203125" style="97" customWidth="1"/>
    <col min="17" max="17" width="14.83203125" style="97" bestFit="1" customWidth="1"/>
    <col min="18" max="21" width="4" style="97" customWidth="1"/>
    <col min="22" max="22" width="5.08203125" style="97" customWidth="1"/>
    <col min="23" max="27" width="4" style="97" customWidth="1"/>
    <col min="28" max="28" width="34.25" style="97" customWidth="1"/>
    <col min="29" max="30" width="9" style="97" customWidth="1"/>
    <col min="31" max="16384" width="9" style="97"/>
  </cols>
  <sheetData>
    <row r="1" spans="2:28" ht="20.25" customHeight="1" x14ac:dyDescent="0.5">
      <c r="L1" s="97" t="s">
        <v>854</v>
      </c>
      <c r="M1" s="97">
        <v>9249</v>
      </c>
      <c r="N1" s="97" t="s">
        <v>854</v>
      </c>
      <c r="P1" s="100" t="str">
        <f>Q2&amp;Q3&amp;Q4&amp;Q5&amp;Q6&amp;AB1</f>
        <v>1100000008481</v>
      </c>
      <c r="W1" s="98" t="s">
        <v>26</v>
      </c>
      <c r="X1" s="97" t="str">
        <f>'1.基礎情報'!D5&amp;"　"&amp;'1.基礎情報'!D6</f>
        <v>　</v>
      </c>
      <c r="Y1" s="97">
        <f>LEN(X1)</f>
        <v>1</v>
      </c>
      <c r="Z1" s="97" t="str">
        <f>$C$21</f>
        <v>　</v>
      </c>
      <c r="AB1" s="97" t="str">
        <f t="shared" ref="AB1:AB31" si="0">AA1&amp;AB2</f>
        <v>8481</v>
      </c>
    </row>
    <row r="2" spans="2:28" ht="20.25" customHeight="1" x14ac:dyDescent="0.5">
      <c r="G2" s="2" t="s">
        <v>676</v>
      </c>
      <c r="H2" s="295"/>
      <c r="I2" s="223"/>
      <c r="L2" s="97" t="s">
        <v>762</v>
      </c>
      <c r="M2" s="97">
        <v>9250</v>
      </c>
      <c r="N2" s="97" t="s">
        <v>762</v>
      </c>
      <c r="P2" s="97">
        <f>LEN(P1)</f>
        <v>13</v>
      </c>
      <c r="Q2" s="98" t="str">
        <f>IFERROR(SEARCH(LEFT('2.学籍記録'!K17,1)," DG")&amp;MID('2.学籍記録'!K17,2,100),1)</f>
        <v>1</v>
      </c>
      <c r="R2" s="97">
        <f>LEN(Q2)</f>
        <v>1</v>
      </c>
      <c r="W2" s="97">
        <f>COUNTIF($AA:$AA,"＠＠")</f>
        <v>0</v>
      </c>
      <c r="X2" s="97">
        <v>1</v>
      </c>
      <c r="Y2" s="97">
        <f>IF($Y$1&lt;$X2,"",$X2)</f>
        <v>1</v>
      </c>
      <c r="Z2" s="97" t="str">
        <f>IFERROR(MID($X$1,Y2,1),"")</f>
        <v>　</v>
      </c>
      <c r="AA2" s="97">
        <f t="shared" ref="AA2:AA31" si="1">IF(Y2="","",IFERROR(VLOOKUP($Z2,$L:$M,2,0),"＠＠"))</f>
        <v>8481</v>
      </c>
      <c r="AB2" s="97" t="str">
        <f t="shared" si="0"/>
        <v>8481</v>
      </c>
    </row>
    <row r="3" spans="2:28" ht="20.25" customHeight="1" x14ac:dyDescent="0.5">
      <c r="G3" s="39"/>
      <c r="H3" s="39"/>
      <c r="I3" s="39"/>
      <c r="L3" s="97" t="s">
        <v>855</v>
      </c>
      <c r="M3" s="97">
        <v>9251</v>
      </c>
      <c r="N3" s="97" t="s">
        <v>855</v>
      </c>
      <c r="Q3" s="97">
        <f>IFERROR(SEARCH(LEFT('2.学籍記録'!K6,1)," 全定通"),1)</f>
        <v>1</v>
      </c>
      <c r="R3" s="97">
        <f t="shared" ref="R3:R6" si="2">LEN(Q3)</f>
        <v>1</v>
      </c>
      <c r="W3" s="97" t="str">
        <f>IFERROR(MATCH("＠＠",AA2:AA31,0),"")</f>
        <v/>
      </c>
      <c r="X3" s="97">
        <v>2</v>
      </c>
      <c r="Y3" s="97" t="str">
        <f t="shared" ref="Y3:Y31" si="3">IF($Y$1&lt;$X3,"",$X3)</f>
        <v/>
      </c>
      <c r="Z3" s="97" t="str">
        <f t="shared" ref="Z3:Z21" si="4">IFERROR(MID($X$1,Y3,1),"")</f>
        <v/>
      </c>
      <c r="AA3" s="97" t="str">
        <f t="shared" si="1"/>
        <v/>
      </c>
      <c r="AB3" s="97" t="str">
        <f t="shared" si="0"/>
        <v/>
      </c>
    </row>
    <row r="4" spans="2:28" ht="20.25" customHeight="1" x14ac:dyDescent="0.5">
      <c r="G4" s="2" t="s">
        <v>18</v>
      </c>
      <c r="H4" s="295"/>
      <c r="I4" s="223"/>
      <c r="L4" s="97" t="s">
        <v>764</v>
      </c>
      <c r="M4" s="97">
        <v>9252</v>
      </c>
      <c r="N4" s="97" t="s">
        <v>764</v>
      </c>
      <c r="Q4" s="97">
        <f>'2.学籍記録'!K9</f>
        <v>0</v>
      </c>
      <c r="R4" s="97">
        <f t="shared" si="2"/>
        <v>1</v>
      </c>
      <c r="W4" s="97" t="str">
        <f t="shared" ref="W4:W21" si="5">IFERROR(VLOOKUP($M4,$Z:$AA,2,0),"")</f>
        <v/>
      </c>
      <c r="X4" s="97">
        <v>3</v>
      </c>
      <c r="Y4" s="97" t="str">
        <f t="shared" si="3"/>
        <v/>
      </c>
      <c r="Z4" s="97" t="str">
        <f t="shared" si="4"/>
        <v/>
      </c>
      <c r="AA4" s="97" t="str">
        <f t="shared" si="1"/>
        <v/>
      </c>
      <c r="AB4" s="97" t="str">
        <f t="shared" si="0"/>
        <v/>
      </c>
    </row>
    <row r="5" spans="2:28" ht="20.25" customHeight="1" x14ac:dyDescent="0.5">
      <c r="L5" s="97" t="s">
        <v>856</v>
      </c>
      <c r="M5" s="97">
        <v>9253</v>
      </c>
      <c r="N5" s="97" t="s">
        <v>856</v>
      </c>
      <c r="Q5" s="97" t="str">
        <f>RIGHT("00"&amp;SUM('4.学習記録'!A6:E6),2)</f>
        <v>00</v>
      </c>
      <c r="R5" s="97">
        <f t="shared" si="2"/>
        <v>2</v>
      </c>
      <c r="W5" s="97" t="str">
        <f t="shared" si="5"/>
        <v/>
      </c>
      <c r="X5" s="97">
        <v>4</v>
      </c>
      <c r="Y5" s="97" t="str">
        <f t="shared" si="3"/>
        <v/>
      </c>
      <c r="Z5" s="97" t="str">
        <f t="shared" si="4"/>
        <v/>
      </c>
      <c r="AA5" s="97" t="str">
        <f t="shared" si="1"/>
        <v/>
      </c>
      <c r="AB5" s="97" t="str">
        <f>AA5&amp;AB6</f>
        <v/>
      </c>
    </row>
    <row r="6" spans="2:28" ht="20.25" customHeight="1" x14ac:dyDescent="0.5">
      <c r="L6" s="97" t="s">
        <v>765</v>
      </c>
      <c r="M6" s="97">
        <v>9254</v>
      </c>
      <c r="N6" s="97" t="s">
        <v>765</v>
      </c>
      <c r="Q6" s="97" t="str">
        <f>RIGHT("0000"&amp;'2.学籍記録'!A17,4)</f>
        <v>0000</v>
      </c>
      <c r="R6" s="97">
        <f t="shared" si="2"/>
        <v>4</v>
      </c>
      <c r="W6" s="97" t="str">
        <f t="shared" si="5"/>
        <v/>
      </c>
      <c r="X6" s="97">
        <v>5</v>
      </c>
      <c r="Y6" s="97" t="str">
        <f t="shared" si="3"/>
        <v/>
      </c>
      <c r="Z6" s="97" t="str">
        <f t="shared" si="4"/>
        <v/>
      </c>
      <c r="AA6" s="97" t="str">
        <f t="shared" si="1"/>
        <v/>
      </c>
      <c r="AB6" s="97" t="str">
        <f t="shared" si="0"/>
        <v/>
      </c>
    </row>
    <row r="7" spans="2:28" ht="20.25" customHeight="1" x14ac:dyDescent="0.5">
      <c r="C7" s="297" t="s">
        <v>933</v>
      </c>
      <c r="D7" s="297"/>
      <c r="E7" s="297"/>
      <c r="F7" s="297"/>
      <c r="G7" s="297"/>
      <c r="H7" s="297"/>
      <c r="L7" s="97" t="s">
        <v>857</v>
      </c>
      <c r="M7" s="97">
        <v>9255</v>
      </c>
      <c r="N7" s="97" t="s">
        <v>857</v>
      </c>
      <c r="W7" s="97" t="str">
        <f t="shared" si="5"/>
        <v/>
      </c>
      <c r="X7" s="97">
        <v>6</v>
      </c>
      <c r="Y7" s="97" t="str">
        <f t="shared" si="3"/>
        <v/>
      </c>
      <c r="Z7" s="97" t="str">
        <f t="shared" si="4"/>
        <v/>
      </c>
      <c r="AA7" s="97" t="str">
        <f t="shared" si="1"/>
        <v/>
      </c>
      <c r="AB7" s="97" t="str">
        <f t="shared" si="0"/>
        <v/>
      </c>
    </row>
    <row r="8" spans="2:28" ht="20.25" customHeight="1" x14ac:dyDescent="0.5">
      <c r="L8" s="97" t="s">
        <v>766</v>
      </c>
      <c r="M8" s="97">
        <v>9256</v>
      </c>
      <c r="N8" s="97" t="s">
        <v>766</v>
      </c>
      <c r="W8" s="97" t="str">
        <f t="shared" si="5"/>
        <v/>
      </c>
      <c r="X8" s="97">
        <v>7</v>
      </c>
      <c r="Y8" s="97" t="str">
        <f t="shared" si="3"/>
        <v/>
      </c>
      <c r="Z8" s="97" t="str">
        <f t="shared" si="4"/>
        <v/>
      </c>
      <c r="AA8" s="97" t="str">
        <f t="shared" si="1"/>
        <v/>
      </c>
      <c r="AB8" s="97" t="str">
        <f t="shared" si="0"/>
        <v/>
      </c>
    </row>
    <row r="9" spans="2:28" ht="20.25" customHeight="1" x14ac:dyDescent="0.5">
      <c r="B9" s="99" t="s">
        <v>33</v>
      </c>
      <c r="C9" s="296">
        <f>'2.学籍記録'!$K$17</f>
        <v>0</v>
      </c>
      <c r="D9" s="296"/>
      <c r="E9" s="296"/>
      <c r="F9" s="296"/>
      <c r="G9" s="296"/>
      <c r="H9" s="296"/>
      <c r="I9" s="296"/>
      <c r="L9" s="97" t="s">
        <v>858</v>
      </c>
      <c r="M9" s="97">
        <v>9257</v>
      </c>
      <c r="N9" s="97" t="s">
        <v>858</v>
      </c>
      <c r="W9" s="97" t="str">
        <f t="shared" si="5"/>
        <v/>
      </c>
      <c r="X9" s="97">
        <v>8</v>
      </c>
      <c r="Y9" s="97" t="str">
        <f t="shared" si="3"/>
        <v/>
      </c>
      <c r="Z9" s="97" t="str">
        <f t="shared" si="4"/>
        <v/>
      </c>
      <c r="AA9" s="97" t="str">
        <f t="shared" si="1"/>
        <v/>
      </c>
      <c r="AB9" s="97" t="str">
        <f t="shared" si="0"/>
        <v/>
      </c>
    </row>
    <row r="10" spans="2:28" ht="20.25" customHeight="1" x14ac:dyDescent="0.5">
      <c r="C10" s="296" t="str">
        <f>'2.学籍記録'!$I$18</f>
        <v/>
      </c>
      <c r="D10" s="296"/>
      <c r="E10" s="296"/>
      <c r="F10" s="296"/>
      <c r="G10" s="296"/>
      <c r="H10" s="296"/>
      <c r="I10" s="296"/>
      <c r="L10" s="97" t="s">
        <v>767</v>
      </c>
      <c r="M10" s="97">
        <v>9258</v>
      </c>
      <c r="N10" s="97" t="s">
        <v>767</v>
      </c>
      <c r="W10" s="97" t="str">
        <f t="shared" si="5"/>
        <v/>
      </c>
      <c r="X10" s="97">
        <v>9</v>
      </c>
      <c r="Y10" s="97" t="str">
        <f t="shared" si="3"/>
        <v/>
      </c>
      <c r="Z10" s="97" t="str">
        <f t="shared" si="4"/>
        <v/>
      </c>
      <c r="AA10" s="97" t="str">
        <f t="shared" si="1"/>
        <v/>
      </c>
      <c r="AB10" s="97" t="str">
        <f t="shared" si="0"/>
        <v/>
      </c>
    </row>
    <row r="11" spans="2:28" ht="20.25" customHeight="1" x14ac:dyDescent="0.5">
      <c r="C11" s="100" t="str">
        <f>IF($Q$3=0,"",$Q$4&amp;" 文字目に使用できない文字が入力されています。訂正してください。")</f>
        <v>0 文字目に使用できない文字が入力されています。訂正してください。</v>
      </c>
      <c r="L11" s="97" t="s">
        <v>768</v>
      </c>
      <c r="M11" s="97">
        <v>9259</v>
      </c>
      <c r="N11" s="97" t="s">
        <v>768</v>
      </c>
      <c r="W11" s="97" t="str">
        <f t="shared" si="5"/>
        <v/>
      </c>
      <c r="X11" s="97">
        <v>10</v>
      </c>
      <c r="Y11" s="97" t="str">
        <f t="shared" si="3"/>
        <v/>
      </c>
      <c r="Z11" s="97" t="str">
        <f t="shared" si="4"/>
        <v/>
      </c>
      <c r="AA11" s="97" t="str">
        <f t="shared" si="1"/>
        <v/>
      </c>
      <c r="AB11" s="97" t="str">
        <f t="shared" si="0"/>
        <v/>
      </c>
    </row>
    <row r="12" spans="2:28" ht="20.25" customHeight="1" x14ac:dyDescent="0.5">
      <c r="L12" s="97" t="s">
        <v>859</v>
      </c>
      <c r="M12" s="97">
        <v>9260</v>
      </c>
      <c r="N12" s="97" t="s">
        <v>859</v>
      </c>
      <c r="W12" s="97" t="str">
        <f t="shared" si="5"/>
        <v/>
      </c>
      <c r="X12" s="97">
        <v>11</v>
      </c>
      <c r="Y12" s="97" t="str">
        <f t="shared" si="3"/>
        <v/>
      </c>
      <c r="Z12" s="97" t="str">
        <f t="shared" si="4"/>
        <v/>
      </c>
      <c r="AA12" s="97" t="str">
        <f t="shared" si="1"/>
        <v/>
      </c>
      <c r="AB12" s="97" t="str">
        <f t="shared" si="0"/>
        <v/>
      </c>
    </row>
    <row r="13" spans="2:28" ht="20.25" customHeight="1" x14ac:dyDescent="0.5">
      <c r="L13" s="97" t="s">
        <v>860</v>
      </c>
      <c r="M13" s="97">
        <v>9261</v>
      </c>
      <c r="N13" s="97" t="s">
        <v>860</v>
      </c>
      <c r="W13" s="97" t="str">
        <f t="shared" si="5"/>
        <v/>
      </c>
      <c r="X13" s="97">
        <v>12</v>
      </c>
      <c r="Y13" s="97" t="str">
        <f t="shared" si="3"/>
        <v/>
      </c>
      <c r="Z13" s="97" t="str">
        <f t="shared" si="4"/>
        <v/>
      </c>
      <c r="AA13" s="97" t="str">
        <f t="shared" si="1"/>
        <v/>
      </c>
      <c r="AB13" s="97" t="str">
        <f t="shared" si="0"/>
        <v/>
      </c>
    </row>
    <row r="14" spans="2:28" ht="20.25" customHeight="1" x14ac:dyDescent="0.5">
      <c r="L14" s="97" t="s">
        <v>861</v>
      </c>
      <c r="M14" s="97">
        <v>9262</v>
      </c>
      <c r="N14" s="97" t="s">
        <v>861</v>
      </c>
      <c r="W14" s="97" t="str">
        <f t="shared" si="5"/>
        <v/>
      </c>
      <c r="X14" s="97">
        <v>13</v>
      </c>
      <c r="Y14" s="97" t="str">
        <f t="shared" si="3"/>
        <v/>
      </c>
      <c r="Z14" s="97" t="str">
        <f t="shared" si="4"/>
        <v/>
      </c>
      <c r="AA14" s="97" t="str">
        <f t="shared" si="1"/>
        <v/>
      </c>
      <c r="AB14" s="97" t="str">
        <f t="shared" si="0"/>
        <v/>
      </c>
    </row>
    <row r="15" spans="2:28" ht="20.25" customHeight="1" x14ac:dyDescent="0.5">
      <c r="L15" s="97" t="s">
        <v>862</v>
      </c>
      <c r="M15" s="97">
        <v>9263</v>
      </c>
      <c r="N15" s="97" t="s">
        <v>862</v>
      </c>
      <c r="W15" s="97" t="str">
        <f t="shared" si="5"/>
        <v/>
      </c>
      <c r="X15" s="97">
        <v>14</v>
      </c>
      <c r="Y15" s="97" t="str">
        <f t="shared" si="3"/>
        <v/>
      </c>
      <c r="Z15" s="97" t="str">
        <f t="shared" si="4"/>
        <v/>
      </c>
      <c r="AA15" s="97" t="str">
        <f t="shared" si="1"/>
        <v/>
      </c>
      <c r="AB15" s="97" t="str">
        <f t="shared" si="0"/>
        <v/>
      </c>
    </row>
    <row r="16" spans="2:28" ht="20.25" customHeight="1" x14ac:dyDescent="0.5">
      <c r="L16" s="97" t="s">
        <v>863</v>
      </c>
      <c r="M16" s="97">
        <v>9264</v>
      </c>
      <c r="N16" s="97" t="s">
        <v>863</v>
      </c>
      <c r="W16" s="97" t="str">
        <f t="shared" si="5"/>
        <v/>
      </c>
      <c r="X16" s="97">
        <v>15</v>
      </c>
      <c r="Y16" s="97" t="str">
        <f t="shared" si="3"/>
        <v/>
      </c>
      <c r="Z16" s="97" t="str">
        <f t="shared" si="4"/>
        <v/>
      </c>
      <c r="AA16" s="97" t="str">
        <f t="shared" si="1"/>
        <v/>
      </c>
      <c r="AB16" s="97" t="str">
        <f t="shared" si="0"/>
        <v/>
      </c>
    </row>
    <row r="17" spans="2:28" ht="20.25" customHeight="1" x14ac:dyDescent="0.5">
      <c r="L17" s="97" t="s">
        <v>864</v>
      </c>
      <c r="M17" s="97">
        <v>9265</v>
      </c>
      <c r="N17" s="97" t="s">
        <v>864</v>
      </c>
      <c r="W17" s="97" t="str">
        <f t="shared" si="5"/>
        <v/>
      </c>
      <c r="X17" s="97">
        <v>16</v>
      </c>
      <c r="Y17" s="97" t="str">
        <f t="shared" si="3"/>
        <v/>
      </c>
      <c r="Z17" s="97" t="str">
        <f t="shared" si="4"/>
        <v/>
      </c>
      <c r="AA17" s="97" t="str">
        <f t="shared" si="1"/>
        <v/>
      </c>
      <c r="AB17" s="97" t="str">
        <f t="shared" si="0"/>
        <v/>
      </c>
    </row>
    <row r="18" spans="2:28" ht="20.25" customHeight="1" x14ac:dyDescent="0.5">
      <c r="L18" s="97" t="s">
        <v>865</v>
      </c>
      <c r="M18" s="97">
        <v>9266</v>
      </c>
      <c r="N18" s="97" t="s">
        <v>865</v>
      </c>
      <c r="W18" s="97" t="str">
        <f t="shared" si="5"/>
        <v/>
      </c>
      <c r="X18" s="97">
        <v>17</v>
      </c>
      <c r="Y18" s="97" t="str">
        <f t="shared" si="3"/>
        <v/>
      </c>
      <c r="Z18" s="97" t="str">
        <f t="shared" si="4"/>
        <v/>
      </c>
      <c r="AA18" s="97" t="str">
        <f t="shared" si="1"/>
        <v/>
      </c>
      <c r="AB18" s="97" t="str">
        <f t="shared" si="0"/>
        <v/>
      </c>
    </row>
    <row r="19" spans="2:28" ht="20.25" customHeight="1" x14ac:dyDescent="0.5">
      <c r="L19" s="97" t="s">
        <v>866</v>
      </c>
      <c r="M19" s="97">
        <v>9267</v>
      </c>
      <c r="N19" s="97" t="s">
        <v>866</v>
      </c>
      <c r="W19" s="97" t="str">
        <f t="shared" si="5"/>
        <v/>
      </c>
      <c r="X19" s="97">
        <v>18</v>
      </c>
      <c r="Y19" s="97" t="str">
        <f t="shared" si="3"/>
        <v/>
      </c>
      <c r="Z19" s="97" t="str">
        <f t="shared" si="4"/>
        <v/>
      </c>
      <c r="AA19" s="97" t="str">
        <f t="shared" si="1"/>
        <v/>
      </c>
      <c r="AB19" s="97" t="str">
        <f t="shared" si="0"/>
        <v/>
      </c>
    </row>
    <row r="20" spans="2:28" ht="20.25" customHeight="1" x14ac:dyDescent="0.5">
      <c r="B20" s="99" t="s">
        <v>26</v>
      </c>
      <c r="C20" s="298" t="str">
        <f>'1.基礎情報'!$D$3&amp;"　"&amp;'1.基礎情報'!$D$4</f>
        <v>　</v>
      </c>
      <c r="D20" s="298"/>
      <c r="E20" s="298"/>
      <c r="F20" s="298"/>
      <c r="G20" s="298"/>
      <c r="H20" s="298"/>
      <c r="I20" s="298"/>
      <c r="L20" s="97" t="s">
        <v>867</v>
      </c>
      <c r="M20" s="97">
        <v>9268</v>
      </c>
      <c r="N20" s="97" t="s">
        <v>867</v>
      </c>
      <c r="W20" s="97" t="str">
        <f t="shared" si="5"/>
        <v/>
      </c>
      <c r="X20" s="97">
        <v>19</v>
      </c>
      <c r="Y20" s="97" t="str">
        <f t="shared" si="3"/>
        <v/>
      </c>
      <c r="Z20" s="97" t="str">
        <f t="shared" si="4"/>
        <v/>
      </c>
      <c r="AA20" s="97" t="str">
        <f t="shared" si="1"/>
        <v/>
      </c>
      <c r="AB20" s="97" t="str">
        <f t="shared" si="0"/>
        <v/>
      </c>
    </row>
    <row r="21" spans="2:28" ht="20.25" customHeight="1" x14ac:dyDescent="0.5">
      <c r="C21" s="296" t="str">
        <f>'1.基礎情報'!$D$5&amp;"　"&amp;'1.基礎情報'!$D$6</f>
        <v>　</v>
      </c>
      <c r="D21" s="296"/>
      <c r="E21" s="296"/>
      <c r="F21" s="296"/>
      <c r="G21" s="296"/>
      <c r="H21" s="296"/>
      <c r="I21" s="296"/>
      <c r="L21" s="97" t="s">
        <v>868</v>
      </c>
      <c r="M21" s="97">
        <v>9269</v>
      </c>
      <c r="N21" s="97" t="s">
        <v>868</v>
      </c>
      <c r="W21" s="97" t="str">
        <f t="shared" si="5"/>
        <v/>
      </c>
      <c r="X21" s="97">
        <v>20</v>
      </c>
      <c r="Y21" s="97" t="str">
        <f t="shared" si="3"/>
        <v/>
      </c>
      <c r="Z21" s="97" t="str">
        <f t="shared" si="4"/>
        <v/>
      </c>
      <c r="AA21" s="97" t="str">
        <f t="shared" si="1"/>
        <v/>
      </c>
      <c r="AB21" s="97" t="str">
        <f t="shared" si="0"/>
        <v/>
      </c>
    </row>
    <row r="22" spans="2:28" ht="20.25" customHeight="1" x14ac:dyDescent="0.5">
      <c r="C22" s="100" t="str">
        <f>IF($W$2=0,"",$W$3&amp;" 文字目に使用できない文字が入力されています。訂正してください。")</f>
        <v/>
      </c>
      <c r="L22" s="97" t="s">
        <v>869</v>
      </c>
      <c r="M22" s="97">
        <v>9270</v>
      </c>
      <c r="N22" s="97" t="s">
        <v>869</v>
      </c>
      <c r="X22" s="97">
        <v>21</v>
      </c>
      <c r="Y22" s="97" t="str">
        <f t="shared" si="3"/>
        <v/>
      </c>
      <c r="AA22" s="97" t="str">
        <f t="shared" si="1"/>
        <v/>
      </c>
      <c r="AB22" s="97" t="str">
        <f t="shared" si="0"/>
        <v/>
      </c>
    </row>
    <row r="23" spans="2:28" ht="20.25" customHeight="1" x14ac:dyDescent="0.5">
      <c r="L23" s="97" t="s">
        <v>870</v>
      </c>
      <c r="M23" s="97">
        <v>9271</v>
      </c>
      <c r="N23" s="97" t="s">
        <v>870</v>
      </c>
      <c r="X23" s="97">
        <v>22</v>
      </c>
      <c r="Y23" s="97" t="str">
        <f t="shared" si="3"/>
        <v/>
      </c>
      <c r="AA23" s="97" t="str">
        <f t="shared" si="1"/>
        <v/>
      </c>
      <c r="AB23" s="97" t="str">
        <f t="shared" si="0"/>
        <v/>
      </c>
    </row>
    <row r="24" spans="2:28" ht="20.25" customHeight="1" x14ac:dyDescent="0.5">
      <c r="L24" s="97" t="s">
        <v>871</v>
      </c>
      <c r="M24" s="97">
        <v>9272</v>
      </c>
      <c r="N24" s="97" t="s">
        <v>871</v>
      </c>
      <c r="X24" s="97">
        <v>23</v>
      </c>
      <c r="Y24" s="97" t="str">
        <f t="shared" si="3"/>
        <v/>
      </c>
      <c r="AA24" s="97" t="str">
        <f t="shared" si="1"/>
        <v/>
      </c>
      <c r="AB24" s="97" t="str">
        <f t="shared" si="0"/>
        <v/>
      </c>
    </row>
    <row r="25" spans="2:28" ht="20.25" customHeight="1" x14ac:dyDescent="0.5">
      <c r="L25" s="97" t="s">
        <v>872</v>
      </c>
      <c r="M25" s="97">
        <v>9273</v>
      </c>
      <c r="N25" s="97" t="s">
        <v>872</v>
      </c>
      <c r="X25" s="97">
        <v>24</v>
      </c>
      <c r="Y25" s="97" t="str">
        <f t="shared" si="3"/>
        <v/>
      </c>
      <c r="AA25" s="97" t="str">
        <f t="shared" si="1"/>
        <v/>
      </c>
      <c r="AB25" s="97" t="str">
        <f t="shared" si="0"/>
        <v/>
      </c>
    </row>
    <row r="26" spans="2:28" ht="20.25" customHeight="1" x14ac:dyDescent="0.5">
      <c r="L26" s="97" t="s">
        <v>873</v>
      </c>
      <c r="M26" s="97">
        <v>9274</v>
      </c>
      <c r="N26" s="97" t="s">
        <v>873</v>
      </c>
      <c r="X26" s="97">
        <v>25</v>
      </c>
      <c r="Y26" s="97" t="str">
        <f t="shared" si="3"/>
        <v/>
      </c>
      <c r="AA26" s="97" t="str">
        <f t="shared" si="1"/>
        <v/>
      </c>
      <c r="AB26" s="97" t="str">
        <f t="shared" si="0"/>
        <v/>
      </c>
    </row>
    <row r="27" spans="2:28" ht="20.25" customHeight="1" x14ac:dyDescent="0.5">
      <c r="L27" s="97" t="s">
        <v>874</v>
      </c>
      <c r="M27" s="97">
        <v>9275</v>
      </c>
      <c r="N27" s="97" t="s">
        <v>874</v>
      </c>
      <c r="X27" s="97">
        <v>26</v>
      </c>
      <c r="Y27" s="97" t="str">
        <f t="shared" si="3"/>
        <v/>
      </c>
      <c r="AA27" s="97" t="str">
        <f t="shared" si="1"/>
        <v/>
      </c>
      <c r="AB27" s="97" t="str">
        <f t="shared" si="0"/>
        <v/>
      </c>
    </row>
    <row r="28" spans="2:28" ht="20.25" customHeight="1" x14ac:dyDescent="0.5">
      <c r="L28" s="97" t="s">
        <v>875</v>
      </c>
      <c r="M28" s="97">
        <v>9276</v>
      </c>
      <c r="N28" s="97" t="s">
        <v>875</v>
      </c>
      <c r="X28" s="97">
        <v>27</v>
      </c>
      <c r="Y28" s="97" t="str">
        <f t="shared" si="3"/>
        <v/>
      </c>
      <c r="AA28" s="97" t="str">
        <f t="shared" si="1"/>
        <v/>
      </c>
      <c r="AB28" s="97" t="str">
        <f t="shared" si="0"/>
        <v/>
      </c>
    </row>
    <row r="29" spans="2:28" ht="20.25" customHeight="1" x14ac:dyDescent="0.5">
      <c r="L29" s="97" t="s">
        <v>876</v>
      </c>
      <c r="M29" s="97">
        <v>9277</v>
      </c>
      <c r="N29" s="97" t="s">
        <v>876</v>
      </c>
      <c r="X29" s="97">
        <v>28</v>
      </c>
      <c r="Y29" s="97" t="str">
        <f t="shared" si="3"/>
        <v/>
      </c>
      <c r="AA29" s="97" t="str">
        <f t="shared" si="1"/>
        <v/>
      </c>
      <c r="AB29" s="97" t="str">
        <f t="shared" si="0"/>
        <v/>
      </c>
    </row>
    <row r="30" spans="2:28" ht="20.25" customHeight="1" x14ac:dyDescent="0.5">
      <c r="L30" s="97" t="s">
        <v>877</v>
      </c>
      <c r="M30" s="97">
        <v>9278</v>
      </c>
      <c r="N30" s="97" t="s">
        <v>877</v>
      </c>
      <c r="X30" s="97">
        <v>29</v>
      </c>
      <c r="Y30" s="97" t="str">
        <f t="shared" si="3"/>
        <v/>
      </c>
      <c r="AA30" s="97" t="str">
        <f t="shared" si="1"/>
        <v/>
      </c>
      <c r="AB30" s="97" t="str">
        <f t="shared" si="0"/>
        <v/>
      </c>
    </row>
    <row r="31" spans="2:28" ht="20.25" customHeight="1" x14ac:dyDescent="0.5">
      <c r="L31" s="97" t="s">
        <v>878</v>
      </c>
      <c r="M31" s="97">
        <v>9279</v>
      </c>
      <c r="N31" s="97" t="s">
        <v>878</v>
      </c>
      <c r="X31" s="97">
        <v>30</v>
      </c>
      <c r="Y31" s="97" t="str">
        <f t="shared" si="3"/>
        <v/>
      </c>
      <c r="AA31" s="97" t="str">
        <f t="shared" si="1"/>
        <v/>
      </c>
      <c r="AB31" s="97" t="str">
        <f t="shared" si="0"/>
        <v/>
      </c>
    </row>
    <row r="32" spans="2:28" ht="20.25" customHeight="1" x14ac:dyDescent="0.5">
      <c r="L32" s="97" t="s">
        <v>879</v>
      </c>
      <c r="M32" s="97">
        <v>9280</v>
      </c>
      <c r="N32" s="97" t="s">
        <v>879</v>
      </c>
    </row>
    <row r="33" spans="12:14" ht="20.25" customHeight="1" x14ac:dyDescent="0.5">
      <c r="L33" s="97" t="s">
        <v>880</v>
      </c>
      <c r="M33" s="97">
        <v>9281</v>
      </c>
      <c r="N33" s="97" t="s">
        <v>880</v>
      </c>
    </row>
    <row r="34" spans="12:14" ht="20.25" customHeight="1" x14ac:dyDescent="0.5">
      <c r="L34" s="97" t="s">
        <v>881</v>
      </c>
      <c r="M34" s="97">
        <v>9282</v>
      </c>
      <c r="N34" s="97" t="s">
        <v>881</v>
      </c>
    </row>
    <row r="35" spans="12:14" ht="20.25" customHeight="1" x14ac:dyDescent="0.5">
      <c r="L35" s="97" t="s">
        <v>882</v>
      </c>
      <c r="M35" s="97">
        <v>9283</v>
      </c>
      <c r="N35" s="97" t="s">
        <v>882</v>
      </c>
    </row>
    <row r="36" spans="12:14" ht="20.25" customHeight="1" x14ac:dyDescent="0.5">
      <c r="L36" s="97" t="s">
        <v>883</v>
      </c>
      <c r="M36" s="97">
        <v>9284</v>
      </c>
      <c r="N36" s="97" t="s">
        <v>883</v>
      </c>
    </row>
    <row r="37" spans="12:14" ht="20.25" customHeight="1" x14ac:dyDescent="0.5">
      <c r="L37" s="97" t="s">
        <v>884</v>
      </c>
      <c r="M37" s="97">
        <v>9285</v>
      </c>
      <c r="N37" s="97" t="s">
        <v>884</v>
      </c>
    </row>
    <row r="38" spans="12:14" ht="20.25" customHeight="1" x14ac:dyDescent="0.5">
      <c r="L38" s="97" t="s">
        <v>885</v>
      </c>
      <c r="M38" s="97">
        <v>9286</v>
      </c>
      <c r="N38" s="97" t="s">
        <v>885</v>
      </c>
    </row>
    <row r="39" spans="12:14" ht="20.25" customHeight="1" x14ac:dyDescent="0.5">
      <c r="L39" s="97" t="s">
        <v>886</v>
      </c>
      <c r="M39" s="97">
        <v>9287</v>
      </c>
      <c r="N39" s="97" t="s">
        <v>886</v>
      </c>
    </row>
    <row r="40" spans="12:14" ht="20.25" customHeight="1" x14ac:dyDescent="0.5">
      <c r="L40" s="97" t="s">
        <v>887</v>
      </c>
      <c r="M40" s="97">
        <v>9288</v>
      </c>
      <c r="N40" s="97" t="s">
        <v>887</v>
      </c>
    </row>
    <row r="41" spans="12:14" ht="20.25" customHeight="1" x14ac:dyDescent="0.5">
      <c r="L41" s="97" t="s">
        <v>888</v>
      </c>
      <c r="M41" s="97">
        <v>9289</v>
      </c>
      <c r="N41" s="97" t="s">
        <v>888</v>
      </c>
    </row>
    <row r="42" spans="12:14" ht="20.25" customHeight="1" x14ac:dyDescent="0.5">
      <c r="L42" s="97" t="s">
        <v>889</v>
      </c>
      <c r="M42" s="97">
        <v>9290</v>
      </c>
      <c r="N42" s="97" t="s">
        <v>889</v>
      </c>
    </row>
    <row r="43" spans="12:14" ht="20.25" customHeight="1" x14ac:dyDescent="0.5">
      <c r="L43" s="97" t="s">
        <v>890</v>
      </c>
      <c r="M43" s="97">
        <v>9291</v>
      </c>
      <c r="N43" s="97" t="s">
        <v>890</v>
      </c>
    </row>
    <row r="44" spans="12:14" ht="20.25" customHeight="1" x14ac:dyDescent="0.5">
      <c r="L44" s="97" t="s">
        <v>891</v>
      </c>
      <c r="M44" s="97">
        <v>9292</v>
      </c>
      <c r="N44" s="97" t="s">
        <v>891</v>
      </c>
    </row>
    <row r="45" spans="12:14" ht="20.25" customHeight="1" x14ac:dyDescent="0.5">
      <c r="L45" s="97" t="s">
        <v>892</v>
      </c>
      <c r="M45" s="97">
        <v>9293</v>
      </c>
      <c r="N45" s="97" t="s">
        <v>892</v>
      </c>
    </row>
    <row r="46" spans="12:14" ht="20.25" customHeight="1" x14ac:dyDescent="0.5">
      <c r="L46" s="97" t="s">
        <v>893</v>
      </c>
      <c r="M46" s="97">
        <v>9294</v>
      </c>
      <c r="N46" s="97" t="s">
        <v>893</v>
      </c>
    </row>
    <row r="47" spans="12:14" ht="20.25" customHeight="1" x14ac:dyDescent="0.5">
      <c r="L47" s="97" t="s">
        <v>894</v>
      </c>
      <c r="M47" s="97">
        <v>9295</v>
      </c>
      <c r="N47" s="97" t="s">
        <v>894</v>
      </c>
    </row>
    <row r="48" spans="12:14" ht="20.25" customHeight="1" x14ac:dyDescent="0.5">
      <c r="L48" s="97" t="s">
        <v>895</v>
      </c>
      <c r="M48" s="97">
        <v>9296</v>
      </c>
      <c r="N48" s="97" t="s">
        <v>895</v>
      </c>
    </row>
    <row r="49" spans="12:14" ht="20.25" customHeight="1" x14ac:dyDescent="0.5">
      <c r="L49" s="97" t="s">
        <v>896</v>
      </c>
      <c r="M49" s="97">
        <v>9297</v>
      </c>
      <c r="N49" s="97" t="s">
        <v>896</v>
      </c>
    </row>
    <row r="50" spans="12:14" ht="20.25" customHeight="1" x14ac:dyDescent="0.5">
      <c r="L50" s="97" t="s">
        <v>897</v>
      </c>
      <c r="M50" s="97">
        <v>9298</v>
      </c>
      <c r="N50" s="97" t="s">
        <v>897</v>
      </c>
    </row>
    <row r="51" spans="12:14" ht="20.25" customHeight="1" x14ac:dyDescent="0.5">
      <c r="L51" s="97" t="s">
        <v>898</v>
      </c>
      <c r="M51" s="97">
        <v>9299</v>
      </c>
      <c r="N51" s="97" t="s">
        <v>898</v>
      </c>
    </row>
    <row r="52" spans="12:14" ht="20.25" customHeight="1" x14ac:dyDescent="0.5">
      <c r="L52" s="97" t="s">
        <v>899</v>
      </c>
      <c r="M52" s="97">
        <v>9300</v>
      </c>
      <c r="N52" s="97" t="s">
        <v>899</v>
      </c>
    </row>
    <row r="53" spans="12:14" ht="20.25" customHeight="1" x14ac:dyDescent="0.5">
      <c r="L53" s="97" t="s">
        <v>900</v>
      </c>
      <c r="M53" s="97">
        <v>9301</v>
      </c>
      <c r="N53" s="97" t="s">
        <v>900</v>
      </c>
    </row>
    <row r="54" spans="12:14" ht="20.25" customHeight="1" x14ac:dyDescent="0.5">
      <c r="L54" s="97" t="s">
        <v>901</v>
      </c>
      <c r="M54" s="97">
        <v>9302</v>
      </c>
      <c r="N54" s="97" t="s">
        <v>901</v>
      </c>
    </row>
    <row r="55" spans="12:14" ht="20.25" customHeight="1" x14ac:dyDescent="0.5">
      <c r="L55" s="97" t="s">
        <v>902</v>
      </c>
      <c r="M55" s="97">
        <v>9303</v>
      </c>
      <c r="N55" s="97" t="s">
        <v>902</v>
      </c>
    </row>
    <row r="56" spans="12:14" ht="20.25" customHeight="1" x14ac:dyDescent="0.5">
      <c r="L56" s="97" t="s">
        <v>903</v>
      </c>
      <c r="M56" s="97">
        <v>9304</v>
      </c>
      <c r="N56" s="97" t="s">
        <v>903</v>
      </c>
    </row>
    <row r="57" spans="12:14" ht="20.25" customHeight="1" x14ac:dyDescent="0.5">
      <c r="L57" s="97" t="s">
        <v>904</v>
      </c>
      <c r="M57" s="97">
        <v>9305</v>
      </c>
      <c r="N57" s="97" t="s">
        <v>904</v>
      </c>
    </row>
    <row r="58" spans="12:14" ht="20.25" customHeight="1" x14ac:dyDescent="0.5">
      <c r="L58" s="97" t="s">
        <v>905</v>
      </c>
      <c r="M58" s="97">
        <v>9306</v>
      </c>
      <c r="N58" s="97" t="s">
        <v>905</v>
      </c>
    </row>
    <row r="59" spans="12:14" ht="20.25" customHeight="1" x14ac:dyDescent="0.5">
      <c r="L59" s="97" t="s">
        <v>906</v>
      </c>
      <c r="M59" s="97">
        <v>9307</v>
      </c>
      <c r="N59" s="97" t="s">
        <v>906</v>
      </c>
    </row>
    <row r="60" spans="12:14" ht="20.25" customHeight="1" x14ac:dyDescent="0.5">
      <c r="L60" s="97" t="s">
        <v>907</v>
      </c>
      <c r="M60" s="97">
        <v>9308</v>
      </c>
      <c r="N60" s="97" t="s">
        <v>907</v>
      </c>
    </row>
    <row r="61" spans="12:14" ht="20.25" customHeight="1" x14ac:dyDescent="0.5">
      <c r="L61" s="97" t="s">
        <v>908</v>
      </c>
      <c r="M61" s="97">
        <v>9309</v>
      </c>
      <c r="N61" s="97" t="s">
        <v>908</v>
      </c>
    </row>
    <row r="62" spans="12:14" ht="20.25" customHeight="1" x14ac:dyDescent="0.5">
      <c r="L62" s="97" t="s">
        <v>909</v>
      </c>
      <c r="M62" s="97">
        <v>9310</v>
      </c>
      <c r="N62" s="97" t="s">
        <v>909</v>
      </c>
    </row>
    <row r="63" spans="12:14" ht="20.25" customHeight="1" x14ac:dyDescent="0.5">
      <c r="L63" s="97" t="s">
        <v>910</v>
      </c>
      <c r="M63" s="97">
        <v>9311</v>
      </c>
      <c r="N63" s="97" t="s">
        <v>910</v>
      </c>
    </row>
    <row r="64" spans="12:14" ht="20.25" customHeight="1" x14ac:dyDescent="0.5">
      <c r="L64" s="97" t="s">
        <v>911</v>
      </c>
      <c r="M64" s="97">
        <v>9312</v>
      </c>
      <c r="N64" s="97" t="s">
        <v>911</v>
      </c>
    </row>
    <row r="65" spans="12:14" ht="20.25" customHeight="1" x14ac:dyDescent="0.5">
      <c r="L65" s="97" t="s">
        <v>912</v>
      </c>
      <c r="M65" s="97">
        <v>9313</v>
      </c>
      <c r="N65" s="97" t="s">
        <v>912</v>
      </c>
    </row>
    <row r="66" spans="12:14" ht="20.25" customHeight="1" x14ac:dyDescent="0.5">
      <c r="L66" s="97" t="s">
        <v>913</v>
      </c>
      <c r="M66" s="97">
        <v>9314</v>
      </c>
      <c r="N66" s="97" t="s">
        <v>913</v>
      </c>
    </row>
    <row r="67" spans="12:14" ht="20.25" customHeight="1" x14ac:dyDescent="0.5">
      <c r="L67" s="97" t="s">
        <v>914</v>
      </c>
      <c r="M67" s="97">
        <v>9315</v>
      </c>
      <c r="N67" s="97" t="s">
        <v>914</v>
      </c>
    </row>
    <row r="68" spans="12:14" ht="20.25" customHeight="1" x14ac:dyDescent="0.5">
      <c r="L68" s="97" t="s">
        <v>915</v>
      </c>
      <c r="M68" s="97">
        <v>9316</v>
      </c>
      <c r="N68" s="97" t="s">
        <v>915</v>
      </c>
    </row>
    <row r="69" spans="12:14" ht="20.25" customHeight="1" x14ac:dyDescent="0.5">
      <c r="L69" s="97" t="s">
        <v>916</v>
      </c>
      <c r="M69" s="97">
        <v>9317</v>
      </c>
      <c r="N69" s="97" t="s">
        <v>916</v>
      </c>
    </row>
    <row r="70" spans="12:14" ht="20.25" customHeight="1" x14ac:dyDescent="0.5">
      <c r="L70" s="97" t="s">
        <v>917</v>
      </c>
      <c r="M70" s="97">
        <v>9318</v>
      </c>
      <c r="N70" s="97" t="s">
        <v>917</v>
      </c>
    </row>
    <row r="71" spans="12:14" ht="20.25" customHeight="1" x14ac:dyDescent="0.5">
      <c r="L71" s="97" t="s">
        <v>918</v>
      </c>
      <c r="M71" s="97">
        <v>9319</v>
      </c>
      <c r="N71" s="97" t="s">
        <v>918</v>
      </c>
    </row>
    <row r="72" spans="12:14" ht="20.25" customHeight="1" x14ac:dyDescent="0.5">
      <c r="L72" s="97" t="s">
        <v>919</v>
      </c>
      <c r="M72" s="97">
        <v>9320</v>
      </c>
      <c r="N72" s="97" t="s">
        <v>919</v>
      </c>
    </row>
    <row r="73" spans="12:14" ht="20.25" customHeight="1" x14ac:dyDescent="0.5">
      <c r="L73" s="97" t="s">
        <v>920</v>
      </c>
      <c r="M73" s="97">
        <v>9321</v>
      </c>
      <c r="N73" s="97" t="s">
        <v>920</v>
      </c>
    </row>
    <row r="74" spans="12:14" ht="20.25" customHeight="1" x14ac:dyDescent="0.5">
      <c r="L74" s="97" t="s">
        <v>921</v>
      </c>
      <c r="M74" s="97">
        <v>9322</v>
      </c>
      <c r="N74" s="97" t="s">
        <v>921</v>
      </c>
    </row>
    <row r="75" spans="12:14" ht="20.25" customHeight="1" x14ac:dyDescent="0.5">
      <c r="L75" s="97" t="s">
        <v>922</v>
      </c>
      <c r="M75" s="97">
        <v>9323</v>
      </c>
      <c r="N75" s="97" t="s">
        <v>922</v>
      </c>
    </row>
    <row r="76" spans="12:14" ht="20.25" customHeight="1" x14ac:dyDescent="0.5">
      <c r="L76" s="97" t="s">
        <v>923</v>
      </c>
      <c r="M76" s="97">
        <v>9324</v>
      </c>
      <c r="N76" s="97" t="s">
        <v>923</v>
      </c>
    </row>
    <row r="77" spans="12:14" ht="20.25" customHeight="1" x14ac:dyDescent="0.5">
      <c r="L77" s="97" t="s">
        <v>924</v>
      </c>
      <c r="M77" s="97">
        <v>9325</v>
      </c>
      <c r="N77" s="97" t="s">
        <v>924</v>
      </c>
    </row>
    <row r="78" spans="12:14" ht="20.25" customHeight="1" x14ac:dyDescent="0.5">
      <c r="L78" s="97" t="s">
        <v>925</v>
      </c>
      <c r="M78" s="97">
        <v>9326</v>
      </c>
      <c r="N78" s="97" t="s">
        <v>925</v>
      </c>
    </row>
    <row r="79" spans="12:14" ht="20.25" customHeight="1" x14ac:dyDescent="0.5">
      <c r="L79" s="97" t="s">
        <v>926</v>
      </c>
      <c r="M79" s="97">
        <v>9327</v>
      </c>
      <c r="N79" s="97" t="s">
        <v>926</v>
      </c>
    </row>
    <row r="80" spans="12:14" ht="20.25" customHeight="1" x14ac:dyDescent="0.5">
      <c r="L80" s="97" t="s">
        <v>927</v>
      </c>
      <c r="M80" s="97">
        <v>9328</v>
      </c>
      <c r="N80" s="97" t="s">
        <v>927</v>
      </c>
    </row>
    <row r="81" spans="12:14" ht="20.25" customHeight="1" x14ac:dyDescent="0.5">
      <c r="L81" s="97" t="s">
        <v>928</v>
      </c>
      <c r="M81" s="97">
        <v>9329</v>
      </c>
      <c r="N81" s="97" t="s">
        <v>928</v>
      </c>
    </row>
    <row r="82" spans="12:14" ht="20.25" customHeight="1" x14ac:dyDescent="0.5">
      <c r="L82" s="97" t="s">
        <v>929</v>
      </c>
      <c r="M82" s="97">
        <v>9330</v>
      </c>
      <c r="N82" s="97" t="s">
        <v>929</v>
      </c>
    </row>
    <row r="83" spans="12:14" ht="20.25" customHeight="1" x14ac:dyDescent="0.5">
      <c r="L83" s="97" t="s">
        <v>930</v>
      </c>
      <c r="M83" s="97">
        <v>9331</v>
      </c>
      <c r="N83" s="97" t="s">
        <v>930</v>
      </c>
    </row>
    <row r="84" spans="12:14" ht="20.25" customHeight="1" x14ac:dyDescent="0.5">
      <c r="L84" s="97" t="s">
        <v>769</v>
      </c>
      <c r="M84" s="97">
        <v>9505</v>
      </c>
      <c r="N84" s="97" t="s">
        <v>769</v>
      </c>
    </row>
    <row r="85" spans="12:14" ht="20.25" customHeight="1" x14ac:dyDescent="0.5">
      <c r="L85" s="97" t="s">
        <v>763</v>
      </c>
      <c r="M85" s="97">
        <v>9506</v>
      </c>
      <c r="N85" s="97" t="s">
        <v>763</v>
      </c>
    </row>
    <row r="86" spans="12:14" ht="20.25" customHeight="1" x14ac:dyDescent="0.5">
      <c r="L86" s="97" t="s">
        <v>770</v>
      </c>
      <c r="M86" s="97">
        <v>9507</v>
      </c>
      <c r="N86" s="97" t="s">
        <v>770</v>
      </c>
    </row>
    <row r="87" spans="12:14" ht="20.25" customHeight="1" x14ac:dyDescent="0.5">
      <c r="L87" s="97" t="s">
        <v>771</v>
      </c>
      <c r="M87" s="97">
        <v>9508</v>
      </c>
      <c r="N87" s="97" t="s">
        <v>771</v>
      </c>
    </row>
    <row r="88" spans="12:14" ht="20.25" customHeight="1" x14ac:dyDescent="0.5">
      <c r="L88" s="97" t="s">
        <v>772</v>
      </c>
      <c r="M88" s="97">
        <v>9509</v>
      </c>
      <c r="N88" s="97" t="s">
        <v>772</v>
      </c>
    </row>
    <row r="89" spans="12:14" ht="20.25" customHeight="1" x14ac:dyDescent="0.5">
      <c r="L89" s="97" t="s">
        <v>773</v>
      </c>
      <c r="M89" s="97">
        <v>9510</v>
      </c>
      <c r="N89" s="97" t="s">
        <v>773</v>
      </c>
    </row>
    <row r="90" spans="12:14" ht="20.25" customHeight="1" x14ac:dyDescent="0.5">
      <c r="L90" s="97" t="s">
        <v>774</v>
      </c>
      <c r="M90" s="97">
        <v>9511</v>
      </c>
      <c r="N90" s="97" t="s">
        <v>774</v>
      </c>
    </row>
    <row r="91" spans="12:14" ht="20.25" customHeight="1" x14ac:dyDescent="0.5">
      <c r="L91" s="97" t="s">
        <v>775</v>
      </c>
      <c r="M91" s="97">
        <v>9512</v>
      </c>
      <c r="N91" s="97" t="s">
        <v>775</v>
      </c>
    </row>
    <row r="92" spans="12:14" ht="20.25" customHeight="1" x14ac:dyDescent="0.5">
      <c r="L92" s="97" t="s">
        <v>776</v>
      </c>
      <c r="M92" s="97">
        <v>9513</v>
      </c>
      <c r="N92" s="97" t="s">
        <v>776</v>
      </c>
    </row>
    <row r="93" spans="12:14" ht="20.25" customHeight="1" x14ac:dyDescent="0.5">
      <c r="L93" s="97" t="s">
        <v>777</v>
      </c>
      <c r="M93" s="97">
        <v>9514</v>
      </c>
      <c r="N93" s="97" t="s">
        <v>777</v>
      </c>
    </row>
    <row r="94" spans="12:14" ht="20.25" customHeight="1" x14ac:dyDescent="0.5">
      <c r="L94" s="97" t="s">
        <v>778</v>
      </c>
      <c r="M94" s="97">
        <v>9515</v>
      </c>
      <c r="N94" s="97" t="s">
        <v>778</v>
      </c>
    </row>
    <row r="95" spans="12:14" ht="20.25" customHeight="1" x14ac:dyDescent="0.5">
      <c r="L95" s="97" t="s">
        <v>779</v>
      </c>
      <c r="M95" s="97">
        <v>9516</v>
      </c>
      <c r="N95" s="97" t="s">
        <v>779</v>
      </c>
    </row>
    <row r="96" spans="12:14" ht="20.25" customHeight="1" x14ac:dyDescent="0.5">
      <c r="L96" s="97" t="s">
        <v>780</v>
      </c>
      <c r="M96" s="97">
        <v>9517</v>
      </c>
      <c r="N96" s="97" t="s">
        <v>780</v>
      </c>
    </row>
    <row r="97" spans="12:14" ht="20.25" customHeight="1" x14ac:dyDescent="0.5">
      <c r="L97" s="97" t="s">
        <v>781</v>
      </c>
      <c r="M97" s="97">
        <v>9518</v>
      </c>
      <c r="N97" s="97" t="s">
        <v>781</v>
      </c>
    </row>
    <row r="98" spans="12:14" ht="20.25" customHeight="1" x14ac:dyDescent="0.5">
      <c r="L98" s="97" t="s">
        <v>782</v>
      </c>
      <c r="M98" s="97">
        <v>9519</v>
      </c>
      <c r="N98" s="97" t="s">
        <v>782</v>
      </c>
    </row>
    <row r="99" spans="12:14" ht="20.25" customHeight="1" x14ac:dyDescent="0.5">
      <c r="L99" s="97" t="s">
        <v>783</v>
      </c>
      <c r="M99" s="97">
        <v>9520</v>
      </c>
      <c r="N99" s="97" t="s">
        <v>783</v>
      </c>
    </row>
    <row r="100" spans="12:14" ht="20.25" customHeight="1" x14ac:dyDescent="0.5">
      <c r="L100" s="97" t="s">
        <v>784</v>
      </c>
      <c r="M100" s="97">
        <v>9521</v>
      </c>
      <c r="N100" s="97" t="s">
        <v>784</v>
      </c>
    </row>
    <row r="101" spans="12:14" ht="20.25" customHeight="1" x14ac:dyDescent="0.5">
      <c r="L101" s="97" t="s">
        <v>785</v>
      </c>
      <c r="M101" s="97">
        <v>9522</v>
      </c>
      <c r="N101" s="97" t="s">
        <v>785</v>
      </c>
    </row>
    <row r="102" spans="12:14" ht="20.25" customHeight="1" x14ac:dyDescent="0.5">
      <c r="L102" s="97" t="s">
        <v>786</v>
      </c>
      <c r="M102" s="97">
        <v>9523</v>
      </c>
      <c r="N102" s="97" t="s">
        <v>786</v>
      </c>
    </row>
    <row r="103" spans="12:14" ht="20.25" customHeight="1" x14ac:dyDescent="0.5">
      <c r="L103" s="97" t="s">
        <v>787</v>
      </c>
      <c r="M103" s="97">
        <v>9524</v>
      </c>
      <c r="N103" s="97" t="s">
        <v>787</v>
      </c>
    </row>
    <row r="104" spans="12:14" ht="20.25" customHeight="1" x14ac:dyDescent="0.5">
      <c r="L104" s="97" t="s">
        <v>788</v>
      </c>
      <c r="M104" s="97">
        <v>9525</v>
      </c>
      <c r="N104" s="97" t="s">
        <v>788</v>
      </c>
    </row>
    <row r="105" spans="12:14" ht="20.25" customHeight="1" x14ac:dyDescent="0.5">
      <c r="L105" s="97" t="s">
        <v>789</v>
      </c>
      <c r="M105" s="97">
        <v>9526</v>
      </c>
      <c r="N105" s="97" t="s">
        <v>789</v>
      </c>
    </row>
    <row r="106" spans="12:14" ht="20.25" customHeight="1" x14ac:dyDescent="0.5">
      <c r="L106" s="97" t="s">
        <v>790</v>
      </c>
      <c r="M106" s="97">
        <v>9527</v>
      </c>
      <c r="N106" s="97" t="s">
        <v>790</v>
      </c>
    </row>
    <row r="107" spans="12:14" ht="20.25" customHeight="1" x14ac:dyDescent="0.5">
      <c r="L107" s="97" t="s">
        <v>791</v>
      </c>
      <c r="M107" s="97">
        <v>9528</v>
      </c>
      <c r="N107" s="97" t="s">
        <v>791</v>
      </c>
    </row>
    <row r="108" spans="12:14" ht="20.25" customHeight="1" x14ac:dyDescent="0.5">
      <c r="L108" s="97" t="s">
        <v>792</v>
      </c>
      <c r="M108" s="97">
        <v>9529</v>
      </c>
      <c r="N108" s="97" t="s">
        <v>792</v>
      </c>
    </row>
    <row r="109" spans="12:14" ht="20.25" customHeight="1" x14ac:dyDescent="0.5">
      <c r="L109" s="97" t="s">
        <v>793</v>
      </c>
      <c r="M109" s="97">
        <v>9530</v>
      </c>
      <c r="N109" s="97" t="s">
        <v>793</v>
      </c>
    </row>
    <row r="110" spans="12:14" ht="20.25" customHeight="1" x14ac:dyDescent="0.5">
      <c r="L110" s="97" t="s">
        <v>794</v>
      </c>
      <c r="M110" s="97">
        <v>9531</v>
      </c>
      <c r="N110" s="97" t="s">
        <v>794</v>
      </c>
    </row>
    <row r="111" spans="12:14" ht="20.25" customHeight="1" x14ac:dyDescent="0.5">
      <c r="L111" s="97" t="s">
        <v>795</v>
      </c>
      <c r="M111" s="97">
        <v>9532</v>
      </c>
      <c r="N111" s="97" t="s">
        <v>795</v>
      </c>
    </row>
    <row r="112" spans="12:14" ht="20.25" customHeight="1" x14ac:dyDescent="0.5">
      <c r="L112" s="97" t="s">
        <v>796</v>
      </c>
      <c r="M112" s="97">
        <v>9533</v>
      </c>
      <c r="N112" s="97" t="s">
        <v>796</v>
      </c>
    </row>
    <row r="113" spans="12:14" ht="20.25" customHeight="1" x14ac:dyDescent="0.5">
      <c r="L113" s="97" t="s">
        <v>797</v>
      </c>
      <c r="M113" s="97">
        <v>9534</v>
      </c>
      <c r="N113" s="97" t="s">
        <v>797</v>
      </c>
    </row>
    <row r="114" spans="12:14" ht="20.25" customHeight="1" x14ac:dyDescent="0.5">
      <c r="L114" s="97" t="s">
        <v>798</v>
      </c>
      <c r="M114" s="97">
        <v>9535</v>
      </c>
      <c r="N114" s="97" t="s">
        <v>798</v>
      </c>
    </row>
    <row r="115" spans="12:14" ht="20.25" customHeight="1" x14ac:dyDescent="0.5">
      <c r="L115" s="97" t="s">
        <v>799</v>
      </c>
      <c r="M115" s="97">
        <v>9536</v>
      </c>
      <c r="N115" s="97" t="s">
        <v>799</v>
      </c>
    </row>
    <row r="116" spans="12:14" ht="20.25" customHeight="1" x14ac:dyDescent="0.5">
      <c r="L116" s="97" t="s">
        <v>800</v>
      </c>
      <c r="M116" s="97">
        <v>9537</v>
      </c>
      <c r="N116" s="97" t="s">
        <v>800</v>
      </c>
    </row>
    <row r="117" spans="12:14" ht="20.25" customHeight="1" x14ac:dyDescent="0.5">
      <c r="L117" s="97" t="s">
        <v>801</v>
      </c>
      <c r="M117" s="97">
        <v>9538</v>
      </c>
      <c r="N117" s="97" t="s">
        <v>801</v>
      </c>
    </row>
    <row r="118" spans="12:14" ht="20.25" customHeight="1" x14ac:dyDescent="0.5">
      <c r="L118" s="97" t="s">
        <v>802</v>
      </c>
      <c r="M118" s="97">
        <v>9539</v>
      </c>
      <c r="N118" s="97" t="s">
        <v>802</v>
      </c>
    </row>
    <row r="119" spans="12:14" ht="20.25" customHeight="1" x14ac:dyDescent="0.5">
      <c r="L119" s="97" t="s">
        <v>803</v>
      </c>
      <c r="M119" s="97">
        <v>9540</v>
      </c>
      <c r="N119" s="97" t="s">
        <v>803</v>
      </c>
    </row>
    <row r="120" spans="12:14" ht="20.25" customHeight="1" x14ac:dyDescent="0.5">
      <c r="L120" s="97" t="s">
        <v>804</v>
      </c>
      <c r="M120" s="97">
        <v>9541</v>
      </c>
      <c r="N120" s="97" t="s">
        <v>804</v>
      </c>
    </row>
    <row r="121" spans="12:14" ht="20.25" customHeight="1" x14ac:dyDescent="0.5">
      <c r="L121" s="97" t="s">
        <v>805</v>
      </c>
      <c r="M121" s="97">
        <v>9542</v>
      </c>
      <c r="N121" s="97" t="s">
        <v>805</v>
      </c>
    </row>
    <row r="122" spans="12:14" ht="20.25" customHeight="1" x14ac:dyDescent="0.5">
      <c r="L122" s="97" t="s">
        <v>806</v>
      </c>
      <c r="M122" s="97">
        <v>9543</v>
      </c>
      <c r="N122" s="97" t="s">
        <v>806</v>
      </c>
    </row>
    <row r="123" spans="12:14" ht="20.25" customHeight="1" x14ac:dyDescent="0.5">
      <c r="L123" s="97" t="s">
        <v>807</v>
      </c>
      <c r="M123" s="97">
        <v>9544</v>
      </c>
      <c r="N123" s="97" t="s">
        <v>807</v>
      </c>
    </row>
    <row r="124" spans="12:14" ht="20.25" customHeight="1" x14ac:dyDescent="0.5">
      <c r="L124" s="97" t="s">
        <v>808</v>
      </c>
      <c r="M124" s="97">
        <v>9545</v>
      </c>
      <c r="N124" s="97" t="s">
        <v>808</v>
      </c>
    </row>
    <row r="125" spans="12:14" ht="20.25" customHeight="1" x14ac:dyDescent="0.5">
      <c r="L125" s="97" t="s">
        <v>809</v>
      </c>
      <c r="M125" s="97">
        <v>9546</v>
      </c>
      <c r="N125" s="97" t="s">
        <v>809</v>
      </c>
    </row>
    <row r="126" spans="12:14" ht="20.25" customHeight="1" x14ac:dyDescent="0.5">
      <c r="L126" s="97" t="s">
        <v>810</v>
      </c>
      <c r="M126" s="97">
        <v>9547</v>
      </c>
      <c r="N126" s="97" t="s">
        <v>810</v>
      </c>
    </row>
    <row r="127" spans="12:14" ht="20.25" customHeight="1" x14ac:dyDescent="0.5">
      <c r="L127" s="97" t="s">
        <v>811</v>
      </c>
      <c r="M127" s="97">
        <v>9548</v>
      </c>
      <c r="N127" s="97" t="s">
        <v>811</v>
      </c>
    </row>
    <row r="128" spans="12:14" ht="20.25" customHeight="1" x14ac:dyDescent="0.5">
      <c r="L128" s="97" t="s">
        <v>812</v>
      </c>
      <c r="M128" s="97">
        <v>9549</v>
      </c>
      <c r="N128" s="97" t="s">
        <v>812</v>
      </c>
    </row>
    <row r="129" spans="12:14" ht="20.25" customHeight="1" x14ac:dyDescent="0.5">
      <c r="L129" s="97" t="s">
        <v>813</v>
      </c>
      <c r="M129" s="97">
        <v>9550</v>
      </c>
      <c r="N129" s="97" t="s">
        <v>813</v>
      </c>
    </row>
    <row r="130" spans="12:14" ht="20.25" customHeight="1" x14ac:dyDescent="0.5">
      <c r="L130" s="97" t="s">
        <v>814</v>
      </c>
      <c r="M130" s="97">
        <v>9551</v>
      </c>
      <c r="N130" s="97" t="s">
        <v>814</v>
      </c>
    </row>
    <row r="131" spans="12:14" ht="20.25" customHeight="1" x14ac:dyDescent="0.5">
      <c r="L131" s="97" t="s">
        <v>815</v>
      </c>
      <c r="M131" s="97">
        <v>9552</v>
      </c>
      <c r="N131" s="97" t="s">
        <v>815</v>
      </c>
    </row>
    <row r="132" spans="12:14" ht="20.25" customHeight="1" x14ac:dyDescent="0.5">
      <c r="L132" s="97" t="s">
        <v>816</v>
      </c>
      <c r="M132" s="97">
        <v>9553</v>
      </c>
      <c r="N132" s="97" t="s">
        <v>816</v>
      </c>
    </row>
    <row r="133" spans="12:14" ht="20.25" customHeight="1" x14ac:dyDescent="0.5">
      <c r="L133" s="97" t="s">
        <v>817</v>
      </c>
      <c r="M133" s="97">
        <v>9554</v>
      </c>
      <c r="N133" s="97" t="s">
        <v>817</v>
      </c>
    </row>
    <row r="134" spans="12:14" ht="20.25" customHeight="1" x14ac:dyDescent="0.5">
      <c r="L134" s="97" t="s">
        <v>818</v>
      </c>
      <c r="M134" s="97">
        <v>9555</v>
      </c>
      <c r="N134" s="97" t="s">
        <v>818</v>
      </c>
    </row>
    <row r="135" spans="12:14" ht="20.25" customHeight="1" x14ac:dyDescent="0.5">
      <c r="L135" s="97" t="s">
        <v>819</v>
      </c>
      <c r="M135" s="97">
        <v>9556</v>
      </c>
      <c r="N135" s="97" t="s">
        <v>819</v>
      </c>
    </row>
    <row r="136" spans="12:14" ht="20.25" customHeight="1" x14ac:dyDescent="0.5">
      <c r="L136" s="97" t="s">
        <v>820</v>
      </c>
      <c r="M136" s="97">
        <v>9557</v>
      </c>
      <c r="N136" s="97" t="s">
        <v>820</v>
      </c>
    </row>
    <row r="137" spans="12:14" ht="20.25" customHeight="1" x14ac:dyDescent="0.5">
      <c r="L137" s="97" t="s">
        <v>821</v>
      </c>
      <c r="M137" s="97">
        <v>9558</v>
      </c>
      <c r="N137" s="97" t="s">
        <v>821</v>
      </c>
    </row>
    <row r="138" spans="12:14" ht="20.25" customHeight="1" x14ac:dyDescent="0.5">
      <c r="L138" s="97" t="s">
        <v>822</v>
      </c>
      <c r="M138" s="97">
        <v>9559</v>
      </c>
      <c r="N138" s="97" t="s">
        <v>822</v>
      </c>
    </row>
    <row r="139" spans="12:14" ht="20.25" customHeight="1" x14ac:dyDescent="0.5">
      <c r="L139" s="97" t="s">
        <v>823</v>
      </c>
      <c r="M139" s="97">
        <v>9560</v>
      </c>
      <c r="N139" s="97" t="s">
        <v>823</v>
      </c>
    </row>
    <row r="140" spans="12:14" ht="20.25" customHeight="1" x14ac:dyDescent="0.5">
      <c r="L140" s="97" t="s">
        <v>824</v>
      </c>
      <c r="M140" s="97">
        <v>9561</v>
      </c>
      <c r="N140" s="97" t="s">
        <v>824</v>
      </c>
    </row>
    <row r="141" spans="12:14" ht="20.25" customHeight="1" x14ac:dyDescent="0.5">
      <c r="L141" s="97" t="s">
        <v>825</v>
      </c>
      <c r="M141" s="97">
        <v>9562</v>
      </c>
      <c r="N141" s="97" t="s">
        <v>825</v>
      </c>
    </row>
    <row r="142" spans="12:14" ht="20.25" customHeight="1" x14ac:dyDescent="0.5">
      <c r="L142" s="97" t="s">
        <v>826</v>
      </c>
      <c r="M142" s="97">
        <v>9563</v>
      </c>
      <c r="N142" s="97" t="s">
        <v>826</v>
      </c>
    </row>
    <row r="143" spans="12:14" ht="20.25" customHeight="1" x14ac:dyDescent="0.5">
      <c r="L143" s="97" t="s">
        <v>827</v>
      </c>
      <c r="M143" s="97">
        <v>9564</v>
      </c>
      <c r="N143" s="97" t="s">
        <v>827</v>
      </c>
    </row>
    <row r="144" spans="12:14" ht="20.25" customHeight="1" x14ac:dyDescent="0.5">
      <c r="L144" s="97" t="s">
        <v>828</v>
      </c>
      <c r="M144" s="97">
        <v>9565</v>
      </c>
      <c r="N144" s="97" t="s">
        <v>828</v>
      </c>
    </row>
    <row r="145" spans="12:14" ht="20.25" customHeight="1" x14ac:dyDescent="0.5">
      <c r="L145" s="97" t="s">
        <v>829</v>
      </c>
      <c r="M145" s="97">
        <v>9566</v>
      </c>
      <c r="N145" s="97" t="s">
        <v>829</v>
      </c>
    </row>
    <row r="146" spans="12:14" ht="20.25" customHeight="1" x14ac:dyDescent="0.5">
      <c r="L146" s="97" t="s">
        <v>830</v>
      </c>
      <c r="M146" s="97">
        <v>9567</v>
      </c>
      <c r="N146" s="97" t="s">
        <v>830</v>
      </c>
    </row>
    <row r="147" spans="12:14" ht="20.25" customHeight="1" x14ac:dyDescent="0.5">
      <c r="L147" s="97" t="s">
        <v>831</v>
      </c>
      <c r="M147" s="97">
        <v>9568</v>
      </c>
      <c r="N147" s="97" t="s">
        <v>831</v>
      </c>
    </row>
    <row r="148" spans="12:14" ht="20.25" customHeight="1" x14ac:dyDescent="0.5">
      <c r="L148" s="97" t="s">
        <v>832</v>
      </c>
      <c r="M148" s="97">
        <v>9569</v>
      </c>
      <c r="N148" s="97" t="s">
        <v>832</v>
      </c>
    </row>
    <row r="149" spans="12:14" ht="20.25" customHeight="1" x14ac:dyDescent="0.5">
      <c r="L149" s="97" t="s">
        <v>833</v>
      </c>
      <c r="M149" s="97">
        <v>9570</v>
      </c>
      <c r="N149" s="97" t="s">
        <v>833</v>
      </c>
    </row>
    <row r="150" spans="12:14" ht="20.25" customHeight="1" x14ac:dyDescent="0.5">
      <c r="L150" s="97" t="s">
        <v>834</v>
      </c>
      <c r="M150" s="97">
        <v>9571</v>
      </c>
      <c r="N150" s="97" t="s">
        <v>834</v>
      </c>
    </row>
    <row r="151" spans="12:14" ht="20.25" customHeight="1" x14ac:dyDescent="0.5">
      <c r="L151" s="97" t="s">
        <v>835</v>
      </c>
      <c r="M151" s="97">
        <v>9572</v>
      </c>
      <c r="N151" s="97" t="s">
        <v>835</v>
      </c>
    </row>
    <row r="152" spans="12:14" ht="20.25" customHeight="1" x14ac:dyDescent="0.5">
      <c r="L152" s="97" t="s">
        <v>836</v>
      </c>
      <c r="M152" s="97">
        <v>9573</v>
      </c>
      <c r="N152" s="97" t="s">
        <v>836</v>
      </c>
    </row>
    <row r="153" spans="12:14" ht="20.25" customHeight="1" x14ac:dyDescent="0.5">
      <c r="L153" s="97" t="s">
        <v>837</v>
      </c>
      <c r="M153" s="97">
        <v>9574</v>
      </c>
      <c r="N153" s="97" t="s">
        <v>837</v>
      </c>
    </row>
    <row r="154" spans="12:14" ht="20.25" customHeight="1" x14ac:dyDescent="0.5">
      <c r="L154" s="97" t="s">
        <v>838</v>
      </c>
      <c r="M154" s="97">
        <v>9575</v>
      </c>
      <c r="N154" s="97" t="s">
        <v>838</v>
      </c>
    </row>
    <row r="155" spans="12:14" ht="20.25" customHeight="1" x14ac:dyDescent="0.5">
      <c r="L155" s="97" t="s">
        <v>839</v>
      </c>
      <c r="M155" s="97">
        <v>9576</v>
      </c>
      <c r="N155" s="97" t="s">
        <v>839</v>
      </c>
    </row>
    <row r="156" spans="12:14" ht="20.25" customHeight="1" x14ac:dyDescent="0.5">
      <c r="L156" s="97" t="s">
        <v>840</v>
      </c>
      <c r="M156" s="97">
        <v>9577</v>
      </c>
      <c r="N156" s="97" t="s">
        <v>840</v>
      </c>
    </row>
    <row r="157" spans="12:14" ht="20.25" customHeight="1" x14ac:dyDescent="0.5">
      <c r="L157" s="97" t="s">
        <v>841</v>
      </c>
      <c r="M157" s="97">
        <v>9578</v>
      </c>
      <c r="N157" s="97" t="s">
        <v>841</v>
      </c>
    </row>
    <row r="158" spans="12:14" ht="20.25" customHeight="1" x14ac:dyDescent="0.5">
      <c r="L158" s="97" t="s">
        <v>842</v>
      </c>
      <c r="M158" s="97">
        <v>9579</v>
      </c>
      <c r="N158" s="97" t="s">
        <v>842</v>
      </c>
    </row>
    <row r="159" spans="12:14" ht="20.25" customHeight="1" x14ac:dyDescent="0.5">
      <c r="L159" s="97" t="s">
        <v>843</v>
      </c>
      <c r="M159" s="97">
        <v>9580</v>
      </c>
      <c r="N159" s="97" t="s">
        <v>843</v>
      </c>
    </row>
    <row r="160" spans="12:14" ht="20.25" customHeight="1" x14ac:dyDescent="0.5">
      <c r="L160" s="97" t="s">
        <v>844</v>
      </c>
      <c r="M160" s="97">
        <v>9581</v>
      </c>
      <c r="N160" s="97" t="s">
        <v>844</v>
      </c>
    </row>
    <row r="161" spans="12:14" ht="20.25" customHeight="1" x14ac:dyDescent="0.5">
      <c r="L161" s="97" t="s">
        <v>845</v>
      </c>
      <c r="M161" s="97">
        <v>9582</v>
      </c>
      <c r="N161" s="97" t="s">
        <v>845</v>
      </c>
    </row>
    <row r="162" spans="12:14" ht="20.25" customHeight="1" x14ac:dyDescent="0.5">
      <c r="L162" s="97" t="s">
        <v>846</v>
      </c>
      <c r="M162" s="97">
        <v>9583</v>
      </c>
      <c r="N162" s="97" t="s">
        <v>846</v>
      </c>
    </row>
    <row r="163" spans="12:14" ht="20.25" customHeight="1" x14ac:dyDescent="0.5">
      <c r="L163" s="97" t="s">
        <v>847</v>
      </c>
      <c r="M163" s="97">
        <v>9584</v>
      </c>
      <c r="N163" s="97" t="s">
        <v>847</v>
      </c>
    </row>
    <row r="164" spans="12:14" ht="20.25" customHeight="1" x14ac:dyDescent="0.5">
      <c r="L164" s="97" t="s">
        <v>848</v>
      </c>
      <c r="M164" s="97">
        <v>9585</v>
      </c>
      <c r="N164" s="97" t="s">
        <v>848</v>
      </c>
    </row>
    <row r="165" spans="12:14" ht="20.25" customHeight="1" x14ac:dyDescent="0.5">
      <c r="L165" s="97" t="s">
        <v>849</v>
      </c>
      <c r="M165" s="97">
        <v>9586</v>
      </c>
      <c r="N165" s="97" t="s">
        <v>849</v>
      </c>
    </row>
    <row r="166" spans="12:14" ht="20.25" customHeight="1" x14ac:dyDescent="0.5">
      <c r="L166" s="97" t="s">
        <v>850</v>
      </c>
      <c r="M166" s="97">
        <v>9587</v>
      </c>
      <c r="N166" s="97" t="s">
        <v>850</v>
      </c>
    </row>
    <row r="167" spans="12:14" ht="20.25" customHeight="1" x14ac:dyDescent="0.5">
      <c r="L167" s="97" t="s">
        <v>851</v>
      </c>
      <c r="M167" s="97">
        <v>9588</v>
      </c>
      <c r="N167" s="97" t="s">
        <v>851</v>
      </c>
    </row>
    <row r="168" spans="12:14" ht="20.25" customHeight="1" x14ac:dyDescent="0.5">
      <c r="L168" s="97" t="s">
        <v>852</v>
      </c>
      <c r="M168" s="97">
        <v>9589</v>
      </c>
      <c r="N168" s="97" t="s">
        <v>852</v>
      </c>
    </row>
    <row r="169" spans="12:14" ht="20.25" customHeight="1" x14ac:dyDescent="0.5">
      <c r="L169" s="97" t="s">
        <v>853</v>
      </c>
      <c r="M169" s="97">
        <v>9590</v>
      </c>
      <c r="N169" s="97" t="s">
        <v>853</v>
      </c>
    </row>
    <row r="170" spans="12:14" ht="20.25" customHeight="1" x14ac:dyDescent="0.5">
      <c r="L170" s="97" t="s">
        <v>931</v>
      </c>
      <c r="M170" s="97">
        <v>8508</v>
      </c>
      <c r="N170" s="97" t="s">
        <v>931</v>
      </c>
    </row>
    <row r="171" spans="12:14" ht="20.25" customHeight="1" x14ac:dyDescent="0.5">
      <c r="L171" s="97" t="s">
        <v>932</v>
      </c>
      <c r="M171" s="97">
        <v>8481</v>
      </c>
      <c r="N171" s="97" t="s">
        <v>932</v>
      </c>
    </row>
    <row r="177" spans="1:4" ht="20.25" customHeight="1" x14ac:dyDescent="0.5">
      <c r="C177" s="2"/>
      <c r="D177" s="2"/>
    </row>
    <row r="178" spans="1:4" ht="20.25" customHeight="1" x14ac:dyDescent="0.5">
      <c r="A178" s="39"/>
      <c r="B178" s="39"/>
      <c r="C178" s="39"/>
      <c r="D178" s="39"/>
    </row>
    <row r="179" spans="1:4" ht="20.25" customHeight="1" x14ac:dyDescent="0.5">
      <c r="C179" s="2"/>
      <c r="D179" s="2"/>
    </row>
  </sheetData>
  <mergeCells count="7">
    <mergeCell ref="H2:I2"/>
    <mergeCell ref="H4:I4"/>
    <mergeCell ref="C10:I10"/>
    <mergeCell ref="C21:I21"/>
    <mergeCell ref="C7:H7"/>
    <mergeCell ref="C9:I9"/>
    <mergeCell ref="C20:I20"/>
  </mergeCells>
  <phoneticPr fontId="5"/>
  <pageMargins left="0.98425196850393704" right="0.19685039370078741" top="0.19685039370078741" bottom="0.19685039370078741" header="0" footer="0"/>
  <pageSetup paperSize="9" orientation="portrait" r:id="rId1"/>
  <drawing r:id="rId2"/>
  <legacyDrawing r:id="rId3"/>
  <controls>
    <mc:AlternateContent xmlns:mc="http://schemas.openxmlformats.org/markup-compatibility/2006">
      <mc:Choice Requires="x14">
        <control shapeId="20481" r:id="rId4" name="BarCodeCtrl1">
          <controlPr defaultSize="0" autoLine="0" autoPict="0" linkedCell="V1" r:id="rId5">
            <anchor moveWithCells="1">
              <from>
                <xdr:col>3</xdr:col>
                <xdr:colOff>152400</xdr:colOff>
                <xdr:row>11</xdr:row>
                <xdr:rowOff>114300</xdr:rowOff>
              </from>
              <to>
                <xdr:col>4</xdr:col>
                <xdr:colOff>660400</xdr:colOff>
                <xdr:row>16</xdr:row>
                <xdr:rowOff>31750</xdr:rowOff>
              </to>
            </anchor>
          </controlPr>
        </control>
      </mc:Choice>
      <mc:Fallback>
        <control shapeId="20481" r:id="rId4" name="BarCodeCtrl1"/>
      </mc:Fallback>
    </mc:AlternateContent>
    <mc:AlternateContent xmlns:mc="http://schemas.openxmlformats.org/markup-compatibility/2006">
      <mc:Choice Requires="x14">
        <control shapeId="20482" r:id="rId6" name="BarCodeCtrl2">
          <controlPr defaultSize="0" autoLine="0" autoPict="0" linkedCell="AB1" r:id="rId7">
            <anchor moveWithCells="1">
              <from>
                <xdr:col>3</xdr:col>
                <xdr:colOff>146050</xdr:colOff>
                <xdr:row>22</xdr:row>
                <xdr:rowOff>114300</xdr:rowOff>
              </from>
              <to>
                <xdr:col>4</xdr:col>
                <xdr:colOff>647700</xdr:colOff>
                <xdr:row>27</xdr:row>
                <xdr:rowOff>31750</xdr:rowOff>
              </to>
            </anchor>
          </controlPr>
        </control>
      </mc:Choice>
      <mc:Fallback>
        <control shapeId="20482" r:id="rId6" name="BarCodeCtrl2"/>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1"/>
  <dimension ref="A1:J96"/>
  <sheetViews>
    <sheetView workbookViewId="0">
      <pane ySplit="2" topLeftCell="A3" activePane="bottomLeft" state="frozen"/>
      <selection pane="bottomLeft"/>
    </sheetView>
  </sheetViews>
  <sheetFormatPr defaultColWidth="0" defaultRowHeight="12" zeroHeight="1" x14ac:dyDescent="0.55000000000000004"/>
  <cols>
    <col min="1" max="1" width="3.58203125" style="59" customWidth="1"/>
    <col min="2" max="2" width="3.33203125" style="59" customWidth="1"/>
    <col min="3" max="3" width="13.33203125" style="59" customWidth="1"/>
    <col min="4" max="4" width="29" style="70" customWidth="1"/>
    <col min="5" max="5" width="1.25" style="59" customWidth="1"/>
    <col min="6" max="6" width="33.75" style="59" customWidth="1"/>
    <col min="7" max="7" width="3.58203125" style="59" customWidth="1"/>
    <col min="8" max="8" width="65.58203125" style="59" customWidth="1"/>
    <col min="9" max="9" width="4.08203125" style="59" customWidth="1"/>
    <col min="10" max="10" width="0" style="59" hidden="1" customWidth="1"/>
    <col min="11" max="16384" width="9" style="59" hidden="1"/>
  </cols>
  <sheetData>
    <row r="1" spans="1:6" ht="14.15" customHeight="1" x14ac:dyDescent="0.55000000000000004">
      <c r="A1" s="59" t="s">
        <v>32</v>
      </c>
      <c r="F1" s="59" t="s">
        <v>941</v>
      </c>
    </row>
    <row r="2" spans="1:6" ht="14.15" hidden="1" customHeight="1" x14ac:dyDescent="0.55000000000000004">
      <c r="B2" s="71"/>
      <c r="C2" s="72" t="s">
        <v>26</v>
      </c>
      <c r="D2" s="73"/>
    </row>
    <row r="3" spans="1:6" ht="14.5" customHeight="1" x14ac:dyDescent="0.55000000000000004">
      <c r="B3" s="125" t="s">
        <v>699</v>
      </c>
      <c r="C3" s="83" t="s">
        <v>724</v>
      </c>
      <c r="D3" s="73"/>
    </row>
    <row r="4" spans="1:6" ht="14.5" customHeight="1" x14ac:dyDescent="0.55000000000000004">
      <c r="B4" s="126"/>
      <c r="C4" s="84" t="s">
        <v>725</v>
      </c>
      <c r="D4" s="75"/>
    </row>
    <row r="5" spans="1:6" ht="14.5" customHeight="1" x14ac:dyDescent="0.55000000000000004">
      <c r="B5" s="126"/>
      <c r="C5" s="84" t="s">
        <v>722</v>
      </c>
      <c r="D5" s="75"/>
    </row>
    <row r="6" spans="1:6" ht="14.5" customHeight="1" x14ac:dyDescent="0.55000000000000004">
      <c r="B6" s="126"/>
      <c r="C6" s="84" t="s">
        <v>723</v>
      </c>
      <c r="D6" s="74"/>
    </row>
    <row r="7" spans="1:6" ht="14.5" customHeight="1" x14ac:dyDescent="0.55000000000000004">
      <c r="B7" s="126"/>
      <c r="C7" s="84" t="s">
        <v>29</v>
      </c>
      <c r="D7" s="89"/>
      <c r="F7" s="59" t="s">
        <v>677</v>
      </c>
    </row>
    <row r="8" spans="1:6" ht="14.5" customHeight="1" x14ac:dyDescent="0.55000000000000004">
      <c r="B8" s="127"/>
      <c r="C8" s="85" t="s">
        <v>27</v>
      </c>
      <c r="D8" s="76"/>
    </row>
    <row r="9" spans="1:6" ht="14.5" customHeight="1" x14ac:dyDescent="0.55000000000000004">
      <c r="B9" s="130" t="s">
        <v>30</v>
      </c>
      <c r="C9" s="83" t="s">
        <v>28</v>
      </c>
      <c r="D9" s="73"/>
      <c r="F9" s="59" t="s">
        <v>700</v>
      </c>
    </row>
    <row r="10" spans="1:6" ht="14.5" customHeight="1" x14ac:dyDescent="0.55000000000000004">
      <c r="B10" s="130"/>
      <c r="C10" s="84" t="s">
        <v>12</v>
      </c>
      <c r="D10" s="75"/>
      <c r="F10" s="59" t="s">
        <v>717</v>
      </c>
    </row>
    <row r="11" spans="1:6" ht="14.5" customHeight="1" x14ac:dyDescent="0.55000000000000004">
      <c r="B11" s="130"/>
      <c r="C11" s="84" t="s">
        <v>13</v>
      </c>
      <c r="D11" s="74"/>
      <c r="F11" s="59" t="s">
        <v>712</v>
      </c>
    </row>
    <row r="12" spans="1:6" ht="14.5" customHeight="1" x14ac:dyDescent="0.55000000000000004">
      <c r="B12" s="130"/>
      <c r="C12" s="85" t="s">
        <v>14</v>
      </c>
      <c r="D12" s="76"/>
      <c r="F12" s="59" t="s">
        <v>713</v>
      </c>
    </row>
    <row r="13" spans="1:6" ht="14.5" customHeight="1" x14ac:dyDescent="0.55000000000000004">
      <c r="B13" s="125" t="s">
        <v>692</v>
      </c>
      <c r="C13" s="101" t="s">
        <v>693</v>
      </c>
      <c r="D13" s="73"/>
      <c r="F13" s="59" t="s">
        <v>714</v>
      </c>
    </row>
    <row r="14" spans="1:6" ht="14.5" customHeight="1" x14ac:dyDescent="0.55000000000000004">
      <c r="B14" s="126"/>
      <c r="C14" s="88" t="s">
        <v>694</v>
      </c>
      <c r="D14" s="74"/>
      <c r="F14" s="59" t="s">
        <v>715</v>
      </c>
    </row>
    <row r="15" spans="1:6" ht="14.5" customHeight="1" x14ac:dyDescent="0.55000000000000004">
      <c r="B15" s="126"/>
      <c r="C15" s="88" t="s">
        <v>695</v>
      </c>
      <c r="D15" s="75"/>
      <c r="F15" s="59" t="s">
        <v>716</v>
      </c>
    </row>
    <row r="16" spans="1:6" ht="14.5" customHeight="1" x14ac:dyDescent="0.55000000000000004">
      <c r="B16" s="126"/>
      <c r="C16" s="88" t="s">
        <v>696</v>
      </c>
      <c r="D16" s="95"/>
      <c r="F16" s="59" t="s">
        <v>718</v>
      </c>
    </row>
    <row r="17" spans="2:8" ht="14.5" customHeight="1" x14ac:dyDescent="0.55000000000000004">
      <c r="B17" s="126"/>
      <c r="C17" s="88" t="s">
        <v>697</v>
      </c>
      <c r="D17" s="78"/>
      <c r="F17" s="59" t="s">
        <v>719</v>
      </c>
    </row>
    <row r="18" spans="2:8" ht="14.5" customHeight="1" x14ac:dyDescent="0.55000000000000004">
      <c r="B18" s="126"/>
      <c r="C18" s="87" t="s">
        <v>698</v>
      </c>
      <c r="D18" s="94"/>
      <c r="F18" s="59" t="s">
        <v>748</v>
      </c>
    </row>
    <row r="19" spans="2:8" ht="14.5" customHeight="1" x14ac:dyDescent="0.55000000000000004">
      <c r="B19" s="126"/>
      <c r="C19" s="88" t="s">
        <v>934</v>
      </c>
      <c r="D19" s="74"/>
    </row>
    <row r="20" spans="2:8" ht="14.5" customHeight="1" x14ac:dyDescent="0.55000000000000004">
      <c r="B20" s="126"/>
      <c r="C20" s="88" t="s">
        <v>935</v>
      </c>
      <c r="D20" s="77"/>
    </row>
    <row r="21" spans="2:8" ht="14.5" customHeight="1" x14ac:dyDescent="0.55000000000000004">
      <c r="B21" s="126"/>
      <c r="C21" s="86" t="s">
        <v>936</v>
      </c>
      <c r="D21" s="77"/>
    </row>
    <row r="22" spans="2:8" ht="14.5" customHeight="1" x14ac:dyDescent="0.55000000000000004">
      <c r="B22" s="127"/>
      <c r="C22" s="87" t="s">
        <v>937</v>
      </c>
      <c r="D22" s="77"/>
    </row>
    <row r="23" spans="2:8" ht="14.5" customHeight="1" x14ac:dyDescent="0.55000000000000004">
      <c r="B23" s="125" t="s">
        <v>940</v>
      </c>
      <c r="C23" s="102" t="s">
        <v>939</v>
      </c>
      <c r="D23" s="73"/>
    </row>
    <row r="24" spans="2:8" ht="14.5" customHeight="1" x14ac:dyDescent="0.55000000000000004">
      <c r="B24" s="126"/>
      <c r="C24" s="137" t="s">
        <v>938</v>
      </c>
      <c r="D24" s="131"/>
      <c r="E24" s="132"/>
      <c r="F24" s="133"/>
      <c r="H24" s="128" t="s">
        <v>690</v>
      </c>
    </row>
    <row r="25" spans="2:8" ht="14.5" customHeight="1" x14ac:dyDescent="0.55000000000000004">
      <c r="B25" s="126"/>
      <c r="C25" s="137"/>
      <c r="D25" s="131"/>
      <c r="E25" s="131"/>
      <c r="F25" s="134"/>
      <c r="H25" s="129"/>
    </row>
    <row r="26" spans="2:8" ht="14.5" customHeight="1" x14ac:dyDescent="0.55000000000000004">
      <c r="B26" s="126"/>
      <c r="C26" s="137"/>
      <c r="D26" s="131"/>
      <c r="E26" s="131"/>
      <c r="F26" s="134"/>
      <c r="H26" s="129"/>
    </row>
    <row r="27" spans="2:8" ht="14.5" customHeight="1" x14ac:dyDescent="0.55000000000000004">
      <c r="B27" s="126"/>
      <c r="C27" s="137"/>
      <c r="D27" s="131"/>
      <c r="E27" s="131"/>
      <c r="F27" s="134"/>
      <c r="H27" s="107" t="str">
        <f>IF(LEN($D$24)=0,"","現在の入力文字数："&amp;LEN($D$24)&amp;" 文字")</f>
        <v/>
      </c>
    </row>
    <row r="28" spans="2:8" ht="14.5" customHeight="1" x14ac:dyDescent="0.55000000000000004">
      <c r="B28" s="127"/>
      <c r="C28" s="138"/>
      <c r="D28" s="135"/>
      <c r="E28" s="135"/>
      <c r="F28" s="136"/>
      <c r="H28" s="107"/>
    </row>
    <row r="29" spans="2:8" ht="14.15" customHeight="1" x14ac:dyDescent="0.55000000000000004">
      <c r="B29" s="103"/>
      <c r="C29" s="104"/>
      <c r="D29" s="105"/>
      <c r="E29" s="105"/>
      <c r="F29" s="105"/>
      <c r="H29" s="59" t="s">
        <v>679</v>
      </c>
    </row>
    <row r="30" spans="2:8" ht="3" customHeight="1" x14ac:dyDescent="0.55000000000000004"/>
    <row r="96" spans="4:4" hidden="1" x14ac:dyDescent="0.55000000000000004">
      <c r="D96" s="106"/>
    </row>
  </sheetData>
  <sheetProtection algorithmName="SHA-512" hashValue="7mlhjCXyum0ViOcpgz21kJa4W/L4923vHqq3ZOQ6n1PK1U/v6zMApW64LSvQvhki3R3QJ5JxaK7O0VgPbdWM4w==" saltValue="Z0x99qwulfPvT6zHvSQhBw==" spinCount="100000" sheet="1" objects="1" scenarios="1"/>
  <mergeCells count="7">
    <mergeCell ref="B13:B22"/>
    <mergeCell ref="B3:B8"/>
    <mergeCell ref="H24:H26"/>
    <mergeCell ref="B9:B12"/>
    <mergeCell ref="B23:B28"/>
    <mergeCell ref="D24:F28"/>
    <mergeCell ref="C24:C28"/>
  </mergeCells>
  <phoneticPr fontId="5"/>
  <conditionalFormatting sqref="C24:C29">
    <cfRule type="expression" dxfId="28" priority="6">
      <formula>IF($D$23="転入学",TRUE,FALSE)</formula>
    </cfRule>
  </conditionalFormatting>
  <conditionalFormatting sqref="D2">
    <cfRule type="expression" dxfId="27" priority="12">
      <formula>IF(COUNTA($D$3:$D$6,$D$8:$D$12)=7,TRUE,FALSE)</formula>
    </cfRule>
  </conditionalFormatting>
  <conditionalFormatting sqref="D3:D6 D8:D23">
    <cfRule type="expression" dxfId="26" priority="13">
      <formula>IF(COUNTA($D$3:$D$6,$D$8:$D$23)=20,TRUE,FALSE)</formula>
    </cfRule>
  </conditionalFormatting>
  <conditionalFormatting sqref="D24:F28">
    <cfRule type="expression" dxfId="25" priority="1">
      <formula>IF(AND($D$23="転入学",$D$24&lt;&gt;""),TRUE,FALSE)</formula>
    </cfRule>
    <cfRule type="expression" dxfId="24" priority="3">
      <formula>IF($D$23="転入学",TRUE,FALSE)</formula>
    </cfRule>
    <cfRule type="expression" dxfId="23" priority="7">
      <formula>IF(AND($D$23="編入学",$D$24&lt;&gt;""),TRUE,FALSE)</formula>
    </cfRule>
  </conditionalFormatting>
  <conditionalFormatting sqref="H24:H27">
    <cfRule type="expression" dxfId="22" priority="2">
      <formula>IF($D$23="転入学",TRUE,FALSE)</formula>
    </cfRule>
  </conditionalFormatting>
  <dataValidations count="7">
    <dataValidation type="list" allowBlank="1" showInputMessage="1" showErrorMessage="1" sqref="D8" xr:uid="{00000000-0002-0000-0100-000000000000}">
      <formula1>"女,男"</formula1>
    </dataValidation>
    <dataValidation type="list" allowBlank="1" showInputMessage="1" showErrorMessage="1" sqref="D9" xr:uid="{00000000-0002-0000-0100-000001000000}">
      <formula1>"西暦,令和,平成,昭和"</formula1>
    </dataValidation>
    <dataValidation type="whole" allowBlank="1" showInputMessage="1" showErrorMessage="1" sqref="D11 D14" xr:uid="{00000000-0002-0000-0100-000002000000}">
      <formula1>1</formula1>
      <formula2>12</formula2>
    </dataValidation>
    <dataValidation type="whole" allowBlank="1" showInputMessage="1" showErrorMessage="1" sqref="D12 D15" xr:uid="{00000000-0002-0000-0100-000003000000}">
      <formula1>1</formula1>
      <formula2>31</formula2>
    </dataValidation>
    <dataValidation type="textLength" operator="equal" allowBlank="1" showInputMessage="1" showErrorMessage="1" sqref="D16" xr:uid="{00000000-0002-0000-0100-000004000000}">
      <formula1>7</formula1>
    </dataValidation>
    <dataValidation type="whole" operator="greaterThanOrEqual" allowBlank="1" showInputMessage="1" showErrorMessage="1" sqref="D10 D13" xr:uid="{00000000-0002-0000-0100-000005000000}">
      <formula1>1</formula1>
    </dataValidation>
    <dataValidation type="list" allowBlank="1" showInputMessage="1" showErrorMessage="1" sqref="D23" xr:uid="{2B4DFCBA-F8EC-4DEF-8C64-7F8ACD18364F}">
      <formula1>"編入学,転入学"</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R29"/>
  <sheetViews>
    <sheetView topLeftCell="H1" zoomScaleNormal="100" workbookViewId="0">
      <selection activeCell="K17" sqref="K17"/>
    </sheetView>
  </sheetViews>
  <sheetFormatPr defaultColWidth="0" defaultRowHeight="21.75" customHeight="1" x14ac:dyDescent="0.55000000000000004"/>
  <cols>
    <col min="1" max="1" width="9.5" style="3" hidden="1" customWidth="1"/>
    <col min="2" max="2" width="8.5" style="3" hidden="1" customWidth="1"/>
    <col min="3" max="3" width="8.25" style="3" hidden="1" customWidth="1"/>
    <col min="4" max="6" width="5.25" style="3" hidden="1" customWidth="1"/>
    <col min="7" max="7" width="3.08203125" style="3" hidden="1" customWidth="1"/>
    <col min="8" max="8" width="2.25" style="3" customWidth="1"/>
    <col min="9" max="9" width="3.33203125" style="3" customWidth="1"/>
    <col min="10" max="10" width="10.08203125" style="3" customWidth="1"/>
    <col min="11" max="15" width="19.58203125" style="4" customWidth="1"/>
    <col min="16" max="16" width="1.25" style="4" customWidth="1"/>
    <col min="17" max="17" width="49" style="3" customWidth="1"/>
    <col min="18" max="18" width="38.5" style="3" hidden="1" customWidth="1"/>
    <col min="19" max="16384" width="9" style="3" hidden="1"/>
  </cols>
  <sheetData>
    <row r="1" spans="2:17" ht="26.25" customHeight="1" x14ac:dyDescent="0.55000000000000004">
      <c r="B1" s="3" t="str">
        <f>IF(K5="","",IF(K10&gt;=4,K9,K9-1))</f>
        <v/>
      </c>
      <c r="C1" s="3" t="str">
        <f>IF(L5="","",IF(L10&gt;=4,L9,L9-1))</f>
        <v/>
      </c>
      <c r="D1" s="3" t="str">
        <f>IF(M5="","",IF(M10&gt;=4,M9,M9-1))</f>
        <v/>
      </c>
      <c r="E1" s="3" t="str">
        <f>IF(N5="","",IF(N10&gt;=4,N9,N9-1))</f>
        <v/>
      </c>
      <c r="F1" s="3" t="str">
        <f>IF(O5="","",IF(O10&gt;=4,O9,O9-1))</f>
        <v/>
      </c>
      <c r="H1" s="3" t="s">
        <v>15</v>
      </c>
      <c r="Q1" s="142" t="s">
        <v>689</v>
      </c>
    </row>
    <row r="2" spans="2:17" ht="21.75" customHeight="1" x14ac:dyDescent="0.55000000000000004">
      <c r="B2" s="3" t="str">
        <f>IF(K5="","",IF(K13&gt;=4,K12,K12-1))</f>
        <v/>
      </c>
      <c r="C2" s="3" t="str">
        <f>IF(L5="","",IF(L13&gt;=4,L12,L12-1))</f>
        <v/>
      </c>
      <c r="D2" s="3" t="str">
        <f>IF(M5="","",IF(M13&gt;=4,M12,M12-1))</f>
        <v/>
      </c>
      <c r="E2" s="3" t="str">
        <f>IF(N5="","",IF(N13&gt;=4,N12,N12-1))</f>
        <v/>
      </c>
      <c r="F2" s="3" t="str">
        <f>IF(O5="","",IF(O13&gt;=4,O12,O12-1))</f>
        <v/>
      </c>
      <c r="I2" s="22"/>
      <c r="J2" s="23"/>
      <c r="K2" s="27" t="s">
        <v>50</v>
      </c>
      <c r="L2" s="27" t="s">
        <v>51</v>
      </c>
      <c r="M2" s="27" t="s">
        <v>52</v>
      </c>
      <c r="N2" s="27" t="s">
        <v>53</v>
      </c>
      <c r="O2" s="27" t="s">
        <v>54</v>
      </c>
      <c r="Q2" s="142"/>
    </row>
    <row r="3" spans="2:17" ht="21.75" hidden="1" customHeight="1" x14ac:dyDescent="0.55000000000000004">
      <c r="I3" s="61"/>
      <c r="J3" s="24" t="s">
        <v>34</v>
      </c>
      <c r="K3" s="15"/>
      <c r="L3" s="15"/>
      <c r="M3" s="15"/>
      <c r="N3" s="15"/>
      <c r="O3" s="15"/>
      <c r="Q3" s="53"/>
    </row>
    <row r="4" spans="2:17" ht="21.75" customHeight="1" x14ac:dyDescent="0.55000000000000004">
      <c r="B4" s="4"/>
      <c r="C4" s="4"/>
      <c r="D4" s="4"/>
      <c r="E4" s="4"/>
      <c r="F4" s="4"/>
      <c r="I4" s="144" t="s">
        <v>33</v>
      </c>
      <c r="J4" s="24" t="s">
        <v>34</v>
      </c>
      <c r="K4" s="15"/>
      <c r="L4" s="15"/>
      <c r="M4" s="15"/>
      <c r="N4" s="15"/>
      <c r="O4" s="15"/>
      <c r="P4" s="17"/>
      <c r="Q4" s="142" t="s">
        <v>761</v>
      </c>
    </row>
    <row r="5" spans="2:17" ht="21.75" customHeight="1" x14ac:dyDescent="0.55000000000000004">
      <c r="I5" s="145"/>
      <c r="J5" s="25" t="s">
        <v>33</v>
      </c>
      <c r="K5" s="16"/>
      <c r="L5" s="16"/>
      <c r="M5" s="16"/>
      <c r="N5" s="16"/>
      <c r="O5" s="16"/>
      <c r="P5" s="17"/>
      <c r="Q5" s="142"/>
    </row>
    <row r="6" spans="2:17" ht="21.75" customHeight="1" x14ac:dyDescent="0.55000000000000004">
      <c r="I6" s="145"/>
      <c r="J6" s="25" t="s">
        <v>35</v>
      </c>
      <c r="K6" s="16"/>
      <c r="L6" s="16"/>
      <c r="M6" s="16"/>
      <c r="N6" s="16"/>
      <c r="O6" s="16"/>
      <c r="P6" s="17"/>
      <c r="Q6" s="142"/>
    </row>
    <row r="7" spans="2:17" ht="21.75" customHeight="1" x14ac:dyDescent="0.55000000000000004">
      <c r="I7" s="145"/>
      <c r="J7" s="25" t="s">
        <v>36</v>
      </c>
      <c r="K7" s="16"/>
      <c r="L7" s="16"/>
      <c r="M7" s="16"/>
      <c r="N7" s="16"/>
      <c r="O7" s="16"/>
      <c r="P7" s="17"/>
      <c r="Q7" s="142"/>
    </row>
    <row r="8" spans="2:17" ht="21.75" customHeight="1" x14ac:dyDescent="0.55000000000000004">
      <c r="I8" s="146"/>
      <c r="J8" s="26" t="s">
        <v>41</v>
      </c>
      <c r="K8" s="90"/>
      <c r="L8" s="90"/>
      <c r="M8" s="90"/>
      <c r="N8" s="90"/>
      <c r="O8" s="90"/>
      <c r="P8" s="17"/>
      <c r="Q8" s="142"/>
    </row>
    <row r="9" spans="2:17" ht="21.75" customHeight="1" x14ac:dyDescent="0.55000000000000004">
      <c r="B9" s="3" t="str">
        <f>IF(B1="","",LEFT(K11,2))</f>
        <v/>
      </c>
      <c r="C9" s="3" t="str">
        <f>IF(C1="","",LEFT(L11,2))</f>
        <v/>
      </c>
      <c r="D9" s="3" t="str">
        <f>IF(D1="","",LEFT(M11,2))</f>
        <v/>
      </c>
      <c r="E9" s="3" t="str">
        <f>IF(E1="","",LEFT(N11,2))</f>
        <v/>
      </c>
      <c r="F9" s="3" t="str">
        <f>IF(F1="","",LEFT(O11,2))</f>
        <v/>
      </c>
      <c r="I9" s="143" t="s">
        <v>40</v>
      </c>
      <c r="J9" s="24" t="s">
        <v>39</v>
      </c>
      <c r="K9" s="15"/>
      <c r="L9" s="15"/>
      <c r="M9" s="15"/>
      <c r="N9" s="15"/>
      <c r="O9" s="15"/>
      <c r="P9" s="17"/>
      <c r="Q9" s="142" t="s">
        <v>686</v>
      </c>
    </row>
    <row r="10" spans="2:17" ht="21.75" customHeight="1" x14ac:dyDescent="0.55000000000000004">
      <c r="B10" s="3" t="str">
        <f>IF(B2="","",LEFT(K15,2))</f>
        <v/>
      </c>
      <c r="C10" s="3" t="str">
        <f>IF(C2="","",LEFT(L15,2))</f>
        <v/>
      </c>
      <c r="D10" s="3" t="str">
        <f>IF(D2="","",LEFT(M15,2))</f>
        <v/>
      </c>
      <c r="E10" s="3" t="str">
        <f>IF(E2="","",LEFT(N15,2))</f>
        <v/>
      </c>
      <c r="F10" s="3" t="str">
        <f>IF(F2="","",LEFT(O15,2))</f>
        <v/>
      </c>
      <c r="I10" s="143"/>
      <c r="J10" s="25" t="s">
        <v>13</v>
      </c>
      <c r="K10" s="16"/>
      <c r="L10" s="16"/>
      <c r="M10" s="16"/>
      <c r="N10" s="16"/>
      <c r="O10" s="16"/>
      <c r="P10" s="17"/>
      <c r="Q10" s="142"/>
    </row>
    <row r="11" spans="2:17" ht="21.75" customHeight="1" x14ac:dyDescent="0.55000000000000004">
      <c r="I11" s="143"/>
      <c r="J11" s="26" t="s">
        <v>38</v>
      </c>
      <c r="K11" s="14"/>
      <c r="L11" s="14"/>
      <c r="M11" s="14"/>
      <c r="N11" s="14"/>
      <c r="O11" s="14"/>
      <c r="P11" s="17"/>
      <c r="Q11" s="53"/>
    </row>
    <row r="12" spans="2:17" ht="21.75" customHeight="1" x14ac:dyDescent="0.55000000000000004">
      <c r="I12" s="147" t="s">
        <v>37</v>
      </c>
      <c r="J12" s="24" t="s">
        <v>39</v>
      </c>
      <c r="K12" s="15"/>
      <c r="L12" s="15"/>
      <c r="M12" s="15"/>
      <c r="N12" s="15"/>
      <c r="O12" s="15"/>
      <c r="P12" s="17"/>
      <c r="Q12" s="142" t="s">
        <v>687</v>
      </c>
    </row>
    <row r="13" spans="2:17" ht="21.75" customHeight="1" x14ac:dyDescent="0.55000000000000004">
      <c r="I13" s="148"/>
      <c r="J13" s="25" t="s">
        <v>13</v>
      </c>
      <c r="K13" s="16"/>
      <c r="L13" s="16"/>
      <c r="M13" s="16"/>
      <c r="N13" s="16"/>
      <c r="O13" s="16"/>
      <c r="P13" s="17"/>
      <c r="Q13" s="142"/>
    </row>
    <row r="14" spans="2:17" ht="21.75" customHeight="1" x14ac:dyDescent="0.55000000000000004">
      <c r="I14" s="148"/>
      <c r="J14" s="25" t="s">
        <v>14</v>
      </c>
      <c r="K14" s="16"/>
      <c r="L14" s="16"/>
      <c r="M14" s="16"/>
      <c r="N14" s="16"/>
      <c r="O14" s="16"/>
      <c r="P14" s="17"/>
      <c r="Q14" s="142" t="s">
        <v>678</v>
      </c>
    </row>
    <row r="15" spans="2:17" ht="21.75" customHeight="1" x14ac:dyDescent="0.55000000000000004">
      <c r="I15" s="149"/>
      <c r="J15" s="26" t="s">
        <v>38</v>
      </c>
      <c r="K15" s="14"/>
      <c r="L15" s="14"/>
      <c r="M15" s="14"/>
      <c r="N15" s="14"/>
      <c r="O15" s="14"/>
      <c r="P15" s="17"/>
      <c r="Q15" s="142"/>
    </row>
    <row r="16" spans="2:17" ht="18.75" customHeight="1" x14ac:dyDescent="0.55000000000000004"/>
    <row r="17" spans="1:17" ht="32.15" customHeight="1" x14ac:dyDescent="0.55000000000000004">
      <c r="A17" s="3">
        <f>SUM(A18:E18)</f>
        <v>0</v>
      </c>
      <c r="I17" s="139" t="s">
        <v>21121</v>
      </c>
      <c r="J17" s="140"/>
      <c r="K17" s="122"/>
      <c r="L17" s="142" t="s">
        <v>21125</v>
      </c>
      <c r="M17" s="142"/>
      <c r="N17" s="142"/>
      <c r="O17" s="142"/>
      <c r="Q17" s="109" t="s">
        <v>21122</v>
      </c>
    </row>
    <row r="18" spans="1:17" ht="27" customHeight="1" x14ac:dyDescent="0.55000000000000004">
      <c r="A18" s="3" t="str">
        <f>IFERROR(DATEDIF(A19-1,A20&amp;"/"&amp;A21,"M"),"")</f>
        <v/>
      </c>
      <c r="B18" s="3" t="str">
        <f t="shared" ref="B18:E18" si="0">IFERROR(DATEDIF(B19-1,B20&amp;"/"&amp;B21,"M"),"")</f>
        <v/>
      </c>
      <c r="C18" s="3" t="str">
        <f t="shared" si="0"/>
        <v/>
      </c>
      <c r="D18" s="3" t="str">
        <f t="shared" si="0"/>
        <v/>
      </c>
      <c r="E18" s="3" t="str">
        <f t="shared" si="0"/>
        <v/>
      </c>
      <c r="I18" s="141" t="str">
        <f>IFERROR(VLOOKUP(K17,学コ!B:C,2,0),"")</f>
        <v/>
      </c>
      <c r="J18" s="141"/>
      <c r="K18" s="141"/>
      <c r="L18" s="142"/>
      <c r="M18" s="142"/>
      <c r="N18" s="142"/>
      <c r="O18" s="142"/>
    </row>
    <row r="19" spans="1:17" ht="21.65" customHeight="1" x14ac:dyDescent="0.55000000000000004">
      <c r="A19" s="3" t="str">
        <f>K9&amp;"/"&amp;K10&amp;"/1"</f>
        <v>//1</v>
      </c>
      <c r="B19" s="3" t="str">
        <f t="shared" ref="B19:E19" si="1">L9&amp;"/"&amp;L10&amp;"/1"</f>
        <v>//1</v>
      </c>
      <c r="C19" s="3" t="str">
        <f t="shared" si="1"/>
        <v>//1</v>
      </c>
      <c r="D19" s="3" t="str">
        <f t="shared" si="1"/>
        <v>//1</v>
      </c>
      <c r="E19" s="3" t="str">
        <f t="shared" si="1"/>
        <v>//1</v>
      </c>
      <c r="G19" s="3">
        <v>1</v>
      </c>
      <c r="K19" s="110" t="str">
        <f>"候補 "&amp;MAX(学コ!A:A)&amp;" 件"</f>
        <v>候補 0 件</v>
      </c>
      <c r="L19" s="4" t="str">
        <f>IFERROR(VLOOKUP($G19,学コ!$A:$C,2,0),"")</f>
        <v/>
      </c>
      <c r="M19" s="3" t="str">
        <f>IFERROR(VLOOKUP($G19,学コ!$A:$C,3,0),"")</f>
        <v/>
      </c>
    </row>
    <row r="20" spans="1:17" ht="21.65" customHeight="1" x14ac:dyDescent="0.55000000000000004">
      <c r="A20" s="3" t="str">
        <f>K12&amp;"/"&amp;K13</f>
        <v>/</v>
      </c>
      <c r="B20" s="3" t="str">
        <f t="shared" ref="B20:E20" si="2">L12&amp;"/"&amp;L13</f>
        <v>/</v>
      </c>
      <c r="C20" s="3" t="str">
        <f t="shared" si="2"/>
        <v>/</v>
      </c>
      <c r="D20" s="3" t="str">
        <f t="shared" si="2"/>
        <v>/</v>
      </c>
      <c r="E20" s="3" t="str">
        <f t="shared" si="2"/>
        <v>/</v>
      </c>
      <c r="G20" s="3">
        <v>2</v>
      </c>
      <c r="L20" s="4" t="str">
        <f>IFERROR(VLOOKUP($G20,学コ!$A:$C,2,0),"")</f>
        <v/>
      </c>
      <c r="M20" s="3" t="str">
        <f>IFERROR(VLOOKUP($G20,学コ!$A:$C,3,0),"")</f>
        <v/>
      </c>
    </row>
    <row r="21" spans="1:17" ht="21.65" customHeight="1" x14ac:dyDescent="0.55000000000000004">
      <c r="A21" s="3" t="str">
        <f>IFERROR(DAY(EOMONTH(A20&amp;"/1",0)),"")</f>
        <v/>
      </c>
      <c r="B21" s="3" t="str">
        <f t="shared" ref="B21:E21" si="3">IFERROR(DAY(EOMONTH(B20&amp;"/1",0)),"")</f>
        <v/>
      </c>
      <c r="C21" s="3" t="str">
        <f t="shared" si="3"/>
        <v/>
      </c>
      <c r="D21" s="3" t="str">
        <f t="shared" si="3"/>
        <v/>
      </c>
      <c r="E21" s="3" t="str">
        <f t="shared" si="3"/>
        <v/>
      </c>
      <c r="G21" s="3">
        <v>3</v>
      </c>
      <c r="L21" s="4" t="str">
        <f>IFERROR(VLOOKUP($G21,学コ!$A:$C,2,0),"")</f>
        <v/>
      </c>
      <c r="M21" s="3" t="str">
        <f>IFERROR(VLOOKUP($G21,学コ!$A:$C,3,0),"")</f>
        <v/>
      </c>
    </row>
    <row r="22" spans="1:17" ht="21.65" customHeight="1" x14ac:dyDescent="0.55000000000000004">
      <c r="G22" s="3">
        <v>4</v>
      </c>
      <c r="L22" s="4" t="str">
        <f>IFERROR(VLOOKUP($G22,学コ!$A:$C,2,0),"")</f>
        <v/>
      </c>
      <c r="M22" s="3" t="str">
        <f>IFERROR(VLOOKUP($G22,学コ!$A:$C,3,0),"")</f>
        <v/>
      </c>
    </row>
    <row r="23" spans="1:17" ht="21.65" customHeight="1" x14ac:dyDescent="0.55000000000000004">
      <c r="G23" s="3">
        <v>5</v>
      </c>
      <c r="L23" s="4" t="str">
        <f>IFERROR(VLOOKUP($G23,学コ!$A:$C,2,0),"")</f>
        <v/>
      </c>
      <c r="M23" s="4" t="str">
        <f>IFERROR(VLOOKUP($G23,学コ!$A:$C,3,0),"")</f>
        <v/>
      </c>
    </row>
    <row r="24" spans="1:17" ht="21.75" customHeight="1" x14ac:dyDescent="0.55000000000000004">
      <c r="G24" s="3">
        <v>6</v>
      </c>
      <c r="L24" s="4" t="str">
        <f>IFERROR(VLOOKUP($G24,学コ!$A:$C,2,0),"")</f>
        <v/>
      </c>
      <c r="M24" s="4" t="str">
        <f>IFERROR(VLOOKUP($G24,学コ!$A:$C,3,0),"")</f>
        <v/>
      </c>
    </row>
    <row r="25" spans="1:17" ht="21.75" customHeight="1" x14ac:dyDescent="0.55000000000000004">
      <c r="G25" s="3">
        <v>7</v>
      </c>
      <c r="L25" s="4" t="str">
        <f>IFERROR(VLOOKUP($G25,学コ!$A:$C,2,0),"")</f>
        <v/>
      </c>
      <c r="M25" s="4" t="str">
        <f>IFERROR(VLOOKUP($G25,学コ!$A:$C,3,0),"")</f>
        <v/>
      </c>
    </row>
    <row r="26" spans="1:17" ht="21.75" customHeight="1" x14ac:dyDescent="0.55000000000000004">
      <c r="G26" s="3">
        <v>8</v>
      </c>
      <c r="L26" s="4" t="str">
        <f>IFERROR(VLOOKUP($G26,学コ!$A:$C,2,0),"")</f>
        <v/>
      </c>
      <c r="M26" s="4" t="str">
        <f>IFERROR(VLOOKUP($G26,学コ!$A:$C,3,0),"")</f>
        <v/>
      </c>
    </row>
    <row r="27" spans="1:17" ht="21.75" customHeight="1" x14ac:dyDescent="0.55000000000000004">
      <c r="G27" s="3">
        <v>9</v>
      </c>
      <c r="L27" s="4" t="str">
        <f>IFERROR(VLOOKUP($G27,学コ!$A:$C,2,0),"")</f>
        <v/>
      </c>
      <c r="M27" s="4" t="str">
        <f>IFERROR(VLOOKUP($G27,学コ!$A:$C,3,0),"")</f>
        <v/>
      </c>
    </row>
    <row r="28" spans="1:17" ht="21.75" customHeight="1" x14ac:dyDescent="0.55000000000000004">
      <c r="A28" s="120"/>
      <c r="B28" s="120"/>
      <c r="G28" s="3">
        <v>10</v>
      </c>
      <c r="L28" s="4" t="str">
        <f>IFERROR(VLOOKUP($G28,学コ!$A:$C,2,0),"")</f>
        <v/>
      </c>
      <c r="M28" s="4" t="str">
        <f>IFERROR(VLOOKUP($G28,学コ!$A:$C,3,0),"")</f>
        <v/>
      </c>
    </row>
    <row r="29" spans="1:17" ht="21.75" customHeight="1" x14ac:dyDescent="0.55000000000000004">
      <c r="A29" s="120"/>
    </row>
  </sheetData>
  <sheetProtection algorithmName="SHA-512" hashValue="yNXf/0V8joy1C9pv+d2OdoX7Ostd/pA+LyNN+ozCH+ydPbAQmPWUDYr+6sV+KkVZSQoBPmnL2NzQNfq6SbC1Xw==" saltValue="o6EMdjkD2pyp3KHE88M0Eg==" spinCount="100000" sheet="1" objects="1" scenarios="1"/>
  <mergeCells count="11">
    <mergeCell ref="I17:J17"/>
    <mergeCell ref="I18:K18"/>
    <mergeCell ref="L17:O18"/>
    <mergeCell ref="Q1:Q2"/>
    <mergeCell ref="Q4:Q8"/>
    <mergeCell ref="I9:I11"/>
    <mergeCell ref="I4:I8"/>
    <mergeCell ref="I12:I15"/>
    <mergeCell ref="Q14:Q15"/>
    <mergeCell ref="Q9:Q10"/>
    <mergeCell ref="Q12:Q13"/>
  </mergeCells>
  <phoneticPr fontId="5"/>
  <conditionalFormatting sqref="K3:K7 K9:K15 K17">
    <cfRule type="expression" dxfId="21" priority="4">
      <formula>IF(COUNTA(K$4:K$7,K$9:K$15,K$17)=12,TRUE,FALSE)</formula>
    </cfRule>
  </conditionalFormatting>
  <conditionalFormatting sqref="L3:O7 L9:O15">
    <cfRule type="expression" dxfId="20" priority="3">
      <formula>IF(COUNTA(L$4:L$7,L$9:L$15)=11,TRUE,FALSE)</formula>
    </cfRule>
  </conditionalFormatting>
  <dataValidations count="6">
    <dataValidation type="whole" operator="greaterThanOrEqual" allowBlank="1" showInputMessage="1" showErrorMessage="1" sqref="N9 N12" xr:uid="{00000000-0002-0000-0200-000000000000}">
      <formula1>1900</formula1>
    </dataValidation>
    <dataValidation type="whole" allowBlank="1" showInputMessage="1" showErrorMessage="1" sqref="N10 L13:N13" xr:uid="{00000000-0002-0000-0200-000001000000}">
      <formula1>1</formula1>
      <formula2>12</formula2>
    </dataValidation>
    <dataValidation type="list" allowBlank="1" showInputMessage="1" showErrorMessage="1" sqref="K15" xr:uid="{00000000-0002-0000-0200-000002000000}">
      <formula1>"退学,現在に至る(在学中)"</formula1>
    </dataValidation>
    <dataValidation type="list" allowBlank="1" showInputMessage="1" showErrorMessage="1" sqref="L15:P15" xr:uid="{00000000-0002-0000-0200-000003000000}">
      <formula1>"退学,転学,継続"</formula1>
    </dataValidation>
    <dataValidation type="list" allowBlank="1" showInputMessage="1" showErrorMessage="1" sqref="K6:P6" xr:uid="{00000000-0002-0000-0200-000004000000}">
      <formula1>"全日制の課程,定時制の課程,通信制の課程"</formula1>
    </dataValidation>
    <dataValidation type="list" allowBlank="1" showInputMessage="1" showErrorMessage="1" sqref="K11:P11" xr:uid="{00000000-0002-0000-0200-000005000000}">
      <formula1>"入学,転入学,編入学"</formula1>
    </dataValidation>
  </dataValidations>
  <hyperlinks>
    <hyperlink ref="Q17" r:id="rId1" xr:uid="{2FB0CB97-4454-4686-8FD3-56317EB7E183}"/>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Z50"/>
  <sheetViews>
    <sheetView zoomScaleNormal="100" workbookViewId="0">
      <pane ySplit="3" topLeftCell="A4" activePane="bottomLeft" state="frozen"/>
      <selection pane="bottomLeft" activeCell="M1" sqref="M1"/>
    </sheetView>
  </sheetViews>
  <sheetFormatPr defaultColWidth="0" defaultRowHeight="13" x14ac:dyDescent="0.55000000000000004"/>
  <cols>
    <col min="1" max="4" width="5.5" style="4" hidden="1" customWidth="1"/>
    <col min="5" max="5" width="6.75" style="4" hidden="1" customWidth="1"/>
    <col min="6" max="7" width="5.25" style="4" hidden="1" customWidth="1"/>
    <col min="8" max="8" width="6.5" style="4" hidden="1" customWidth="1"/>
    <col min="9" max="9" width="5.5" style="4" hidden="1" customWidth="1"/>
    <col min="10" max="10" width="3.83203125" style="4" hidden="1" customWidth="1"/>
    <col min="11" max="11" width="3.75" style="4" hidden="1" customWidth="1"/>
    <col min="12" max="12" width="3.75" style="9" hidden="1" customWidth="1"/>
    <col min="13" max="13" width="3" style="11" customWidth="1"/>
    <col min="14" max="14" width="23.58203125" style="4" customWidth="1"/>
    <col min="15" max="15" width="9" style="4" bestFit="1" customWidth="1"/>
    <col min="16" max="16" width="4.5" style="4" bestFit="1" customWidth="1"/>
    <col min="17" max="18" width="6.08203125" style="4" customWidth="1"/>
    <col min="19" max="19" width="29.25" style="3" customWidth="1"/>
    <col min="20" max="20" width="6.83203125" style="4" customWidth="1"/>
    <col min="21" max="21" width="1.58203125" style="4" customWidth="1"/>
    <col min="22" max="22" width="69.33203125" style="4" customWidth="1"/>
    <col min="23" max="23" width="0.83203125" style="4" customWidth="1"/>
    <col min="24" max="25" width="8.75" style="4" hidden="1" customWidth="1"/>
    <col min="26" max="26" width="8.75" style="3" hidden="1" customWidth="1"/>
    <col min="27" max="16384" width="8.75" style="4" hidden="1"/>
  </cols>
  <sheetData>
    <row r="1" spans="1:26" ht="29.25" customHeight="1" x14ac:dyDescent="0.55000000000000004">
      <c r="B1" s="4" t="str">
        <f>IF('2.学籍記録'!K$5&lt;&gt;"",MAX('2.学籍記録'!B$1:B$2),"")</f>
        <v/>
      </c>
      <c r="C1" s="4" t="str">
        <f>IF('2.学籍記録'!L$5&lt;&gt;"",MAX('2.学籍記録'!C$1:C$2),"")</f>
        <v/>
      </c>
      <c r="D1" s="4" t="str">
        <f>IF('2.学籍記録'!M$5&lt;&gt;"",MAX('2.学籍記録'!D$1:D$2),"")</f>
        <v/>
      </c>
      <c r="E1" s="4" t="str">
        <f>IF('2.学籍記録'!N$5&lt;&gt;"",MAX('2.学籍記録'!E$1:E$2),"")</f>
        <v/>
      </c>
      <c r="F1" s="4" t="str">
        <f>IF('2.学籍記録'!O$5&lt;&gt;"",MAX('2.学籍記録'!F$1:F$2),"")</f>
        <v/>
      </c>
      <c r="K1" s="4">
        <f>COUNT($B$1:$F$1)</f>
        <v>0</v>
      </c>
      <c r="L1" s="4"/>
      <c r="M1" s="9" t="s">
        <v>16</v>
      </c>
      <c r="N1" s="11"/>
      <c r="V1" s="55" t="s">
        <v>680</v>
      </c>
      <c r="Y1" s="4" t="s">
        <v>758</v>
      </c>
    </row>
    <row r="2" spans="1:26" ht="32.25" customHeight="1" x14ac:dyDescent="0.55000000000000004">
      <c r="B2" s="4" t="str">
        <f>IF('2.学籍記録'!K$5&lt;&gt;"",MIN('2.学籍記録'!B$1:B$2),"")</f>
        <v/>
      </c>
      <c r="C2" s="4" t="str">
        <f>IF('2.学籍記録'!L$5&lt;&gt;"",MIN('2.学籍記録'!C$1:C$2),"")</f>
        <v/>
      </c>
      <c r="D2" s="4" t="str">
        <f>IF('2.学籍記録'!M$5&lt;&gt;"",MIN('2.学籍記録'!D$1:D$2),"")</f>
        <v/>
      </c>
      <c r="E2" s="4" t="str">
        <f>IF('2.学籍記録'!N$5&lt;&gt;"",MIN('2.学籍記録'!E$1:E$2),"")</f>
        <v/>
      </c>
      <c r="F2" s="4" t="str">
        <f>IF('2.学籍記録'!O$5&lt;&gt;"",MIN('2.学籍記録'!F$1:F$2),"")</f>
        <v/>
      </c>
      <c r="K2" s="4" t="e">
        <f>MID("ABCDE",$K$1,1)</f>
        <v>#VALUE!</v>
      </c>
      <c r="L2" s="4"/>
      <c r="M2" s="9"/>
      <c r="N2" s="54" t="s">
        <v>48</v>
      </c>
      <c r="O2" s="19" t="s">
        <v>45</v>
      </c>
      <c r="P2" s="21" t="s">
        <v>759</v>
      </c>
      <c r="Q2" s="20" t="s">
        <v>46</v>
      </c>
      <c r="R2" s="21" t="s">
        <v>44</v>
      </c>
      <c r="S2" s="19" t="s">
        <v>47</v>
      </c>
      <c r="T2" s="21" t="s">
        <v>708</v>
      </c>
      <c r="V2" s="53" t="s">
        <v>710</v>
      </c>
      <c r="Z2" s="3" t="s">
        <v>750</v>
      </c>
    </row>
    <row r="3" spans="1:26" hidden="1" x14ac:dyDescent="0.55000000000000004">
      <c r="L3" s="4"/>
      <c r="M3" s="9"/>
      <c r="N3" s="11">
        <f>IF(AND(D3="",D4&lt;&gt;""),H3&amp;"："&amp;HLOOKUP(H3,'2.学籍記録'!$K$2:$O$11,4,0)&amp;"",D3)</f>
        <v>0</v>
      </c>
      <c r="O3" s="7" t="str">
        <f>$G3&amp;""</f>
        <v/>
      </c>
      <c r="P3" s="17"/>
      <c r="Q3" s="17"/>
      <c r="R3" s="17"/>
      <c r="S3" s="18"/>
      <c r="T3" s="7" t="str">
        <f>$J3&amp;""</f>
        <v/>
      </c>
      <c r="V3" s="53"/>
      <c r="Z3" s="3" t="s">
        <v>751</v>
      </c>
    </row>
    <row r="4" spans="1:26" s="7" customFormat="1" ht="14" x14ac:dyDescent="0.2">
      <c r="A4" s="4">
        <f>K1+1</f>
        <v>1</v>
      </c>
      <c r="B4" s="4"/>
      <c r="D4" s="4" t="str">
        <f>""</f>
        <v/>
      </c>
      <c r="E4" s="5"/>
      <c r="F4" s="4"/>
      <c r="G4" s="4"/>
      <c r="H4" s="6" t="str">
        <f ca="1">IF(AND($D4="",$D5&lt;&gt;""),MID("ABCDE",$A5,1),"")</f>
        <v/>
      </c>
      <c r="I4" s="6"/>
      <c r="J4" s="6"/>
      <c r="K4" s="4"/>
      <c r="L4" s="4">
        <f ca="1">SUM(L5:L49)</f>
        <v>0</v>
      </c>
      <c r="M4" s="8"/>
      <c r="N4" s="11" t="str">
        <f ca="1">IF(AND(D4="",D5&lt;&gt;""),H4&amp;"："&amp;HLOOKUP(H4,'2.学籍記録'!$K$2:$O$11,4,0)&amp;"",D4)</f>
        <v/>
      </c>
      <c r="O4" s="7" t="str">
        <f>$G4&amp;""</f>
        <v/>
      </c>
      <c r="P4" s="17"/>
      <c r="Q4" s="17"/>
      <c r="R4" s="17"/>
      <c r="S4" s="18"/>
      <c r="T4" s="7" t="str">
        <f>$J4&amp;""</f>
        <v/>
      </c>
      <c r="Z4" s="3" t="s">
        <v>752</v>
      </c>
    </row>
    <row r="5" spans="1:26" ht="14.25" customHeight="1" x14ac:dyDescent="0.2">
      <c r="A5" s="7">
        <f>IFERROR(IF($D4="",$A4-1,$A4),"")</f>
        <v>0</v>
      </c>
      <c r="B5" s="7" t="str">
        <f>IF($A5&gt;0,IF($A4&lt;&gt;$A5,1,IF($A5&lt;&gt;$A6,"",$B4+1)),"")</f>
        <v/>
      </c>
      <c r="C5" s="7" t="str">
        <f>IF($A5&gt;0,MID("BCDEF",A5,1),"")</f>
        <v/>
      </c>
      <c r="D5" s="5" t="str">
        <f ca="1">IF($A5&gt;0,IF($D4="",INDIRECT($C5&amp;"$2"),IF($D4+1&lt;=INDIRECT("$"&amp;$C5&amp;"$1"),$D4+1,"")),"")</f>
        <v/>
      </c>
      <c r="E5" s="5" t="str" cm="1">
        <f t="array" aca="1" ref="E5" ca="1">IF($A5&gt;0,IF($D5=INDIRECT($C5&amp;"$2"),INDIRECT("2.学籍記録!"&amp;$C5&amp;"$9"),"　"),"")</f>
        <v/>
      </c>
      <c r="F5" s="5" t="str">
        <f ca="1">IF($A5&gt;0,IF($D5=INDIRECT($C5&amp;"$1"),INDIRECT("2.学籍記録!"&amp;$C5&amp;"$10"),""),"")</f>
        <v/>
      </c>
      <c r="G5" s="5" t="str">
        <f ca="1">IF($D5="","",IF(LEN($E5&amp;$F5)&gt;0,$E5&amp;$F5,"↓"))</f>
        <v/>
      </c>
      <c r="H5" s="6" t="str">
        <f ca="1">IF(AND($D5="",$D6&lt;&gt;""),MID("ABCDE",$A6,1),"")</f>
        <v/>
      </c>
      <c r="I5" s="6" t="str">
        <f>IF($B5&lt;&gt;"",MID("ABCDE",$A5,1)&amp;$D5,"")</f>
        <v/>
      </c>
      <c r="J5" s="82" t="str">
        <f>IF($B5&lt;&gt;"",SUMIFS('4.学習記録'!$AL:$AL,'4.学習記録'!$Y:$Y,$I5,'4.学習記録'!$AJ:$AJ,"&gt;1"),"")</f>
        <v/>
      </c>
      <c r="K5" s="7" t="str">
        <f>IF($A5&gt;0,MID("ABCDE",$A5,1)&amp;$B5,"")</f>
        <v/>
      </c>
      <c r="L5" s="7" t="str">
        <f ca="1">IF(O5="","",3-COUNTA(P5:R5))</f>
        <v/>
      </c>
      <c r="M5" s="10"/>
      <c r="N5" s="11" t="str">
        <f ca="1">IF(AND(D5="",D6&lt;&gt;""),H5&amp;"："&amp;HLOOKUP(H5,'2.学籍記録'!$K$2:$O$11,4,0)&amp;"",D5)</f>
        <v/>
      </c>
      <c r="O5" s="7" t="str">
        <f ca="1">$G5</f>
        <v/>
      </c>
      <c r="P5" s="17"/>
      <c r="Q5" s="17"/>
      <c r="R5" s="17"/>
      <c r="S5" s="50"/>
      <c r="T5" s="7" t="str">
        <f>$J5&amp;""</f>
        <v/>
      </c>
      <c r="V5" s="142" t="s">
        <v>709</v>
      </c>
      <c r="Y5" s="7" t="str">
        <f>IF(B5="","",$Y$1&amp;IF(O5="",1,9))</f>
        <v/>
      </c>
      <c r="Z5" s="11" t="s">
        <v>753</v>
      </c>
    </row>
    <row r="6" spans="1:26" ht="14" x14ac:dyDescent="0.2">
      <c r="A6" s="7">
        <f t="shared" ref="A6:A49" ca="1" si="0">IFERROR(IF($D5="",$A5-1,$A5),"")</f>
        <v>-1</v>
      </c>
      <c r="B6" s="7" t="str">
        <f t="shared" ref="B6:B49" ca="1" si="1">IF($A6&gt;0,IF($A5&lt;&gt;$A6,1,IF($A6&lt;&gt;$A7,"",$B5+1)),"")</f>
        <v/>
      </c>
      <c r="C6" s="7" t="str">
        <f t="shared" ref="C6:C49" ca="1" si="2">IF($A6&gt;0,MID("BCDEF",A6,1),"")</f>
        <v/>
      </c>
      <c r="D6" s="5" t="str">
        <f t="shared" ref="D6:D49" ca="1" si="3">IF($A6&gt;0,IF($D5="",INDIRECT($C6&amp;"$2"),IF($D5+1&lt;=INDIRECT("$"&amp;$C6&amp;"$1"),$D5+1,"")),"")</f>
        <v/>
      </c>
      <c r="E6" s="5" t="str" cm="1">
        <f t="array" aca="1" ref="E6" ca="1">IF($A6&gt;0,IF($D6=INDIRECT($C6&amp;"$2"),INDIRECT("2.学籍記録!"&amp;$C6&amp;"$9"),"　"),"")</f>
        <v/>
      </c>
      <c r="F6" s="5" t="str">
        <f t="shared" ref="F6:F49" ca="1" si="4">IF($A6&gt;0,IF($D6=INDIRECT($C6&amp;"$1"),INDIRECT("2.学籍記録!"&amp;$C6&amp;"$10"),""),"")</f>
        <v/>
      </c>
      <c r="G6" s="5" t="str">
        <f t="shared" ref="G6:G49" ca="1" si="5">IF($D6="","",IF(LEN($E6&amp;$F6)&gt;0,$E6&amp;$F6,"↓"))</f>
        <v/>
      </c>
      <c r="H6" s="6" t="str">
        <f t="shared" ref="H6:H49" ca="1" si="6">IF(AND($D6="",$D7&lt;&gt;""),MID("ABCDE",$A7,1),"")</f>
        <v/>
      </c>
      <c r="I6" s="6" t="str">
        <f ca="1">IF($B6&lt;&gt;"",MID("ABCDE",$A6,1)&amp;$D6,"")</f>
        <v/>
      </c>
      <c r="J6" s="82" t="str">
        <f ca="1">IF($B6&lt;&gt;"",SUMIFS('4.学習記録'!$AL:$AL,'4.学習記録'!$Y:$Y,$I6,'4.学習記録'!$AJ:$AJ,"&gt;1"),"")</f>
        <v/>
      </c>
      <c r="K6" s="7" t="str">
        <f t="shared" ref="K6:K49" ca="1" si="7">IF($A6&gt;0,MID("ABCDE",$A6,1)&amp;$B6,"")</f>
        <v/>
      </c>
      <c r="L6" s="7" t="str">
        <f t="shared" ref="L6:L49" ca="1" si="8">IF(O6="","",3-COUNTA(P6:R6))</f>
        <v/>
      </c>
      <c r="M6" s="10"/>
      <c r="N6" s="11" t="str">
        <f ca="1">IF(AND(D6="",D7&lt;&gt;""),H6&amp;"："&amp;HLOOKUP(H6,'2.学籍記録'!$K$2:$O$11,4,0)&amp;"",D6)</f>
        <v/>
      </c>
      <c r="O6" s="7" t="str">
        <f t="shared" ref="O6:O49" ca="1" si="9">$G6</f>
        <v/>
      </c>
      <c r="P6" s="17"/>
      <c r="Q6" s="17"/>
      <c r="R6" s="17"/>
      <c r="S6" s="50"/>
      <c r="T6" s="7" t="str">
        <f t="shared" ref="T6:T49" ca="1" si="10">$J6&amp;""</f>
        <v/>
      </c>
      <c r="V6" s="142"/>
      <c r="Y6" s="7" t="str">
        <f t="shared" ref="Y6:Y49" ca="1" si="11">IF(B6="","",$Y$1&amp;IF(O6="",1,9))</f>
        <v/>
      </c>
      <c r="Z6" s="3" t="s">
        <v>754</v>
      </c>
    </row>
    <row r="7" spans="1:26" ht="14" x14ac:dyDescent="0.2">
      <c r="A7" s="7">
        <f t="shared" ca="1" si="0"/>
        <v>-2</v>
      </c>
      <c r="B7" s="7" t="str">
        <f t="shared" ca="1" si="1"/>
        <v/>
      </c>
      <c r="C7" s="7" t="str">
        <f t="shared" ca="1" si="2"/>
        <v/>
      </c>
      <c r="D7" s="5" t="str">
        <f t="shared" ca="1" si="3"/>
        <v/>
      </c>
      <c r="E7" s="5" t="str" cm="1">
        <f t="array" aca="1" ref="E7" ca="1">IF($A7&gt;0,IF($D7=INDIRECT($C7&amp;"$2"),INDIRECT("2.学籍記録!"&amp;$C7&amp;"$9"),"　"),"")</f>
        <v/>
      </c>
      <c r="F7" s="5" t="str">
        <f t="shared" ca="1" si="4"/>
        <v/>
      </c>
      <c r="G7" s="5" t="str">
        <f t="shared" ca="1" si="5"/>
        <v/>
      </c>
      <c r="H7" s="6" t="str">
        <f t="shared" ca="1" si="6"/>
        <v/>
      </c>
      <c r="I7" s="6" t="str">
        <f t="shared" ref="I7:I49" ca="1" si="12">IF($B7&lt;&gt;"",MID("ABCDE",$A7,1)&amp;$D7,"")</f>
        <v/>
      </c>
      <c r="J7" s="82" t="str">
        <f ca="1">IF($B7&lt;&gt;"",SUMIFS('4.学習記録'!$AL:$AL,'4.学習記録'!$Y:$Y,$I7,'4.学習記録'!$AJ:$AJ,"&gt;1"),"")</f>
        <v/>
      </c>
      <c r="K7" s="7" t="str">
        <f t="shared" ca="1" si="7"/>
        <v/>
      </c>
      <c r="L7" s="7" t="str">
        <f t="shared" ca="1" si="8"/>
        <v/>
      </c>
      <c r="M7" s="10"/>
      <c r="N7" s="11" t="str">
        <f ca="1">IF(AND(D7="",D8&lt;&gt;""),H7&amp;"："&amp;HLOOKUP(H7,'2.学籍記録'!$K$2:$O$11,4,0)&amp;"",D7)</f>
        <v/>
      </c>
      <c r="O7" s="7" t="str">
        <f t="shared" ca="1" si="9"/>
        <v/>
      </c>
      <c r="P7" s="17"/>
      <c r="Q7" s="17"/>
      <c r="R7" s="17"/>
      <c r="S7" s="50"/>
      <c r="T7" s="7" t="str">
        <f t="shared" ca="1" si="10"/>
        <v/>
      </c>
      <c r="V7" s="142"/>
      <c r="Y7" s="7" t="str">
        <f t="shared" ca="1" si="11"/>
        <v/>
      </c>
      <c r="Z7" s="3" t="s">
        <v>755</v>
      </c>
    </row>
    <row r="8" spans="1:26" ht="14" x14ac:dyDescent="0.2">
      <c r="A8" s="7">
        <f t="shared" ca="1" si="0"/>
        <v>-3</v>
      </c>
      <c r="B8" s="7" t="str">
        <f t="shared" ca="1" si="1"/>
        <v/>
      </c>
      <c r="C8" s="7" t="str">
        <f t="shared" ca="1" si="2"/>
        <v/>
      </c>
      <c r="D8" s="5" t="str">
        <f t="shared" ca="1" si="3"/>
        <v/>
      </c>
      <c r="E8" s="5" t="str" cm="1">
        <f t="array" aca="1" ref="E8" ca="1">IF($A8&gt;0,IF($D8=INDIRECT($C8&amp;"$2"),INDIRECT("2.学籍記録!"&amp;$C8&amp;"$9"),"　"),"")</f>
        <v/>
      </c>
      <c r="F8" s="5" t="str">
        <f t="shared" ca="1" si="4"/>
        <v/>
      </c>
      <c r="G8" s="5" t="str">
        <f t="shared" ca="1" si="5"/>
        <v/>
      </c>
      <c r="H8" s="6" t="str">
        <f t="shared" ca="1" si="6"/>
        <v/>
      </c>
      <c r="I8" s="6" t="str">
        <f t="shared" ca="1" si="12"/>
        <v/>
      </c>
      <c r="J8" s="82" t="str">
        <f ca="1">IF($B8&lt;&gt;"",SUMIFS('4.学習記録'!$AL:$AL,'4.学習記録'!$Y:$Y,$I8,'4.学習記録'!$AJ:$AJ,"&gt;1"),"")</f>
        <v/>
      </c>
      <c r="K8" s="7" t="str">
        <f t="shared" ca="1" si="7"/>
        <v/>
      </c>
      <c r="L8" s="7" t="str">
        <f t="shared" ca="1" si="8"/>
        <v/>
      </c>
      <c r="M8" s="10"/>
      <c r="N8" s="11" t="str">
        <f ca="1">IF(AND(D8="",D9&lt;&gt;""),H8&amp;"："&amp;HLOOKUP(H8,'2.学籍記録'!$K$2:$O$11,4,0)&amp;"",D8)</f>
        <v/>
      </c>
      <c r="O8" s="7" t="str">
        <f t="shared" ca="1" si="9"/>
        <v/>
      </c>
      <c r="P8" s="17"/>
      <c r="Q8" s="17"/>
      <c r="R8" s="17"/>
      <c r="S8" s="50"/>
      <c r="T8" s="7" t="str">
        <f t="shared" ca="1" si="10"/>
        <v/>
      </c>
      <c r="V8" s="142"/>
      <c r="Y8" s="7" t="str">
        <f t="shared" ca="1" si="11"/>
        <v/>
      </c>
      <c r="Z8" s="3" t="s">
        <v>756</v>
      </c>
    </row>
    <row r="9" spans="1:26" ht="14" x14ac:dyDescent="0.2">
      <c r="A9" s="7">
        <f t="shared" ca="1" si="0"/>
        <v>-4</v>
      </c>
      <c r="B9" s="7" t="str">
        <f t="shared" ca="1" si="1"/>
        <v/>
      </c>
      <c r="C9" s="7" t="str">
        <f t="shared" ca="1" si="2"/>
        <v/>
      </c>
      <c r="D9" s="5" t="str">
        <f t="shared" ca="1" si="3"/>
        <v/>
      </c>
      <c r="E9" s="5" t="str" cm="1">
        <f t="array" aca="1" ref="E9" ca="1">IF($A9&gt;0,IF($D9=INDIRECT($C9&amp;"$2"),INDIRECT("2.学籍記録!"&amp;$C9&amp;"$9"),"　"),"")</f>
        <v/>
      </c>
      <c r="F9" s="5" t="str">
        <f t="shared" ca="1" si="4"/>
        <v/>
      </c>
      <c r="G9" s="5" t="str">
        <f t="shared" ca="1" si="5"/>
        <v/>
      </c>
      <c r="H9" s="6" t="str">
        <f t="shared" ca="1" si="6"/>
        <v/>
      </c>
      <c r="I9" s="6" t="str">
        <f t="shared" ca="1" si="12"/>
        <v/>
      </c>
      <c r="J9" s="82" t="str">
        <f ca="1">IF($B9&lt;&gt;"",SUMIFS('4.学習記録'!$AL:$AL,'4.学習記録'!$Y:$Y,$I9,'4.学習記録'!$AJ:$AJ,"&gt;1"),"")</f>
        <v/>
      </c>
      <c r="K9" s="7" t="str">
        <f t="shared" ca="1" si="7"/>
        <v/>
      </c>
      <c r="L9" s="7" t="str">
        <f t="shared" ca="1" si="8"/>
        <v/>
      </c>
      <c r="M9" s="10"/>
      <c r="N9" s="11" t="str">
        <f ca="1">IF(AND(D9="",D10&lt;&gt;""),H9&amp;"："&amp;HLOOKUP(H9,'2.学籍記録'!$K$2:$O$11,4,0)&amp;"",D9)</f>
        <v/>
      </c>
      <c r="O9" s="7" t="str">
        <f t="shared" ca="1" si="9"/>
        <v/>
      </c>
      <c r="P9" s="17"/>
      <c r="Q9" s="17"/>
      <c r="R9" s="17"/>
      <c r="S9" s="50"/>
      <c r="T9" s="7" t="str">
        <f t="shared" ca="1" si="10"/>
        <v/>
      </c>
      <c r="V9" s="142" t="s">
        <v>749</v>
      </c>
      <c r="Y9" s="7" t="str">
        <f t="shared" ca="1" si="11"/>
        <v/>
      </c>
      <c r="Z9" s="3" t="s">
        <v>942</v>
      </c>
    </row>
    <row r="10" spans="1:26" ht="14" x14ac:dyDescent="0.2">
      <c r="A10" s="7">
        <f t="shared" ca="1" si="0"/>
        <v>-5</v>
      </c>
      <c r="B10" s="7" t="str">
        <f t="shared" ca="1" si="1"/>
        <v/>
      </c>
      <c r="C10" s="7" t="str">
        <f t="shared" ca="1" si="2"/>
        <v/>
      </c>
      <c r="D10" s="5" t="str">
        <f t="shared" ca="1" si="3"/>
        <v/>
      </c>
      <c r="E10" s="5" t="str" cm="1">
        <f t="array" aca="1" ref="E10" ca="1">IF($A10&gt;0,IF($D10=INDIRECT($C10&amp;"$2"),INDIRECT("2.学籍記録!"&amp;$C10&amp;"$9"),"　"),"")</f>
        <v/>
      </c>
      <c r="F10" s="5" t="str">
        <f t="shared" ca="1" si="4"/>
        <v/>
      </c>
      <c r="G10" s="5" t="str">
        <f t="shared" ca="1" si="5"/>
        <v/>
      </c>
      <c r="H10" s="6" t="str">
        <f t="shared" ca="1" si="6"/>
        <v/>
      </c>
      <c r="I10" s="6" t="str">
        <f t="shared" ca="1" si="12"/>
        <v/>
      </c>
      <c r="J10" s="82" t="str">
        <f ca="1">IF($B10&lt;&gt;"",SUMIFS('4.学習記録'!$AL:$AL,'4.学習記録'!$Y:$Y,$I10,'4.学習記録'!$AJ:$AJ,"&gt;1"),"")</f>
        <v/>
      </c>
      <c r="K10" s="7" t="str">
        <f t="shared" ca="1" si="7"/>
        <v/>
      </c>
      <c r="L10" s="7" t="str">
        <f t="shared" ca="1" si="8"/>
        <v/>
      </c>
      <c r="M10" s="10"/>
      <c r="N10" s="11" t="str">
        <f ca="1">IF(AND(D10="",D11&lt;&gt;""),H10&amp;"："&amp;HLOOKUP(H10,'2.学籍記録'!$K$2:$O$11,4,0)&amp;"",D10)</f>
        <v/>
      </c>
      <c r="O10" s="7" t="str">
        <f t="shared" ca="1" si="9"/>
        <v/>
      </c>
      <c r="P10" s="17"/>
      <c r="Q10" s="17"/>
      <c r="R10" s="17"/>
      <c r="S10" s="50"/>
      <c r="T10" s="7" t="str">
        <f t="shared" ca="1" si="10"/>
        <v/>
      </c>
      <c r="V10" s="142"/>
      <c r="Y10" s="7" t="str">
        <f t="shared" ca="1" si="11"/>
        <v/>
      </c>
    </row>
    <row r="11" spans="1:26" ht="14.25" customHeight="1" x14ac:dyDescent="0.2">
      <c r="A11" s="7">
        <f t="shared" ca="1" si="0"/>
        <v>-6</v>
      </c>
      <c r="B11" s="7" t="str">
        <f t="shared" ca="1" si="1"/>
        <v/>
      </c>
      <c r="C11" s="7" t="str">
        <f t="shared" ca="1" si="2"/>
        <v/>
      </c>
      <c r="D11" s="5" t="str">
        <f t="shared" ca="1" si="3"/>
        <v/>
      </c>
      <c r="E11" s="5" t="str" cm="1">
        <f t="array" aca="1" ref="E11" ca="1">IF($A11&gt;0,IF($D11=INDIRECT($C11&amp;"$2"),INDIRECT("2.学籍記録!"&amp;$C11&amp;"$9"),"　"),"")</f>
        <v/>
      </c>
      <c r="F11" s="5" t="str">
        <f t="shared" ca="1" si="4"/>
        <v/>
      </c>
      <c r="G11" s="5" t="str">
        <f t="shared" ca="1" si="5"/>
        <v/>
      </c>
      <c r="H11" s="6" t="str">
        <f t="shared" ca="1" si="6"/>
        <v/>
      </c>
      <c r="I11" s="6" t="str">
        <f t="shared" ca="1" si="12"/>
        <v/>
      </c>
      <c r="J11" s="82" t="str">
        <f ca="1">IF($B11&lt;&gt;"",SUMIFS('4.学習記録'!$AL:$AL,'4.学習記録'!$Y:$Y,$I11,'4.学習記録'!$AJ:$AJ,"&gt;1"),"")</f>
        <v/>
      </c>
      <c r="K11" s="7" t="str">
        <f t="shared" ca="1" si="7"/>
        <v/>
      </c>
      <c r="L11" s="7" t="str">
        <f t="shared" ca="1" si="8"/>
        <v/>
      </c>
      <c r="M11" s="10"/>
      <c r="N11" s="11" t="str">
        <f ca="1">IF(AND(D11="",D12&lt;&gt;""),H11&amp;"："&amp;HLOOKUP(H11,'2.学籍記録'!$K$2:$O$11,4,0)&amp;"",D11)</f>
        <v/>
      </c>
      <c r="O11" s="7" t="str">
        <f t="shared" ca="1" si="9"/>
        <v/>
      </c>
      <c r="P11" s="17"/>
      <c r="Q11" s="17"/>
      <c r="R11" s="17"/>
      <c r="S11" s="50"/>
      <c r="T11" s="7" t="str">
        <f t="shared" ca="1" si="10"/>
        <v/>
      </c>
      <c r="V11" s="142" t="s">
        <v>711</v>
      </c>
      <c r="Y11" s="7" t="str">
        <f t="shared" ca="1" si="11"/>
        <v/>
      </c>
    </row>
    <row r="12" spans="1:26" ht="14" x14ac:dyDescent="0.2">
      <c r="A12" s="7">
        <f t="shared" ca="1" si="0"/>
        <v>-7</v>
      </c>
      <c r="B12" s="7" t="str">
        <f t="shared" ca="1" si="1"/>
        <v/>
      </c>
      <c r="C12" s="7" t="str">
        <f t="shared" ca="1" si="2"/>
        <v/>
      </c>
      <c r="D12" s="5" t="str">
        <f t="shared" ca="1" si="3"/>
        <v/>
      </c>
      <c r="E12" s="5" t="str" cm="1">
        <f t="array" aca="1" ref="E12" ca="1">IF($A12&gt;0,IF($D12=INDIRECT($C12&amp;"$2"),INDIRECT("2.学籍記録!"&amp;$C12&amp;"$9"),"　"),"")</f>
        <v/>
      </c>
      <c r="F12" s="5" t="str">
        <f t="shared" ca="1" si="4"/>
        <v/>
      </c>
      <c r="G12" s="5" t="str">
        <f t="shared" ca="1" si="5"/>
        <v/>
      </c>
      <c r="H12" s="6" t="str">
        <f t="shared" ca="1" si="6"/>
        <v/>
      </c>
      <c r="I12" s="6" t="str">
        <f t="shared" ca="1" si="12"/>
        <v/>
      </c>
      <c r="J12" s="82" t="str">
        <f ca="1">IF($B12&lt;&gt;"",SUMIFS('4.学習記録'!$AL:$AL,'4.学習記録'!$Y:$Y,$I12,'4.学習記録'!$AJ:$AJ,"&gt;1"),"")</f>
        <v/>
      </c>
      <c r="K12" s="7" t="str">
        <f t="shared" ca="1" si="7"/>
        <v/>
      </c>
      <c r="L12" s="7" t="str">
        <f t="shared" ca="1" si="8"/>
        <v/>
      </c>
      <c r="M12" s="10"/>
      <c r="N12" s="11" t="str">
        <f ca="1">IF(AND(D12="",D13&lt;&gt;""),H12&amp;"："&amp;HLOOKUP(H12,'2.学籍記録'!$K$2:$O$11,4,0)&amp;"",D12)</f>
        <v/>
      </c>
      <c r="O12" s="7" t="str">
        <f t="shared" ca="1" si="9"/>
        <v/>
      </c>
      <c r="P12" s="17"/>
      <c r="Q12" s="17"/>
      <c r="R12" s="17"/>
      <c r="S12" s="50"/>
      <c r="T12" s="7" t="str">
        <f t="shared" ca="1" si="10"/>
        <v/>
      </c>
      <c r="V12" s="142"/>
      <c r="Y12" s="7" t="str">
        <f t="shared" ca="1" si="11"/>
        <v/>
      </c>
    </row>
    <row r="13" spans="1:26" ht="14" x14ac:dyDescent="0.2">
      <c r="A13" s="7">
        <f t="shared" ca="1" si="0"/>
        <v>-8</v>
      </c>
      <c r="B13" s="7" t="str">
        <f t="shared" ca="1" si="1"/>
        <v/>
      </c>
      <c r="C13" s="7" t="str">
        <f t="shared" ca="1" si="2"/>
        <v/>
      </c>
      <c r="D13" s="5" t="str">
        <f t="shared" ca="1" si="3"/>
        <v/>
      </c>
      <c r="E13" s="5" t="str" cm="1">
        <f t="array" aca="1" ref="E13" ca="1">IF($A13&gt;0,IF($D13=INDIRECT($C13&amp;"$2"),INDIRECT("2.学籍記録!"&amp;$C13&amp;"$9"),"　"),"")</f>
        <v/>
      </c>
      <c r="F13" s="5" t="str">
        <f t="shared" ca="1" si="4"/>
        <v/>
      </c>
      <c r="G13" s="5" t="str">
        <f t="shared" ca="1" si="5"/>
        <v/>
      </c>
      <c r="H13" s="6" t="str">
        <f t="shared" ca="1" si="6"/>
        <v/>
      </c>
      <c r="I13" s="6" t="str">
        <f t="shared" ca="1" si="12"/>
        <v/>
      </c>
      <c r="J13" s="82" t="str">
        <f ca="1">IF($B13&lt;&gt;"",SUMIFS('4.学習記録'!$AL:$AL,'4.学習記録'!$Y:$Y,$I13,'4.学習記録'!$AJ:$AJ,"&gt;1"),"")</f>
        <v/>
      </c>
      <c r="K13" s="7" t="str">
        <f t="shared" ca="1" si="7"/>
        <v/>
      </c>
      <c r="L13" s="7" t="str">
        <f t="shared" ca="1" si="8"/>
        <v/>
      </c>
      <c r="M13" s="10"/>
      <c r="N13" s="11" t="str">
        <f ca="1">IF(AND(D13="",D14&lt;&gt;""),H13&amp;"："&amp;HLOOKUP(H13,'2.学籍記録'!$K$2:$O$11,4,0)&amp;"",D13)</f>
        <v/>
      </c>
      <c r="O13" s="7" t="str">
        <f t="shared" ca="1" si="9"/>
        <v/>
      </c>
      <c r="P13" s="17"/>
      <c r="Q13" s="17"/>
      <c r="R13" s="17"/>
      <c r="S13" s="50"/>
      <c r="T13" s="7" t="str">
        <f t="shared" ca="1" si="10"/>
        <v/>
      </c>
      <c r="V13" s="142"/>
      <c r="Y13" s="7" t="str">
        <f t="shared" ca="1" si="11"/>
        <v/>
      </c>
    </row>
    <row r="14" spans="1:26" ht="14" x14ac:dyDescent="0.2">
      <c r="A14" s="7">
        <f t="shared" ca="1" si="0"/>
        <v>-9</v>
      </c>
      <c r="B14" s="7" t="str">
        <f t="shared" ca="1" si="1"/>
        <v/>
      </c>
      <c r="C14" s="7" t="str">
        <f t="shared" ca="1" si="2"/>
        <v/>
      </c>
      <c r="D14" s="5" t="str">
        <f t="shared" ca="1" si="3"/>
        <v/>
      </c>
      <c r="E14" s="5" t="str" cm="1">
        <f t="array" aca="1" ref="E14" ca="1">IF($A14&gt;0,IF($D14=INDIRECT($C14&amp;"$2"),INDIRECT("2.学籍記録!"&amp;$C14&amp;"$9"),"　"),"")</f>
        <v/>
      </c>
      <c r="F14" s="5" t="str">
        <f t="shared" ca="1" si="4"/>
        <v/>
      </c>
      <c r="G14" s="5" t="str">
        <f t="shared" ca="1" si="5"/>
        <v/>
      </c>
      <c r="H14" s="6" t="str">
        <f t="shared" ca="1" si="6"/>
        <v/>
      </c>
      <c r="I14" s="6" t="str">
        <f t="shared" ca="1" si="12"/>
        <v/>
      </c>
      <c r="J14" s="82" t="str">
        <f ca="1">IF($B14&lt;&gt;"",SUMIFS('4.学習記録'!$AL:$AL,'4.学習記録'!$Y:$Y,$I14,'4.学習記録'!$AJ:$AJ,"&gt;1"),"")</f>
        <v/>
      </c>
      <c r="K14" s="7" t="str">
        <f t="shared" ca="1" si="7"/>
        <v/>
      </c>
      <c r="L14" s="7" t="str">
        <f t="shared" ca="1" si="8"/>
        <v/>
      </c>
      <c r="M14" s="10"/>
      <c r="N14" s="11" t="str">
        <f ca="1">IF(AND(D14="",D15&lt;&gt;""),H14&amp;"："&amp;HLOOKUP(H14,'2.学籍記録'!$K$2:$O$11,4,0)&amp;"",D14)</f>
        <v/>
      </c>
      <c r="O14" s="7" t="str">
        <f t="shared" ca="1" si="9"/>
        <v/>
      </c>
      <c r="P14" s="17"/>
      <c r="Q14" s="17"/>
      <c r="R14" s="17"/>
      <c r="S14" s="50"/>
      <c r="T14" s="7" t="str">
        <f t="shared" ca="1" si="10"/>
        <v/>
      </c>
      <c r="Y14" s="7" t="str">
        <f t="shared" ca="1" si="11"/>
        <v/>
      </c>
    </row>
    <row r="15" spans="1:26" ht="14" x14ac:dyDescent="0.2">
      <c r="A15" s="7">
        <f t="shared" ca="1" si="0"/>
        <v>-10</v>
      </c>
      <c r="B15" s="7" t="str">
        <f t="shared" ca="1" si="1"/>
        <v/>
      </c>
      <c r="C15" s="7" t="str">
        <f t="shared" ca="1" si="2"/>
        <v/>
      </c>
      <c r="D15" s="5" t="str">
        <f t="shared" ca="1" si="3"/>
        <v/>
      </c>
      <c r="E15" s="5" t="str" cm="1">
        <f t="array" aca="1" ref="E15" ca="1">IF($A15&gt;0,IF($D15=INDIRECT($C15&amp;"$2"),INDIRECT("2.学籍記録!"&amp;$C15&amp;"$9"),"　"),"")</f>
        <v/>
      </c>
      <c r="F15" s="5" t="str">
        <f t="shared" ca="1" si="4"/>
        <v/>
      </c>
      <c r="G15" s="5" t="str">
        <f t="shared" ca="1" si="5"/>
        <v/>
      </c>
      <c r="H15" s="6" t="str">
        <f t="shared" ca="1" si="6"/>
        <v/>
      </c>
      <c r="I15" s="6" t="str">
        <f t="shared" ca="1" si="12"/>
        <v/>
      </c>
      <c r="J15" s="82" t="str">
        <f ca="1">IF($B15&lt;&gt;"",SUMIFS('4.学習記録'!$AL:$AL,'4.学習記録'!$Y:$Y,$I15,'4.学習記録'!$AJ:$AJ,"&gt;1"),"")</f>
        <v/>
      </c>
      <c r="K15" s="7" t="str">
        <f t="shared" ca="1" si="7"/>
        <v/>
      </c>
      <c r="L15" s="7" t="str">
        <f t="shared" ca="1" si="8"/>
        <v/>
      </c>
      <c r="M15" s="10"/>
      <c r="N15" s="11" t="str">
        <f ca="1">IF(AND(D15="",D16&lt;&gt;""),H15&amp;"："&amp;HLOOKUP(H15,'2.学籍記録'!$K$2:$O$11,4,0)&amp;"",D15)</f>
        <v/>
      </c>
      <c r="O15" s="7" t="str">
        <f t="shared" ca="1" si="9"/>
        <v/>
      </c>
      <c r="P15" s="17"/>
      <c r="Q15" s="17"/>
      <c r="R15" s="17"/>
      <c r="S15" s="50"/>
      <c r="T15" s="7" t="str">
        <f t="shared" ca="1" si="10"/>
        <v/>
      </c>
      <c r="V15" s="142" t="s">
        <v>688</v>
      </c>
      <c r="Y15" s="7" t="str">
        <f t="shared" ca="1" si="11"/>
        <v/>
      </c>
    </row>
    <row r="16" spans="1:26" ht="14" x14ac:dyDescent="0.2">
      <c r="A16" s="7">
        <f t="shared" ca="1" si="0"/>
        <v>-11</v>
      </c>
      <c r="B16" s="7" t="str">
        <f t="shared" ca="1" si="1"/>
        <v/>
      </c>
      <c r="C16" s="7" t="str">
        <f t="shared" ca="1" si="2"/>
        <v/>
      </c>
      <c r="D16" s="5" t="str">
        <f t="shared" ca="1" si="3"/>
        <v/>
      </c>
      <c r="E16" s="5" t="str" cm="1">
        <f t="array" aca="1" ref="E16" ca="1">IF($A16&gt;0,IF($D16=INDIRECT($C16&amp;"$2"),INDIRECT("2.学籍記録!"&amp;$C16&amp;"$9"),"　"),"")</f>
        <v/>
      </c>
      <c r="F16" s="5" t="str">
        <f t="shared" ca="1" si="4"/>
        <v/>
      </c>
      <c r="G16" s="5" t="str">
        <f t="shared" ca="1" si="5"/>
        <v/>
      </c>
      <c r="H16" s="6" t="str">
        <f t="shared" ca="1" si="6"/>
        <v/>
      </c>
      <c r="I16" s="6" t="str">
        <f t="shared" ca="1" si="12"/>
        <v/>
      </c>
      <c r="J16" s="82" t="str">
        <f ca="1">IF($B16&lt;&gt;"",SUMIFS('4.学習記録'!$AL:$AL,'4.学習記録'!$Y:$Y,$I16,'4.学習記録'!$AJ:$AJ,"&gt;1"),"")</f>
        <v/>
      </c>
      <c r="K16" s="7" t="str">
        <f t="shared" ca="1" si="7"/>
        <v/>
      </c>
      <c r="L16" s="7" t="str">
        <f t="shared" ca="1" si="8"/>
        <v/>
      </c>
      <c r="M16" s="10"/>
      <c r="N16" s="11" t="str">
        <f ca="1">IF(AND(D16="",D17&lt;&gt;""),H16&amp;"："&amp;HLOOKUP(H16,'2.学籍記録'!$K$2:$O$11,4,0)&amp;"",D16)</f>
        <v/>
      </c>
      <c r="O16" s="7" t="str">
        <f t="shared" ca="1" si="9"/>
        <v/>
      </c>
      <c r="P16" s="17"/>
      <c r="Q16" s="17"/>
      <c r="R16" s="17"/>
      <c r="S16" s="50"/>
      <c r="T16" s="7" t="str">
        <f t="shared" ca="1" si="10"/>
        <v/>
      </c>
      <c r="V16" s="142"/>
      <c r="Y16" s="7" t="str">
        <f t="shared" ca="1" si="11"/>
        <v/>
      </c>
    </row>
    <row r="17" spans="1:25" ht="14" x14ac:dyDescent="0.2">
      <c r="A17" s="7">
        <f t="shared" ca="1" si="0"/>
        <v>-12</v>
      </c>
      <c r="B17" s="7" t="str">
        <f t="shared" ca="1" si="1"/>
        <v/>
      </c>
      <c r="C17" s="7" t="str">
        <f t="shared" ca="1" si="2"/>
        <v/>
      </c>
      <c r="D17" s="5" t="str">
        <f t="shared" ca="1" si="3"/>
        <v/>
      </c>
      <c r="E17" s="5" t="str" cm="1">
        <f t="array" aca="1" ref="E17" ca="1">IF($A17&gt;0,IF($D17=INDIRECT($C17&amp;"$2"),INDIRECT("2.学籍記録!"&amp;$C17&amp;"$9"),"　"),"")</f>
        <v/>
      </c>
      <c r="F17" s="5" t="str">
        <f t="shared" ca="1" si="4"/>
        <v/>
      </c>
      <c r="G17" s="5" t="str">
        <f t="shared" ca="1" si="5"/>
        <v/>
      </c>
      <c r="H17" s="6" t="str">
        <f t="shared" ca="1" si="6"/>
        <v/>
      </c>
      <c r="I17" s="6" t="str">
        <f t="shared" ca="1" si="12"/>
        <v/>
      </c>
      <c r="J17" s="82" t="str">
        <f ca="1">IF($B17&lt;&gt;"",SUMIFS('4.学習記録'!$AL:$AL,'4.学習記録'!$Y:$Y,$I17,'4.学習記録'!$AJ:$AJ,"&gt;1"),"")</f>
        <v/>
      </c>
      <c r="K17" s="7" t="str">
        <f t="shared" ca="1" si="7"/>
        <v/>
      </c>
      <c r="L17" s="7" t="str">
        <f t="shared" ca="1" si="8"/>
        <v/>
      </c>
      <c r="M17" s="9"/>
      <c r="N17" s="11" t="str">
        <f ca="1">IF(AND(D17="",D18&lt;&gt;""),H17&amp;"："&amp;HLOOKUP(H17,'2.学籍記録'!$K$2:$O$11,4,0)&amp;"",D17)</f>
        <v/>
      </c>
      <c r="O17" s="7" t="str">
        <f t="shared" ca="1" si="9"/>
        <v/>
      </c>
      <c r="P17" s="17"/>
      <c r="Q17" s="17"/>
      <c r="R17" s="17"/>
      <c r="S17" s="50"/>
      <c r="T17" s="7" t="str">
        <f t="shared" ca="1" si="10"/>
        <v/>
      </c>
      <c r="Y17" s="7" t="str">
        <f t="shared" ca="1" si="11"/>
        <v/>
      </c>
    </row>
    <row r="18" spans="1:25" ht="14" x14ac:dyDescent="0.2">
      <c r="A18" s="7">
        <f t="shared" ca="1" si="0"/>
        <v>-13</v>
      </c>
      <c r="B18" s="7" t="str">
        <f t="shared" ca="1" si="1"/>
        <v/>
      </c>
      <c r="C18" s="7" t="str">
        <f t="shared" ca="1" si="2"/>
        <v/>
      </c>
      <c r="D18" s="5" t="str">
        <f t="shared" ca="1" si="3"/>
        <v/>
      </c>
      <c r="E18" s="5" t="str" cm="1">
        <f t="array" aca="1" ref="E18" ca="1">IF($A18&gt;0,IF($D18=INDIRECT($C18&amp;"$2"),INDIRECT("2.学籍記録!"&amp;$C18&amp;"$9"),"　"),"")</f>
        <v/>
      </c>
      <c r="F18" s="5" t="str">
        <f t="shared" ca="1" si="4"/>
        <v/>
      </c>
      <c r="G18" s="5" t="str">
        <f t="shared" ca="1" si="5"/>
        <v/>
      </c>
      <c r="H18" s="6" t="str">
        <f t="shared" ca="1" si="6"/>
        <v/>
      </c>
      <c r="I18" s="6" t="str">
        <f t="shared" ca="1" si="12"/>
        <v/>
      </c>
      <c r="J18" s="82" t="str">
        <f ca="1">IF($B18&lt;&gt;"",SUMIFS('4.学習記録'!$AL:$AL,'4.学習記録'!$Y:$Y,$I18,'4.学習記録'!$AJ:$AJ,"&gt;1"),"")</f>
        <v/>
      </c>
      <c r="K18" s="7" t="str">
        <f t="shared" ca="1" si="7"/>
        <v/>
      </c>
      <c r="L18" s="7" t="str">
        <f t="shared" ca="1" si="8"/>
        <v/>
      </c>
      <c r="M18" s="9"/>
      <c r="N18" s="11" t="str">
        <f ca="1">IF(AND(D18="",D19&lt;&gt;""),H18&amp;"："&amp;HLOOKUP(H18,'2.学籍記録'!$K$2:$O$11,4,0)&amp;"",D18)</f>
        <v/>
      </c>
      <c r="O18" s="7" t="str">
        <f t="shared" ca="1" si="9"/>
        <v/>
      </c>
      <c r="P18" s="17"/>
      <c r="Q18" s="17"/>
      <c r="R18" s="17"/>
      <c r="S18" s="50"/>
      <c r="T18" s="7" t="str">
        <f t="shared" ca="1" si="10"/>
        <v/>
      </c>
      <c r="Y18" s="7" t="str">
        <f t="shared" ca="1" si="11"/>
        <v/>
      </c>
    </row>
    <row r="19" spans="1:25" ht="14" x14ac:dyDescent="0.2">
      <c r="A19" s="7">
        <f t="shared" ca="1" si="0"/>
        <v>-14</v>
      </c>
      <c r="B19" s="7" t="str">
        <f t="shared" ca="1" si="1"/>
        <v/>
      </c>
      <c r="C19" s="7" t="str">
        <f t="shared" ca="1" si="2"/>
        <v/>
      </c>
      <c r="D19" s="5" t="str">
        <f t="shared" ca="1" si="3"/>
        <v/>
      </c>
      <c r="E19" s="5" t="str" cm="1">
        <f t="array" aca="1" ref="E19" ca="1">IF($A19&gt;0,IF($D19=INDIRECT($C19&amp;"$2"),INDIRECT("2.学籍記録!"&amp;$C19&amp;"$9"),"　"),"")</f>
        <v/>
      </c>
      <c r="F19" s="5" t="str">
        <f t="shared" ca="1" si="4"/>
        <v/>
      </c>
      <c r="G19" s="5" t="str">
        <f t="shared" ca="1" si="5"/>
        <v/>
      </c>
      <c r="H19" s="6" t="str">
        <f t="shared" ca="1" si="6"/>
        <v/>
      </c>
      <c r="I19" s="6" t="str">
        <f t="shared" ca="1" si="12"/>
        <v/>
      </c>
      <c r="J19" s="82" t="str">
        <f ca="1">IF($B19&lt;&gt;"",SUMIFS('4.学習記録'!$AL:$AL,'4.学習記録'!$Y:$Y,$I19,'4.学習記録'!$AJ:$AJ,"&gt;1"),"")</f>
        <v/>
      </c>
      <c r="K19" s="7" t="str">
        <f t="shared" ca="1" si="7"/>
        <v/>
      </c>
      <c r="L19" s="7" t="str">
        <f t="shared" ca="1" si="8"/>
        <v/>
      </c>
      <c r="M19" s="9"/>
      <c r="N19" s="11" t="str">
        <f ca="1">IF(AND(D19="",D20&lt;&gt;""),H19&amp;"："&amp;HLOOKUP(H19,'2.学籍記録'!$K$2:$O$11,4,0)&amp;"",D19)</f>
        <v/>
      </c>
      <c r="O19" s="7" t="str">
        <f t="shared" ca="1" si="9"/>
        <v/>
      </c>
      <c r="P19" s="17"/>
      <c r="Q19" s="17"/>
      <c r="R19" s="17"/>
      <c r="S19" s="50"/>
      <c r="T19" s="7" t="str">
        <f t="shared" ca="1" si="10"/>
        <v/>
      </c>
      <c r="Y19" s="7" t="str">
        <f t="shared" ca="1" si="11"/>
        <v/>
      </c>
    </row>
    <row r="20" spans="1:25" ht="14" x14ac:dyDescent="0.2">
      <c r="A20" s="7">
        <f t="shared" ca="1" si="0"/>
        <v>-15</v>
      </c>
      <c r="B20" s="7" t="str">
        <f t="shared" ca="1" si="1"/>
        <v/>
      </c>
      <c r="C20" s="7" t="str">
        <f t="shared" ca="1" si="2"/>
        <v/>
      </c>
      <c r="D20" s="5" t="str">
        <f t="shared" ca="1" si="3"/>
        <v/>
      </c>
      <c r="E20" s="5" t="str" cm="1">
        <f t="array" aca="1" ref="E20" ca="1">IF($A20&gt;0,IF($D20=INDIRECT($C20&amp;"$2"),INDIRECT("2.学籍記録!"&amp;$C20&amp;"$9"),"　"),"")</f>
        <v/>
      </c>
      <c r="F20" s="5" t="str">
        <f t="shared" ca="1" si="4"/>
        <v/>
      </c>
      <c r="G20" s="5" t="str">
        <f t="shared" ca="1" si="5"/>
        <v/>
      </c>
      <c r="H20" s="6" t="str">
        <f t="shared" ca="1" si="6"/>
        <v/>
      </c>
      <c r="I20" s="6" t="str">
        <f t="shared" ca="1" si="12"/>
        <v/>
      </c>
      <c r="J20" s="82" t="str">
        <f ca="1">IF($B20&lt;&gt;"",SUMIFS('4.学習記録'!$AL:$AL,'4.学習記録'!$Y:$Y,$I20,'4.学習記録'!$AJ:$AJ,"&gt;1"),"")</f>
        <v/>
      </c>
      <c r="K20" s="7" t="str">
        <f t="shared" ca="1" si="7"/>
        <v/>
      </c>
      <c r="L20" s="7" t="str">
        <f t="shared" ca="1" si="8"/>
        <v/>
      </c>
      <c r="M20" s="9"/>
      <c r="N20" s="11" t="str">
        <f ca="1">IF(AND(D20="",D21&lt;&gt;""),H20&amp;"："&amp;HLOOKUP(H20,'2.学籍記録'!$K$2:$O$11,4,0)&amp;"",D20)</f>
        <v/>
      </c>
      <c r="O20" s="7" t="str">
        <f t="shared" ca="1" si="9"/>
        <v/>
      </c>
      <c r="P20" s="17"/>
      <c r="Q20" s="17"/>
      <c r="R20" s="17"/>
      <c r="S20" s="50"/>
      <c r="T20" s="7" t="str">
        <f t="shared" ca="1" si="10"/>
        <v/>
      </c>
      <c r="Y20" s="7" t="str">
        <f t="shared" ca="1" si="11"/>
        <v/>
      </c>
    </row>
    <row r="21" spans="1:25" ht="14" x14ac:dyDescent="0.2">
      <c r="A21" s="7">
        <f t="shared" ca="1" si="0"/>
        <v>-16</v>
      </c>
      <c r="B21" s="7" t="str">
        <f t="shared" ca="1" si="1"/>
        <v/>
      </c>
      <c r="C21" s="7" t="str">
        <f t="shared" ca="1" si="2"/>
        <v/>
      </c>
      <c r="D21" s="5" t="str">
        <f t="shared" ca="1" si="3"/>
        <v/>
      </c>
      <c r="E21" s="5" t="str" cm="1">
        <f t="array" aca="1" ref="E21" ca="1">IF($A21&gt;0,IF($D21=INDIRECT($C21&amp;"$2"),INDIRECT("2.学籍記録!"&amp;$C21&amp;"$9"),"　"),"")</f>
        <v/>
      </c>
      <c r="F21" s="5" t="str">
        <f t="shared" ca="1" si="4"/>
        <v/>
      </c>
      <c r="G21" s="5" t="str">
        <f t="shared" ca="1" si="5"/>
        <v/>
      </c>
      <c r="H21" s="6" t="str">
        <f t="shared" ca="1" si="6"/>
        <v/>
      </c>
      <c r="I21" s="6" t="str">
        <f t="shared" ca="1" si="12"/>
        <v/>
      </c>
      <c r="J21" s="82" t="str">
        <f ca="1">IF($B21&lt;&gt;"",SUMIFS('4.学習記録'!$AL:$AL,'4.学習記録'!$Y:$Y,$I21,'4.学習記録'!$AJ:$AJ,"&gt;1"),"")</f>
        <v/>
      </c>
      <c r="K21" s="7" t="str">
        <f t="shared" ca="1" si="7"/>
        <v/>
      </c>
      <c r="L21" s="7" t="str">
        <f t="shared" ca="1" si="8"/>
        <v/>
      </c>
      <c r="M21" s="9"/>
      <c r="N21" s="11" t="str">
        <f ca="1">IF(AND(D21="",D22&lt;&gt;""),H21&amp;"："&amp;HLOOKUP(H21,'2.学籍記録'!$K$2:$O$11,4,0)&amp;"",D21)</f>
        <v/>
      </c>
      <c r="O21" s="7" t="str">
        <f t="shared" ca="1" si="9"/>
        <v/>
      </c>
      <c r="P21" s="17"/>
      <c r="Q21" s="17"/>
      <c r="R21" s="17"/>
      <c r="S21" s="50"/>
      <c r="T21" s="7" t="str">
        <f t="shared" ca="1" si="10"/>
        <v/>
      </c>
      <c r="Y21" s="7" t="str">
        <f t="shared" ca="1" si="11"/>
        <v/>
      </c>
    </row>
    <row r="22" spans="1:25" ht="14" x14ac:dyDescent="0.2">
      <c r="A22" s="7">
        <f t="shared" ca="1" si="0"/>
        <v>-17</v>
      </c>
      <c r="B22" s="7" t="str">
        <f t="shared" ca="1" si="1"/>
        <v/>
      </c>
      <c r="C22" s="7" t="str">
        <f t="shared" ca="1" si="2"/>
        <v/>
      </c>
      <c r="D22" s="5" t="str">
        <f t="shared" ca="1" si="3"/>
        <v/>
      </c>
      <c r="E22" s="5" t="str" cm="1">
        <f t="array" aca="1" ref="E22" ca="1">IF($A22&gt;0,IF($D22=INDIRECT($C22&amp;"$2"),INDIRECT("2.学籍記録!"&amp;$C22&amp;"$9"),"　"),"")</f>
        <v/>
      </c>
      <c r="F22" s="5" t="str">
        <f t="shared" ca="1" si="4"/>
        <v/>
      </c>
      <c r="G22" s="5" t="str">
        <f t="shared" ca="1" si="5"/>
        <v/>
      </c>
      <c r="H22" s="6" t="str">
        <f t="shared" ca="1" si="6"/>
        <v/>
      </c>
      <c r="I22" s="6" t="str">
        <f t="shared" ca="1" si="12"/>
        <v/>
      </c>
      <c r="J22" s="82" t="str">
        <f ca="1">IF($B22&lt;&gt;"",SUMIFS('4.学習記録'!$AL:$AL,'4.学習記録'!$Y:$Y,$I22,'4.学習記録'!$AJ:$AJ,"&gt;1"),"")</f>
        <v/>
      </c>
      <c r="K22" s="7" t="str">
        <f t="shared" ca="1" si="7"/>
        <v/>
      </c>
      <c r="L22" s="7" t="str">
        <f t="shared" ca="1" si="8"/>
        <v/>
      </c>
      <c r="M22" s="9"/>
      <c r="N22" s="11" t="str">
        <f ca="1">IF(AND(D22="",D23&lt;&gt;""),H22&amp;"："&amp;HLOOKUP(H22,'2.学籍記録'!$K$2:$O$11,4,0)&amp;"",D22)</f>
        <v/>
      </c>
      <c r="O22" s="7" t="str">
        <f t="shared" ca="1" si="9"/>
        <v/>
      </c>
      <c r="P22" s="17"/>
      <c r="Q22" s="17"/>
      <c r="R22" s="17"/>
      <c r="S22" s="50"/>
      <c r="T22" s="7" t="str">
        <f t="shared" ca="1" si="10"/>
        <v/>
      </c>
      <c r="Y22" s="7" t="str">
        <f t="shared" ca="1" si="11"/>
        <v/>
      </c>
    </row>
    <row r="23" spans="1:25" ht="14" x14ac:dyDescent="0.2">
      <c r="A23" s="7">
        <f t="shared" ca="1" si="0"/>
        <v>-18</v>
      </c>
      <c r="B23" s="7" t="str">
        <f t="shared" ca="1" si="1"/>
        <v/>
      </c>
      <c r="C23" s="7" t="str">
        <f t="shared" ca="1" si="2"/>
        <v/>
      </c>
      <c r="D23" s="5" t="str">
        <f t="shared" ca="1" si="3"/>
        <v/>
      </c>
      <c r="E23" s="5" t="str" cm="1">
        <f t="array" aca="1" ref="E23" ca="1">IF($A23&gt;0,IF($D23=INDIRECT($C23&amp;"$2"),INDIRECT("2.学籍記録!"&amp;$C23&amp;"$9"),"　"),"")</f>
        <v/>
      </c>
      <c r="F23" s="5" t="str">
        <f t="shared" ca="1" si="4"/>
        <v/>
      </c>
      <c r="G23" s="5" t="str">
        <f t="shared" ca="1" si="5"/>
        <v/>
      </c>
      <c r="H23" s="6" t="str">
        <f t="shared" ca="1" si="6"/>
        <v/>
      </c>
      <c r="I23" s="6" t="str">
        <f t="shared" ca="1" si="12"/>
        <v/>
      </c>
      <c r="J23" s="82" t="str">
        <f ca="1">IF($B23&lt;&gt;"",SUMIFS('4.学習記録'!$AL:$AL,'4.学習記録'!$Y:$Y,$I23,'4.学習記録'!$AJ:$AJ,"&gt;1"),"")</f>
        <v/>
      </c>
      <c r="K23" s="7" t="str">
        <f t="shared" ca="1" si="7"/>
        <v/>
      </c>
      <c r="L23" s="7" t="str">
        <f t="shared" ca="1" si="8"/>
        <v/>
      </c>
      <c r="M23" s="9"/>
      <c r="N23" s="11" t="str">
        <f ca="1">IF(AND(D23="",D24&lt;&gt;""),H23&amp;"："&amp;HLOOKUP(H23,'2.学籍記録'!$K$2:$O$11,4,0)&amp;"",D23)</f>
        <v/>
      </c>
      <c r="O23" s="7" t="str">
        <f t="shared" ca="1" si="9"/>
        <v/>
      </c>
      <c r="P23" s="17"/>
      <c r="Q23" s="17"/>
      <c r="R23" s="17"/>
      <c r="S23" s="50"/>
      <c r="T23" s="7" t="str">
        <f t="shared" ca="1" si="10"/>
        <v/>
      </c>
      <c r="Y23" s="7" t="str">
        <f t="shared" ca="1" si="11"/>
        <v/>
      </c>
    </row>
    <row r="24" spans="1:25" ht="14" x14ac:dyDescent="0.2">
      <c r="A24" s="7">
        <f t="shared" ca="1" si="0"/>
        <v>-19</v>
      </c>
      <c r="B24" s="7" t="str">
        <f t="shared" ca="1" si="1"/>
        <v/>
      </c>
      <c r="C24" s="7" t="str">
        <f t="shared" ca="1" si="2"/>
        <v/>
      </c>
      <c r="D24" s="5" t="str">
        <f t="shared" ca="1" si="3"/>
        <v/>
      </c>
      <c r="E24" s="5" t="str" cm="1">
        <f t="array" aca="1" ref="E24" ca="1">IF($A24&gt;0,IF($D24=INDIRECT($C24&amp;"$2"),INDIRECT("2.学籍記録!"&amp;$C24&amp;"$9"),"　"),"")</f>
        <v/>
      </c>
      <c r="F24" s="5" t="str">
        <f t="shared" ca="1" si="4"/>
        <v/>
      </c>
      <c r="G24" s="5" t="str">
        <f t="shared" ca="1" si="5"/>
        <v/>
      </c>
      <c r="H24" s="6" t="str">
        <f t="shared" ca="1" si="6"/>
        <v/>
      </c>
      <c r="I24" s="6" t="str">
        <f t="shared" ca="1" si="12"/>
        <v/>
      </c>
      <c r="J24" s="82" t="str">
        <f ca="1">IF($B24&lt;&gt;"",SUMIFS('4.学習記録'!$AL:$AL,'4.学習記録'!$Y:$Y,$I24,'4.学習記録'!$AJ:$AJ,"&gt;1"),"")</f>
        <v/>
      </c>
      <c r="K24" s="7" t="str">
        <f t="shared" ca="1" si="7"/>
        <v/>
      </c>
      <c r="L24" s="7" t="str">
        <f t="shared" ca="1" si="8"/>
        <v/>
      </c>
      <c r="M24" s="9"/>
      <c r="N24" s="11" t="str">
        <f ca="1">IF(AND(D24="",D25&lt;&gt;""),H24&amp;"："&amp;HLOOKUP(H24,'2.学籍記録'!$K$2:$O$11,4,0)&amp;"",D24)</f>
        <v/>
      </c>
      <c r="O24" s="7" t="str">
        <f t="shared" ca="1" si="9"/>
        <v/>
      </c>
      <c r="P24" s="17"/>
      <c r="Q24" s="17"/>
      <c r="R24" s="17"/>
      <c r="S24" s="50"/>
      <c r="T24" s="7" t="str">
        <f t="shared" ca="1" si="10"/>
        <v/>
      </c>
      <c r="Y24" s="7" t="str">
        <f t="shared" ca="1" si="11"/>
        <v/>
      </c>
    </row>
    <row r="25" spans="1:25" ht="14" x14ac:dyDescent="0.2">
      <c r="A25" s="7">
        <f t="shared" ca="1" si="0"/>
        <v>-20</v>
      </c>
      <c r="B25" s="7" t="str">
        <f t="shared" ca="1" si="1"/>
        <v/>
      </c>
      <c r="C25" s="7" t="str">
        <f t="shared" ca="1" si="2"/>
        <v/>
      </c>
      <c r="D25" s="5" t="str">
        <f t="shared" ca="1" si="3"/>
        <v/>
      </c>
      <c r="E25" s="5" t="str" cm="1">
        <f t="array" aca="1" ref="E25" ca="1">IF($A25&gt;0,IF($D25=INDIRECT($C25&amp;"$2"),INDIRECT("2.学籍記録!"&amp;$C25&amp;"$9"),"　"),"")</f>
        <v/>
      </c>
      <c r="F25" s="5" t="str">
        <f t="shared" ca="1" si="4"/>
        <v/>
      </c>
      <c r="G25" s="5" t="str">
        <f t="shared" ca="1" si="5"/>
        <v/>
      </c>
      <c r="H25" s="6" t="str">
        <f t="shared" ca="1" si="6"/>
        <v/>
      </c>
      <c r="I25" s="6" t="str">
        <f t="shared" ca="1" si="12"/>
        <v/>
      </c>
      <c r="J25" s="82" t="str">
        <f ca="1">IF($B25&lt;&gt;"",SUMIFS('4.学習記録'!$AL:$AL,'4.学習記録'!$Y:$Y,$I25,'4.学習記録'!$AJ:$AJ,"&gt;1"),"")</f>
        <v/>
      </c>
      <c r="K25" s="7" t="str">
        <f t="shared" ca="1" si="7"/>
        <v/>
      </c>
      <c r="L25" s="7" t="str">
        <f t="shared" ca="1" si="8"/>
        <v/>
      </c>
      <c r="M25" s="9"/>
      <c r="N25" s="11" t="str">
        <f ca="1">IF(AND(D25="",D26&lt;&gt;""),H25&amp;"："&amp;HLOOKUP(H25,'2.学籍記録'!$K$2:$O$11,4,0)&amp;"",D25)</f>
        <v/>
      </c>
      <c r="O25" s="7" t="str">
        <f t="shared" ca="1" si="9"/>
        <v/>
      </c>
      <c r="P25" s="17"/>
      <c r="Q25" s="17"/>
      <c r="R25" s="17"/>
      <c r="S25" s="50"/>
      <c r="T25" s="7" t="str">
        <f t="shared" ca="1" si="10"/>
        <v/>
      </c>
      <c r="Y25" s="7" t="str">
        <f t="shared" ca="1" si="11"/>
        <v/>
      </c>
    </row>
    <row r="26" spans="1:25" ht="14" x14ac:dyDescent="0.2">
      <c r="A26" s="7">
        <f t="shared" ca="1" si="0"/>
        <v>-21</v>
      </c>
      <c r="B26" s="7" t="str">
        <f t="shared" ca="1" si="1"/>
        <v/>
      </c>
      <c r="C26" s="7" t="str">
        <f t="shared" ca="1" si="2"/>
        <v/>
      </c>
      <c r="D26" s="5" t="str">
        <f t="shared" ca="1" si="3"/>
        <v/>
      </c>
      <c r="E26" s="5" t="str" cm="1">
        <f t="array" aca="1" ref="E26" ca="1">IF($A26&gt;0,IF($D26=INDIRECT($C26&amp;"$2"),INDIRECT("2.学籍記録!"&amp;$C26&amp;"$9"),"　"),"")</f>
        <v/>
      </c>
      <c r="F26" s="5" t="str">
        <f t="shared" ca="1" si="4"/>
        <v/>
      </c>
      <c r="G26" s="5" t="str">
        <f t="shared" ca="1" si="5"/>
        <v/>
      </c>
      <c r="H26" s="6" t="str">
        <f t="shared" ca="1" si="6"/>
        <v/>
      </c>
      <c r="I26" s="6" t="str">
        <f t="shared" ca="1" si="12"/>
        <v/>
      </c>
      <c r="J26" s="82" t="str">
        <f ca="1">IF($B26&lt;&gt;"",SUMIFS('4.学習記録'!$AL:$AL,'4.学習記録'!$Y:$Y,$I26,'4.学習記録'!$AJ:$AJ,"&gt;1"),"")</f>
        <v/>
      </c>
      <c r="K26" s="7" t="str">
        <f t="shared" ca="1" si="7"/>
        <v/>
      </c>
      <c r="L26" s="7" t="str">
        <f t="shared" ca="1" si="8"/>
        <v/>
      </c>
      <c r="M26" s="9"/>
      <c r="N26" s="11" t="str">
        <f ca="1">IF(AND(D26="",D27&lt;&gt;""),H26&amp;"："&amp;HLOOKUP(H26,'2.学籍記録'!$K$2:$O$11,4,0)&amp;"",D26)</f>
        <v/>
      </c>
      <c r="O26" s="7" t="str">
        <f t="shared" ca="1" si="9"/>
        <v/>
      </c>
      <c r="P26" s="17"/>
      <c r="Q26" s="17"/>
      <c r="R26" s="17"/>
      <c r="S26" s="50"/>
      <c r="T26" s="7" t="str">
        <f t="shared" ca="1" si="10"/>
        <v/>
      </c>
      <c r="Y26" s="7" t="str">
        <f t="shared" ca="1" si="11"/>
        <v/>
      </c>
    </row>
    <row r="27" spans="1:25" ht="14" x14ac:dyDescent="0.2">
      <c r="A27" s="7">
        <f t="shared" ca="1" si="0"/>
        <v>-22</v>
      </c>
      <c r="B27" s="7" t="str">
        <f t="shared" ca="1" si="1"/>
        <v/>
      </c>
      <c r="C27" s="7" t="str">
        <f t="shared" ca="1" si="2"/>
        <v/>
      </c>
      <c r="D27" s="5" t="str">
        <f t="shared" ca="1" si="3"/>
        <v/>
      </c>
      <c r="E27" s="5" t="str" cm="1">
        <f t="array" aca="1" ref="E27" ca="1">IF($A27&gt;0,IF($D27=INDIRECT($C27&amp;"$2"),INDIRECT("2.学籍記録!"&amp;$C27&amp;"$9"),"　"),"")</f>
        <v/>
      </c>
      <c r="F27" s="5" t="str">
        <f t="shared" ca="1" si="4"/>
        <v/>
      </c>
      <c r="G27" s="5" t="str">
        <f t="shared" ca="1" si="5"/>
        <v/>
      </c>
      <c r="H27" s="6" t="str">
        <f t="shared" ca="1" si="6"/>
        <v/>
      </c>
      <c r="I27" s="6" t="str">
        <f t="shared" ca="1" si="12"/>
        <v/>
      </c>
      <c r="J27" s="82" t="str">
        <f ca="1">IF($B27&lt;&gt;"",SUMIFS('4.学習記録'!$AL:$AL,'4.学習記録'!$Y:$Y,$I27,'4.学習記録'!$AJ:$AJ,"&gt;1"),"")</f>
        <v/>
      </c>
      <c r="K27" s="7" t="str">
        <f t="shared" ca="1" si="7"/>
        <v/>
      </c>
      <c r="L27" s="7" t="str">
        <f t="shared" ca="1" si="8"/>
        <v/>
      </c>
      <c r="M27" s="9"/>
      <c r="N27" s="11" t="str">
        <f ca="1">IF(AND(D27="",D28&lt;&gt;""),H27&amp;"："&amp;HLOOKUP(H27,'2.学籍記録'!$K$2:$O$11,4,0)&amp;"",D27)</f>
        <v/>
      </c>
      <c r="O27" s="7" t="str">
        <f t="shared" ca="1" si="9"/>
        <v/>
      </c>
      <c r="P27" s="17"/>
      <c r="Q27" s="17"/>
      <c r="R27" s="17"/>
      <c r="S27" s="50"/>
      <c r="T27" s="7" t="str">
        <f t="shared" ca="1" si="10"/>
        <v/>
      </c>
      <c r="Y27" s="7" t="str">
        <f t="shared" ca="1" si="11"/>
        <v/>
      </c>
    </row>
    <row r="28" spans="1:25" ht="14" x14ac:dyDescent="0.2">
      <c r="A28" s="7">
        <f t="shared" ca="1" si="0"/>
        <v>-23</v>
      </c>
      <c r="B28" s="7" t="str">
        <f t="shared" ca="1" si="1"/>
        <v/>
      </c>
      <c r="C28" s="7" t="str">
        <f t="shared" ca="1" si="2"/>
        <v/>
      </c>
      <c r="D28" s="5" t="str">
        <f t="shared" ca="1" si="3"/>
        <v/>
      </c>
      <c r="E28" s="5" t="str" cm="1">
        <f t="array" aca="1" ref="E28" ca="1">IF($A28&gt;0,IF($D28=INDIRECT($C28&amp;"$2"),INDIRECT("2.学籍記録!"&amp;$C28&amp;"$9"),"　"),"")</f>
        <v/>
      </c>
      <c r="F28" s="5" t="str">
        <f t="shared" ca="1" si="4"/>
        <v/>
      </c>
      <c r="G28" s="5" t="str">
        <f t="shared" ca="1" si="5"/>
        <v/>
      </c>
      <c r="H28" s="6" t="str">
        <f t="shared" ca="1" si="6"/>
        <v/>
      </c>
      <c r="I28" s="6" t="str">
        <f t="shared" ca="1" si="12"/>
        <v/>
      </c>
      <c r="J28" s="82" t="str">
        <f ca="1">IF($B28&lt;&gt;"",SUMIFS('4.学習記録'!$AL:$AL,'4.学習記録'!$Y:$Y,$I28,'4.学習記録'!$AJ:$AJ,"&gt;1"),"")</f>
        <v/>
      </c>
      <c r="K28" s="7" t="str">
        <f t="shared" ca="1" si="7"/>
        <v/>
      </c>
      <c r="L28" s="7" t="str">
        <f t="shared" ca="1" si="8"/>
        <v/>
      </c>
      <c r="M28" s="9"/>
      <c r="N28" s="11" t="str">
        <f ca="1">IF(AND(D28="",D29&lt;&gt;""),H28&amp;"："&amp;HLOOKUP(H28,'2.学籍記録'!$K$2:$O$11,4,0)&amp;"",D28)</f>
        <v/>
      </c>
      <c r="O28" s="7" t="str">
        <f t="shared" ca="1" si="9"/>
        <v/>
      </c>
      <c r="P28" s="17"/>
      <c r="Q28" s="17"/>
      <c r="R28" s="17"/>
      <c r="S28" s="50"/>
      <c r="T28" s="7" t="str">
        <f t="shared" ca="1" si="10"/>
        <v/>
      </c>
      <c r="Y28" s="7" t="str">
        <f t="shared" ca="1" si="11"/>
        <v/>
      </c>
    </row>
    <row r="29" spans="1:25" ht="14" x14ac:dyDescent="0.2">
      <c r="A29" s="7">
        <f t="shared" ca="1" si="0"/>
        <v>-24</v>
      </c>
      <c r="B29" s="7" t="str">
        <f t="shared" ca="1" si="1"/>
        <v/>
      </c>
      <c r="C29" s="7" t="str">
        <f t="shared" ca="1" si="2"/>
        <v/>
      </c>
      <c r="D29" s="5" t="str">
        <f t="shared" ca="1" si="3"/>
        <v/>
      </c>
      <c r="E29" s="5" t="str" cm="1">
        <f t="array" aca="1" ref="E29" ca="1">IF($A29&gt;0,IF($D29=INDIRECT($C29&amp;"$2"),INDIRECT("2.学籍記録!"&amp;$C29&amp;"$9"),"　"),"")</f>
        <v/>
      </c>
      <c r="F29" s="5" t="str">
        <f t="shared" ca="1" si="4"/>
        <v/>
      </c>
      <c r="G29" s="5" t="str">
        <f t="shared" ca="1" si="5"/>
        <v/>
      </c>
      <c r="H29" s="6" t="str">
        <f t="shared" ca="1" si="6"/>
        <v/>
      </c>
      <c r="I29" s="6" t="str">
        <f t="shared" ca="1" si="12"/>
        <v/>
      </c>
      <c r="J29" s="82" t="str">
        <f ca="1">IF($B29&lt;&gt;"",SUMIFS('4.学習記録'!$AL:$AL,'4.学習記録'!$Y:$Y,$I29,'4.学習記録'!$AJ:$AJ,"&gt;1"),"")</f>
        <v/>
      </c>
      <c r="K29" s="7" t="str">
        <f t="shared" ca="1" si="7"/>
        <v/>
      </c>
      <c r="L29" s="7" t="str">
        <f t="shared" ca="1" si="8"/>
        <v/>
      </c>
      <c r="M29" s="9"/>
      <c r="N29" s="11" t="str">
        <f ca="1">IF(AND(D29="",D30&lt;&gt;""),H29&amp;"："&amp;HLOOKUP(H29,'2.学籍記録'!$K$2:$O$11,4,0)&amp;"",D29)</f>
        <v/>
      </c>
      <c r="O29" s="7" t="str">
        <f t="shared" ca="1" si="9"/>
        <v/>
      </c>
      <c r="P29" s="17"/>
      <c r="Q29" s="17"/>
      <c r="R29" s="17"/>
      <c r="S29" s="50"/>
      <c r="T29" s="7" t="str">
        <f t="shared" ca="1" si="10"/>
        <v/>
      </c>
      <c r="Y29" s="7" t="str">
        <f t="shared" ca="1" si="11"/>
        <v/>
      </c>
    </row>
    <row r="30" spans="1:25" ht="14" x14ac:dyDescent="0.2">
      <c r="A30" s="7">
        <f t="shared" ca="1" si="0"/>
        <v>-25</v>
      </c>
      <c r="B30" s="7" t="str">
        <f t="shared" ca="1" si="1"/>
        <v/>
      </c>
      <c r="C30" s="7" t="str">
        <f t="shared" ca="1" si="2"/>
        <v/>
      </c>
      <c r="D30" s="5" t="str">
        <f t="shared" ca="1" si="3"/>
        <v/>
      </c>
      <c r="E30" s="5" t="str" cm="1">
        <f t="array" aca="1" ref="E30" ca="1">IF($A30&gt;0,IF($D30=INDIRECT($C30&amp;"$2"),INDIRECT("2.学籍記録!"&amp;$C30&amp;"$9"),"　"),"")</f>
        <v/>
      </c>
      <c r="F30" s="5" t="str">
        <f t="shared" ca="1" si="4"/>
        <v/>
      </c>
      <c r="G30" s="5" t="str">
        <f t="shared" ca="1" si="5"/>
        <v/>
      </c>
      <c r="H30" s="6" t="str">
        <f t="shared" ca="1" si="6"/>
        <v/>
      </c>
      <c r="I30" s="6" t="str">
        <f t="shared" ca="1" si="12"/>
        <v/>
      </c>
      <c r="J30" s="82" t="str">
        <f ca="1">IF($B30&lt;&gt;"",SUMIFS('4.学習記録'!$AL:$AL,'4.学習記録'!$Y:$Y,$I30,'4.学習記録'!$AJ:$AJ,"&gt;1"),"")</f>
        <v/>
      </c>
      <c r="K30" s="7" t="str">
        <f t="shared" ca="1" si="7"/>
        <v/>
      </c>
      <c r="L30" s="7" t="str">
        <f t="shared" ca="1" si="8"/>
        <v/>
      </c>
      <c r="M30" s="9"/>
      <c r="N30" s="11" t="str">
        <f ca="1">IF(AND(D30="",D31&lt;&gt;""),H30&amp;"："&amp;HLOOKUP(H30,'2.学籍記録'!$K$2:$O$11,4,0)&amp;"",D30)</f>
        <v/>
      </c>
      <c r="O30" s="7" t="str">
        <f t="shared" ca="1" si="9"/>
        <v/>
      </c>
      <c r="P30" s="17"/>
      <c r="Q30" s="17"/>
      <c r="R30" s="17"/>
      <c r="S30" s="50"/>
      <c r="T30" s="7" t="str">
        <f t="shared" ca="1" si="10"/>
        <v/>
      </c>
      <c r="Y30" s="7" t="str">
        <f t="shared" ca="1" si="11"/>
        <v/>
      </c>
    </row>
    <row r="31" spans="1:25" ht="14" x14ac:dyDescent="0.2">
      <c r="A31" s="7">
        <f t="shared" ca="1" si="0"/>
        <v>-26</v>
      </c>
      <c r="B31" s="7" t="str">
        <f t="shared" ca="1" si="1"/>
        <v/>
      </c>
      <c r="C31" s="7" t="str">
        <f t="shared" ca="1" si="2"/>
        <v/>
      </c>
      <c r="D31" s="5" t="str">
        <f t="shared" ca="1" si="3"/>
        <v/>
      </c>
      <c r="E31" s="5" t="str" cm="1">
        <f t="array" aca="1" ref="E31" ca="1">IF($A31&gt;0,IF($D31=INDIRECT($C31&amp;"$2"),INDIRECT("2.学籍記録!"&amp;$C31&amp;"$9"),"　"),"")</f>
        <v/>
      </c>
      <c r="F31" s="5" t="str">
        <f t="shared" ca="1" si="4"/>
        <v/>
      </c>
      <c r="G31" s="5" t="str">
        <f t="shared" ca="1" si="5"/>
        <v/>
      </c>
      <c r="H31" s="6" t="str">
        <f t="shared" ca="1" si="6"/>
        <v/>
      </c>
      <c r="I31" s="6" t="str">
        <f t="shared" ca="1" si="12"/>
        <v/>
      </c>
      <c r="J31" s="82" t="str">
        <f ca="1">IF($B31&lt;&gt;"",SUMIFS('4.学習記録'!$AL:$AL,'4.学習記録'!$Y:$Y,$I31,'4.学習記録'!$AJ:$AJ,"&gt;1"),"")</f>
        <v/>
      </c>
      <c r="K31" s="7" t="str">
        <f t="shared" ca="1" si="7"/>
        <v/>
      </c>
      <c r="L31" s="7" t="str">
        <f t="shared" ca="1" si="8"/>
        <v/>
      </c>
      <c r="M31" s="9"/>
      <c r="N31" s="11" t="str">
        <f ca="1">IF(AND(D31="",D32&lt;&gt;""),H31&amp;"："&amp;HLOOKUP(H31,'2.学籍記録'!$K$2:$O$11,4,0)&amp;"",D31)</f>
        <v/>
      </c>
      <c r="O31" s="7" t="str">
        <f t="shared" ca="1" si="9"/>
        <v/>
      </c>
      <c r="P31" s="17"/>
      <c r="Q31" s="17"/>
      <c r="R31" s="17"/>
      <c r="S31" s="50"/>
      <c r="T31" s="7" t="str">
        <f t="shared" ca="1" si="10"/>
        <v/>
      </c>
      <c r="Y31" s="7" t="str">
        <f t="shared" ca="1" si="11"/>
        <v/>
      </c>
    </row>
    <row r="32" spans="1:25" ht="14" x14ac:dyDescent="0.2">
      <c r="A32" s="7">
        <f t="shared" ca="1" si="0"/>
        <v>-27</v>
      </c>
      <c r="B32" s="7" t="str">
        <f t="shared" ca="1" si="1"/>
        <v/>
      </c>
      <c r="C32" s="7" t="str">
        <f t="shared" ca="1" si="2"/>
        <v/>
      </c>
      <c r="D32" s="5" t="str">
        <f t="shared" ca="1" si="3"/>
        <v/>
      </c>
      <c r="E32" s="5" t="str" cm="1">
        <f t="array" aca="1" ref="E32" ca="1">IF($A32&gt;0,IF($D32=INDIRECT($C32&amp;"$2"),INDIRECT("2.学籍記録!"&amp;$C32&amp;"$9"),"　"),"")</f>
        <v/>
      </c>
      <c r="F32" s="5" t="str">
        <f t="shared" ca="1" si="4"/>
        <v/>
      </c>
      <c r="G32" s="5" t="str">
        <f t="shared" ca="1" si="5"/>
        <v/>
      </c>
      <c r="H32" s="6" t="str">
        <f t="shared" ca="1" si="6"/>
        <v/>
      </c>
      <c r="I32" s="6" t="str">
        <f t="shared" ca="1" si="12"/>
        <v/>
      </c>
      <c r="J32" s="82" t="str">
        <f ca="1">IF($B32&lt;&gt;"",SUMIFS('4.学習記録'!$AL:$AL,'4.学習記録'!$Y:$Y,$I32,'4.学習記録'!$AJ:$AJ,"&gt;1"),"")</f>
        <v/>
      </c>
      <c r="K32" s="7" t="str">
        <f t="shared" ca="1" si="7"/>
        <v/>
      </c>
      <c r="L32" s="7" t="str">
        <f t="shared" ca="1" si="8"/>
        <v/>
      </c>
      <c r="M32" s="9"/>
      <c r="N32" s="11" t="str">
        <f ca="1">IF(AND(D32="",D33&lt;&gt;""),H32&amp;"："&amp;HLOOKUP(H32,'2.学籍記録'!$K$2:$O$11,4,0)&amp;"",D32)</f>
        <v/>
      </c>
      <c r="O32" s="7" t="str">
        <f t="shared" ca="1" si="9"/>
        <v/>
      </c>
      <c r="P32" s="17"/>
      <c r="Q32" s="17"/>
      <c r="R32" s="17"/>
      <c r="S32" s="50"/>
      <c r="T32" s="7" t="str">
        <f t="shared" ca="1" si="10"/>
        <v/>
      </c>
      <c r="Y32" s="7" t="str">
        <f t="shared" ca="1" si="11"/>
        <v/>
      </c>
    </row>
    <row r="33" spans="1:25" ht="14" x14ac:dyDescent="0.2">
      <c r="A33" s="7">
        <f t="shared" ca="1" si="0"/>
        <v>-28</v>
      </c>
      <c r="B33" s="7" t="str">
        <f t="shared" ca="1" si="1"/>
        <v/>
      </c>
      <c r="C33" s="7" t="str">
        <f t="shared" ca="1" si="2"/>
        <v/>
      </c>
      <c r="D33" s="5" t="str">
        <f t="shared" ca="1" si="3"/>
        <v/>
      </c>
      <c r="E33" s="5" t="str" cm="1">
        <f t="array" aca="1" ref="E33" ca="1">IF($A33&gt;0,IF($D33=INDIRECT($C33&amp;"$2"),INDIRECT("2.学籍記録!"&amp;$C33&amp;"$9"),"　"),"")</f>
        <v/>
      </c>
      <c r="F33" s="5" t="str">
        <f t="shared" ca="1" si="4"/>
        <v/>
      </c>
      <c r="G33" s="5" t="str">
        <f t="shared" ca="1" si="5"/>
        <v/>
      </c>
      <c r="H33" s="6" t="str">
        <f t="shared" ca="1" si="6"/>
        <v/>
      </c>
      <c r="I33" s="6" t="str">
        <f t="shared" ca="1" si="12"/>
        <v/>
      </c>
      <c r="J33" s="82" t="str">
        <f ca="1">IF($B33&lt;&gt;"",SUMIFS('4.学習記録'!$AL:$AL,'4.学習記録'!$Y:$Y,$I33,'4.学習記録'!$AJ:$AJ,"&gt;1"),"")</f>
        <v/>
      </c>
      <c r="K33" s="7" t="str">
        <f t="shared" ca="1" si="7"/>
        <v/>
      </c>
      <c r="L33" s="7" t="str">
        <f t="shared" ca="1" si="8"/>
        <v/>
      </c>
      <c r="M33" s="9"/>
      <c r="N33" s="11" t="str">
        <f ca="1">IF(AND(D33="",D34&lt;&gt;""),H33&amp;"："&amp;HLOOKUP(H33,'2.学籍記録'!$K$2:$O$11,4,0)&amp;"",D33)</f>
        <v/>
      </c>
      <c r="O33" s="7" t="str">
        <f t="shared" ca="1" si="9"/>
        <v/>
      </c>
      <c r="P33" s="17"/>
      <c r="Q33" s="17"/>
      <c r="R33" s="17"/>
      <c r="S33" s="50"/>
      <c r="T33" s="7" t="str">
        <f t="shared" ca="1" si="10"/>
        <v/>
      </c>
      <c r="Y33" s="7" t="str">
        <f t="shared" ca="1" si="11"/>
        <v/>
      </c>
    </row>
    <row r="34" spans="1:25" ht="14" x14ac:dyDescent="0.2">
      <c r="A34" s="7">
        <f t="shared" ca="1" si="0"/>
        <v>-29</v>
      </c>
      <c r="B34" s="7" t="str">
        <f t="shared" ca="1" si="1"/>
        <v/>
      </c>
      <c r="C34" s="7" t="str">
        <f t="shared" ca="1" si="2"/>
        <v/>
      </c>
      <c r="D34" s="5" t="str">
        <f t="shared" ca="1" si="3"/>
        <v/>
      </c>
      <c r="E34" s="5" t="str" cm="1">
        <f t="array" aca="1" ref="E34" ca="1">IF($A34&gt;0,IF($D34=INDIRECT($C34&amp;"$2"),INDIRECT("2.学籍記録!"&amp;$C34&amp;"$9"),"　"),"")</f>
        <v/>
      </c>
      <c r="F34" s="5" t="str">
        <f t="shared" ca="1" si="4"/>
        <v/>
      </c>
      <c r="G34" s="5" t="str">
        <f t="shared" ca="1" si="5"/>
        <v/>
      </c>
      <c r="H34" s="6" t="str">
        <f t="shared" ca="1" si="6"/>
        <v/>
      </c>
      <c r="I34" s="6" t="str">
        <f t="shared" ca="1" si="12"/>
        <v/>
      </c>
      <c r="J34" s="82" t="str">
        <f ca="1">IF($B34&lt;&gt;"",SUMIFS('4.学習記録'!$AL:$AL,'4.学習記録'!$Y:$Y,$I34,'4.学習記録'!$AJ:$AJ,"&gt;1"),"")</f>
        <v/>
      </c>
      <c r="K34" s="7" t="str">
        <f t="shared" ca="1" si="7"/>
        <v/>
      </c>
      <c r="L34" s="7" t="str">
        <f t="shared" ca="1" si="8"/>
        <v/>
      </c>
      <c r="M34" s="9"/>
      <c r="N34" s="11" t="str">
        <f ca="1">IF(AND(D34="",D35&lt;&gt;""),H34&amp;"："&amp;HLOOKUP(H34,'2.学籍記録'!$K$2:$O$11,4,0)&amp;"",D34)</f>
        <v/>
      </c>
      <c r="O34" s="7" t="str">
        <f t="shared" ca="1" si="9"/>
        <v/>
      </c>
      <c r="P34" s="17"/>
      <c r="Q34" s="17"/>
      <c r="R34" s="17"/>
      <c r="S34" s="50"/>
      <c r="T34" s="7" t="str">
        <f t="shared" ca="1" si="10"/>
        <v/>
      </c>
      <c r="Y34" s="7" t="str">
        <f t="shared" ca="1" si="11"/>
        <v/>
      </c>
    </row>
    <row r="35" spans="1:25" ht="14" x14ac:dyDescent="0.2">
      <c r="A35" s="7">
        <f t="shared" ca="1" si="0"/>
        <v>-30</v>
      </c>
      <c r="B35" s="7" t="str">
        <f t="shared" ca="1" si="1"/>
        <v/>
      </c>
      <c r="C35" s="7" t="str">
        <f t="shared" ca="1" si="2"/>
        <v/>
      </c>
      <c r="D35" s="5" t="str">
        <f t="shared" ca="1" si="3"/>
        <v/>
      </c>
      <c r="E35" s="5" t="str" cm="1">
        <f t="array" aca="1" ref="E35" ca="1">IF($A35&gt;0,IF($D35=INDIRECT($C35&amp;"$2"),INDIRECT("2.学籍記録!"&amp;$C35&amp;"$9"),"　"),"")</f>
        <v/>
      </c>
      <c r="F35" s="5" t="str">
        <f t="shared" ca="1" si="4"/>
        <v/>
      </c>
      <c r="G35" s="5" t="str">
        <f t="shared" ca="1" si="5"/>
        <v/>
      </c>
      <c r="H35" s="6" t="str">
        <f t="shared" ca="1" si="6"/>
        <v/>
      </c>
      <c r="I35" s="6" t="str">
        <f t="shared" ca="1" si="12"/>
        <v/>
      </c>
      <c r="J35" s="82" t="str">
        <f ca="1">IF($B35&lt;&gt;"",SUMIFS('4.学習記録'!$AL:$AL,'4.学習記録'!$Y:$Y,$I35,'4.学習記録'!$AJ:$AJ,"&gt;1"),"")</f>
        <v/>
      </c>
      <c r="K35" s="7" t="str">
        <f t="shared" ca="1" si="7"/>
        <v/>
      </c>
      <c r="L35" s="7" t="str">
        <f t="shared" ca="1" si="8"/>
        <v/>
      </c>
      <c r="M35" s="9"/>
      <c r="N35" s="11" t="str">
        <f ca="1">IF(AND(D35="",D36&lt;&gt;""),H35&amp;"："&amp;HLOOKUP(H35,'2.学籍記録'!$K$2:$O$11,4,0)&amp;"",D35)</f>
        <v/>
      </c>
      <c r="O35" s="7" t="str">
        <f t="shared" ca="1" si="9"/>
        <v/>
      </c>
      <c r="P35" s="17"/>
      <c r="Q35" s="17"/>
      <c r="R35" s="17"/>
      <c r="S35" s="50"/>
      <c r="T35" s="7" t="str">
        <f t="shared" ca="1" si="10"/>
        <v/>
      </c>
      <c r="Y35" s="7" t="str">
        <f t="shared" ca="1" si="11"/>
        <v/>
      </c>
    </row>
    <row r="36" spans="1:25" ht="14" x14ac:dyDescent="0.2">
      <c r="A36" s="7">
        <f t="shared" ca="1" si="0"/>
        <v>-31</v>
      </c>
      <c r="B36" s="7" t="str">
        <f t="shared" ca="1" si="1"/>
        <v/>
      </c>
      <c r="C36" s="7" t="str">
        <f t="shared" ca="1" si="2"/>
        <v/>
      </c>
      <c r="D36" s="5" t="str">
        <f t="shared" ca="1" si="3"/>
        <v/>
      </c>
      <c r="E36" s="5" t="str" cm="1">
        <f t="array" aca="1" ref="E36" ca="1">IF($A36&gt;0,IF($D36=INDIRECT($C36&amp;"$2"),INDIRECT("2.学籍記録!"&amp;$C36&amp;"$9"),"　"),"")</f>
        <v/>
      </c>
      <c r="F36" s="5" t="str">
        <f t="shared" ca="1" si="4"/>
        <v/>
      </c>
      <c r="G36" s="5" t="str">
        <f t="shared" ca="1" si="5"/>
        <v/>
      </c>
      <c r="H36" s="6" t="str">
        <f t="shared" ca="1" si="6"/>
        <v/>
      </c>
      <c r="I36" s="6" t="str">
        <f t="shared" ca="1" si="12"/>
        <v/>
      </c>
      <c r="J36" s="82" t="str">
        <f ca="1">IF($B36&lt;&gt;"",SUMIFS('4.学習記録'!$AL:$AL,'4.学習記録'!$Y:$Y,$I36,'4.学習記録'!$AJ:$AJ,"&gt;1"),"")</f>
        <v/>
      </c>
      <c r="K36" s="7" t="str">
        <f t="shared" ca="1" si="7"/>
        <v/>
      </c>
      <c r="L36" s="7" t="str">
        <f t="shared" ca="1" si="8"/>
        <v/>
      </c>
      <c r="M36" s="9"/>
      <c r="N36" s="11" t="str">
        <f ca="1">IF(AND(D36="",D37&lt;&gt;""),H36&amp;"："&amp;HLOOKUP(H36,'2.学籍記録'!$K$2:$O$11,4,0)&amp;"",D36)</f>
        <v/>
      </c>
      <c r="O36" s="7" t="str">
        <f t="shared" ca="1" si="9"/>
        <v/>
      </c>
      <c r="P36" s="17"/>
      <c r="Q36" s="17"/>
      <c r="R36" s="17"/>
      <c r="S36" s="50"/>
      <c r="T36" s="7" t="str">
        <f t="shared" ca="1" si="10"/>
        <v/>
      </c>
      <c r="Y36" s="7" t="str">
        <f t="shared" ca="1" si="11"/>
        <v/>
      </c>
    </row>
    <row r="37" spans="1:25" ht="14" x14ac:dyDescent="0.2">
      <c r="A37" s="7">
        <f t="shared" ca="1" si="0"/>
        <v>-32</v>
      </c>
      <c r="B37" s="7" t="str">
        <f t="shared" ca="1" si="1"/>
        <v/>
      </c>
      <c r="C37" s="7" t="str">
        <f t="shared" ca="1" si="2"/>
        <v/>
      </c>
      <c r="D37" s="5" t="str">
        <f t="shared" ca="1" si="3"/>
        <v/>
      </c>
      <c r="E37" s="5" t="str" cm="1">
        <f t="array" aca="1" ref="E37" ca="1">IF($A37&gt;0,IF($D37=INDIRECT($C37&amp;"$2"),INDIRECT("2.学籍記録!"&amp;$C37&amp;"$9"),"　"),"")</f>
        <v/>
      </c>
      <c r="F37" s="5" t="str">
        <f t="shared" ca="1" si="4"/>
        <v/>
      </c>
      <c r="G37" s="5" t="str">
        <f t="shared" ca="1" si="5"/>
        <v/>
      </c>
      <c r="H37" s="6" t="str">
        <f t="shared" ca="1" si="6"/>
        <v/>
      </c>
      <c r="I37" s="6" t="str">
        <f t="shared" ca="1" si="12"/>
        <v/>
      </c>
      <c r="J37" s="82" t="str">
        <f ca="1">IF($B37&lt;&gt;"",SUMIFS('4.学習記録'!$AL:$AL,'4.学習記録'!$Y:$Y,$I37,'4.学習記録'!$AJ:$AJ,"&gt;1"),"")</f>
        <v/>
      </c>
      <c r="K37" s="7" t="str">
        <f t="shared" ca="1" si="7"/>
        <v/>
      </c>
      <c r="L37" s="7" t="str">
        <f t="shared" ca="1" si="8"/>
        <v/>
      </c>
      <c r="M37" s="9"/>
      <c r="N37" s="11" t="str">
        <f ca="1">IF(AND(D37="",D38&lt;&gt;""),H37&amp;"："&amp;HLOOKUP(H37,'2.学籍記録'!$K$2:$O$11,4,0)&amp;"",D37)</f>
        <v/>
      </c>
      <c r="O37" s="7" t="str">
        <f t="shared" ca="1" si="9"/>
        <v/>
      </c>
      <c r="P37" s="17"/>
      <c r="Q37" s="17"/>
      <c r="R37" s="17"/>
      <c r="S37" s="50"/>
      <c r="T37" s="7" t="str">
        <f t="shared" ca="1" si="10"/>
        <v/>
      </c>
      <c r="Y37" s="7" t="str">
        <f t="shared" ca="1" si="11"/>
        <v/>
      </c>
    </row>
    <row r="38" spans="1:25" ht="14" x14ac:dyDescent="0.2">
      <c r="A38" s="7">
        <f t="shared" ca="1" si="0"/>
        <v>-33</v>
      </c>
      <c r="B38" s="7" t="str">
        <f t="shared" ca="1" si="1"/>
        <v/>
      </c>
      <c r="C38" s="7" t="str">
        <f t="shared" ca="1" si="2"/>
        <v/>
      </c>
      <c r="D38" s="5" t="str">
        <f t="shared" ca="1" si="3"/>
        <v/>
      </c>
      <c r="E38" s="5" t="str" cm="1">
        <f t="array" aca="1" ref="E38" ca="1">IF($A38&gt;0,IF($D38=INDIRECT($C38&amp;"$2"),INDIRECT("2.学籍記録!"&amp;$C38&amp;"$9"),"　"),"")</f>
        <v/>
      </c>
      <c r="F38" s="5" t="str">
        <f t="shared" ca="1" si="4"/>
        <v/>
      </c>
      <c r="G38" s="5" t="str">
        <f t="shared" ca="1" si="5"/>
        <v/>
      </c>
      <c r="H38" s="6" t="str">
        <f t="shared" ca="1" si="6"/>
        <v/>
      </c>
      <c r="I38" s="6" t="str">
        <f t="shared" ca="1" si="12"/>
        <v/>
      </c>
      <c r="J38" s="82" t="str">
        <f ca="1">IF($B38&lt;&gt;"",SUMIFS('4.学習記録'!$AL:$AL,'4.学習記録'!$Y:$Y,$I38,'4.学習記録'!$AJ:$AJ,"&gt;1"),"")</f>
        <v/>
      </c>
      <c r="K38" s="7" t="str">
        <f t="shared" ca="1" si="7"/>
        <v/>
      </c>
      <c r="L38" s="7" t="str">
        <f t="shared" ca="1" si="8"/>
        <v/>
      </c>
      <c r="M38" s="9"/>
      <c r="N38" s="11" t="str">
        <f ca="1">IF(AND(D38="",D39&lt;&gt;""),H38&amp;"："&amp;HLOOKUP(H38,'2.学籍記録'!$K$2:$O$11,4,0)&amp;"",D38)</f>
        <v/>
      </c>
      <c r="O38" s="7" t="str">
        <f t="shared" ca="1" si="9"/>
        <v/>
      </c>
      <c r="P38" s="17"/>
      <c r="Q38" s="17"/>
      <c r="R38" s="17"/>
      <c r="S38" s="50"/>
      <c r="T38" s="7" t="str">
        <f t="shared" ca="1" si="10"/>
        <v/>
      </c>
      <c r="Y38" s="7" t="str">
        <f t="shared" ca="1" si="11"/>
        <v/>
      </c>
    </row>
    <row r="39" spans="1:25" ht="14" x14ac:dyDescent="0.2">
      <c r="A39" s="7">
        <f t="shared" ca="1" si="0"/>
        <v>-34</v>
      </c>
      <c r="B39" s="7" t="str">
        <f t="shared" ca="1" si="1"/>
        <v/>
      </c>
      <c r="C39" s="7" t="str">
        <f t="shared" ca="1" si="2"/>
        <v/>
      </c>
      <c r="D39" s="5" t="str">
        <f t="shared" ca="1" si="3"/>
        <v/>
      </c>
      <c r="E39" s="5" t="str" cm="1">
        <f t="array" aca="1" ref="E39" ca="1">IF($A39&gt;0,IF($D39=INDIRECT($C39&amp;"$2"),INDIRECT("2.学籍記録!"&amp;$C39&amp;"$9"),"　"),"")</f>
        <v/>
      </c>
      <c r="F39" s="5" t="str">
        <f t="shared" ca="1" si="4"/>
        <v/>
      </c>
      <c r="G39" s="5" t="str">
        <f t="shared" ca="1" si="5"/>
        <v/>
      </c>
      <c r="H39" s="6" t="str">
        <f t="shared" ca="1" si="6"/>
        <v/>
      </c>
      <c r="I39" s="6" t="str">
        <f t="shared" ca="1" si="12"/>
        <v/>
      </c>
      <c r="J39" s="82" t="str">
        <f ca="1">IF($B39&lt;&gt;"",SUMIFS('4.学習記録'!$AL:$AL,'4.学習記録'!$Y:$Y,$I39,'4.学習記録'!$AJ:$AJ,"&gt;1"),"")</f>
        <v/>
      </c>
      <c r="K39" s="7" t="str">
        <f t="shared" ca="1" si="7"/>
        <v/>
      </c>
      <c r="L39" s="7" t="str">
        <f t="shared" ca="1" si="8"/>
        <v/>
      </c>
      <c r="M39" s="9"/>
      <c r="N39" s="11" t="str">
        <f ca="1">IF(AND(D39="",D40&lt;&gt;""),H39&amp;"："&amp;HLOOKUP(H39,'2.学籍記録'!$K$2:$O$11,4,0)&amp;"",D39)</f>
        <v/>
      </c>
      <c r="O39" s="7" t="str">
        <f t="shared" ca="1" si="9"/>
        <v/>
      </c>
      <c r="P39" s="17"/>
      <c r="Q39" s="17"/>
      <c r="R39" s="17"/>
      <c r="S39" s="50"/>
      <c r="T39" s="7" t="str">
        <f t="shared" ca="1" si="10"/>
        <v/>
      </c>
      <c r="Y39" s="7" t="str">
        <f t="shared" ca="1" si="11"/>
        <v/>
      </c>
    </row>
    <row r="40" spans="1:25" ht="14" x14ac:dyDescent="0.2">
      <c r="A40" s="7">
        <f t="shared" ca="1" si="0"/>
        <v>-35</v>
      </c>
      <c r="B40" s="7" t="str">
        <f t="shared" ca="1" si="1"/>
        <v/>
      </c>
      <c r="C40" s="7" t="str">
        <f t="shared" ca="1" si="2"/>
        <v/>
      </c>
      <c r="D40" s="5" t="str">
        <f t="shared" ca="1" si="3"/>
        <v/>
      </c>
      <c r="E40" s="5" t="str" cm="1">
        <f t="array" aca="1" ref="E40" ca="1">IF($A40&gt;0,IF($D40=INDIRECT($C40&amp;"$2"),INDIRECT("2.学籍記録!"&amp;$C40&amp;"$9"),"　"),"")</f>
        <v/>
      </c>
      <c r="F40" s="5" t="str">
        <f t="shared" ca="1" si="4"/>
        <v/>
      </c>
      <c r="G40" s="5" t="str">
        <f t="shared" ca="1" si="5"/>
        <v/>
      </c>
      <c r="H40" s="6" t="str">
        <f t="shared" ca="1" si="6"/>
        <v/>
      </c>
      <c r="I40" s="6" t="str">
        <f t="shared" ca="1" si="12"/>
        <v/>
      </c>
      <c r="J40" s="82" t="str">
        <f ca="1">IF($B40&lt;&gt;"",SUMIFS('4.学習記録'!$AL:$AL,'4.学習記録'!$Y:$Y,$I40,'4.学習記録'!$AJ:$AJ,"&gt;1"),"")</f>
        <v/>
      </c>
      <c r="K40" s="7" t="str">
        <f t="shared" ca="1" si="7"/>
        <v/>
      </c>
      <c r="L40" s="7" t="str">
        <f t="shared" ca="1" si="8"/>
        <v/>
      </c>
      <c r="M40" s="9"/>
      <c r="N40" s="11" t="str">
        <f ca="1">IF(AND(D40="",D41&lt;&gt;""),H40&amp;"："&amp;HLOOKUP(H40,'2.学籍記録'!$K$2:$O$11,4,0)&amp;"",D40)</f>
        <v/>
      </c>
      <c r="O40" s="7" t="str">
        <f t="shared" ca="1" si="9"/>
        <v/>
      </c>
      <c r="P40" s="17"/>
      <c r="Q40" s="17"/>
      <c r="R40" s="17"/>
      <c r="S40" s="50"/>
      <c r="T40" s="7" t="str">
        <f t="shared" ca="1" si="10"/>
        <v/>
      </c>
      <c r="Y40" s="7" t="str">
        <f t="shared" ca="1" si="11"/>
        <v/>
      </c>
    </row>
    <row r="41" spans="1:25" ht="14" x14ac:dyDescent="0.2">
      <c r="A41" s="7">
        <f t="shared" ca="1" si="0"/>
        <v>-36</v>
      </c>
      <c r="B41" s="7" t="str">
        <f t="shared" ca="1" si="1"/>
        <v/>
      </c>
      <c r="C41" s="7" t="str">
        <f t="shared" ca="1" si="2"/>
        <v/>
      </c>
      <c r="D41" s="5" t="str">
        <f t="shared" ca="1" si="3"/>
        <v/>
      </c>
      <c r="E41" s="5" t="str" cm="1">
        <f t="array" aca="1" ref="E41" ca="1">IF($A41&gt;0,IF($D41=INDIRECT($C41&amp;"$2"),INDIRECT("2.学籍記録!"&amp;$C41&amp;"$9"),"　"),"")</f>
        <v/>
      </c>
      <c r="F41" s="5" t="str">
        <f t="shared" ca="1" si="4"/>
        <v/>
      </c>
      <c r="G41" s="5" t="str">
        <f t="shared" ca="1" si="5"/>
        <v/>
      </c>
      <c r="H41" s="6" t="str">
        <f t="shared" ca="1" si="6"/>
        <v/>
      </c>
      <c r="I41" s="6" t="str">
        <f t="shared" ca="1" si="12"/>
        <v/>
      </c>
      <c r="J41" s="82" t="str">
        <f ca="1">IF($B41&lt;&gt;"",SUMIFS('4.学習記録'!$AL:$AL,'4.学習記録'!$Y:$Y,$I41,'4.学習記録'!$AJ:$AJ,"&gt;1"),"")</f>
        <v/>
      </c>
      <c r="K41" s="7" t="str">
        <f t="shared" ca="1" si="7"/>
        <v/>
      </c>
      <c r="L41" s="7" t="str">
        <f t="shared" ca="1" si="8"/>
        <v/>
      </c>
      <c r="M41" s="9"/>
      <c r="N41" s="11" t="str">
        <f ca="1">IF(AND(D41="",D42&lt;&gt;""),H41&amp;"："&amp;HLOOKUP(H41,'2.学籍記録'!$K$2:$O$11,4,0)&amp;"",D41)</f>
        <v/>
      </c>
      <c r="O41" s="7" t="str">
        <f t="shared" ca="1" si="9"/>
        <v/>
      </c>
      <c r="P41" s="17"/>
      <c r="Q41" s="17"/>
      <c r="R41" s="17"/>
      <c r="S41" s="50"/>
      <c r="T41" s="7" t="str">
        <f t="shared" ca="1" si="10"/>
        <v/>
      </c>
      <c r="Y41" s="7" t="str">
        <f t="shared" ca="1" si="11"/>
        <v/>
      </c>
    </row>
    <row r="42" spans="1:25" ht="14" x14ac:dyDescent="0.2">
      <c r="A42" s="7">
        <f t="shared" ca="1" si="0"/>
        <v>-37</v>
      </c>
      <c r="B42" s="7" t="str">
        <f t="shared" ca="1" si="1"/>
        <v/>
      </c>
      <c r="C42" s="7" t="str">
        <f t="shared" ca="1" si="2"/>
        <v/>
      </c>
      <c r="D42" s="5" t="str">
        <f t="shared" ca="1" si="3"/>
        <v/>
      </c>
      <c r="E42" s="5" t="str" cm="1">
        <f t="array" aca="1" ref="E42" ca="1">IF($A42&gt;0,IF($D42=INDIRECT($C42&amp;"$2"),INDIRECT("2.学籍記録!"&amp;$C42&amp;"$9"),"　"),"")</f>
        <v/>
      </c>
      <c r="F42" s="5" t="str">
        <f t="shared" ca="1" si="4"/>
        <v/>
      </c>
      <c r="G42" s="5" t="str">
        <f t="shared" ca="1" si="5"/>
        <v/>
      </c>
      <c r="H42" s="6" t="str">
        <f t="shared" ca="1" si="6"/>
        <v/>
      </c>
      <c r="I42" s="6" t="str">
        <f t="shared" ca="1" si="12"/>
        <v/>
      </c>
      <c r="J42" s="82" t="str">
        <f ca="1">IF($B42&lt;&gt;"",SUMIFS('4.学習記録'!$AL:$AL,'4.学習記録'!$Y:$Y,$I42,'4.学習記録'!$AJ:$AJ,"&gt;1"),"")</f>
        <v/>
      </c>
      <c r="K42" s="7" t="str">
        <f t="shared" ca="1" si="7"/>
        <v/>
      </c>
      <c r="L42" s="7" t="str">
        <f t="shared" ca="1" si="8"/>
        <v/>
      </c>
      <c r="M42" s="9"/>
      <c r="N42" s="11" t="str">
        <f ca="1">IF(AND(D42="",D43&lt;&gt;""),H42&amp;"："&amp;HLOOKUP(H42,'2.学籍記録'!$K$2:$O$11,4,0)&amp;"",D42)</f>
        <v/>
      </c>
      <c r="O42" s="7" t="str">
        <f t="shared" ca="1" si="9"/>
        <v/>
      </c>
      <c r="P42" s="17"/>
      <c r="Q42" s="17"/>
      <c r="R42" s="17"/>
      <c r="S42" s="50"/>
      <c r="T42" s="7" t="str">
        <f t="shared" ca="1" si="10"/>
        <v/>
      </c>
      <c r="Y42" s="7" t="str">
        <f t="shared" ca="1" si="11"/>
        <v/>
      </c>
    </row>
    <row r="43" spans="1:25" ht="14" x14ac:dyDescent="0.2">
      <c r="A43" s="7">
        <f t="shared" ca="1" si="0"/>
        <v>-38</v>
      </c>
      <c r="B43" s="7" t="str">
        <f t="shared" ca="1" si="1"/>
        <v/>
      </c>
      <c r="C43" s="7" t="str">
        <f t="shared" ca="1" si="2"/>
        <v/>
      </c>
      <c r="D43" s="5" t="str">
        <f t="shared" ca="1" si="3"/>
        <v/>
      </c>
      <c r="E43" s="5" t="str" cm="1">
        <f t="array" aca="1" ref="E43" ca="1">IF($A43&gt;0,IF($D43=INDIRECT($C43&amp;"$2"),INDIRECT("2.学籍記録!"&amp;$C43&amp;"$9"),"　"),"")</f>
        <v/>
      </c>
      <c r="F43" s="5" t="str">
        <f t="shared" ca="1" si="4"/>
        <v/>
      </c>
      <c r="G43" s="5" t="str">
        <f t="shared" ca="1" si="5"/>
        <v/>
      </c>
      <c r="H43" s="6" t="str">
        <f t="shared" ca="1" si="6"/>
        <v/>
      </c>
      <c r="I43" s="6" t="str">
        <f t="shared" ca="1" si="12"/>
        <v/>
      </c>
      <c r="J43" s="82" t="str">
        <f ca="1">IF($B43&lt;&gt;"",SUMIFS('4.学習記録'!$AL:$AL,'4.学習記録'!$Y:$Y,$I43,'4.学習記録'!$AJ:$AJ,"&gt;1"),"")</f>
        <v/>
      </c>
      <c r="K43" s="7" t="str">
        <f t="shared" ca="1" si="7"/>
        <v/>
      </c>
      <c r="L43" s="7" t="str">
        <f t="shared" ca="1" si="8"/>
        <v/>
      </c>
      <c r="M43" s="9"/>
      <c r="N43" s="11" t="str">
        <f ca="1">IF(AND(D43="",D44&lt;&gt;""),H43&amp;"："&amp;HLOOKUP(H43,'2.学籍記録'!$K$2:$O$11,4,0)&amp;"",D43)</f>
        <v/>
      </c>
      <c r="O43" s="7" t="str">
        <f t="shared" ca="1" si="9"/>
        <v/>
      </c>
      <c r="P43" s="17"/>
      <c r="Q43" s="17"/>
      <c r="R43" s="17"/>
      <c r="S43" s="50"/>
      <c r="T43" s="7" t="str">
        <f t="shared" ca="1" si="10"/>
        <v/>
      </c>
      <c r="Y43" s="7" t="str">
        <f t="shared" ca="1" si="11"/>
        <v/>
      </c>
    </row>
    <row r="44" spans="1:25" ht="14" x14ac:dyDescent="0.2">
      <c r="A44" s="7">
        <f t="shared" ca="1" si="0"/>
        <v>-39</v>
      </c>
      <c r="B44" s="7" t="str">
        <f t="shared" ca="1" si="1"/>
        <v/>
      </c>
      <c r="C44" s="7" t="str">
        <f t="shared" ca="1" si="2"/>
        <v/>
      </c>
      <c r="D44" s="5" t="str">
        <f t="shared" ca="1" si="3"/>
        <v/>
      </c>
      <c r="E44" s="5" t="str" cm="1">
        <f t="array" aca="1" ref="E44" ca="1">IF($A44&gt;0,IF($D44=INDIRECT($C44&amp;"$2"),INDIRECT("2.学籍記録!"&amp;$C44&amp;"$9"),"　"),"")</f>
        <v/>
      </c>
      <c r="F44" s="5" t="str">
        <f t="shared" ca="1" si="4"/>
        <v/>
      </c>
      <c r="G44" s="5" t="str">
        <f t="shared" ca="1" si="5"/>
        <v/>
      </c>
      <c r="H44" s="6" t="str">
        <f t="shared" ca="1" si="6"/>
        <v/>
      </c>
      <c r="I44" s="6" t="str">
        <f t="shared" ca="1" si="12"/>
        <v/>
      </c>
      <c r="J44" s="82" t="str">
        <f ca="1">IF($B44&lt;&gt;"",SUMIFS('4.学習記録'!$AL:$AL,'4.学習記録'!$Y:$Y,$I44,'4.学習記録'!$AJ:$AJ,"&gt;1"),"")</f>
        <v/>
      </c>
      <c r="K44" s="7" t="str">
        <f t="shared" ca="1" si="7"/>
        <v/>
      </c>
      <c r="L44" s="7" t="str">
        <f t="shared" ca="1" si="8"/>
        <v/>
      </c>
      <c r="M44" s="9"/>
      <c r="N44" s="11" t="str">
        <f ca="1">IF(AND(D44="",D45&lt;&gt;""),H44&amp;"："&amp;HLOOKUP(H44,'2.学籍記録'!$K$2:$O$11,4,0)&amp;"",D44)</f>
        <v/>
      </c>
      <c r="O44" s="7" t="str">
        <f t="shared" ca="1" si="9"/>
        <v/>
      </c>
      <c r="P44" s="17"/>
      <c r="Q44" s="17"/>
      <c r="R44" s="17"/>
      <c r="S44" s="50"/>
      <c r="T44" s="7" t="str">
        <f t="shared" ca="1" si="10"/>
        <v/>
      </c>
      <c r="Y44" s="7" t="str">
        <f t="shared" ca="1" si="11"/>
        <v/>
      </c>
    </row>
    <row r="45" spans="1:25" ht="14" x14ac:dyDescent="0.2">
      <c r="A45" s="7">
        <f t="shared" ca="1" si="0"/>
        <v>-40</v>
      </c>
      <c r="B45" s="7" t="str">
        <f t="shared" ca="1" si="1"/>
        <v/>
      </c>
      <c r="C45" s="7" t="str">
        <f t="shared" ca="1" si="2"/>
        <v/>
      </c>
      <c r="D45" s="5" t="str">
        <f t="shared" ca="1" si="3"/>
        <v/>
      </c>
      <c r="E45" s="5" t="str" cm="1">
        <f t="array" aca="1" ref="E45" ca="1">IF($A45&gt;0,IF($D45=INDIRECT($C45&amp;"$2"),INDIRECT("2.学籍記録!"&amp;$C45&amp;"$9"),"　"),"")</f>
        <v/>
      </c>
      <c r="F45" s="5" t="str">
        <f t="shared" ca="1" si="4"/>
        <v/>
      </c>
      <c r="G45" s="5" t="str">
        <f t="shared" ca="1" si="5"/>
        <v/>
      </c>
      <c r="H45" s="6" t="str">
        <f t="shared" ca="1" si="6"/>
        <v/>
      </c>
      <c r="I45" s="6" t="str">
        <f t="shared" ca="1" si="12"/>
        <v/>
      </c>
      <c r="J45" s="82" t="str">
        <f ca="1">IF($B45&lt;&gt;"",SUMIFS('4.学習記録'!$AL:$AL,'4.学習記録'!$Y:$Y,$I45,'4.学習記録'!$AJ:$AJ,"&gt;1"),"")</f>
        <v/>
      </c>
      <c r="K45" s="7" t="str">
        <f t="shared" ca="1" si="7"/>
        <v/>
      </c>
      <c r="L45" s="7" t="str">
        <f t="shared" ca="1" si="8"/>
        <v/>
      </c>
      <c r="M45" s="9"/>
      <c r="N45" s="11" t="str">
        <f ca="1">IF(AND(D45="",D46&lt;&gt;""),H45&amp;"："&amp;HLOOKUP(H45,'2.学籍記録'!$K$2:$O$11,4,0)&amp;"",D45)</f>
        <v/>
      </c>
      <c r="O45" s="7" t="str">
        <f t="shared" ca="1" si="9"/>
        <v/>
      </c>
      <c r="P45" s="17"/>
      <c r="Q45" s="17"/>
      <c r="R45" s="17"/>
      <c r="S45" s="50"/>
      <c r="T45" s="7" t="str">
        <f t="shared" ca="1" si="10"/>
        <v/>
      </c>
      <c r="Y45" s="7" t="str">
        <f t="shared" ca="1" si="11"/>
        <v/>
      </c>
    </row>
    <row r="46" spans="1:25" ht="14" x14ac:dyDescent="0.2">
      <c r="A46" s="7">
        <f t="shared" ca="1" si="0"/>
        <v>-41</v>
      </c>
      <c r="B46" s="7" t="str">
        <f t="shared" ca="1" si="1"/>
        <v/>
      </c>
      <c r="C46" s="7" t="str">
        <f t="shared" ca="1" si="2"/>
        <v/>
      </c>
      <c r="D46" s="5" t="str">
        <f t="shared" ca="1" si="3"/>
        <v/>
      </c>
      <c r="E46" s="5" t="str" cm="1">
        <f t="array" aca="1" ref="E46" ca="1">IF($A46&gt;0,IF($D46=INDIRECT($C46&amp;"$2"),INDIRECT("2.学籍記録!"&amp;$C46&amp;"$9"),"　"),"")</f>
        <v/>
      </c>
      <c r="F46" s="5" t="str">
        <f t="shared" ca="1" si="4"/>
        <v/>
      </c>
      <c r="G46" s="5" t="str">
        <f t="shared" ca="1" si="5"/>
        <v/>
      </c>
      <c r="H46" s="6" t="str">
        <f t="shared" ca="1" si="6"/>
        <v/>
      </c>
      <c r="I46" s="6" t="str">
        <f t="shared" ca="1" si="12"/>
        <v/>
      </c>
      <c r="J46" s="82" t="str">
        <f ca="1">IF($B46&lt;&gt;"",SUMIFS('4.学習記録'!$AL:$AL,'4.学習記録'!$Y:$Y,$I46,'4.学習記録'!$AJ:$AJ,"&gt;1"),"")</f>
        <v/>
      </c>
      <c r="K46" s="7" t="str">
        <f t="shared" ca="1" si="7"/>
        <v/>
      </c>
      <c r="L46" s="7" t="str">
        <f t="shared" ca="1" si="8"/>
        <v/>
      </c>
      <c r="M46" s="9"/>
      <c r="N46" s="11" t="str">
        <f ca="1">IF(AND(D46="",D47&lt;&gt;""),H46&amp;"："&amp;HLOOKUP(H46,'2.学籍記録'!$K$2:$O$11,4,0)&amp;"",D46)</f>
        <v/>
      </c>
      <c r="O46" s="7" t="str">
        <f t="shared" ca="1" si="9"/>
        <v/>
      </c>
      <c r="P46" s="17"/>
      <c r="Q46" s="17"/>
      <c r="R46" s="17"/>
      <c r="S46" s="50"/>
      <c r="T46" s="7" t="str">
        <f t="shared" ca="1" si="10"/>
        <v/>
      </c>
      <c r="Y46" s="7" t="str">
        <f t="shared" ca="1" si="11"/>
        <v/>
      </c>
    </row>
    <row r="47" spans="1:25" ht="14" x14ac:dyDescent="0.2">
      <c r="A47" s="7">
        <f t="shared" ca="1" si="0"/>
        <v>-42</v>
      </c>
      <c r="B47" s="7" t="str">
        <f t="shared" ca="1" si="1"/>
        <v/>
      </c>
      <c r="C47" s="7" t="str">
        <f t="shared" ca="1" si="2"/>
        <v/>
      </c>
      <c r="D47" s="5" t="str">
        <f t="shared" ca="1" si="3"/>
        <v/>
      </c>
      <c r="E47" s="5" t="str" cm="1">
        <f t="array" aca="1" ref="E47" ca="1">IF($A47&gt;0,IF($D47=INDIRECT($C47&amp;"$2"),INDIRECT("2.学籍記録!"&amp;$C47&amp;"$9"),"　"),"")</f>
        <v/>
      </c>
      <c r="F47" s="5" t="str">
        <f t="shared" ca="1" si="4"/>
        <v/>
      </c>
      <c r="G47" s="5" t="str">
        <f t="shared" ca="1" si="5"/>
        <v/>
      </c>
      <c r="H47" s="6" t="str">
        <f t="shared" ca="1" si="6"/>
        <v/>
      </c>
      <c r="I47" s="6" t="str">
        <f t="shared" ca="1" si="12"/>
        <v/>
      </c>
      <c r="J47" s="82" t="str">
        <f ca="1">IF($B47&lt;&gt;"",SUMIFS('4.学習記録'!$AL:$AL,'4.学習記録'!$Y:$Y,$I47,'4.学習記録'!$AJ:$AJ,"&gt;1"),"")</f>
        <v/>
      </c>
      <c r="K47" s="7" t="str">
        <f t="shared" ca="1" si="7"/>
        <v/>
      </c>
      <c r="L47" s="7" t="str">
        <f t="shared" ca="1" si="8"/>
        <v/>
      </c>
      <c r="M47" s="9"/>
      <c r="N47" s="11" t="str">
        <f ca="1">IF(AND(D47="",D48&lt;&gt;""),H47&amp;"："&amp;HLOOKUP(H47,'2.学籍記録'!$K$2:$O$11,4,0)&amp;"",D47)</f>
        <v/>
      </c>
      <c r="O47" s="7" t="str">
        <f t="shared" ca="1" si="9"/>
        <v/>
      </c>
      <c r="P47" s="17"/>
      <c r="Q47" s="17"/>
      <c r="R47" s="17"/>
      <c r="S47" s="50"/>
      <c r="T47" s="7" t="str">
        <f t="shared" ca="1" si="10"/>
        <v/>
      </c>
      <c r="Y47" s="7" t="str">
        <f t="shared" ca="1" si="11"/>
        <v/>
      </c>
    </row>
    <row r="48" spans="1:25" ht="14" x14ac:dyDescent="0.2">
      <c r="A48" s="7">
        <f t="shared" ca="1" si="0"/>
        <v>-43</v>
      </c>
      <c r="B48" s="7" t="str">
        <f t="shared" ca="1" si="1"/>
        <v/>
      </c>
      <c r="C48" s="7" t="str">
        <f t="shared" ca="1" si="2"/>
        <v/>
      </c>
      <c r="D48" s="5" t="str">
        <f t="shared" ca="1" si="3"/>
        <v/>
      </c>
      <c r="E48" s="5" t="str" cm="1">
        <f t="array" aca="1" ref="E48" ca="1">IF($A48&gt;0,IF($D48=INDIRECT($C48&amp;"$2"),INDIRECT("2.学籍記録!"&amp;$C48&amp;"$9"),"　"),"")</f>
        <v/>
      </c>
      <c r="F48" s="5" t="str">
        <f t="shared" ca="1" si="4"/>
        <v/>
      </c>
      <c r="G48" s="5" t="str">
        <f t="shared" ca="1" si="5"/>
        <v/>
      </c>
      <c r="H48" s="6" t="str">
        <f t="shared" ca="1" si="6"/>
        <v/>
      </c>
      <c r="I48" s="6" t="str">
        <f t="shared" ca="1" si="12"/>
        <v/>
      </c>
      <c r="J48" s="82" t="str">
        <f ca="1">IF($B48&lt;&gt;"",SUMIFS('4.学習記録'!$AL:$AL,'4.学習記録'!$Y:$Y,$I48,'4.学習記録'!$AJ:$AJ,"&gt;1"),"")</f>
        <v/>
      </c>
      <c r="K48" s="7" t="str">
        <f t="shared" ca="1" si="7"/>
        <v/>
      </c>
      <c r="L48" s="7" t="str">
        <f t="shared" ca="1" si="8"/>
        <v/>
      </c>
      <c r="M48" s="9"/>
      <c r="N48" s="11" t="str">
        <f ca="1">IF(AND(D48="",D49&lt;&gt;""),H48&amp;"："&amp;HLOOKUP(H48,'2.学籍記録'!$K$2:$O$11,4,0)&amp;"",D48)</f>
        <v/>
      </c>
      <c r="O48" s="7" t="str">
        <f t="shared" ca="1" si="9"/>
        <v/>
      </c>
      <c r="P48" s="17"/>
      <c r="Q48" s="17"/>
      <c r="R48" s="17"/>
      <c r="S48" s="50"/>
      <c r="T48" s="7" t="str">
        <f t="shared" ca="1" si="10"/>
        <v/>
      </c>
      <c r="Y48" s="7" t="str">
        <f t="shared" ca="1" si="11"/>
        <v/>
      </c>
    </row>
    <row r="49" spans="1:25" ht="14" x14ac:dyDescent="0.2">
      <c r="A49" s="7">
        <f t="shared" ca="1" si="0"/>
        <v>-44</v>
      </c>
      <c r="B49" s="7" t="str">
        <f t="shared" ca="1" si="1"/>
        <v/>
      </c>
      <c r="C49" s="7" t="str">
        <f t="shared" ca="1" si="2"/>
        <v/>
      </c>
      <c r="D49" s="5" t="str">
        <f t="shared" ca="1" si="3"/>
        <v/>
      </c>
      <c r="E49" s="5" t="str" cm="1">
        <f t="array" aca="1" ref="E49" ca="1">IF($A49&gt;0,IF($D49=INDIRECT($C49&amp;"$2"),INDIRECT("2.学籍記録!"&amp;$C49&amp;"$9"),"　"),"")</f>
        <v/>
      </c>
      <c r="F49" s="5" t="str">
        <f t="shared" ca="1" si="4"/>
        <v/>
      </c>
      <c r="G49" s="5" t="str">
        <f t="shared" ca="1" si="5"/>
        <v/>
      </c>
      <c r="H49" s="6" t="str">
        <f t="shared" ca="1" si="6"/>
        <v/>
      </c>
      <c r="I49" s="6" t="str">
        <f t="shared" ca="1" si="12"/>
        <v/>
      </c>
      <c r="J49" s="82" t="str">
        <f ca="1">IF($B49&lt;&gt;"",SUMIFS('4.学習記録'!$AL:$AL,'4.学習記録'!$Y:$Y,$I49,'4.学習記録'!$AJ:$AJ,"&gt;1"),"")</f>
        <v/>
      </c>
      <c r="K49" s="7" t="str">
        <f t="shared" ca="1" si="7"/>
        <v/>
      </c>
      <c r="L49" s="7" t="str">
        <f t="shared" ca="1" si="8"/>
        <v/>
      </c>
      <c r="M49" s="9"/>
      <c r="N49" s="11" t="str">
        <f ca="1">IF(AND(D49="",D50&lt;&gt;""),H49&amp;"："&amp;HLOOKUP(H49,'2.学籍記録'!$K$2:$O$11,4,0)&amp;"",D49)</f>
        <v/>
      </c>
      <c r="O49" s="7" t="str">
        <f t="shared" ca="1" si="9"/>
        <v/>
      </c>
      <c r="P49" s="17"/>
      <c r="Q49" s="17"/>
      <c r="R49" s="17"/>
      <c r="S49" s="50"/>
      <c r="T49" s="7" t="str">
        <f t="shared" ca="1" si="10"/>
        <v/>
      </c>
      <c r="Y49" s="7" t="str">
        <f t="shared" ca="1" si="11"/>
        <v/>
      </c>
    </row>
    <row r="50" spans="1:25" ht="14" x14ac:dyDescent="0.2">
      <c r="A50" s="7"/>
      <c r="B50" s="7"/>
      <c r="C50" s="5"/>
      <c r="D50" s="5"/>
      <c r="E50" s="6"/>
      <c r="F50" s="6"/>
      <c r="G50" s="6"/>
      <c r="H50" s="5"/>
      <c r="I50" s="5"/>
      <c r="J50" s="5"/>
      <c r="K50" s="5"/>
      <c r="P50" s="17"/>
      <c r="Q50" s="17"/>
      <c r="R50" s="17"/>
      <c r="S50" s="18"/>
    </row>
  </sheetData>
  <sheetProtection algorithmName="SHA-512" hashValue="g7XeP53qZ+8E82fsknGpUTBLkReQVB5pjbGRhJrVw46K/TUPw4YS0VC5ZzUXu+1fYoTAV6ALFlOfC2BH6zjPgw==" saltValue="mmlLa89IYNBmrp9HaJeGrg==" spinCount="100000" sheet="1" objects="1" scenarios="1"/>
  <mergeCells count="4">
    <mergeCell ref="V15:V16"/>
    <mergeCell ref="V5:V8"/>
    <mergeCell ref="V9:V10"/>
    <mergeCell ref="V11:V13"/>
  </mergeCells>
  <phoneticPr fontId="5"/>
  <conditionalFormatting sqref="N3:O49">
    <cfRule type="expression" dxfId="19" priority="6">
      <formula>IF(LEN(N3)=0,FALSE,TRUE)</formula>
    </cfRule>
  </conditionalFormatting>
  <conditionalFormatting sqref="P3:R3">
    <cfRule type="expression" dxfId="18" priority="3">
      <formula>IF(LEN($O3)=0,FALSE,IF($L$4=0,TRUE,FALSE))</formula>
    </cfRule>
    <cfRule type="expression" dxfId="17" priority="5">
      <formula>IF(LEN($O3)=0,FALSE,TRUE)</formula>
    </cfRule>
  </conditionalFormatting>
  <conditionalFormatting sqref="P4:R49">
    <cfRule type="expression" dxfId="16" priority="8">
      <formula>IF(LEN($O4)=0,FALSE,IF($L4=0,TRUE,FALSE))</formula>
    </cfRule>
    <cfRule type="expression" dxfId="15" priority="10">
      <formula>IF(LEN($O4)=0,FALSE,TRUE)</formula>
    </cfRule>
  </conditionalFormatting>
  <conditionalFormatting sqref="P3:S49">
    <cfRule type="expression" dxfId="14" priority="7">
      <formula>IF($O3&lt;&gt;"",TRUE,FALSE)</formula>
    </cfRule>
  </conditionalFormatting>
  <conditionalFormatting sqref="S3">
    <cfRule type="expression" dxfId="13" priority="4">
      <formula>IF(LEN($O3)=0,FALSE,TRUE)</formula>
    </cfRule>
  </conditionalFormatting>
  <conditionalFormatting sqref="S4:S49">
    <cfRule type="expression" dxfId="12" priority="9">
      <formula>IF(LEN($O4)=0,FALSE,TRUE)</formula>
    </cfRule>
  </conditionalFormatting>
  <conditionalFormatting sqref="T3:T49">
    <cfRule type="expression" dxfId="11" priority="1">
      <formula>IF(LEN(T3)=0,FALSE,TRUE)</formula>
    </cfRule>
  </conditionalFormatting>
  <dataValidations disablePrompts="1" count="1">
    <dataValidation type="list" allowBlank="1" showInputMessage="1" showErrorMessage="1" sqref="S5:S49" xr:uid="{00000000-0002-0000-0300-000000000000}">
      <formula1>INDIRECT($Y5)</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AW200"/>
  <sheetViews>
    <sheetView zoomScaleNormal="100" workbookViewId="0">
      <pane ySplit="2" topLeftCell="A4" activePane="bottomLeft" state="frozen"/>
      <selection pane="bottomLeft" activeCell="AC4" sqref="AC4"/>
    </sheetView>
  </sheetViews>
  <sheetFormatPr defaultColWidth="0" defaultRowHeight="18" x14ac:dyDescent="0.55000000000000004"/>
  <cols>
    <col min="1" max="5" width="5.08203125" style="7" hidden="1" customWidth="1"/>
    <col min="6" max="6" width="2.75" style="49" hidden="1" customWidth="1"/>
    <col min="7" max="8" width="5.5" style="7" hidden="1" customWidth="1"/>
    <col min="9" max="10" width="2.5" style="7" hidden="1" customWidth="1"/>
    <col min="11" max="11" width="15" style="7" hidden="1" customWidth="1"/>
    <col min="12" max="12" width="11" style="7" hidden="1" customWidth="1"/>
    <col min="13" max="13" width="6.83203125" style="7" hidden="1" customWidth="1"/>
    <col min="14" max="14" width="5.08203125" style="7" hidden="1" customWidth="1"/>
    <col min="15" max="15" width="6.58203125" style="7" hidden="1" customWidth="1"/>
    <col min="16" max="16" width="4.33203125" style="7" hidden="1" customWidth="1"/>
    <col min="17" max="18" width="4.75" style="7" hidden="1" customWidth="1"/>
    <col min="19" max="19" width="4.33203125" style="7" hidden="1" customWidth="1"/>
    <col min="20" max="22" width="4.75" style="7" hidden="1" customWidth="1"/>
    <col min="23" max="23" width="4.33203125" style="7" hidden="1" customWidth="1"/>
    <col min="24" max="24" width="3.75" style="7" hidden="1" customWidth="1"/>
    <col min="25" max="25" width="5.25" style="7" hidden="1" customWidth="1"/>
    <col min="26" max="26" width="4.75" style="7" hidden="1" customWidth="1"/>
    <col min="27" max="27" width="1.33203125" style="7" customWidth="1"/>
    <col min="28" max="28" width="2.08203125" style="29" customWidth="1"/>
    <col min="29" max="29" width="4.33203125" style="7" customWidth="1"/>
    <col min="30" max="30" width="20.33203125" style="11" customWidth="1"/>
    <col min="31" max="31" width="5.5" style="7" bestFit="1" customWidth="1"/>
    <col min="32" max="32" width="4.5" style="7" customWidth="1"/>
    <col min="33" max="33" width="5.33203125" style="7" bestFit="1" customWidth="1"/>
    <col min="34" max="34" width="9" style="11" customWidth="1"/>
    <col min="35" max="35" width="17.33203125" style="11" customWidth="1"/>
    <col min="36" max="36" width="5.08203125" style="7" customWidth="1"/>
    <col min="37" max="38" width="6.5" style="7" customWidth="1"/>
    <col min="39" max="40" width="14.25" style="11" customWidth="1"/>
    <col min="41" max="41" width="1.5" style="11" customWidth="1"/>
    <col min="42" max="42" width="7.5" style="11" customWidth="1"/>
    <col min="43" max="43" width="8.08203125" style="11" bestFit="1" customWidth="1"/>
    <col min="44" max="44" width="12.08203125" style="11" customWidth="1"/>
    <col min="45" max="45" width="12.25" style="11" customWidth="1"/>
    <col min="46" max="46" width="11.5" style="11" customWidth="1"/>
    <col min="47" max="47" width="1.83203125" style="11" customWidth="1"/>
    <col min="48" max="48" width="4.08203125" style="11" hidden="1" customWidth="1"/>
    <col min="49" max="49" width="61.33203125" style="11" hidden="1" customWidth="1"/>
    <col min="50" max="16384" width="9" style="11" hidden="1"/>
  </cols>
  <sheetData>
    <row r="1" spans="1:49" ht="57.75" customHeight="1" x14ac:dyDescent="0.55000000000000004">
      <c r="A1" s="7" t="s">
        <v>49</v>
      </c>
      <c r="B1" s="7" t="s">
        <v>51</v>
      </c>
      <c r="C1" s="7" t="s">
        <v>52</v>
      </c>
      <c r="D1" s="7" t="s">
        <v>53</v>
      </c>
      <c r="E1" s="7" t="s">
        <v>54</v>
      </c>
      <c r="F1" s="49" t="str">
        <f>IF('2.学籍記録'!K5="","","A")</f>
        <v/>
      </c>
      <c r="G1" s="7">
        <v>1901</v>
      </c>
      <c r="H1" s="7">
        <v>2022</v>
      </c>
      <c r="I1" s="7">
        <v>5</v>
      </c>
      <c r="J1" s="7">
        <v>0</v>
      </c>
      <c r="K1" s="7" t="str">
        <f>"4.学習記録!F1:F"&amp;K2</f>
        <v>4.学習記録!F1:F0</v>
      </c>
      <c r="M1" s="7" t="s">
        <v>674</v>
      </c>
      <c r="N1" s="7" t="s">
        <v>675</v>
      </c>
      <c r="O1" s="7" t="s">
        <v>757</v>
      </c>
      <c r="AB1" s="153" t="s">
        <v>726</v>
      </c>
      <c r="AC1" s="154"/>
      <c r="AD1" s="142" t="str">
        <f ca="1">IFERROR(VLOOKUP(LEFT(ADDRESS(CELL("row"),CELL("col"),4),2),$AV:$AW,2,0),"")</f>
        <v/>
      </c>
      <c r="AE1" s="142"/>
      <c r="AF1" s="142"/>
      <c r="AG1" s="142"/>
      <c r="AH1" s="142"/>
      <c r="AI1" s="142"/>
      <c r="AJ1" s="142"/>
      <c r="AK1" s="142"/>
      <c r="AL1" s="142"/>
      <c r="AM1" s="142"/>
      <c r="AN1" s="142"/>
      <c r="AP1" s="142" t="s">
        <v>746</v>
      </c>
      <c r="AQ1" s="142"/>
      <c r="AR1" s="142"/>
      <c r="AS1" s="142"/>
      <c r="AT1" s="142"/>
      <c r="AU1" s="53"/>
      <c r="AV1" s="53"/>
    </row>
    <row r="2" spans="1:49" ht="28.5" x14ac:dyDescent="0.55000000000000004">
      <c r="A2" s="7" t="str">
        <f>'2.学籍記録'!B1</f>
        <v/>
      </c>
      <c r="B2" s="7" t="str">
        <f>'2.学籍記録'!C1</f>
        <v/>
      </c>
      <c r="C2" s="7" t="str">
        <f>'2.学籍記録'!D1</f>
        <v/>
      </c>
      <c r="D2" s="7" t="str">
        <f>'2.学籍記録'!E1</f>
        <v/>
      </c>
      <c r="E2" s="7" t="str">
        <f>'2.学籍記録'!F1</f>
        <v/>
      </c>
      <c r="F2" s="49" t="str">
        <f>IF('2.学籍記録'!L5="","","B")</f>
        <v/>
      </c>
      <c r="G2" s="7">
        <v>1902</v>
      </c>
      <c r="H2" s="7">
        <v>2013</v>
      </c>
      <c r="I2" s="7">
        <v>4</v>
      </c>
      <c r="J2" s="7">
        <v>1</v>
      </c>
      <c r="K2" s="49">
        <f>5-COUNTBLANK($F$1:$F$5)</f>
        <v>0</v>
      </c>
      <c r="P2" s="80" t="s">
        <v>701</v>
      </c>
      <c r="Q2" s="81" t="s">
        <v>703</v>
      </c>
      <c r="R2" s="81" t="s">
        <v>704</v>
      </c>
      <c r="S2" s="80" t="s">
        <v>707</v>
      </c>
      <c r="T2" s="80" t="s">
        <v>21</v>
      </c>
      <c r="U2" s="80" t="s">
        <v>702</v>
      </c>
      <c r="V2" s="81" t="s">
        <v>705</v>
      </c>
      <c r="W2" s="81" t="s">
        <v>706</v>
      </c>
      <c r="X2" s="80"/>
      <c r="Y2" s="80"/>
      <c r="AC2" s="28" t="s">
        <v>396</v>
      </c>
      <c r="AD2" s="28" t="s">
        <v>395</v>
      </c>
      <c r="AE2" s="28" t="s">
        <v>21</v>
      </c>
      <c r="AF2" s="96" t="s">
        <v>760</v>
      </c>
      <c r="AG2" s="28" t="s">
        <v>399</v>
      </c>
      <c r="AH2" s="28" t="s">
        <v>22</v>
      </c>
      <c r="AI2" s="28" t="s">
        <v>23</v>
      </c>
      <c r="AJ2" s="28" t="s">
        <v>24</v>
      </c>
      <c r="AK2" s="30" t="s">
        <v>21124</v>
      </c>
      <c r="AL2" s="30" t="s">
        <v>25</v>
      </c>
      <c r="AM2" s="28" t="s">
        <v>397</v>
      </c>
      <c r="AN2" s="28" t="s">
        <v>398</v>
      </c>
      <c r="AO2" s="7"/>
      <c r="AP2" s="142"/>
      <c r="AQ2" s="142"/>
      <c r="AR2" s="142"/>
      <c r="AS2" s="142"/>
      <c r="AT2" s="142"/>
      <c r="AU2" s="53"/>
      <c r="AV2" s="53"/>
    </row>
    <row r="3" spans="1:49" hidden="1" x14ac:dyDescent="0.55000000000000004">
      <c r="A3" s="7" t="str">
        <f>'2.学籍記録'!B2</f>
        <v/>
      </c>
      <c r="B3" s="7" t="str">
        <f>'2.学籍記録'!C2</f>
        <v/>
      </c>
      <c r="C3" s="7" t="str">
        <f>'2.学籍記録'!D2</f>
        <v/>
      </c>
      <c r="D3" s="7" t="str">
        <f>'2.学籍記録'!E2</f>
        <v/>
      </c>
      <c r="E3" s="7" t="str">
        <f>'2.学籍記録'!F2</f>
        <v/>
      </c>
      <c r="F3" s="49" t="str">
        <f>IF('2.学籍記録'!M5="","","C")</f>
        <v/>
      </c>
      <c r="G3" s="7">
        <v>1903</v>
      </c>
      <c r="H3" s="7">
        <v>2003</v>
      </c>
      <c r="I3" s="7">
        <v>3</v>
      </c>
      <c r="J3" s="7">
        <v>2</v>
      </c>
      <c r="K3" s="7" t="str">
        <f>IF($AC2="","",K$1)</f>
        <v>4.学習記録!F1:F0</v>
      </c>
      <c r="L3" s="7" t="str">
        <f>IFERROR(HLOOKUP($AC4,$A$1:$E$4,4,0),"")</f>
        <v/>
      </c>
      <c r="M3" s="7" t="str">
        <f>IF(AC4="","",M$1)</f>
        <v/>
      </c>
      <c r="N3" s="7" t="str">
        <f>IF(AD4="","",N$1)</f>
        <v/>
      </c>
      <c r="O3" s="7" t="str">
        <f>IF(AE4="","",O$1)</f>
        <v/>
      </c>
      <c r="P3" s="7" t="str">
        <f>IF($AC3="","",1)</f>
        <v/>
      </c>
      <c r="Q3" s="7" t="str">
        <f>IF($AC3="","",IF($AH3="学校設定教科",1,0))</f>
        <v/>
      </c>
      <c r="R3" s="7" t="str">
        <f>IF($AC3="","",IF($AI3="学校設定科目",1,0))</f>
        <v/>
      </c>
      <c r="S3" s="7" t="str">
        <f>IF($AC3="","",IF(COUNTA($AC3:$AL3,$AM3:$AN3)=9+SUM(Q3:R3),0,1))</f>
        <v/>
      </c>
      <c r="T3" s="7" t="str">
        <f ca="1">IF($AC3="","",IFERROR(MIN(0,MATCH($AE3,INDIRECT(L3),0)),1))</f>
        <v/>
      </c>
      <c r="U3" s="7" t="str">
        <f>IF($AC3="","",IFERROR(MIN(0,MATCH($AG3&amp;"_"&amp;$AH3&amp;"_"&amp;$AI3,教育課程!$M:$M,0)),1))</f>
        <v/>
      </c>
      <c r="V3" s="7" t="str">
        <f t="shared" ref="V3:V34" si="0">IF($AC3="","",IF(OR(AND($Q3=1,$AM3=""),AND($Q3=0,$AM3&lt;&gt;"")),1,0))</f>
        <v/>
      </c>
      <c r="W3" s="7" t="str">
        <f t="shared" ref="W3:W34" si="1">IF($AC3="","",IF(OR(AND($R3=1,$AN3=""),AND($R3=0,$AN3&lt;&gt;"")),1,0))</f>
        <v/>
      </c>
      <c r="X3" s="7" t="str">
        <f>IF($AC3="","",SUM(S3:W3))</f>
        <v/>
      </c>
      <c r="Y3" s="7" t="str">
        <f>IF($AC3="","",$AC3&amp;$AE3)</f>
        <v/>
      </c>
      <c r="Z3" s="7" t="str">
        <f>IF($AC3="","",$AC3&amp;COUNTIF($AC3:$AC$4,$AC3))</f>
        <v/>
      </c>
      <c r="AA3" s="7" t="str">
        <f>IF($X3&gt;0,"",VLOOKUP($AG3&amp;"_"&amp;$AH3&amp;"_"&amp;$AI3,教育課程!$M:$N,2,0)&amp;RIGHT($AE3,2)&amp;RIGHT($AJ3&amp;$AL3,2))</f>
        <v/>
      </c>
      <c r="AC3" s="51"/>
      <c r="AD3" s="62" t="str">
        <f>IFERROR(HLOOKUP($AC3,'2.学籍記録'!$K$2:$O$5,4,0),"")</f>
        <v/>
      </c>
      <c r="AE3" s="51"/>
      <c r="AF3" s="63" t="str">
        <f>IF(AC3="","",IFERROR(VLOOKUP($AC3&amp;$AE3,'3.出席記録'!$I:$P,7,0),""))</f>
        <v/>
      </c>
      <c r="AG3" s="51"/>
      <c r="AH3" s="50"/>
      <c r="AI3" s="50"/>
      <c r="AJ3" s="51"/>
      <c r="AK3" s="51"/>
      <c r="AL3" s="51"/>
      <c r="AM3" s="50"/>
      <c r="AN3" s="50"/>
      <c r="AO3" s="50"/>
    </row>
    <row r="4" spans="1:49" ht="18.75" customHeight="1" x14ac:dyDescent="0.55000000000000004">
      <c r="A4" s="7" t="str">
        <f>IFERROR("G"&amp;A2-1900&amp;":G"&amp;A3-1900,"")</f>
        <v/>
      </c>
      <c r="B4" s="7" t="str">
        <f>IFERROR("G"&amp;B2-1900&amp;":G"&amp;B3-1900,"")</f>
        <v/>
      </c>
      <c r="C4" s="7" t="str">
        <f>IFERROR("G"&amp;C2-1900&amp;":G"&amp;C3-1900,"")</f>
        <v/>
      </c>
      <c r="D4" s="7" t="str">
        <f>IFERROR("G"&amp;D2-1900&amp;":G"&amp;D3-1900,"")</f>
        <v/>
      </c>
      <c r="E4" s="7" t="str">
        <f>IFERROR("G"&amp;E2-1900&amp;":G"&amp;E3-1900,"")</f>
        <v/>
      </c>
      <c r="F4" s="49" t="str">
        <f>IF('2.学籍記録'!N5="","","D")</f>
        <v/>
      </c>
      <c r="G4" s="7">
        <v>1904</v>
      </c>
      <c r="H4" s="7">
        <v>1994</v>
      </c>
      <c r="I4" s="7">
        <v>2</v>
      </c>
      <c r="J4" s="7">
        <v>3</v>
      </c>
      <c r="K4" s="7" t="str">
        <f>IF($AC4="","",K$1)</f>
        <v/>
      </c>
      <c r="L4" s="7" t="str">
        <f t="shared" ref="L4:L65" si="2">IFERROR(HLOOKUP($AC4,$A$1:$E$4,4,0),"")</f>
        <v/>
      </c>
      <c r="M4" s="7" t="str">
        <f t="shared" ref="M4:M65" si="3">IF($AC4="","",M$1)</f>
        <v/>
      </c>
      <c r="N4" s="7" t="str">
        <f>IF($AD4="","",N$1)</f>
        <v/>
      </c>
      <c r="O4" s="7" t="str">
        <f>IF($AE4="","",O$1&amp;IF($AJ4=0,51,10))</f>
        <v/>
      </c>
      <c r="P4" s="7" t="str">
        <f>IF($AC4="","",1)</f>
        <v/>
      </c>
      <c r="Q4" s="7" t="str">
        <f>IF($AC4="","",IF($AH4="学校設定教科",1,0))</f>
        <v/>
      </c>
      <c r="R4" s="7" t="str">
        <f>IF($AC4="","",IF($AI4="学校設定科目",1,0))</f>
        <v/>
      </c>
      <c r="S4" s="7" t="str">
        <f>IF($AC4="","",IF(COUNTA($AC4:$AL4,$AM4:$AN4)=10+SUM(Q4:R4),0,1))</f>
        <v/>
      </c>
      <c r="T4" s="7" t="str">
        <f ca="1">IF($AC4="","",IFERROR(MIN(0,MATCH($AE4,INDIRECT(L4),0)),1))</f>
        <v/>
      </c>
      <c r="U4" s="7" t="str">
        <f>IF($AC4="","",IFERROR(MIN(0,MATCH($AG4&amp;"_"&amp;$AH4&amp;"_"&amp;$AI4,教育課程!$M:$M,0)),1))</f>
        <v/>
      </c>
      <c r="V4" s="7" t="str">
        <f t="shared" si="0"/>
        <v/>
      </c>
      <c r="W4" s="7" t="str">
        <f t="shared" si="1"/>
        <v/>
      </c>
      <c r="X4" s="7" t="str">
        <f>IF($AC4="","",SUM(S4:W4))</f>
        <v/>
      </c>
      <c r="Y4" s="7" t="str">
        <f>IF($AC4="","",$AC4&amp;$AE4)</f>
        <v/>
      </c>
      <c r="Z4" s="7" t="str">
        <f>IF($AC4="","",$AC4&amp;COUNTIF($AC$4:$AC4,$AC4))</f>
        <v/>
      </c>
      <c r="AA4" s="7" t="str">
        <f>IF($X4&gt;0,"",VLOOKUP($AG4&amp;"_"&amp;$AH4&amp;"_"&amp;$AI4,教育課程!$M:$N,2,0)&amp;RIGHT($AE4,2)&amp;RIGHT($AJ4&amp;$AK4&amp;$AL4,3)&amp;"0")</f>
        <v/>
      </c>
      <c r="AB4" s="29">
        <v>1</v>
      </c>
      <c r="AC4" s="51"/>
      <c r="AD4" s="11" t="str">
        <f>IFERROR(HLOOKUP($AC4,'2.学籍記録'!$K$2:$O$5,4,0),"")</f>
        <v/>
      </c>
      <c r="AE4" s="51"/>
      <c r="AF4" s="7" t="str">
        <f>IF(OR($AC4="",$AE4=""),"",IFERROR(VLOOKUP($AC4&amp;$AE4,'3.出席記録'!$I:$P,8,0),""))</f>
        <v/>
      </c>
      <c r="AG4" s="51"/>
      <c r="AH4" s="50"/>
      <c r="AI4" s="50"/>
      <c r="AJ4" s="51"/>
      <c r="AK4" s="51"/>
      <c r="AL4" s="51"/>
      <c r="AM4" s="50"/>
      <c r="AN4" s="50"/>
      <c r="AO4" s="50"/>
      <c r="AP4" s="93"/>
      <c r="AQ4" s="155" t="s">
        <v>744</v>
      </c>
      <c r="AR4" s="155"/>
      <c r="AS4" s="155"/>
      <c r="AT4" s="155"/>
      <c r="AU4" s="93"/>
      <c r="AV4" s="91" t="s">
        <v>727</v>
      </c>
      <c r="AW4" s="152" t="s">
        <v>720</v>
      </c>
    </row>
    <row r="5" spans="1:49" x14ac:dyDescent="0.55000000000000004">
      <c r="F5" s="49" t="str">
        <f>IF('2.学籍記録'!O5="","","E")</f>
        <v/>
      </c>
      <c r="G5" s="7">
        <v>1905</v>
      </c>
      <c r="I5" s="7">
        <v>1</v>
      </c>
      <c r="J5" s="7">
        <v>4</v>
      </c>
      <c r="K5" s="7" t="str">
        <f t="shared" ref="K5:K68" si="4">IF($AC5="","",K$1)</f>
        <v/>
      </c>
      <c r="L5" s="7" t="str">
        <f t="shared" si="2"/>
        <v/>
      </c>
      <c r="M5" s="7" t="str">
        <f t="shared" si="3"/>
        <v/>
      </c>
      <c r="N5" s="7" t="str">
        <f t="shared" ref="N5:N65" si="5">IF($AD5="","",N$1)</f>
        <v/>
      </c>
      <c r="O5" s="7" t="str">
        <f t="shared" ref="O5:O65" si="6">IF($AE5="","",O$1&amp;IF($AJ5=0,51,10))</f>
        <v/>
      </c>
      <c r="P5" s="7" t="str">
        <f t="shared" ref="P5:P65" si="7">IF($AC5="","",1)</f>
        <v/>
      </c>
      <c r="Q5" s="7" t="str">
        <f t="shared" ref="Q5:Q65" si="8">IF($AC5="","",IF($AH5="学校設定教科",1,0))</f>
        <v/>
      </c>
      <c r="R5" s="7" t="str">
        <f t="shared" ref="R5:R65" si="9">IF($AC5="","",IF($AI5="学校設定科目",1,0))</f>
        <v/>
      </c>
      <c r="S5" s="7" t="str">
        <f t="shared" ref="S5:S65" si="10">IF($AC5="","",IF(COUNTA($AC5:$AL5,$AM5:$AN5)=10+SUM(Q5:R5),0,1))</f>
        <v/>
      </c>
      <c r="T5" s="7" t="str">
        <f t="shared" ref="T5:T51" ca="1" si="11">IF($AC5="","",IFERROR(MIN(0,MATCH($AE5,INDIRECT(L5),0)),1))</f>
        <v/>
      </c>
      <c r="U5" s="7" t="str">
        <f>IF($AC5="","",IFERROR(MIN(0,MATCH($AG5&amp;"_"&amp;$AH5&amp;"_"&amp;$AI5,教育課程!$M:$M,0)),1))</f>
        <v/>
      </c>
      <c r="V5" s="7" t="str">
        <f t="shared" si="0"/>
        <v/>
      </c>
      <c r="W5" s="7" t="str">
        <f t="shared" si="1"/>
        <v/>
      </c>
      <c r="X5" s="7" t="str">
        <f t="shared" ref="X5:X51" si="12">IF($AC5="","",SUM(S5:W5))</f>
        <v/>
      </c>
      <c r="Y5" s="7" t="str">
        <f t="shared" ref="Y5:Y65" si="13">IF($AC5="","",$AC5&amp;$AE5)</f>
        <v/>
      </c>
      <c r="Z5" s="7" t="str">
        <f>IF($AC5="","",$AC5&amp;COUNTIF($AC$4:$AC5,$AC5))</f>
        <v/>
      </c>
      <c r="AA5" s="7" t="str">
        <f>IF($X5&gt;0,"",VLOOKUP($AG5&amp;"_"&amp;$AH5&amp;"_"&amp;$AI5,教育課程!$M:$N,2,0)&amp;RIGHT($AE5,2)&amp;RIGHT($AJ5&amp;$AK5&amp;$AL5,3)&amp;"0")</f>
        <v/>
      </c>
      <c r="AB5" s="29">
        <v>2</v>
      </c>
      <c r="AC5" s="51"/>
      <c r="AD5" s="11" t="str">
        <f>IFERROR(HLOOKUP($AC5,'2.学籍記録'!$K$2:$O$5,4,0),"")</f>
        <v/>
      </c>
      <c r="AE5" s="51"/>
      <c r="AF5" s="7" t="str">
        <f>IF(OR($AC5="",$AE5=""),"",IFERROR(VLOOKUP($AC5&amp;$AE5,'3.出席記録'!$I:$P,8,0),""))</f>
        <v/>
      </c>
      <c r="AG5" s="51"/>
      <c r="AH5" s="50"/>
      <c r="AI5" s="50"/>
      <c r="AJ5" s="51"/>
      <c r="AK5" s="51"/>
      <c r="AL5" s="51"/>
      <c r="AM5" s="50"/>
      <c r="AN5" s="50"/>
      <c r="AO5" s="50"/>
      <c r="AQ5" s="156"/>
      <c r="AR5" s="156"/>
      <c r="AS5" s="156"/>
      <c r="AT5" s="155"/>
      <c r="AU5" s="93"/>
      <c r="AV5" s="91"/>
      <c r="AW5" s="152"/>
    </row>
    <row r="6" spans="1:49" x14ac:dyDescent="0.55000000000000004">
      <c r="A6" s="7">
        <f>SUMIFS($AL:$AL,$AC:$AC,A$1,$AJ:$AJ,"&gt;1")</f>
        <v>0</v>
      </c>
      <c r="B6" s="7">
        <f>SUMIFS($AL:$AL,$AC:$AC,B$1,$AJ:$AJ,"&gt;1")</f>
        <v>0</v>
      </c>
      <c r="C6" s="7">
        <f>SUMIFS($AL:$AL,$AC:$AC,C$1,$AJ:$AJ,"&gt;1")</f>
        <v>0</v>
      </c>
      <c r="D6" s="7">
        <f>SUMIFS($AL:$AL,$AC:$AC,D$1,$AJ:$AJ,"&gt;1")</f>
        <v>0</v>
      </c>
      <c r="E6" s="7">
        <f>SUMIFS($AL:$AL,$AC:$AC,E$1,$AJ:$AJ,"&gt;1")</f>
        <v>0</v>
      </c>
      <c r="G6" s="7">
        <v>1906</v>
      </c>
      <c r="I6" s="7">
        <v>0</v>
      </c>
      <c r="J6" s="7">
        <v>5</v>
      </c>
      <c r="K6" s="7" t="str">
        <f t="shared" si="4"/>
        <v/>
      </c>
      <c r="L6" s="7" t="str">
        <f t="shared" si="2"/>
        <v/>
      </c>
      <c r="M6" s="7" t="str">
        <f t="shared" si="3"/>
        <v/>
      </c>
      <c r="N6" s="7" t="str">
        <f t="shared" si="5"/>
        <v/>
      </c>
      <c r="O6" s="7" t="str">
        <f t="shared" si="6"/>
        <v/>
      </c>
      <c r="P6" s="7" t="str">
        <f t="shared" si="7"/>
        <v/>
      </c>
      <c r="Q6" s="7" t="str">
        <f t="shared" si="8"/>
        <v/>
      </c>
      <c r="R6" s="7" t="str">
        <f t="shared" si="9"/>
        <v/>
      </c>
      <c r="S6" s="7" t="str">
        <f t="shared" si="10"/>
        <v/>
      </c>
      <c r="T6" s="7" t="str">
        <f t="shared" ca="1" si="11"/>
        <v/>
      </c>
      <c r="U6" s="7" t="str">
        <f>IF($AC6="","",IFERROR(MIN(0,MATCH($AG6&amp;"_"&amp;$AH6&amp;"_"&amp;$AI6,教育課程!$M:$M,0)),1))</f>
        <v/>
      </c>
      <c r="V6" s="7" t="str">
        <f t="shared" si="0"/>
        <v/>
      </c>
      <c r="W6" s="7" t="str">
        <f t="shared" si="1"/>
        <v/>
      </c>
      <c r="X6" s="7" t="str">
        <f t="shared" si="12"/>
        <v/>
      </c>
      <c r="Y6" s="7" t="str">
        <f t="shared" si="13"/>
        <v/>
      </c>
      <c r="Z6" s="7" t="str">
        <f>IF($AC6="","",$AC6&amp;COUNTIF($AC$4:$AC6,$AC6))</f>
        <v/>
      </c>
      <c r="AA6" s="7" t="str">
        <f>IF($X6&gt;0,"",VLOOKUP($AG6&amp;"_"&amp;$AH6&amp;"_"&amp;$AI6,教育課程!$M:$N,2,0)&amp;RIGHT($AE6,2)&amp;RIGHT($AJ6&amp;$AK6&amp;$AL6,3)&amp;"0")</f>
        <v/>
      </c>
      <c r="AB6" s="29">
        <v>3</v>
      </c>
      <c r="AC6" s="51"/>
      <c r="AD6" s="11" t="str">
        <f>IFERROR(HLOOKUP($AC6,'2.学籍記録'!$K$2:$O$5,4,0),"")</f>
        <v/>
      </c>
      <c r="AE6" s="51"/>
      <c r="AF6" s="7" t="str">
        <f>IF(OR($AC6="",$AE6=""),"",IFERROR(VLOOKUP($AC6&amp;$AE6,'3.出席記録'!$I:$P,8,0),""))</f>
        <v/>
      </c>
      <c r="AG6" s="51"/>
      <c r="AH6" s="50"/>
      <c r="AI6" s="50"/>
      <c r="AJ6" s="51"/>
      <c r="AK6" s="51"/>
      <c r="AL6" s="51"/>
      <c r="AM6" s="50"/>
      <c r="AN6" s="50"/>
      <c r="AO6" s="50"/>
      <c r="AP6" s="93" t="s">
        <v>745</v>
      </c>
      <c r="AQ6" s="157"/>
      <c r="AR6" s="158"/>
      <c r="AS6" s="159"/>
      <c r="AT6" s="11" t="str">
        <f>IF(AQ6="","","件数："&amp;IF($AQ$6="","",MAX(教育課程!$P:$P)))</f>
        <v/>
      </c>
      <c r="AU6" s="93"/>
      <c r="AV6" s="91"/>
      <c r="AW6" s="152"/>
    </row>
    <row r="7" spans="1:49" x14ac:dyDescent="0.55000000000000004">
      <c r="G7" s="7">
        <v>1907</v>
      </c>
      <c r="J7" s="7">
        <v>6</v>
      </c>
      <c r="K7" s="7" t="str">
        <f t="shared" si="4"/>
        <v/>
      </c>
      <c r="L7" s="7" t="str">
        <f t="shared" si="2"/>
        <v/>
      </c>
      <c r="M7" s="7" t="str">
        <f t="shared" si="3"/>
        <v/>
      </c>
      <c r="N7" s="7" t="str">
        <f t="shared" si="5"/>
        <v/>
      </c>
      <c r="O7" s="7" t="str">
        <f t="shared" si="6"/>
        <v/>
      </c>
      <c r="P7" s="7" t="str">
        <f t="shared" si="7"/>
        <v/>
      </c>
      <c r="Q7" s="7" t="str">
        <f t="shared" si="8"/>
        <v/>
      </c>
      <c r="R7" s="7" t="str">
        <f t="shared" si="9"/>
        <v/>
      </c>
      <c r="S7" s="7" t="str">
        <f t="shared" si="10"/>
        <v/>
      </c>
      <c r="T7" s="7" t="str">
        <f t="shared" ca="1" si="11"/>
        <v/>
      </c>
      <c r="U7" s="7" t="str">
        <f>IF($AC7="","",IFERROR(MIN(0,MATCH($AG7&amp;"_"&amp;$AH7&amp;"_"&amp;$AI7,教育課程!$M:$M,0)),1))</f>
        <v/>
      </c>
      <c r="V7" s="7" t="str">
        <f t="shared" si="0"/>
        <v/>
      </c>
      <c r="W7" s="7" t="str">
        <f t="shared" si="1"/>
        <v/>
      </c>
      <c r="X7" s="7" t="str">
        <f t="shared" si="12"/>
        <v/>
      </c>
      <c r="Y7" s="7" t="str">
        <f t="shared" si="13"/>
        <v/>
      </c>
      <c r="Z7" s="7" t="str">
        <f>IF($AC7="","",$AC7&amp;COUNTIF($AC$4:$AC7,$AC7))</f>
        <v/>
      </c>
      <c r="AA7" s="7" t="str">
        <f>IF($X7&gt;0,"",VLOOKUP($AG7&amp;"_"&amp;$AH7&amp;"_"&amp;$AI7,教育課程!$M:$N,2,0)&amp;RIGHT($AE7,2)&amp;RIGHT($AJ7&amp;$AK7&amp;$AL7,3)&amp;"0")</f>
        <v/>
      </c>
      <c r="AB7" s="29">
        <v>4</v>
      </c>
      <c r="AC7" s="51"/>
      <c r="AD7" s="11" t="str">
        <f>IFERROR(HLOOKUP($AC7,'2.学籍記録'!$K$2:$O$5,4,0),"")</f>
        <v/>
      </c>
      <c r="AE7" s="51"/>
      <c r="AF7" s="7" t="str">
        <f>IF(OR($AC7="",$AE7=""),"",IFERROR(VLOOKUP($AC7&amp;$AE7,'3.出席記録'!$I:$P,8,0),""))</f>
        <v/>
      </c>
      <c r="AG7" s="51"/>
      <c r="AH7" s="50"/>
      <c r="AI7" s="50"/>
      <c r="AJ7" s="51"/>
      <c r="AK7" s="51"/>
      <c r="AL7" s="51"/>
      <c r="AM7" s="50"/>
      <c r="AN7" s="50"/>
      <c r="AO7" s="50"/>
      <c r="AQ7" s="11" t="s">
        <v>741</v>
      </c>
      <c r="AR7" s="11" t="s">
        <v>742</v>
      </c>
      <c r="AS7" s="151" t="s">
        <v>743</v>
      </c>
      <c r="AT7" s="150"/>
      <c r="AU7" s="93"/>
      <c r="AV7" s="91" t="s">
        <v>728</v>
      </c>
      <c r="AW7" s="152" t="s">
        <v>721</v>
      </c>
    </row>
    <row r="8" spans="1:49" x14ac:dyDescent="0.55000000000000004">
      <c r="G8" s="7">
        <v>1908</v>
      </c>
      <c r="J8" s="7">
        <v>7</v>
      </c>
      <c r="K8" s="7" t="str">
        <f t="shared" si="4"/>
        <v/>
      </c>
      <c r="L8" s="7" t="str">
        <f t="shared" si="2"/>
        <v/>
      </c>
      <c r="M8" s="7" t="str">
        <f t="shared" si="3"/>
        <v/>
      </c>
      <c r="N8" s="7" t="str">
        <f t="shared" si="5"/>
        <v/>
      </c>
      <c r="O8" s="7" t="str">
        <f t="shared" si="6"/>
        <v/>
      </c>
      <c r="P8" s="7" t="str">
        <f t="shared" si="7"/>
        <v/>
      </c>
      <c r="Q8" s="7" t="str">
        <f t="shared" si="8"/>
        <v/>
      </c>
      <c r="R8" s="7" t="str">
        <f t="shared" si="9"/>
        <v/>
      </c>
      <c r="S8" s="7" t="str">
        <f t="shared" si="10"/>
        <v/>
      </c>
      <c r="T8" s="7" t="str">
        <f t="shared" ca="1" si="11"/>
        <v/>
      </c>
      <c r="U8" s="7" t="str">
        <f>IF($AC8="","",IFERROR(MIN(0,MATCH($AG8&amp;"_"&amp;$AH8&amp;"_"&amp;$AI8,教育課程!$M:$M,0)),1))</f>
        <v/>
      </c>
      <c r="V8" s="7" t="str">
        <f t="shared" si="0"/>
        <v/>
      </c>
      <c r="W8" s="7" t="str">
        <f t="shared" si="1"/>
        <v/>
      </c>
      <c r="X8" s="7" t="str">
        <f t="shared" si="12"/>
        <v/>
      </c>
      <c r="Y8" s="7" t="str">
        <f t="shared" si="13"/>
        <v/>
      </c>
      <c r="Z8" s="7" t="str">
        <f>IF($AC8="","",$AC8&amp;COUNTIF($AC$4:$AC8,$AC8))</f>
        <v/>
      </c>
      <c r="AA8" s="7" t="str">
        <f>IF($X8&gt;0,"",VLOOKUP($AG8&amp;"_"&amp;$AH8&amp;"_"&amp;$AI8,教育課程!$M:$N,2,0)&amp;RIGHT($AE8,2)&amp;RIGHT($AJ8&amp;$AK8&amp;$AL8,3)&amp;"0")</f>
        <v/>
      </c>
      <c r="AB8" s="29">
        <v>5</v>
      </c>
      <c r="AC8" s="51"/>
      <c r="AD8" s="11" t="str">
        <f>IFERROR(HLOOKUP($AC8,'2.学籍記録'!$K$2:$O$5,4,0),"")</f>
        <v/>
      </c>
      <c r="AE8" s="51"/>
      <c r="AF8" s="7" t="str">
        <f>IF(OR($AC8="",$AE8=""),"",IFERROR(VLOOKUP($AC8&amp;$AE8,'3.出席記録'!$I:$P,8,0),""))</f>
        <v/>
      </c>
      <c r="AG8" s="51"/>
      <c r="AH8" s="50"/>
      <c r="AI8" s="50"/>
      <c r="AJ8" s="51"/>
      <c r="AK8" s="51"/>
      <c r="AL8" s="51"/>
      <c r="AM8" s="50"/>
      <c r="AN8" s="50"/>
      <c r="AO8" s="50"/>
      <c r="AP8" s="93">
        <v>1</v>
      </c>
      <c r="AQ8" s="7" t="str">
        <f>IF($AQ$6="","",IFERROR(INDEX(教育課程!$I:$I,MATCH($AP8,教育課程!$P:$P,0),1),""))</f>
        <v/>
      </c>
      <c r="AR8" s="11" t="str">
        <f>IF($AQ$6="","",IFERROR(INDEX(教育課程!$J:$J,MATCH($AP8,教育課程!$P:$P,0),1),""))</f>
        <v/>
      </c>
      <c r="AS8" s="150" t="str">
        <f>IF($AQ$6="","",IFERROR(INDEX(教育課程!$K:$K,MATCH($AP8,教育課程!$P:$P,0),1),""))</f>
        <v/>
      </c>
      <c r="AT8" s="150"/>
      <c r="AU8" s="93"/>
      <c r="AV8" s="91"/>
      <c r="AW8" s="152"/>
    </row>
    <row r="9" spans="1:49" x14ac:dyDescent="0.55000000000000004">
      <c r="G9" s="7">
        <v>1909</v>
      </c>
      <c r="J9" s="7">
        <v>8</v>
      </c>
      <c r="K9" s="7" t="str">
        <f t="shared" si="4"/>
        <v/>
      </c>
      <c r="L9" s="7" t="str">
        <f t="shared" si="2"/>
        <v/>
      </c>
      <c r="M9" s="7" t="str">
        <f t="shared" si="3"/>
        <v/>
      </c>
      <c r="N9" s="7" t="str">
        <f t="shared" si="5"/>
        <v/>
      </c>
      <c r="O9" s="7" t="str">
        <f t="shared" si="6"/>
        <v/>
      </c>
      <c r="P9" s="7" t="str">
        <f t="shared" si="7"/>
        <v/>
      </c>
      <c r="Q9" s="7" t="str">
        <f t="shared" si="8"/>
        <v/>
      </c>
      <c r="R9" s="7" t="str">
        <f t="shared" si="9"/>
        <v/>
      </c>
      <c r="S9" s="7" t="str">
        <f t="shared" si="10"/>
        <v/>
      </c>
      <c r="T9" s="7" t="str">
        <f t="shared" ca="1" si="11"/>
        <v/>
      </c>
      <c r="U9" s="7" t="str">
        <f>IF($AC9="","",IFERROR(MIN(0,MATCH($AG9&amp;"_"&amp;$AH9&amp;"_"&amp;$AI9,教育課程!$M:$M,0)),1))</f>
        <v/>
      </c>
      <c r="V9" s="7" t="str">
        <f t="shared" si="0"/>
        <v/>
      </c>
      <c r="W9" s="7" t="str">
        <f t="shared" si="1"/>
        <v/>
      </c>
      <c r="X9" s="7" t="str">
        <f t="shared" si="12"/>
        <v/>
      </c>
      <c r="Y9" s="7" t="str">
        <f t="shared" si="13"/>
        <v/>
      </c>
      <c r="Z9" s="7" t="str">
        <f>IF($AC9="","",$AC9&amp;COUNTIF($AC$4:$AC9,$AC9))</f>
        <v/>
      </c>
      <c r="AA9" s="7" t="str">
        <f>IF($X9&gt;0,"",VLOOKUP($AG9&amp;"_"&amp;$AH9&amp;"_"&amp;$AI9,教育課程!$M:$N,2,0)&amp;RIGHT($AE9,2)&amp;RIGHT($AJ9&amp;$AK9&amp;$AL9,3)&amp;"0")</f>
        <v/>
      </c>
      <c r="AB9" s="29">
        <v>6</v>
      </c>
      <c r="AC9" s="51"/>
      <c r="AD9" s="11" t="str">
        <f>IFERROR(HLOOKUP($AC9,'2.学籍記録'!$K$2:$O$5,4,0),"")</f>
        <v/>
      </c>
      <c r="AE9" s="51"/>
      <c r="AF9" s="7" t="str">
        <f>IF(OR($AC9="",$AE9=""),"",IFERROR(VLOOKUP($AC9&amp;$AE9,'3.出席記録'!$I:$P,8,0),""))</f>
        <v/>
      </c>
      <c r="AG9" s="51"/>
      <c r="AH9" s="50"/>
      <c r="AI9" s="50"/>
      <c r="AJ9" s="51"/>
      <c r="AK9" s="51"/>
      <c r="AL9" s="51"/>
      <c r="AM9" s="50"/>
      <c r="AN9" s="50"/>
      <c r="AO9" s="50"/>
      <c r="AP9" s="93">
        <v>2</v>
      </c>
      <c r="AQ9" s="7" t="str">
        <f>IF($AQ$6="","",IFERROR(INDEX(教育課程!$I:$I,MATCH($AP9,教育課程!$P:$P,0),1),""))</f>
        <v/>
      </c>
      <c r="AR9" s="11" t="str">
        <f>IF($AQ$6="","",IFERROR(INDEX(教育課程!$J:$J,MATCH($AP9,教育課程!$P:$P,0),1),""))</f>
        <v/>
      </c>
      <c r="AS9" s="150" t="str">
        <f>IF($AQ$6="","",IFERROR(INDEX(教育課程!$K:$K,MATCH($AP9,教育課程!$P:$P,0),1),""))</f>
        <v/>
      </c>
      <c r="AT9" s="150"/>
      <c r="AU9" s="93"/>
      <c r="AV9" s="91" t="s">
        <v>729</v>
      </c>
      <c r="AW9" s="152" t="s">
        <v>736</v>
      </c>
    </row>
    <row r="10" spans="1:49" ht="18.75" customHeight="1" x14ac:dyDescent="0.55000000000000004">
      <c r="G10" s="7">
        <v>1910</v>
      </c>
      <c r="J10" s="7">
        <v>9</v>
      </c>
      <c r="K10" s="7" t="str">
        <f t="shared" si="4"/>
        <v/>
      </c>
      <c r="L10" s="7" t="str">
        <f t="shared" si="2"/>
        <v/>
      </c>
      <c r="M10" s="7" t="str">
        <f t="shared" si="3"/>
        <v/>
      </c>
      <c r="N10" s="7" t="str">
        <f t="shared" si="5"/>
        <v/>
      </c>
      <c r="O10" s="7" t="str">
        <f t="shared" si="6"/>
        <v/>
      </c>
      <c r="P10" s="7" t="str">
        <f t="shared" si="7"/>
        <v/>
      </c>
      <c r="Q10" s="7" t="str">
        <f t="shared" si="8"/>
        <v/>
      </c>
      <c r="R10" s="7" t="str">
        <f t="shared" si="9"/>
        <v/>
      </c>
      <c r="S10" s="7" t="str">
        <f t="shared" si="10"/>
        <v/>
      </c>
      <c r="T10" s="7" t="str">
        <f t="shared" ca="1" si="11"/>
        <v/>
      </c>
      <c r="U10" s="7" t="str">
        <f>IF($AC10="","",IFERROR(MIN(0,MATCH($AG10&amp;"_"&amp;$AH10&amp;"_"&amp;$AI10,教育課程!$M:$M,0)),1))</f>
        <v/>
      </c>
      <c r="V10" s="7" t="str">
        <f t="shared" si="0"/>
        <v/>
      </c>
      <c r="W10" s="7" t="str">
        <f t="shared" si="1"/>
        <v/>
      </c>
      <c r="X10" s="7" t="str">
        <f t="shared" si="12"/>
        <v/>
      </c>
      <c r="Y10" s="7" t="str">
        <f t="shared" si="13"/>
        <v/>
      </c>
      <c r="Z10" s="7" t="str">
        <f>IF($AC10="","",$AC10&amp;COUNTIF($AC$4:$AC10,$AC10))</f>
        <v/>
      </c>
      <c r="AA10" s="7" t="str">
        <f>IF($X10&gt;0,"",VLOOKUP($AG10&amp;"_"&amp;$AH10&amp;"_"&amp;$AI10,教育課程!$M:$N,2,0)&amp;RIGHT($AE10,2)&amp;RIGHT($AJ10&amp;$AK10&amp;$AL10,3)&amp;"0")</f>
        <v/>
      </c>
      <c r="AB10" s="29">
        <v>7</v>
      </c>
      <c r="AC10" s="51"/>
      <c r="AD10" s="11" t="str">
        <f>IFERROR(HLOOKUP($AC10,'2.学籍記録'!$K$2:$O$5,4,0),"")</f>
        <v/>
      </c>
      <c r="AE10" s="51"/>
      <c r="AF10" s="7" t="str">
        <f>IF(OR($AC10="",$AE10=""),"",IFERROR(VLOOKUP($AC10&amp;$AE10,'3.出席記録'!$I:$P,8,0),""))</f>
        <v/>
      </c>
      <c r="AG10" s="51"/>
      <c r="AH10" s="50"/>
      <c r="AI10" s="50"/>
      <c r="AJ10" s="51"/>
      <c r="AK10" s="51"/>
      <c r="AL10" s="51"/>
      <c r="AM10" s="50"/>
      <c r="AN10" s="50"/>
      <c r="AO10" s="50"/>
      <c r="AP10" s="93">
        <v>3</v>
      </c>
      <c r="AQ10" s="7" t="str">
        <f>IF($AQ$6="","",IFERROR(INDEX(教育課程!$I:$I,MATCH($AP10,教育課程!$P:$P,0),1),""))</f>
        <v/>
      </c>
      <c r="AR10" s="11" t="str">
        <f>IF($AQ$6="","",IFERROR(INDEX(教育課程!$J:$J,MATCH($AP10,教育課程!$P:$P,0),1),""))</f>
        <v/>
      </c>
      <c r="AS10" s="150" t="str">
        <f>IF($AQ$6="","",IFERROR(INDEX(教育課程!$K:$K,MATCH($AP10,教育課程!$P:$P,0),1),""))</f>
        <v/>
      </c>
      <c r="AT10" s="150"/>
      <c r="AU10" s="93"/>
      <c r="AV10" s="91"/>
      <c r="AW10" s="152"/>
    </row>
    <row r="11" spans="1:49" ht="18.75" customHeight="1" x14ac:dyDescent="0.55000000000000004">
      <c r="G11" s="7">
        <v>1911</v>
      </c>
      <c r="J11" s="7">
        <v>10</v>
      </c>
      <c r="K11" s="7" t="str">
        <f t="shared" si="4"/>
        <v/>
      </c>
      <c r="L11" s="7" t="str">
        <f t="shared" si="2"/>
        <v/>
      </c>
      <c r="M11" s="7" t="str">
        <f t="shared" si="3"/>
        <v/>
      </c>
      <c r="N11" s="7" t="str">
        <f t="shared" si="5"/>
        <v/>
      </c>
      <c r="O11" s="7" t="str">
        <f t="shared" si="6"/>
        <v/>
      </c>
      <c r="P11" s="7" t="str">
        <f t="shared" si="7"/>
        <v/>
      </c>
      <c r="Q11" s="7" t="str">
        <f t="shared" si="8"/>
        <v/>
      </c>
      <c r="R11" s="7" t="str">
        <f t="shared" si="9"/>
        <v/>
      </c>
      <c r="S11" s="7" t="str">
        <f t="shared" si="10"/>
        <v/>
      </c>
      <c r="T11" s="7" t="str">
        <f t="shared" ca="1" si="11"/>
        <v/>
      </c>
      <c r="U11" s="7" t="str">
        <f>IF($AC11="","",IFERROR(MIN(0,MATCH($AG11&amp;"_"&amp;$AH11&amp;"_"&amp;$AI11,教育課程!$M:$M,0)),1))</f>
        <v/>
      </c>
      <c r="V11" s="7" t="str">
        <f t="shared" si="0"/>
        <v/>
      </c>
      <c r="W11" s="7" t="str">
        <f t="shared" si="1"/>
        <v/>
      </c>
      <c r="X11" s="7" t="str">
        <f t="shared" si="12"/>
        <v/>
      </c>
      <c r="Y11" s="7" t="str">
        <f t="shared" si="13"/>
        <v/>
      </c>
      <c r="Z11" s="7" t="str">
        <f>IF($AC11="","",$AC11&amp;COUNTIF($AC$4:$AC11,$AC11))</f>
        <v/>
      </c>
      <c r="AA11" s="7" t="str">
        <f>IF($X11&gt;0,"",VLOOKUP($AG11&amp;"_"&amp;$AH11&amp;"_"&amp;$AI11,教育課程!$M:$N,2,0)&amp;RIGHT($AE11,2)&amp;RIGHT($AJ11&amp;$AK11&amp;$AL11,3)&amp;"0")</f>
        <v/>
      </c>
      <c r="AB11" s="29">
        <v>8</v>
      </c>
      <c r="AC11" s="51"/>
      <c r="AD11" s="11" t="str">
        <f>IFERROR(HLOOKUP($AC11,'2.学籍記録'!$K$2:$O$5,4,0),"")</f>
        <v/>
      </c>
      <c r="AE11" s="51"/>
      <c r="AF11" s="7" t="str">
        <f>IF(OR($AC11="",$AE11=""),"",IFERROR(VLOOKUP($AC11&amp;$AE11,'3.出席記録'!$I:$P,8,0),""))</f>
        <v/>
      </c>
      <c r="AG11" s="51"/>
      <c r="AH11" s="50"/>
      <c r="AI11" s="50"/>
      <c r="AJ11" s="51"/>
      <c r="AK11" s="51"/>
      <c r="AL11" s="51"/>
      <c r="AM11" s="50"/>
      <c r="AN11" s="50"/>
      <c r="AO11" s="50"/>
      <c r="AP11" s="93">
        <v>4</v>
      </c>
      <c r="AQ11" s="7" t="str">
        <f>IF($AQ$6="","",IFERROR(INDEX(教育課程!$I:$I,MATCH($AP11,教育課程!$P:$P,0),1),""))</f>
        <v/>
      </c>
      <c r="AR11" s="11" t="str">
        <f>IF($AQ$6="","",IFERROR(INDEX(教育課程!$J:$J,MATCH($AP11,教育課程!$P:$P,0),1),""))</f>
        <v/>
      </c>
      <c r="AS11" s="150" t="str">
        <f>IF($AQ$6="","",IFERROR(INDEX(教育課程!$K:$K,MATCH($AP11,教育課程!$P:$P,0),1),""))</f>
        <v/>
      </c>
      <c r="AT11" s="150"/>
      <c r="AU11" s="93"/>
      <c r="AV11" s="91" t="s">
        <v>730</v>
      </c>
      <c r="AW11" s="152" t="s">
        <v>735</v>
      </c>
    </row>
    <row r="12" spans="1:49" x14ac:dyDescent="0.55000000000000004">
      <c r="G12" s="7">
        <v>1912</v>
      </c>
      <c r="J12" s="7">
        <v>11</v>
      </c>
      <c r="K12" s="7" t="str">
        <f t="shared" si="4"/>
        <v/>
      </c>
      <c r="L12" s="7" t="str">
        <f t="shared" si="2"/>
        <v/>
      </c>
      <c r="M12" s="7" t="str">
        <f t="shared" si="3"/>
        <v/>
      </c>
      <c r="N12" s="7" t="str">
        <f t="shared" si="5"/>
        <v/>
      </c>
      <c r="O12" s="7" t="str">
        <f t="shared" si="6"/>
        <v/>
      </c>
      <c r="P12" s="7" t="str">
        <f t="shared" si="7"/>
        <v/>
      </c>
      <c r="Q12" s="7" t="str">
        <f t="shared" si="8"/>
        <v/>
      </c>
      <c r="R12" s="7" t="str">
        <f t="shared" si="9"/>
        <v/>
      </c>
      <c r="S12" s="7" t="str">
        <f t="shared" si="10"/>
        <v/>
      </c>
      <c r="T12" s="7" t="str">
        <f t="shared" ca="1" si="11"/>
        <v/>
      </c>
      <c r="U12" s="7" t="str">
        <f>IF($AC12="","",IFERROR(MIN(0,MATCH($AG12&amp;"_"&amp;$AH12&amp;"_"&amp;$AI12,教育課程!$M:$M,0)),1))</f>
        <v/>
      </c>
      <c r="V12" s="7" t="str">
        <f t="shared" si="0"/>
        <v/>
      </c>
      <c r="W12" s="7" t="str">
        <f t="shared" si="1"/>
        <v/>
      </c>
      <c r="X12" s="7" t="str">
        <f t="shared" si="12"/>
        <v/>
      </c>
      <c r="Y12" s="7" t="str">
        <f t="shared" si="13"/>
        <v/>
      </c>
      <c r="Z12" s="7" t="str">
        <f>IF($AC12="","",$AC12&amp;COUNTIF($AC$4:$AC12,$AC12))</f>
        <v/>
      </c>
      <c r="AA12" s="7" t="str">
        <f>IF($X12&gt;0,"",VLOOKUP($AG12&amp;"_"&amp;$AH12&amp;"_"&amp;$AI12,教育課程!$M:$N,2,0)&amp;RIGHT($AE12,2)&amp;RIGHT($AJ12&amp;$AK12&amp;$AL12,3)&amp;"0")</f>
        <v/>
      </c>
      <c r="AB12" s="29">
        <v>9</v>
      </c>
      <c r="AC12" s="51"/>
      <c r="AD12" s="11" t="str">
        <f>IFERROR(HLOOKUP($AC12,'2.学籍記録'!$K$2:$O$5,4,0),"")</f>
        <v/>
      </c>
      <c r="AE12" s="51"/>
      <c r="AF12" s="7" t="str">
        <f>IF(OR($AC12="",$AE12=""),"",IFERROR(VLOOKUP($AC12&amp;$AE12,'3.出席記録'!$I:$P,8,0),""))</f>
        <v/>
      </c>
      <c r="AG12" s="51"/>
      <c r="AH12" s="50"/>
      <c r="AI12" s="50"/>
      <c r="AJ12" s="51"/>
      <c r="AK12" s="51"/>
      <c r="AL12" s="51"/>
      <c r="AM12" s="50"/>
      <c r="AN12" s="50"/>
      <c r="AO12" s="50"/>
      <c r="AP12" s="93">
        <v>5</v>
      </c>
      <c r="AQ12" s="7" t="str">
        <f>IF($AQ$6="","",IFERROR(INDEX(教育課程!$I:$I,MATCH($AP12,教育課程!$P:$P,0),1),""))</f>
        <v/>
      </c>
      <c r="AR12" s="11" t="str">
        <f>IF($AQ$6="","",IFERROR(INDEX(教育課程!$J:$J,MATCH($AP12,教育課程!$P:$P,0),1),""))</f>
        <v/>
      </c>
      <c r="AS12" s="150" t="str">
        <f>IF($AQ$6="","",IFERROR(INDEX(教育課程!$K:$K,MATCH($AP12,教育課程!$P:$P,0),1),""))</f>
        <v/>
      </c>
      <c r="AT12" s="150"/>
      <c r="AU12" s="93"/>
      <c r="AV12" s="91"/>
      <c r="AW12" s="152"/>
    </row>
    <row r="13" spans="1:49" x14ac:dyDescent="0.55000000000000004">
      <c r="G13" s="7">
        <v>1913</v>
      </c>
      <c r="J13" s="7">
        <v>12</v>
      </c>
      <c r="K13" s="7" t="str">
        <f t="shared" si="4"/>
        <v/>
      </c>
      <c r="L13" s="7" t="str">
        <f t="shared" si="2"/>
        <v/>
      </c>
      <c r="M13" s="7" t="str">
        <f t="shared" si="3"/>
        <v/>
      </c>
      <c r="N13" s="7" t="str">
        <f t="shared" si="5"/>
        <v/>
      </c>
      <c r="O13" s="7" t="str">
        <f t="shared" si="6"/>
        <v/>
      </c>
      <c r="P13" s="7" t="str">
        <f t="shared" si="7"/>
        <v/>
      </c>
      <c r="Q13" s="7" t="str">
        <f t="shared" si="8"/>
        <v/>
      </c>
      <c r="R13" s="7" t="str">
        <f t="shared" si="9"/>
        <v/>
      </c>
      <c r="S13" s="7" t="str">
        <f t="shared" si="10"/>
        <v/>
      </c>
      <c r="T13" s="7" t="str">
        <f t="shared" ca="1" si="11"/>
        <v/>
      </c>
      <c r="U13" s="7" t="str">
        <f>IF($AC13="","",IFERROR(MIN(0,MATCH($AG13&amp;"_"&amp;$AH13&amp;"_"&amp;$AI13,教育課程!$M:$M,0)),1))</f>
        <v/>
      </c>
      <c r="V13" s="7" t="str">
        <f t="shared" si="0"/>
        <v/>
      </c>
      <c r="W13" s="7" t="str">
        <f t="shared" si="1"/>
        <v/>
      </c>
      <c r="X13" s="7" t="str">
        <f t="shared" si="12"/>
        <v/>
      </c>
      <c r="Y13" s="7" t="str">
        <f t="shared" si="13"/>
        <v/>
      </c>
      <c r="Z13" s="7" t="str">
        <f>IF($AC13="","",$AC13&amp;COUNTIF($AC$4:$AC13,$AC13))</f>
        <v/>
      </c>
      <c r="AA13" s="7" t="str">
        <f>IF($X13&gt;0,"",VLOOKUP($AG13&amp;"_"&amp;$AH13&amp;"_"&amp;$AI13,教育課程!$M:$N,2,0)&amp;RIGHT($AE13,2)&amp;RIGHT($AJ13&amp;$AK13&amp;$AL13,3)&amp;"0")</f>
        <v/>
      </c>
      <c r="AB13" s="29">
        <v>10</v>
      </c>
      <c r="AC13" s="51"/>
      <c r="AD13" s="11" t="str">
        <f>IFERROR(HLOOKUP($AC13,'2.学籍記録'!$K$2:$O$5,4,0),"")</f>
        <v/>
      </c>
      <c r="AE13" s="51"/>
      <c r="AF13" s="7" t="str">
        <f>IF(OR($AC13="",$AE13=""),"",IFERROR(VLOOKUP($AC13&amp;$AE13,'3.出席記録'!$I:$P,8,0),""))</f>
        <v/>
      </c>
      <c r="AG13" s="51"/>
      <c r="AH13" s="50"/>
      <c r="AI13" s="50"/>
      <c r="AJ13" s="51"/>
      <c r="AK13" s="51"/>
      <c r="AL13" s="51"/>
      <c r="AM13" s="50"/>
      <c r="AN13" s="50"/>
      <c r="AO13" s="50"/>
      <c r="AP13" s="93">
        <v>6</v>
      </c>
      <c r="AQ13" s="7" t="str">
        <f>IF($AQ$6="","",IFERROR(INDEX(教育課程!$I:$I,MATCH($AP13,教育課程!$P:$P,0),1),""))</f>
        <v/>
      </c>
      <c r="AR13" s="11" t="str">
        <f>IF($AQ$6="","",IFERROR(INDEX(教育課程!$J:$J,MATCH($AP13,教育課程!$P:$P,0),1),""))</f>
        <v/>
      </c>
      <c r="AS13" s="150" t="str">
        <f>IF($AQ$6="","",IFERROR(INDEX(教育課程!$K:$K,MATCH($AP13,教育課程!$P:$P,0),1),""))</f>
        <v/>
      </c>
      <c r="AT13" s="150"/>
      <c r="AU13" s="93"/>
      <c r="AV13" s="91"/>
      <c r="AW13" s="152"/>
    </row>
    <row r="14" spans="1:49" x14ac:dyDescent="0.55000000000000004">
      <c r="G14" s="7">
        <v>1914</v>
      </c>
      <c r="J14" s="7">
        <v>13</v>
      </c>
      <c r="K14" s="7" t="str">
        <f t="shared" si="4"/>
        <v/>
      </c>
      <c r="L14" s="7" t="str">
        <f t="shared" si="2"/>
        <v/>
      </c>
      <c r="M14" s="7" t="str">
        <f t="shared" si="3"/>
        <v/>
      </c>
      <c r="N14" s="7" t="str">
        <f t="shared" si="5"/>
        <v/>
      </c>
      <c r="O14" s="7" t="str">
        <f t="shared" si="6"/>
        <v/>
      </c>
      <c r="P14" s="7" t="str">
        <f t="shared" si="7"/>
        <v/>
      </c>
      <c r="Q14" s="7" t="str">
        <f t="shared" si="8"/>
        <v/>
      </c>
      <c r="R14" s="7" t="str">
        <f t="shared" si="9"/>
        <v/>
      </c>
      <c r="S14" s="7" t="str">
        <f t="shared" si="10"/>
        <v/>
      </c>
      <c r="T14" s="7" t="str">
        <f t="shared" ca="1" si="11"/>
        <v/>
      </c>
      <c r="U14" s="7" t="str">
        <f>IF($AC14="","",IFERROR(MIN(0,MATCH($AG14&amp;"_"&amp;$AH14&amp;"_"&amp;$AI14,教育課程!$M:$M,0)),1))</f>
        <v/>
      </c>
      <c r="V14" s="7" t="str">
        <f t="shared" si="0"/>
        <v/>
      </c>
      <c r="W14" s="7" t="str">
        <f t="shared" si="1"/>
        <v/>
      </c>
      <c r="X14" s="7" t="str">
        <f t="shared" si="12"/>
        <v/>
      </c>
      <c r="Y14" s="7" t="str">
        <f t="shared" si="13"/>
        <v/>
      </c>
      <c r="Z14" s="7" t="str">
        <f>IF($AC14="","",$AC14&amp;COUNTIF($AC$4:$AC14,$AC14))</f>
        <v/>
      </c>
      <c r="AA14" s="7" t="str">
        <f>IF($X14&gt;0,"",VLOOKUP($AG14&amp;"_"&amp;$AH14&amp;"_"&amp;$AI14,教育課程!$M:$N,2,0)&amp;RIGHT($AE14,2)&amp;RIGHT($AJ14&amp;$AK14&amp;$AL14,3)&amp;"0")</f>
        <v/>
      </c>
      <c r="AB14" s="29">
        <v>11</v>
      </c>
      <c r="AC14" s="51"/>
      <c r="AD14" s="11" t="str">
        <f>IFERROR(HLOOKUP($AC14,'2.学籍記録'!$K$2:$O$5,4,0),"")</f>
        <v/>
      </c>
      <c r="AE14" s="51"/>
      <c r="AF14" s="7" t="str">
        <f>IF(OR($AC14="",$AE14=""),"",IFERROR(VLOOKUP($AC14&amp;$AE14,'3.出席記録'!$I:$P,8,0),""))</f>
        <v/>
      </c>
      <c r="AG14" s="51"/>
      <c r="AH14" s="50"/>
      <c r="AI14" s="50"/>
      <c r="AJ14" s="51"/>
      <c r="AK14" s="51"/>
      <c r="AL14" s="51"/>
      <c r="AM14" s="50"/>
      <c r="AN14" s="50"/>
      <c r="AO14" s="50"/>
      <c r="AP14" s="93">
        <v>7</v>
      </c>
      <c r="AQ14" s="7" t="str">
        <f>IF($AQ$6="","",IFERROR(INDEX(教育課程!$I:$I,MATCH($AP14,教育課程!$P:$P,0),1),""))</f>
        <v/>
      </c>
      <c r="AR14" s="11" t="str">
        <f>IF($AQ$6="","",IFERROR(INDEX(教育課程!$J:$J,MATCH($AP14,教育課程!$P:$P,0),1),""))</f>
        <v/>
      </c>
      <c r="AS14" s="150" t="str">
        <f>IF($AQ$6="","",IFERROR(INDEX(教育課程!$K:$K,MATCH($AP14,教育課程!$P:$P,0),1),""))</f>
        <v/>
      </c>
      <c r="AT14" s="150"/>
      <c r="AU14" s="93"/>
      <c r="AV14" s="91"/>
      <c r="AW14" s="152"/>
    </row>
    <row r="15" spans="1:49" x14ac:dyDescent="0.55000000000000004">
      <c r="G15" s="7">
        <v>1915</v>
      </c>
      <c r="J15" s="7">
        <v>14</v>
      </c>
      <c r="K15" s="7" t="str">
        <f t="shared" si="4"/>
        <v/>
      </c>
      <c r="L15" s="7" t="str">
        <f t="shared" si="2"/>
        <v/>
      </c>
      <c r="M15" s="7" t="str">
        <f t="shared" si="3"/>
        <v/>
      </c>
      <c r="N15" s="7" t="str">
        <f t="shared" si="5"/>
        <v/>
      </c>
      <c r="O15" s="7" t="str">
        <f t="shared" si="6"/>
        <v/>
      </c>
      <c r="P15" s="7" t="str">
        <f t="shared" si="7"/>
        <v/>
      </c>
      <c r="Q15" s="7" t="str">
        <f t="shared" si="8"/>
        <v/>
      </c>
      <c r="R15" s="7" t="str">
        <f t="shared" si="9"/>
        <v/>
      </c>
      <c r="S15" s="7" t="str">
        <f t="shared" si="10"/>
        <v/>
      </c>
      <c r="T15" s="7" t="str">
        <f t="shared" ca="1" si="11"/>
        <v/>
      </c>
      <c r="U15" s="7" t="str">
        <f>IF($AC15="","",IFERROR(MIN(0,MATCH($AG15&amp;"_"&amp;$AH15&amp;"_"&amp;$AI15,教育課程!$M:$M,0)),1))</f>
        <v/>
      </c>
      <c r="V15" s="7" t="str">
        <f t="shared" si="0"/>
        <v/>
      </c>
      <c r="W15" s="7" t="str">
        <f t="shared" si="1"/>
        <v/>
      </c>
      <c r="X15" s="7" t="str">
        <f t="shared" si="12"/>
        <v/>
      </c>
      <c r="Y15" s="7" t="str">
        <f t="shared" si="13"/>
        <v/>
      </c>
      <c r="Z15" s="7" t="str">
        <f>IF($AC15="","",$AC15&amp;COUNTIF($AC$4:$AC15,$AC15))</f>
        <v/>
      </c>
      <c r="AA15" s="7" t="str">
        <f>IF($X15&gt;0,"",VLOOKUP($AG15&amp;"_"&amp;$AH15&amp;"_"&amp;$AI15,教育課程!$M:$N,2,0)&amp;RIGHT($AE15,2)&amp;RIGHT($AJ15&amp;$AK15&amp;$AL15,3)&amp;"0")</f>
        <v/>
      </c>
      <c r="AB15" s="29">
        <v>12</v>
      </c>
      <c r="AC15" s="51"/>
      <c r="AD15" s="11" t="str">
        <f>IFERROR(HLOOKUP($AC15,'2.学籍記録'!$K$2:$O$5,4,0),"")</f>
        <v/>
      </c>
      <c r="AE15" s="51"/>
      <c r="AF15" s="7" t="str">
        <f>IF(OR($AC15="",$AE15=""),"",IFERROR(VLOOKUP($AC15&amp;$AE15,'3.出席記録'!$I:$P,8,0),""))</f>
        <v/>
      </c>
      <c r="AG15" s="51"/>
      <c r="AH15" s="50"/>
      <c r="AI15" s="50"/>
      <c r="AJ15" s="51"/>
      <c r="AK15" s="51"/>
      <c r="AL15" s="51"/>
      <c r="AM15" s="50"/>
      <c r="AN15" s="50"/>
      <c r="AO15" s="50"/>
      <c r="AP15" s="93">
        <v>8</v>
      </c>
      <c r="AQ15" s="7" t="str">
        <f>IF($AQ$6="","",IFERROR(INDEX(教育課程!$I:$I,MATCH($AP15,教育課程!$P:$P,0),1),""))</f>
        <v/>
      </c>
      <c r="AR15" s="11" t="str">
        <f>IF($AQ$6="","",IFERROR(INDEX(教育課程!$J:$J,MATCH($AP15,教育課程!$P:$P,0),1),""))</f>
        <v/>
      </c>
      <c r="AS15" s="150" t="str">
        <f>IF($AQ$6="","",IFERROR(INDEX(教育課程!$K:$K,MATCH($AP15,教育課程!$P:$P,0),1),""))</f>
        <v/>
      </c>
      <c r="AT15" s="150"/>
      <c r="AU15" s="93"/>
      <c r="AV15" s="91"/>
      <c r="AW15" s="152"/>
    </row>
    <row r="16" spans="1:49" x14ac:dyDescent="0.55000000000000004">
      <c r="G16" s="7">
        <v>1916</v>
      </c>
      <c r="J16" s="7">
        <v>15</v>
      </c>
      <c r="K16" s="7" t="str">
        <f t="shared" si="4"/>
        <v/>
      </c>
      <c r="L16" s="7" t="str">
        <f t="shared" si="2"/>
        <v/>
      </c>
      <c r="M16" s="7" t="str">
        <f t="shared" si="3"/>
        <v/>
      </c>
      <c r="N16" s="7" t="str">
        <f t="shared" si="5"/>
        <v/>
      </c>
      <c r="O16" s="7" t="str">
        <f t="shared" si="6"/>
        <v/>
      </c>
      <c r="P16" s="7" t="str">
        <f t="shared" si="7"/>
        <v/>
      </c>
      <c r="Q16" s="7" t="str">
        <f t="shared" si="8"/>
        <v/>
      </c>
      <c r="R16" s="7" t="str">
        <f t="shared" si="9"/>
        <v/>
      </c>
      <c r="S16" s="7" t="str">
        <f t="shared" si="10"/>
        <v/>
      </c>
      <c r="T16" s="7" t="str">
        <f t="shared" ca="1" si="11"/>
        <v/>
      </c>
      <c r="U16" s="7" t="str">
        <f>IF($AC16="","",IFERROR(MIN(0,MATCH($AG16&amp;"_"&amp;$AH16&amp;"_"&amp;$AI16,教育課程!$M:$M,0)),1))</f>
        <v/>
      </c>
      <c r="V16" s="7" t="str">
        <f t="shared" si="0"/>
        <v/>
      </c>
      <c r="W16" s="7" t="str">
        <f t="shared" si="1"/>
        <v/>
      </c>
      <c r="X16" s="7" t="str">
        <f t="shared" si="12"/>
        <v/>
      </c>
      <c r="Y16" s="7" t="str">
        <f t="shared" si="13"/>
        <v/>
      </c>
      <c r="Z16" s="7" t="str">
        <f>IF($AC16="","",$AC16&amp;COUNTIF($AC$4:$AC16,$AC16))</f>
        <v/>
      </c>
      <c r="AA16" s="7" t="str">
        <f>IF($X16&gt;0,"",VLOOKUP($AG16&amp;"_"&amp;$AH16&amp;"_"&amp;$AI16,教育課程!$M:$N,2,0)&amp;RIGHT($AE16,2)&amp;RIGHT($AJ16&amp;$AK16&amp;$AL16,3)&amp;"0")</f>
        <v/>
      </c>
      <c r="AB16" s="29">
        <v>13</v>
      </c>
      <c r="AC16" s="51"/>
      <c r="AD16" s="11" t="str">
        <f>IFERROR(HLOOKUP($AC16,'2.学籍記録'!$K$2:$O$5,4,0),"")</f>
        <v/>
      </c>
      <c r="AE16" s="51"/>
      <c r="AF16" s="7" t="str">
        <f>IF(OR($AC16="",$AE16=""),"",IFERROR(VLOOKUP($AC16&amp;$AE16,'3.出席記録'!$I:$P,8,0),""))</f>
        <v/>
      </c>
      <c r="AG16" s="51"/>
      <c r="AH16" s="50"/>
      <c r="AI16" s="50"/>
      <c r="AJ16" s="51"/>
      <c r="AK16" s="51"/>
      <c r="AL16" s="51"/>
      <c r="AM16" s="50"/>
      <c r="AN16" s="50"/>
      <c r="AO16" s="50"/>
      <c r="AP16" s="93">
        <v>9</v>
      </c>
      <c r="AQ16" s="7" t="str">
        <f>IF($AQ$6="","",IFERROR(INDEX(教育課程!$I:$I,MATCH($AP16,教育課程!$P:$P,0),1),""))</f>
        <v/>
      </c>
      <c r="AR16" s="11" t="str">
        <f>IF($AQ$6="","",IFERROR(INDEX(教育課程!$J:$J,MATCH($AP16,教育課程!$P:$P,0),1),""))</f>
        <v/>
      </c>
      <c r="AS16" s="150" t="str">
        <f>IF($AQ$6="","",IFERROR(INDEX(教育課程!$K:$K,MATCH($AP16,教育課程!$P:$P,0),1),""))</f>
        <v/>
      </c>
      <c r="AT16" s="150"/>
      <c r="AU16" s="93"/>
      <c r="AV16" s="91"/>
      <c r="AW16" s="152"/>
    </row>
    <row r="17" spans="7:49" ht="18.75" customHeight="1" x14ac:dyDescent="0.55000000000000004">
      <c r="G17" s="7">
        <v>1917</v>
      </c>
      <c r="J17" s="7">
        <v>16</v>
      </c>
      <c r="K17" s="7" t="str">
        <f t="shared" si="4"/>
        <v/>
      </c>
      <c r="L17" s="7" t="str">
        <f t="shared" si="2"/>
        <v/>
      </c>
      <c r="M17" s="7" t="str">
        <f t="shared" si="3"/>
        <v/>
      </c>
      <c r="N17" s="7" t="str">
        <f t="shared" si="5"/>
        <v/>
      </c>
      <c r="O17" s="7" t="str">
        <f t="shared" si="6"/>
        <v/>
      </c>
      <c r="P17" s="7" t="str">
        <f t="shared" si="7"/>
        <v/>
      </c>
      <c r="Q17" s="7" t="str">
        <f t="shared" si="8"/>
        <v/>
      </c>
      <c r="R17" s="7" t="str">
        <f t="shared" si="9"/>
        <v/>
      </c>
      <c r="S17" s="7" t="str">
        <f t="shared" si="10"/>
        <v/>
      </c>
      <c r="T17" s="7" t="str">
        <f t="shared" ca="1" si="11"/>
        <v/>
      </c>
      <c r="U17" s="7" t="str">
        <f>IF($AC17="","",IFERROR(MIN(0,MATCH($AG17&amp;"_"&amp;$AH17&amp;"_"&amp;$AI17,教育課程!$M:$M,0)),1))</f>
        <v/>
      </c>
      <c r="V17" s="7" t="str">
        <f t="shared" si="0"/>
        <v/>
      </c>
      <c r="W17" s="7" t="str">
        <f t="shared" si="1"/>
        <v/>
      </c>
      <c r="X17" s="7" t="str">
        <f t="shared" si="12"/>
        <v/>
      </c>
      <c r="Y17" s="7" t="str">
        <f t="shared" si="13"/>
        <v/>
      </c>
      <c r="Z17" s="7" t="str">
        <f>IF($AC17="","",$AC17&amp;COUNTIF($AC$4:$AC17,$AC17))</f>
        <v/>
      </c>
      <c r="AA17" s="7" t="str">
        <f>IF($X17&gt;0,"",VLOOKUP($AG17&amp;"_"&amp;$AH17&amp;"_"&amp;$AI17,教育課程!$M:$N,2,0)&amp;RIGHT($AE17,2)&amp;RIGHT($AJ17&amp;$AK17&amp;$AL17,3)&amp;"0")</f>
        <v/>
      </c>
      <c r="AB17" s="29">
        <v>14</v>
      </c>
      <c r="AC17" s="51"/>
      <c r="AD17" s="11" t="str">
        <f>IFERROR(HLOOKUP($AC17,'2.学籍記録'!$K$2:$O$5,4,0),"")</f>
        <v/>
      </c>
      <c r="AE17" s="51"/>
      <c r="AF17" s="7" t="str">
        <f>IF(OR($AC17="",$AE17=""),"",IFERROR(VLOOKUP($AC17&amp;$AE17,'3.出席記録'!$I:$P,8,0),""))</f>
        <v/>
      </c>
      <c r="AG17" s="51"/>
      <c r="AH17" s="50"/>
      <c r="AI17" s="50"/>
      <c r="AJ17" s="51"/>
      <c r="AK17" s="51"/>
      <c r="AL17" s="51"/>
      <c r="AM17" s="50"/>
      <c r="AN17" s="50"/>
      <c r="AO17" s="50"/>
      <c r="AP17" s="93">
        <v>10</v>
      </c>
      <c r="AQ17" s="7" t="str">
        <f>IF($AQ$6="","",IFERROR(INDEX(教育課程!$I:$I,MATCH($AP17,教育課程!$P:$P,0),1),""))</f>
        <v/>
      </c>
      <c r="AR17" s="11" t="str">
        <f>IF($AQ$6="","",IFERROR(INDEX(教育課程!$J:$J,MATCH($AP17,教育課程!$P:$P,0),1),""))</f>
        <v/>
      </c>
      <c r="AS17" s="150" t="str">
        <f>IF($AQ$6="","",IFERROR(INDEX(教育課程!$K:$K,MATCH($AP17,教育課程!$P:$P,0),1),""))</f>
        <v/>
      </c>
      <c r="AT17" s="150"/>
      <c r="AU17" s="93"/>
      <c r="AV17" s="91"/>
      <c r="AW17" s="152"/>
    </row>
    <row r="18" spans="7:49" x14ac:dyDescent="0.55000000000000004">
      <c r="G18" s="7">
        <v>1918</v>
      </c>
      <c r="J18" s="7">
        <v>17</v>
      </c>
      <c r="K18" s="7" t="str">
        <f t="shared" si="4"/>
        <v/>
      </c>
      <c r="L18" s="7" t="str">
        <f t="shared" si="2"/>
        <v/>
      </c>
      <c r="M18" s="7" t="str">
        <f t="shared" si="3"/>
        <v/>
      </c>
      <c r="N18" s="7" t="str">
        <f t="shared" si="5"/>
        <v/>
      </c>
      <c r="O18" s="7" t="str">
        <f t="shared" si="6"/>
        <v/>
      </c>
      <c r="P18" s="7" t="str">
        <f t="shared" si="7"/>
        <v/>
      </c>
      <c r="Q18" s="7" t="str">
        <f t="shared" si="8"/>
        <v/>
      </c>
      <c r="R18" s="7" t="str">
        <f t="shared" si="9"/>
        <v/>
      </c>
      <c r="S18" s="7" t="str">
        <f t="shared" si="10"/>
        <v/>
      </c>
      <c r="T18" s="7" t="str">
        <f t="shared" ca="1" si="11"/>
        <v/>
      </c>
      <c r="U18" s="7" t="str">
        <f>IF($AC18="","",IFERROR(MIN(0,MATCH($AG18&amp;"_"&amp;$AH18&amp;"_"&amp;$AI18,教育課程!$M:$M,0)),1))</f>
        <v/>
      </c>
      <c r="V18" s="7" t="str">
        <f t="shared" si="0"/>
        <v/>
      </c>
      <c r="W18" s="7" t="str">
        <f t="shared" si="1"/>
        <v/>
      </c>
      <c r="X18" s="7" t="str">
        <f t="shared" si="12"/>
        <v/>
      </c>
      <c r="Y18" s="7" t="str">
        <f t="shared" si="13"/>
        <v/>
      </c>
      <c r="Z18" s="7" t="str">
        <f>IF($AC18="","",$AC18&amp;COUNTIF($AC$4:$AC18,$AC18))</f>
        <v/>
      </c>
      <c r="AA18" s="7" t="str">
        <f>IF($X18&gt;0,"",VLOOKUP($AG18&amp;"_"&amp;$AH18&amp;"_"&amp;$AI18,教育課程!$M:$N,2,0)&amp;RIGHT($AE18,2)&amp;RIGHT($AJ18&amp;$AK18&amp;$AL18,3)&amp;"0")</f>
        <v/>
      </c>
      <c r="AB18" s="29">
        <v>15</v>
      </c>
      <c r="AC18" s="51"/>
      <c r="AD18" s="11" t="str">
        <f>IFERROR(HLOOKUP($AC18,'2.学籍記録'!$K$2:$O$5,4,0),"")</f>
        <v/>
      </c>
      <c r="AE18" s="51"/>
      <c r="AF18" s="7" t="str">
        <f>IF(OR($AC18="",$AE18=""),"",IFERROR(VLOOKUP($AC18&amp;$AE18,'3.出席記録'!$I:$P,8,0),""))</f>
        <v/>
      </c>
      <c r="AG18" s="51"/>
      <c r="AH18" s="50"/>
      <c r="AI18" s="50"/>
      <c r="AJ18" s="51"/>
      <c r="AK18" s="51"/>
      <c r="AL18" s="51"/>
      <c r="AM18" s="50"/>
      <c r="AN18" s="50"/>
      <c r="AO18" s="50"/>
      <c r="AP18" s="93">
        <v>11</v>
      </c>
      <c r="AQ18" s="7" t="str">
        <f>IF($AQ$6="","",IFERROR(INDEX(教育課程!$I:$I,MATCH($AP18,教育課程!$P:$P,0),1),""))</f>
        <v/>
      </c>
      <c r="AR18" s="11" t="str">
        <f>IF($AQ$6="","",IFERROR(INDEX(教育課程!$J:$J,MATCH($AP18,教育課程!$P:$P,0),1),""))</f>
        <v/>
      </c>
      <c r="AS18" s="150" t="str">
        <f>IF($AQ$6="","",IFERROR(INDEX(教育課程!$K:$K,MATCH($AP18,教育課程!$P:$P,0),1),""))</f>
        <v/>
      </c>
      <c r="AT18" s="150"/>
      <c r="AU18" s="93"/>
      <c r="AV18" s="91" t="s">
        <v>731</v>
      </c>
      <c r="AW18" s="152" t="s">
        <v>740</v>
      </c>
    </row>
    <row r="19" spans="7:49" x14ac:dyDescent="0.55000000000000004">
      <c r="G19" s="7">
        <v>1919</v>
      </c>
      <c r="J19" s="7">
        <v>18</v>
      </c>
      <c r="K19" s="7" t="str">
        <f t="shared" si="4"/>
        <v/>
      </c>
      <c r="L19" s="7" t="str">
        <f t="shared" si="2"/>
        <v/>
      </c>
      <c r="M19" s="7" t="str">
        <f t="shared" si="3"/>
        <v/>
      </c>
      <c r="N19" s="7" t="str">
        <f t="shared" si="5"/>
        <v/>
      </c>
      <c r="O19" s="7" t="str">
        <f t="shared" si="6"/>
        <v/>
      </c>
      <c r="P19" s="7" t="str">
        <f t="shared" si="7"/>
        <v/>
      </c>
      <c r="Q19" s="7" t="str">
        <f t="shared" si="8"/>
        <v/>
      </c>
      <c r="R19" s="7" t="str">
        <f t="shared" si="9"/>
        <v/>
      </c>
      <c r="S19" s="7" t="str">
        <f t="shared" si="10"/>
        <v/>
      </c>
      <c r="T19" s="7" t="str">
        <f t="shared" ca="1" si="11"/>
        <v/>
      </c>
      <c r="U19" s="7" t="str">
        <f>IF($AC19="","",IFERROR(MIN(0,MATCH($AG19&amp;"_"&amp;$AH19&amp;"_"&amp;$AI19,教育課程!$M:$M,0)),1))</f>
        <v/>
      </c>
      <c r="V19" s="7" t="str">
        <f t="shared" si="0"/>
        <v/>
      </c>
      <c r="W19" s="7" t="str">
        <f t="shared" si="1"/>
        <v/>
      </c>
      <c r="X19" s="7" t="str">
        <f t="shared" si="12"/>
        <v/>
      </c>
      <c r="Y19" s="7" t="str">
        <f t="shared" si="13"/>
        <v/>
      </c>
      <c r="Z19" s="7" t="str">
        <f>IF($AC19="","",$AC19&amp;COUNTIF($AC$4:$AC19,$AC19))</f>
        <v/>
      </c>
      <c r="AA19" s="7" t="str">
        <f>IF($X19&gt;0,"",VLOOKUP($AG19&amp;"_"&amp;$AH19&amp;"_"&amp;$AI19,教育課程!$M:$N,2,0)&amp;RIGHT($AE19,2)&amp;RIGHT($AJ19&amp;$AK19&amp;$AL19,3)&amp;"0")</f>
        <v/>
      </c>
      <c r="AB19" s="29">
        <v>16</v>
      </c>
      <c r="AC19" s="51"/>
      <c r="AD19" s="11" t="str">
        <f>IFERROR(HLOOKUP($AC19,'2.学籍記録'!$K$2:$O$5,4,0),"")</f>
        <v/>
      </c>
      <c r="AE19" s="51"/>
      <c r="AF19" s="7" t="str">
        <f>IF(OR($AC19="",$AE19=""),"",IFERROR(VLOOKUP($AC19&amp;$AE19,'3.出席記録'!$I:$P,8,0),""))</f>
        <v/>
      </c>
      <c r="AG19" s="51"/>
      <c r="AH19" s="50"/>
      <c r="AI19" s="50"/>
      <c r="AJ19" s="51"/>
      <c r="AK19" s="51"/>
      <c r="AL19" s="51"/>
      <c r="AM19" s="50"/>
      <c r="AN19" s="50"/>
      <c r="AO19" s="50"/>
      <c r="AP19" s="93">
        <v>12</v>
      </c>
      <c r="AQ19" s="7" t="str">
        <f>IF($AQ$6="","",IFERROR(INDEX(教育課程!$I:$I,MATCH($AP19,教育課程!$P:$P,0),1),""))</f>
        <v/>
      </c>
      <c r="AR19" s="11" t="str">
        <f>IF($AQ$6="","",IFERROR(INDEX(教育課程!$J:$J,MATCH($AP19,教育課程!$P:$P,0),1),""))</f>
        <v/>
      </c>
      <c r="AS19" s="150" t="str">
        <f>IF($AQ$6="","",IFERROR(INDEX(教育課程!$K:$K,MATCH($AP19,教育課程!$P:$P,0),1),""))</f>
        <v/>
      </c>
      <c r="AT19" s="150"/>
      <c r="AU19" s="93"/>
      <c r="AV19" s="91"/>
      <c r="AW19" s="152"/>
    </row>
    <row r="20" spans="7:49" x14ac:dyDescent="0.55000000000000004">
      <c r="G20" s="7">
        <v>1920</v>
      </c>
      <c r="J20" s="7">
        <v>19</v>
      </c>
      <c r="K20" s="7" t="str">
        <f t="shared" si="4"/>
        <v/>
      </c>
      <c r="L20" s="7" t="str">
        <f t="shared" si="2"/>
        <v/>
      </c>
      <c r="M20" s="7" t="str">
        <f t="shared" si="3"/>
        <v/>
      </c>
      <c r="N20" s="7" t="str">
        <f t="shared" si="5"/>
        <v/>
      </c>
      <c r="O20" s="7" t="str">
        <f t="shared" si="6"/>
        <v/>
      </c>
      <c r="P20" s="7" t="str">
        <f t="shared" si="7"/>
        <v/>
      </c>
      <c r="Q20" s="7" t="str">
        <f t="shared" si="8"/>
        <v/>
      </c>
      <c r="R20" s="7" t="str">
        <f t="shared" si="9"/>
        <v/>
      </c>
      <c r="S20" s="7" t="str">
        <f t="shared" si="10"/>
        <v/>
      </c>
      <c r="T20" s="7" t="str">
        <f t="shared" ca="1" si="11"/>
        <v/>
      </c>
      <c r="U20" s="7" t="str">
        <f>IF($AC20="","",IFERROR(MIN(0,MATCH($AG20&amp;"_"&amp;$AH20&amp;"_"&amp;$AI20,教育課程!$M:$M,0)),1))</f>
        <v/>
      </c>
      <c r="V20" s="7" t="str">
        <f t="shared" si="0"/>
        <v/>
      </c>
      <c r="W20" s="7" t="str">
        <f t="shared" si="1"/>
        <v/>
      </c>
      <c r="X20" s="7" t="str">
        <f t="shared" si="12"/>
        <v/>
      </c>
      <c r="Y20" s="7" t="str">
        <f t="shared" si="13"/>
        <v/>
      </c>
      <c r="Z20" s="7" t="str">
        <f>IF($AC20="","",$AC20&amp;COUNTIF($AC$4:$AC20,$AC20))</f>
        <v/>
      </c>
      <c r="AA20" s="7" t="str">
        <f>IF($X20&gt;0,"",VLOOKUP($AG20&amp;"_"&amp;$AH20&amp;"_"&amp;$AI20,教育課程!$M:$N,2,0)&amp;RIGHT($AE20,2)&amp;RIGHT($AJ20&amp;$AK20&amp;$AL20,3)&amp;"0")</f>
        <v/>
      </c>
      <c r="AB20" s="29">
        <v>17</v>
      </c>
      <c r="AC20" s="51"/>
      <c r="AD20" s="11" t="str">
        <f>IFERROR(HLOOKUP($AC20,'2.学籍記録'!$K$2:$O$5,4,0),"")</f>
        <v/>
      </c>
      <c r="AE20" s="51"/>
      <c r="AF20" s="7" t="str">
        <f>IF(OR($AC20="",$AE20=""),"",IFERROR(VLOOKUP($AC20&amp;$AE20,'3.出席記録'!$I:$P,8,0),""))</f>
        <v/>
      </c>
      <c r="AG20" s="51"/>
      <c r="AH20" s="50"/>
      <c r="AI20" s="50"/>
      <c r="AJ20" s="51"/>
      <c r="AK20" s="51"/>
      <c r="AL20" s="51"/>
      <c r="AM20" s="50"/>
      <c r="AN20" s="50"/>
      <c r="AO20" s="50"/>
      <c r="AP20" s="93">
        <v>13</v>
      </c>
      <c r="AQ20" s="7" t="str">
        <f>IF($AQ$6="","",IFERROR(INDEX(教育課程!$I:$I,MATCH($AP20,教育課程!$P:$P,0),1),""))</f>
        <v/>
      </c>
      <c r="AR20" s="11" t="str">
        <f>IF($AQ$6="","",IFERROR(INDEX(教育課程!$J:$J,MATCH($AP20,教育課程!$P:$P,0),1),""))</f>
        <v/>
      </c>
      <c r="AS20" s="150" t="str">
        <f>IF($AQ$6="","",IFERROR(INDEX(教育課程!$K:$K,MATCH($AP20,教育課程!$P:$P,0),1),""))</f>
        <v/>
      </c>
      <c r="AT20" s="150"/>
      <c r="AU20" s="93"/>
      <c r="AV20" s="91"/>
      <c r="AW20" s="152"/>
    </row>
    <row r="21" spans="7:49" ht="18.75" customHeight="1" x14ac:dyDescent="0.55000000000000004">
      <c r="G21" s="7">
        <v>1921</v>
      </c>
      <c r="J21" s="7">
        <v>20</v>
      </c>
      <c r="K21" s="7" t="str">
        <f t="shared" si="4"/>
        <v/>
      </c>
      <c r="L21" s="7" t="str">
        <f t="shared" si="2"/>
        <v/>
      </c>
      <c r="M21" s="7" t="str">
        <f t="shared" si="3"/>
        <v/>
      </c>
      <c r="N21" s="7" t="str">
        <f t="shared" si="5"/>
        <v/>
      </c>
      <c r="O21" s="7" t="str">
        <f t="shared" si="6"/>
        <v/>
      </c>
      <c r="P21" s="7" t="str">
        <f t="shared" si="7"/>
        <v/>
      </c>
      <c r="Q21" s="7" t="str">
        <f t="shared" si="8"/>
        <v/>
      </c>
      <c r="R21" s="7" t="str">
        <f t="shared" si="9"/>
        <v/>
      </c>
      <c r="S21" s="7" t="str">
        <f t="shared" si="10"/>
        <v/>
      </c>
      <c r="T21" s="7" t="str">
        <f t="shared" ca="1" si="11"/>
        <v/>
      </c>
      <c r="U21" s="7" t="str">
        <f>IF($AC21="","",IFERROR(MIN(0,MATCH($AG21&amp;"_"&amp;$AH21&amp;"_"&amp;$AI21,教育課程!$M:$M,0)),1))</f>
        <v/>
      </c>
      <c r="V21" s="7" t="str">
        <f t="shared" si="0"/>
        <v/>
      </c>
      <c r="W21" s="7" t="str">
        <f t="shared" si="1"/>
        <v/>
      </c>
      <c r="X21" s="7" t="str">
        <f t="shared" si="12"/>
        <v/>
      </c>
      <c r="Y21" s="7" t="str">
        <f t="shared" si="13"/>
        <v/>
      </c>
      <c r="Z21" s="7" t="str">
        <f>IF($AC21="","",$AC21&amp;COUNTIF($AC$4:$AC21,$AC21))</f>
        <v/>
      </c>
      <c r="AA21" s="7" t="str">
        <f>IF($X21&gt;0,"",VLOOKUP($AG21&amp;"_"&amp;$AH21&amp;"_"&amp;$AI21,教育課程!$M:$N,2,0)&amp;RIGHT($AE21,2)&amp;RIGHT($AJ21&amp;$AK21&amp;$AL21,3)&amp;"0")</f>
        <v/>
      </c>
      <c r="AB21" s="29">
        <v>18</v>
      </c>
      <c r="AC21" s="51"/>
      <c r="AD21" s="11" t="str">
        <f>IFERROR(HLOOKUP($AC21,'2.学籍記録'!$K$2:$O$5,4,0),"")</f>
        <v/>
      </c>
      <c r="AE21" s="51"/>
      <c r="AF21" s="7" t="str">
        <f>IF(OR($AC21="",$AE21=""),"",IFERROR(VLOOKUP($AC21&amp;$AE21,'3.出席記録'!$I:$P,8,0),""))</f>
        <v/>
      </c>
      <c r="AG21" s="51"/>
      <c r="AH21" s="50"/>
      <c r="AI21" s="50"/>
      <c r="AJ21" s="51"/>
      <c r="AK21" s="51"/>
      <c r="AL21" s="51"/>
      <c r="AM21" s="50"/>
      <c r="AN21" s="50"/>
      <c r="AO21" s="50"/>
      <c r="AP21" s="93">
        <v>14</v>
      </c>
      <c r="AQ21" s="7" t="str">
        <f>IF($AQ$6="","",IFERROR(INDEX(教育課程!$I:$I,MATCH($AP21,教育課程!$P:$P,0),1),""))</f>
        <v/>
      </c>
      <c r="AR21" s="11" t="str">
        <f>IF($AQ$6="","",IFERROR(INDEX(教育課程!$J:$J,MATCH($AP21,教育課程!$P:$P,0),1),""))</f>
        <v/>
      </c>
      <c r="AS21" s="150" t="str">
        <f>IF($AQ$6="","",IFERROR(INDEX(教育課程!$K:$K,MATCH($AP21,教育課程!$P:$P,0),1),""))</f>
        <v/>
      </c>
      <c r="AT21" s="150"/>
      <c r="AU21" s="93"/>
      <c r="AV21" s="91"/>
      <c r="AW21" s="152"/>
    </row>
    <row r="22" spans="7:49" ht="18.75" customHeight="1" x14ac:dyDescent="0.55000000000000004">
      <c r="G22" s="7">
        <v>1922</v>
      </c>
      <c r="J22" s="7">
        <v>21</v>
      </c>
      <c r="K22" s="7" t="str">
        <f t="shared" si="4"/>
        <v/>
      </c>
      <c r="L22" s="7" t="str">
        <f t="shared" si="2"/>
        <v/>
      </c>
      <c r="M22" s="7" t="str">
        <f t="shared" si="3"/>
        <v/>
      </c>
      <c r="N22" s="7" t="str">
        <f t="shared" si="5"/>
        <v/>
      </c>
      <c r="O22" s="7" t="str">
        <f t="shared" si="6"/>
        <v/>
      </c>
      <c r="P22" s="7" t="str">
        <f t="shared" si="7"/>
        <v/>
      </c>
      <c r="Q22" s="7" t="str">
        <f t="shared" si="8"/>
        <v/>
      </c>
      <c r="R22" s="7" t="str">
        <f t="shared" si="9"/>
        <v/>
      </c>
      <c r="S22" s="7" t="str">
        <f t="shared" si="10"/>
        <v/>
      </c>
      <c r="T22" s="7" t="str">
        <f t="shared" ca="1" si="11"/>
        <v/>
      </c>
      <c r="U22" s="7" t="str">
        <f>IF($AC22="","",IFERROR(MIN(0,MATCH($AG22&amp;"_"&amp;$AH22&amp;"_"&amp;$AI22,教育課程!$M:$M,0)),1))</f>
        <v/>
      </c>
      <c r="V22" s="7" t="str">
        <f t="shared" si="0"/>
        <v/>
      </c>
      <c r="W22" s="7" t="str">
        <f t="shared" si="1"/>
        <v/>
      </c>
      <c r="X22" s="7" t="str">
        <f t="shared" si="12"/>
        <v/>
      </c>
      <c r="Y22" s="7" t="str">
        <f t="shared" si="13"/>
        <v/>
      </c>
      <c r="Z22" s="7" t="str">
        <f>IF($AC22="","",$AC22&amp;COUNTIF($AC$4:$AC22,$AC22))</f>
        <v/>
      </c>
      <c r="AA22" s="7" t="str">
        <f>IF($X22&gt;0,"",VLOOKUP($AG22&amp;"_"&amp;$AH22&amp;"_"&amp;$AI22,教育課程!$M:$N,2,0)&amp;RIGHT($AE22,2)&amp;RIGHT($AJ22&amp;$AK22&amp;$AL22,3)&amp;"0")</f>
        <v/>
      </c>
      <c r="AB22" s="29">
        <v>19</v>
      </c>
      <c r="AC22" s="51"/>
      <c r="AD22" s="11" t="str">
        <f>IFERROR(HLOOKUP($AC22,'2.学籍記録'!$K$2:$O$5,4,0),"")</f>
        <v/>
      </c>
      <c r="AE22" s="51"/>
      <c r="AF22" s="7" t="str">
        <f>IF(OR($AC22="",$AE22=""),"",IFERROR(VLOOKUP($AC22&amp;$AE22,'3.出席記録'!$I:$P,8,0),""))</f>
        <v/>
      </c>
      <c r="AG22" s="51"/>
      <c r="AH22" s="50"/>
      <c r="AI22" s="50"/>
      <c r="AJ22" s="51"/>
      <c r="AK22" s="51"/>
      <c r="AL22" s="51"/>
      <c r="AM22" s="50"/>
      <c r="AN22" s="50"/>
      <c r="AO22" s="50"/>
      <c r="AP22" s="93">
        <v>15</v>
      </c>
      <c r="AQ22" s="7" t="str">
        <f>IF($AQ$6="","",IFERROR(INDEX(教育課程!$I:$I,MATCH($AP22,教育課程!$P:$P,0),1),""))</f>
        <v/>
      </c>
      <c r="AR22" s="11" t="str">
        <f>IF($AQ$6="","",IFERROR(INDEX(教育課程!$J:$J,MATCH($AP22,教育課程!$P:$P,0),1),""))</f>
        <v/>
      </c>
      <c r="AS22" s="150" t="str">
        <f>IF($AQ$6="","",IFERROR(INDEX(教育課程!$K:$K,MATCH($AP22,教育課程!$P:$P,0),1),""))</f>
        <v/>
      </c>
      <c r="AT22" s="150"/>
      <c r="AU22" s="93"/>
      <c r="AV22" s="91" t="s">
        <v>732</v>
      </c>
      <c r="AW22" s="152" t="s">
        <v>747</v>
      </c>
    </row>
    <row r="23" spans="7:49" x14ac:dyDescent="0.55000000000000004">
      <c r="G23" s="7">
        <v>1923</v>
      </c>
      <c r="J23" s="7">
        <v>22</v>
      </c>
      <c r="K23" s="7" t="str">
        <f t="shared" si="4"/>
        <v/>
      </c>
      <c r="L23" s="7" t="str">
        <f t="shared" si="2"/>
        <v/>
      </c>
      <c r="M23" s="7" t="str">
        <f t="shared" si="3"/>
        <v/>
      </c>
      <c r="N23" s="7" t="str">
        <f t="shared" si="5"/>
        <v/>
      </c>
      <c r="O23" s="7" t="str">
        <f t="shared" si="6"/>
        <v/>
      </c>
      <c r="P23" s="7" t="str">
        <f t="shared" si="7"/>
        <v/>
      </c>
      <c r="Q23" s="7" t="str">
        <f t="shared" si="8"/>
        <v/>
      </c>
      <c r="R23" s="7" t="str">
        <f t="shared" si="9"/>
        <v/>
      </c>
      <c r="S23" s="7" t="str">
        <f t="shared" si="10"/>
        <v/>
      </c>
      <c r="T23" s="7" t="str">
        <f t="shared" ca="1" si="11"/>
        <v/>
      </c>
      <c r="U23" s="7" t="str">
        <f>IF($AC23="","",IFERROR(MIN(0,MATCH($AG23&amp;"_"&amp;$AH23&amp;"_"&amp;$AI23,教育課程!$M:$M,0)),1))</f>
        <v/>
      </c>
      <c r="V23" s="7" t="str">
        <f t="shared" si="0"/>
        <v/>
      </c>
      <c r="W23" s="7" t="str">
        <f t="shared" si="1"/>
        <v/>
      </c>
      <c r="X23" s="7" t="str">
        <f t="shared" si="12"/>
        <v/>
      </c>
      <c r="Y23" s="7" t="str">
        <f t="shared" si="13"/>
        <v/>
      </c>
      <c r="Z23" s="7" t="str">
        <f>IF($AC23="","",$AC23&amp;COUNTIF($AC$4:$AC23,$AC23))</f>
        <v/>
      </c>
      <c r="AA23" s="7" t="str">
        <f>IF($X23&gt;0,"",VLOOKUP($AG23&amp;"_"&amp;$AH23&amp;"_"&amp;$AI23,教育課程!$M:$N,2,0)&amp;RIGHT($AE23,2)&amp;RIGHT($AJ23&amp;$AK23&amp;$AL23,3)&amp;"0")</f>
        <v/>
      </c>
      <c r="AB23" s="29">
        <v>20</v>
      </c>
      <c r="AC23" s="51"/>
      <c r="AD23" s="11" t="str">
        <f>IFERROR(HLOOKUP($AC23,'2.学籍記録'!$K$2:$O$5,4,0),"")</f>
        <v/>
      </c>
      <c r="AE23" s="51"/>
      <c r="AF23" s="7" t="str">
        <f>IF(OR($AC23="",$AE23=""),"",IFERROR(VLOOKUP($AC23&amp;$AE23,'3.出席記録'!$I:$P,8,0),""))</f>
        <v/>
      </c>
      <c r="AG23" s="51"/>
      <c r="AH23" s="50"/>
      <c r="AI23" s="50"/>
      <c r="AJ23" s="51"/>
      <c r="AK23" s="51"/>
      <c r="AL23" s="51"/>
      <c r="AM23" s="50"/>
      <c r="AN23" s="50"/>
      <c r="AO23" s="50"/>
      <c r="AP23" s="93">
        <v>16</v>
      </c>
      <c r="AQ23" s="7" t="str">
        <f>IF($AQ$6="","",IFERROR(INDEX(教育課程!$I:$I,MATCH($AP23,教育課程!$P:$P,0),1),""))</f>
        <v/>
      </c>
      <c r="AR23" s="11" t="str">
        <f>IF($AQ$6="","",IFERROR(INDEX(教育課程!$J:$J,MATCH($AP23,教育課程!$P:$P,0),1),""))</f>
        <v/>
      </c>
      <c r="AS23" s="150" t="str">
        <f>IF($AQ$6="","",IFERROR(INDEX(教育課程!$K:$K,MATCH($AP23,教育課程!$P:$P,0),1),""))</f>
        <v/>
      </c>
      <c r="AT23" s="150"/>
      <c r="AU23" s="93"/>
      <c r="AV23" s="91"/>
      <c r="AW23" s="152"/>
    </row>
    <row r="24" spans="7:49" x14ac:dyDescent="0.55000000000000004">
      <c r="G24" s="7">
        <v>1924</v>
      </c>
      <c r="J24" s="7">
        <v>23</v>
      </c>
      <c r="K24" s="7" t="str">
        <f t="shared" si="4"/>
        <v/>
      </c>
      <c r="L24" s="7" t="str">
        <f t="shared" si="2"/>
        <v/>
      </c>
      <c r="M24" s="7" t="str">
        <f t="shared" si="3"/>
        <v/>
      </c>
      <c r="N24" s="7" t="str">
        <f t="shared" si="5"/>
        <v/>
      </c>
      <c r="O24" s="7" t="str">
        <f t="shared" si="6"/>
        <v/>
      </c>
      <c r="P24" s="7" t="str">
        <f t="shared" si="7"/>
        <v/>
      </c>
      <c r="Q24" s="7" t="str">
        <f t="shared" si="8"/>
        <v/>
      </c>
      <c r="R24" s="7" t="str">
        <f t="shared" si="9"/>
        <v/>
      </c>
      <c r="S24" s="7" t="str">
        <f t="shared" si="10"/>
        <v/>
      </c>
      <c r="T24" s="7" t="str">
        <f t="shared" ca="1" si="11"/>
        <v/>
      </c>
      <c r="U24" s="7" t="str">
        <f>IF($AC24="","",IFERROR(MIN(0,MATCH($AG24&amp;"_"&amp;$AH24&amp;"_"&amp;$AI24,教育課程!$M:$M,0)),1))</f>
        <v/>
      </c>
      <c r="V24" s="7" t="str">
        <f t="shared" si="0"/>
        <v/>
      </c>
      <c r="W24" s="7" t="str">
        <f t="shared" si="1"/>
        <v/>
      </c>
      <c r="X24" s="7" t="str">
        <f t="shared" si="12"/>
        <v/>
      </c>
      <c r="Y24" s="7" t="str">
        <f t="shared" si="13"/>
        <v/>
      </c>
      <c r="Z24" s="7" t="str">
        <f>IF($AC24="","",$AC24&amp;COUNTIF($AC$4:$AC24,$AC24))</f>
        <v/>
      </c>
      <c r="AA24" s="7" t="str">
        <f>IF($X24&gt;0,"",VLOOKUP($AG24&amp;"_"&amp;$AH24&amp;"_"&amp;$AI24,教育課程!$M:$N,2,0)&amp;RIGHT($AE24,2)&amp;RIGHT($AJ24&amp;$AK24&amp;$AL24,3)&amp;"0")</f>
        <v/>
      </c>
      <c r="AB24" s="29">
        <v>21</v>
      </c>
      <c r="AC24" s="51"/>
      <c r="AD24" s="11" t="str">
        <f>IFERROR(HLOOKUP($AC24,'2.学籍記録'!$K$2:$O$5,4,0),"")</f>
        <v/>
      </c>
      <c r="AE24" s="51"/>
      <c r="AF24" s="7" t="str">
        <f>IF(OR($AC24="",$AE24=""),"",IFERROR(VLOOKUP($AC24&amp;$AE24,'3.出席記録'!$I:$P,8,0),""))</f>
        <v/>
      </c>
      <c r="AG24" s="51"/>
      <c r="AH24" s="50"/>
      <c r="AI24" s="50"/>
      <c r="AJ24" s="51"/>
      <c r="AK24" s="51"/>
      <c r="AL24" s="51"/>
      <c r="AM24" s="50"/>
      <c r="AN24" s="50"/>
      <c r="AO24" s="50"/>
      <c r="AP24" s="93">
        <v>17</v>
      </c>
      <c r="AQ24" s="7" t="str">
        <f>IF($AQ$6="","",IFERROR(INDEX(教育課程!$I:$I,MATCH($AP24,教育課程!$P:$P,0),1),""))</f>
        <v/>
      </c>
      <c r="AR24" s="11" t="str">
        <f>IF($AQ$6="","",IFERROR(INDEX(教育課程!$J:$J,MATCH($AP24,教育課程!$P:$P,0),1),""))</f>
        <v/>
      </c>
      <c r="AS24" s="150" t="str">
        <f>IF($AQ$6="","",IFERROR(INDEX(教育課程!$K:$K,MATCH($AP24,教育課程!$P:$P,0),1),""))</f>
        <v/>
      </c>
      <c r="AT24" s="150"/>
      <c r="AU24" s="93"/>
      <c r="AV24" s="91"/>
      <c r="AW24" s="152"/>
    </row>
    <row r="25" spans="7:49" x14ac:dyDescent="0.55000000000000004">
      <c r="G25" s="7">
        <v>1925</v>
      </c>
      <c r="J25" s="7">
        <v>24</v>
      </c>
      <c r="K25" s="7" t="str">
        <f t="shared" si="4"/>
        <v/>
      </c>
      <c r="L25" s="7" t="str">
        <f t="shared" si="2"/>
        <v/>
      </c>
      <c r="M25" s="7" t="str">
        <f t="shared" si="3"/>
        <v/>
      </c>
      <c r="N25" s="7" t="str">
        <f t="shared" si="5"/>
        <v/>
      </c>
      <c r="O25" s="7" t="str">
        <f t="shared" si="6"/>
        <v/>
      </c>
      <c r="P25" s="7" t="str">
        <f t="shared" si="7"/>
        <v/>
      </c>
      <c r="Q25" s="7" t="str">
        <f t="shared" si="8"/>
        <v/>
      </c>
      <c r="R25" s="7" t="str">
        <f t="shared" si="9"/>
        <v/>
      </c>
      <c r="S25" s="7" t="str">
        <f t="shared" si="10"/>
        <v/>
      </c>
      <c r="T25" s="7" t="str">
        <f t="shared" ca="1" si="11"/>
        <v/>
      </c>
      <c r="U25" s="7" t="str">
        <f>IF($AC25="","",IFERROR(MIN(0,MATCH($AG25&amp;"_"&amp;$AH25&amp;"_"&amp;$AI25,教育課程!$M:$M,0)),1))</f>
        <v/>
      </c>
      <c r="V25" s="7" t="str">
        <f t="shared" si="0"/>
        <v/>
      </c>
      <c r="W25" s="7" t="str">
        <f t="shared" si="1"/>
        <v/>
      </c>
      <c r="X25" s="7" t="str">
        <f t="shared" si="12"/>
        <v/>
      </c>
      <c r="Y25" s="7" t="str">
        <f t="shared" si="13"/>
        <v/>
      </c>
      <c r="Z25" s="7" t="str">
        <f>IF($AC25="","",$AC25&amp;COUNTIF($AC$4:$AC25,$AC25))</f>
        <v/>
      </c>
      <c r="AA25" s="7" t="str">
        <f>IF($X25&gt;0,"",VLOOKUP($AG25&amp;"_"&amp;$AH25&amp;"_"&amp;$AI25,教育課程!$M:$N,2,0)&amp;RIGHT($AE25,2)&amp;RIGHT($AJ25&amp;$AK25&amp;$AL25,3)&amp;"0")</f>
        <v/>
      </c>
      <c r="AB25" s="29">
        <v>22</v>
      </c>
      <c r="AC25" s="51"/>
      <c r="AD25" s="11" t="str">
        <f>IFERROR(HLOOKUP($AC25,'2.学籍記録'!$K$2:$O$5,4,0),"")</f>
        <v/>
      </c>
      <c r="AE25" s="51"/>
      <c r="AF25" s="7" t="str">
        <f>IF(OR($AC25="",$AE25=""),"",IFERROR(VLOOKUP($AC25&amp;$AE25,'3.出席記録'!$I:$P,8,0),""))</f>
        <v/>
      </c>
      <c r="AG25" s="51"/>
      <c r="AH25" s="50"/>
      <c r="AI25" s="50"/>
      <c r="AJ25" s="51"/>
      <c r="AK25" s="51"/>
      <c r="AL25" s="51"/>
      <c r="AM25" s="50"/>
      <c r="AN25" s="50"/>
      <c r="AO25" s="50"/>
      <c r="AP25" s="93">
        <v>18</v>
      </c>
      <c r="AQ25" s="7" t="str">
        <f>IF($AQ$6="","",IFERROR(INDEX(教育課程!$I:$I,MATCH($AP25,教育課程!$P:$P,0),1),""))</f>
        <v/>
      </c>
      <c r="AR25" s="11" t="str">
        <f>IF($AQ$6="","",IFERROR(INDEX(教育課程!$J:$J,MATCH($AP25,教育課程!$P:$P,0),1),""))</f>
        <v/>
      </c>
      <c r="AS25" s="150" t="str">
        <f>IF($AQ$6="","",IFERROR(INDEX(教育課程!$K:$K,MATCH($AP25,教育課程!$P:$P,0),1),""))</f>
        <v/>
      </c>
      <c r="AT25" s="150"/>
      <c r="AU25" s="93"/>
      <c r="AV25" s="91" t="s">
        <v>733</v>
      </c>
      <c r="AW25" s="152" t="s">
        <v>21143</v>
      </c>
    </row>
    <row r="26" spans="7:49" x14ac:dyDescent="0.55000000000000004">
      <c r="G26" s="7">
        <v>1926</v>
      </c>
      <c r="J26" s="7">
        <v>25</v>
      </c>
      <c r="K26" s="7" t="str">
        <f t="shared" si="4"/>
        <v/>
      </c>
      <c r="L26" s="7" t="str">
        <f t="shared" si="2"/>
        <v/>
      </c>
      <c r="M26" s="7" t="str">
        <f t="shared" si="3"/>
        <v/>
      </c>
      <c r="N26" s="7" t="str">
        <f t="shared" si="5"/>
        <v/>
      </c>
      <c r="O26" s="7" t="str">
        <f t="shared" si="6"/>
        <v/>
      </c>
      <c r="P26" s="7" t="str">
        <f t="shared" si="7"/>
        <v/>
      </c>
      <c r="Q26" s="7" t="str">
        <f t="shared" si="8"/>
        <v/>
      </c>
      <c r="R26" s="7" t="str">
        <f t="shared" si="9"/>
        <v/>
      </c>
      <c r="S26" s="7" t="str">
        <f t="shared" si="10"/>
        <v/>
      </c>
      <c r="T26" s="7" t="str">
        <f t="shared" ca="1" si="11"/>
        <v/>
      </c>
      <c r="U26" s="7" t="str">
        <f>IF($AC26="","",IFERROR(MIN(0,MATCH($AG26&amp;"_"&amp;$AH26&amp;"_"&amp;$AI26,教育課程!$M:$M,0)),1))</f>
        <v/>
      </c>
      <c r="V26" s="7" t="str">
        <f t="shared" si="0"/>
        <v/>
      </c>
      <c r="W26" s="7" t="str">
        <f t="shared" si="1"/>
        <v/>
      </c>
      <c r="X26" s="7" t="str">
        <f t="shared" si="12"/>
        <v/>
      </c>
      <c r="Y26" s="7" t="str">
        <f t="shared" si="13"/>
        <v/>
      </c>
      <c r="Z26" s="7" t="str">
        <f>IF($AC26="","",$AC26&amp;COUNTIF($AC$4:$AC26,$AC26))</f>
        <v/>
      </c>
      <c r="AA26" s="7" t="str">
        <f>IF($X26&gt;0,"",VLOOKUP($AG26&amp;"_"&amp;$AH26&amp;"_"&amp;$AI26,教育課程!$M:$N,2,0)&amp;RIGHT($AE26,2)&amp;RIGHT($AJ26&amp;$AK26&amp;$AL26,3)&amp;"0")</f>
        <v/>
      </c>
      <c r="AB26" s="29">
        <v>23</v>
      </c>
      <c r="AC26" s="51"/>
      <c r="AD26" s="11" t="str">
        <f>IFERROR(HLOOKUP($AC26,'2.学籍記録'!$K$2:$O$5,4,0),"")</f>
        <v/>
      </c>
      <c r="AE26" s="51"/>
      <c r="AF26" s="7" t="str">
        <f>IF(OR($AC26="",$AE26=""),"",IFERROR(VLOOKUP($AC26&amp;$AE26,'3.出席記録'!$I:$P,8,0),""))</f>
        <v/>
      </c>
      <c r="AG26" s="51"/>
      <c r="AH26" s="50"/>
      <c r="AI26" s="50"/>
      <c r="AJ26" s="51"/>
      <c r="AK26" s="51"/>
      <c r="AL26" s="51"/>
      <c r="AM26" s="50"/>
      <c r="AN26" s="50"/>
      <c r="AO26" s="50"/>
      <c r="AP26" s="93">
        <v>19</v>
      </c>
      <c r="AQ26" s="7" t="str">
        <f>IF($AQ$6="","",IFERROR(INDEX(教育課程!$I:$I,MATCH($AP26,教育課程!$P:$P,0),1),""))</f>
        <v/>
      </c>
      <c r="AR26" s="11" t="str">
        <f>IF($AQ$6="","",IFERROR(INDEX(教育課程!$J:$J,MATCH($AP26,教育課程!$P:$P,0),1),""))</f>
        <v/>
      </c>
      <c r="AS26" s="150" t="str">
        <f>IF($AQ$6="","",IFERROR(INDEX(教育課程!$K:$K,MATCH($AP26,教育課程!$P:$P,0),1),""))</f>
        <v/>
      </c>
      <c r="AT26" s="150"/>
      <c r="AU26" s="93"/>
      <c r="AV26" s="91"/>
      <c r="AW26" s="152"/>
    </row>
    <row r="27" spans="7:49" x14ac:dyDescent="0.55000000000000004">
      <c r="G27" s="7">
        <v>1927</v>
      </c>
      <c r="J27" s="7">
        <v>26</v>
      </c>
      <c r="K27" s="7" t="str">
        <f t="shared" si="4"/>
        <v/>
      </c>
      <c r="L27" s="7" t="str">
        <f t="shared" si="2"/>
        <v/>
      </c>
      <c r="M27" s="7" t="str">
        <f t="shared" si="3"/>
        <v/>
      </c>
      <c r="N27" s="7" t="str">
        <f t="shared" si="5"/>
        <v/>
      </c>
      <c r="O27" s="7" t="str">
        <f t="shared" si="6"/>
        <v/>
      </c>
      <c r="P27" s="7" t="str">
        <f t="shared" si="7"/>
        <v/>
      </c>
      <c r="Q27" s="7" t="str">
        <f t="shared" si="8"/>
        <v/>
      </c>
      <c r="R27" s="7" t="str">
        <f t="shared" si="9"/>
        <v/>
      </c>
      <c r="S27" s="7" t="str">
        <f t="shared" si="10"/>
        <v/>
      </c>
      <c r="T27" s="7" t="str">
        <f t="shared" ca="1" si="11"/>
        <v/>
      </c>
      <c r="U27" s="7" t="str">
        <f>IF($AC27="","",IFERROR(MIN(0,MATCH($AG27&amp;"_"&amp;$AH27&amp;"_"&amp;$AI27,教育課程!$M:$M,0)),1))</f>
        <v/>
      </c>
      <c r="V27" s="7" t="str">
        <f t="shared" si="0"/>
        <v/>
      </c>
      <c r="W27" s="7" t="str">
        <f t="shared" si="1"/>
        <v/>
      </c>
      <c r="X27" s="7" t="str">
        <f t="shared" si="12"/>
        <v/>
      </c>
      <c r="Y27" s="7" t="str">
        <f t="shared" si="13"/>
        <v/>
      </c>
      <c r="Z27" s="7" t="str">
        <f>IF($AC27="","",$AC27&amp;COUNTIF($AC$4:$AC27,$AC27))</f>
        <v/>
      </c>
      <c r="AA27" s="7" t="str">
        <f>IF($X27&gt;0,"",VLOOKUP($AG27&amp;"_"&amp;$AH27&amp;"_"&amp;$AI27,教育課程!$M:$N,2,0)&amp;RIGHT($AE27,2)&amp;RIGHT($AJ27&amp;$AK27&amp;$AL27,3)&amp;"0")</f>
        <v/>
      </c>
      <c r="AB27" s="29">
        <v>24</v>
      </c>
      <c r="AC27" s="51"/>
      <c r="AD27" s="11" t="str">
        <f>IFERROR(HLOOKUP($AC27,'2.学籍記録'!$K$2:$O$5,4,0),"")</f>
        <v/>
      </c>
      <c r="AE27" s="51"/>
      <c r="AF27" s="7" t="str">
        <f>IF(OR($AC27="",$AE27=""),"",IFERROR(VLOOKUP($AC27&amp;$AE27,'3.出席記録'!$I:$P,8,0),""))</f>
        <v/>
      </c>
      <c r="AG27" s="51"/>
      <c r="AH27" s="50"/>
      <c r="AI27" s="50"/>
      <c r="AJ27" s="51"/>
      <c r="AK27" s="51"/>
      <c r="AL27" s="51"/>
      <c r="AM27" s="50"/>
      <c r="AN27" s="50"/>
      <c r="AO27" s="50"/>
      <c r="AP27" s="93">
        <v>20</v>
      </c>
      <c r="AQ27" s="7" t="str">
        <f>IF($AQ$6="","",IFERROR(INDEX(教育課程!$I:$I,MATCH($AP27,教育課程!$P:$P,0),1),""))</f>
        <v/>
      </c>
      <c r="AR27" s="11" t="str">
        <f>IF($AQ$6="","",IFERROR(INDEX(教育課程!$J:$J,MATCH($AP27,教育課程!$P:$P,0),1),""))</f>
        <v/>
      </c>
      <c r="AS27" s="150" t="str">
        <f>IF($AQ$6="","",IFERROR(INDEX(教育課程!$K:$K,MATCH($AP27,教育課程!$P:$P,0),1),""))</f>
        <v/>
      </c>
      <c r="AT27" s="150"/>
      <c r="AU27" s="93"/>
      <c r="AV27" s="91"/>
      <c r="AW27" s="152"/>
    </row>
    <row r="28" spans="7:49" x14ac:dyDescent="0.55000000000000004">
      <c r="G28" s="7">
        <v>1928</v>
      </c>
      <c r="J28" s="7">
        <v>27</v>
      </c>
      <c r="K28" s="7" t="str">
        <f t="shared" si="4"/>
        <v/>
      </c>
      <c r="L28" s="7" t="str">
        <f t="shared" si="2"/>
        <v/>
      </c>
      <c r="M28" s="7" t="str">
        <f t="shared" si="3"/>
        <v/>
      </c>
      <c r="N28" s="7" t="str">
        <f t="shared" si="5"/>
        <v/>
      </c>
      <c r="O28" s="7" t="str">
        <f t="shared" si="6"/>
        <v/>
      </c>
      <c r="P28" s="7" t="str">
        <f t="shared" si="7"/>
        <v/>
      </c>
      <c r="Q28" s="7" t="str">
        <f t="shared" si="8"/>
        <v/>
      </c>
      <c r="R28" s="7" t="str">
        <f t="shared" si="9"/>
        <v/>
      </c>
      <c r="S28" s="7" t="str">
        <f t="shared" si="10"/>
        <v/>
      </c>
      <c r="T28" s="7" t="str">
        <f t="shared" ca="1" si="11"/>
        <v/>
      </c>
      <c r="U28" s="7" t="str">
        <f>IF($AC28="","",IFERROR(MIN(0,MATCH($AG28&amp;"_"&amp;$AH28&amp;"_"&amp;$AI28,教育課程!$M:$M,0)),1))</f>
        <v/>
      </c>
      <c r="V28" s="7" t="str">
        <f t="shared" si="0"/>
        <v/>
      </c>
      <c r="W28" s="7" t="str">
        <f t="shared" si="1"/>
        <v/>
      </c>
      <c r="X28" s="7" t="str">
        <f t="shared" si="12"/>
        <v/>
      </c>
      <c r="Y28" s="7" t="str">
        <f t="shared" si="13"/>
        <v/>
      </c>
      <c r="Z28" s="7" t="str">
        <f>IF($AC28="","",$AC28&amp;COUNTIF($AC$4:$AC28,$AC28))</f>
        <v/>
      </c>
      <c r="AA28" s="7" t="str">
        <f>IF($X28&gt;0,"",VLOOKUP($AG28&amp;"_"&amp;$AH28&amp;"_"&amp;$AI28,教育課程!$M:$N,2,0)&amp;RIGHT($AE28,2)&amp;RIGHT($AJ28&amp;$AK28&amp;$AL28,3)&amp;"0")</f>
        <v/>
      </c>
      <c r="AB28" s="29">
        <v>25</v>
      </c>
      <c r="AC28" s="51"/>
      <c r="AD28" s="11" t="str">
        <f>IFERROR(HLOOKUP($AC28,'2.学籍記録'!$K$2:$O$5,4,0),"")</f>
        <v/>
      </c>
      <c r="AE28" s="51"/>
      <c r="AF28" s="7" t="str">
        <f>IF(OR($AC28="",$AE28=""),"",IFERROR(VLOOKUP($AC28&amp;$AE28,'3.出席記録'!$I:$P,8,0),""))</f>
        <v/>
      </c>
      <c r="AG28" s="51"/>
      <c r="AH28" s="50"/>
      <c r="AI28" s="50"/>
      <c r="AJ28" s="51"/>
      <c r="AK28" s="51"/>
      <c r="AL28" s="51"/>
      <c r="AM28" s="50"/>
      <c r="AN28" s="50"/>
      <c r="AO28" s="50"/>
      <c r="AP28" s="93"/>
      <c r="AQ28" s="93"/>
      <c r="AR28" s="93"/>
      <c r="AS28" s="93"/>
      <c r="AT28" s="93"/>
      <c r="AU28" s="93"/>
      <c r="AV28" s="91" t="s">
        <v>734</v>
      </c>
      <c r="AW28" s="152" t="s">
        <v>21142</v>
      </c>
    </row>
    <row r="29" spans="7:49" x14ac:dyDescent="0.55000000000000004">
      <c r="G29" s="7">
        <v>1929</v>
      </c>
      <c r="J29" s="7">
        <v>28</v>
      </c>
      <c r="K29" s="7" t="str">
        <f t="shared" si="4"/>
        <v/>
      </c>
      <c r="L29" s="7" t="str">
        <f t="shared" si="2"/>
        <v/>
      </c>
      <c r="M29" s="7" t="str">
        <f t="shared" si="3"/>
        <v/>
      </c>
      <c r="N29" s="7" t="str">
        <f t="shared" si="5"/>
        <v/>
      </c>
      <c r="O29" s="7" t="str">
        <f t="shared" si="6"/>
        <v/>
      </c>
      <c r="P29" s="7" t="str">
        <f t="shared" si="7"/>
        <v/>
      </c>
      <c r="Q29" s="7" t="str">
        <f t="shared" si="8"/>
        <v/>
      </c>
      <c r="R29" s="7" t="str">
        <f t="shared" si="9"/>
        <v/>
      </c>
      <c r="S29" s="7" t="str">
        <f t="shared" si="10"/>
        <v/>
      </c>
      <c r="T29" s="7" t="str">
        <f t="shared" ca="1" si="11"/>
        <v/>
      </c>
      <c r="U29" s="7" t="str">
        <f>IF($AC29="","",IFERROR(MIN(0,MATCH($AG29&amp;"_"&amp;$AH29&amp;"_"&amp;$AI29,教育課程!$M:$M,0)),1))</f>
        <v/>
      </c>
      <c r="V29" s="7" t="str">
        <f t="shared" si="0"/>
        <v/>
      </c>
      <c r="W29" s="7" t="str">
        <f t="shared" si="1"/>
        <v/>
      </c>
      <c r="X29" s="7" t="str">
        <f t="shared" si="12"/>
        <v/>
      </c>
      <c r="Y29" s="7" t="str">
        <f t="shared" si="13"/>
        <v/>
      </c>
      <c r="Z29" s="7" t="str">
        <f>IF($AC29="","",$AC29&amp;COUNTIF($AC$4:$AC29,$AC29))</f>
        <v/>
      </c>
      <c r="AA29" s="7" t="str">
        <f>IF($X29&gt;0,"",VLOOKUP($AG29&amp;"_"&amp;$AH29&amp;"_"&amp;$AI29,教育課程!$M:$N,2,0)&amp;RIGHT($AE29,2)&amp;RIGHT($AJ29&amp;$AK29&amp;$AL29,3)&amp;"0")</f>
        <v/>
      </c>
      <c r="AB29" s="29">
        <v>26</v>
      </c>
      <c r="AC29" s="51"/>
      <c r="AD29" s="11" t="str">
        <f>IFERROR(HLOOKUP($AC29,'2.学籍記録'!$K$2:$O$5,4,0),"")</f>
        <v/>
      </c>
      <c r="AE29" s="51"/>
      <c r="AF29" s="7" t="str">
        <f>IF(OR($AC29="",$AE29=""),"",IFERROR(VLOOKUP($AC29&amp;$AE29,'3.出席記録'!$I:$P,8,0),""))</f>
        <v/>
      </c>
      <c r="AG29" s="51"/>
      <c r="AH29" s="50"/>
      <c r="AI29" s="50"/>
      <c r="AJ29" s="51"/>
      <c r="AK29" s="51"/>
      <c r="AL29" s="51"/>
      <c r="AM29" s="50"/>
      <c r="AN29" s="50"/>
      <c r="AO29" s="50"/>
      <c r="AP29" s="92"/>
      <c r="AQ29" s="92"/>
      <c r="AR29" s="92"/>
      <c r="AS29" s="92"/>
      <c r="AT29" s="92"/>
      <c r="AU29" s="93"/>
      <c r="AV29" s="91"/>
      <c r="AW29" s="152"/>
    </row>
    <row r="30" spans="7:49" x14ac:dyDescent="0.55000000000000004">
      <c r="G30" s="7">
        <v>1930</v>
      </c>
      <c r="J30" s="7">
        <v>29</v>
      </c>
      <c r="K30" s="7" t="str">
        <f t="shared" si="4"/>
        <v/>
      </c>
      <c r="L30" s="7" t="str">
        <f t="shared" si="2"/>
        <v/>
      </c>
      <c r="M30" s="7" t="str">
        <f t="shared" si="3"/>
        <v/>
      </c>
      <c r="N30" s="7" t="str">
        <f t="shared" si="5"/>
        <v/>
      </c>
      <c r="O30" s="7" t="str">
        <f t="shared" si="6"/>
        <v/>
      </c>
      <c r="P30" s="7" t="str">
        <f t="shared" si="7"/>
        <v/>
      </c>
      <c r="Q30" s="7" t="str">
        <f t="shared" si="8"/>
        <v/>
      </c>
      <c r="R30" s="7" t="str">
        <f t="shared" si="9"/>
        <v/>
      </c>
      <c r="S30" s="7" t="str">
        <f t="shared" si="10"/>
        <v/>
      </c>
      <c r="T30" s="7" t="str">
        <f t="shared" ca="1" si="11"/>
        <v/>
      </c>
      <c r="U30" s="7" t="str">
        <f>IF($AC30="","",IFERROR(MIN(0,MATCH($AG30&amp;"_"&amp;$AH30&amp;"_"&amp;$AI30,教育課程!$M:$M,0)),1))</f>
        <v/>
      </c>
      <c r="V30" s="7" t="str">
        <f t="shared" si="0"/>
        <v/>
      </c>
      <c r="W30" s="7" t="str">
        <f t="shared" si="1"/>
        <v/>
      </c>
      <c r="X30" s="7" t="str">
        <f t="shared" si="12"/>
        <v/>
      </c>
      <c r="Y30" s="7" t="str">
        <f t="shared" si="13"/>
        <v/>
      </c>
      <c r="Z30" s="7" t="str">
        <f>IF($AC30="","",$AC30&amp;COUNTIF($AC$4:$AC30,$AC30))</f>
        <v/>
      </c>
      <c r="AA30" s="7" t="str">
        <f>IF($X30&gt;0,"",VLOOKUP($AG30&amp;"_"&amp;$AH30&amp;"_"&amp;$AI30,教育課程!$M:$N,2,0)&amp;RIGHT($AE30,2)&amp;RIGHT($AJ30&amp;$AK30&amp;$AL30,3)&amp;"0")</f>
        <v/>
      </c>
      <c r="AB30" s="29">
        <v>27</v>
      </c>
      <c r="AC30" s="51"/>
      <c r="AD30" s="11" t="str">
        <f>IFERROR(HLOOKUP($AC30,'2.学籍記録'!$K$2:$O$5,4,0),"")</f>
        <v/>
      </c>
      <c r="AE30" s="51"/>
      <c r="AF30" s="7" t="str">
        <f>IF(OR($AC30="",$AE30=""),"",IFERROR(VLOOKUP($AC30&amp;$AE30,'3.出席記録'!$I:$P,8,0),""))</f>
        <v/>
      </c>
      <c r="AG30" s="51"/>
      <c r="AH30" s="50"/>
      <c r="AI30" s="50"/>
      <c r="AJ30" s="51"/>
      <c r="AK30" s="51"/>
      <c r="AL30" s="51"/>
      <c r="AM30" s="50"/>
      <c r="AN30" s="50"/>
      <c r="AO30" s="50"/>
      <c r="AP30" s="92"/>
      <c r="AQ30" s="92"/>
      <c r="AR30" s="92"/>
      <c r="AS30" s="92"/>
      <c r="AT30" s="92"/>
      <c r="AU30" s="92"/>
      <c r="AV30" s="92"/>
      <c r="AW30" s="152"/>
    </row>
    <row r="31" spans="7:49" x14ac:dyDescent="0.55000000000000004">
      <c r="G31" s="7">
        <v>1931</v>
      </c>
      <c r="J31" s="7">
        <v>30</v>
      </c>
      <c r="K31" s="7" t="str">
        <f t="shared" si="4"/>
        <v/>
      </c>
      <c r="L31" s="7" t="str">
        <f t="shared" si="2"/>
        <v/>
      </c>
      <c r="M31" s="7" t="str">
        <f t="shared" si="3"/>
        <v/>
      </c>
      <c r="N31" s="7" t="str">
        <f t="shared" si="5"/>
        <v/>
      </c>
      <c r="O31" s="7" t="str">
        <f t="shared" si="6"/>
        <v/>
      </c>
      <c r="P31" s="7" t="str">
        <f t="shared" si="7"/>
        <v/>
      </c>
      <c r="Q31" s="7" t="str">
        <f t="shared" si="8"/>
        <v/>
      </c>
      <c r="R31" s="7" t="str">
        <f t="shared" si="9"/>
        <v/>
      </c>
      <c r="S31" s="7" t="str">
        <f t="shared" si="10"/>
        <v/>
      </c>
      <c r="T31" s="7" t="str">
        <f t="shared" ca="1" si="11"/>
        <v/>
      </c>
      <c r="U31" s="7" t="str">
        <f>IF($AC31="","",IFERROR(MIN(0,MATCH($AG31&amp;"_"&amp;$AH31&amp;"_"&amp;$AI31,教育課程!$M:$M,0)),1))</f>
        <v/>
      </c>
      <c r="V31" s="7" t="str">
        <f t="shared" si="0"/>
        <v/>
      </c>
      <c r="W31" s="7" t="str">
        <f t="shared" si="1"/>
        <v/>
      </c>
      <c r="X31" s="7" t="str">
        <f t="shared" si="12"/>
        <v/>
      </c>
      <c r="Y31" s="7" t="str">
        <f t="shared" si="13"/>
        <v/>
      </c>
      <c r="Z31" s="7" t="str">
        <f>IF($AC31="","",$AC31&amp;COUNTIF($AC$4:$AC31,$AC31))</f>
        <v/>
      </c>
      <c r="AA31" s="7" t="str">
        <f>IF($X31&gt;0,"",VLOOKUP($AG31&amp;"_"&amp;$AH31&amp;"_"&amp;$AI31,教育課程!$M:$N,2,0)&amp;RIGHT($AE31,2)&amp;RIGHT($AJ31&amp;$AK31&amp;$AL31,3)&amp;"0")</f>
        <v/>
      </c>
      <c r="AB31" s="29">
        <v>28</v>
      </c>
      <c r="AC31" s="51"/>
      <c r="AD31" s="11" t="str">
        <f>IFERROR(HLOOKUP($AC31,'2.学籍記録'!$K$2:$O$5,4,0),"")</f>
        <v/>
      </c>
      <c r="AE31" s="51"/>
      <c r="AF31" s="7" t="str">
        <f>IF(OR($AC31="",$AE31=""),"",IFERROR(VLOOKUP($AC31&amp;$AE31,'3.出席記録'!$I:$P,8,0),""))</f>
        <v/>
      </c>
      <c r="AG31" s="51"/>
      <c r="AH31" s="50"/>
      <c r="AI31" s="50"/>
      <c r="AJ31" s="51"/>
      <c r="AK31" s="51"/>
      <c r="AL31" s="51"/>
      <c r="AM31" s="50"/>
      <c r="AN31" s="50"/>
      <c r="AO31" s="50"/>
      <c r="AP31" s="93"/>
      <c r="AQ31" s="93"/>
      <c r="AR31" s="93"/>
      <c r="AS31" s="93"/>
      <c r="AT31" s="93"/>
      <c r="AU31" s="92"/>
      <c r="AV31" s="92" t="s">
        <v>737</v>
      </c>
      <c r="AW31" s="142" t="s">
        <v>738</v>
      </c>
    </row>
    <row r="32" spans="7:49" x14ac:dyDescent="0.55000000000000004">
      <c r="G32" s="7">
        <v>1932</v>
      </c>
      <c r="J32" s="7">
        <v>31</v>
      </c>
      <c r="K32" s="7" t="str">
        <f t="shared" si="4"/>
        <v/>
      </c>
      <c r="L32" s="7" t="str">
        <f t="shared" si="2"/>
        <v/>
      </c>
      <c r="M32" s="7" t="str">
        <f t="shared" si="3"/>
        <v/>
      </c>
      <c r="N32" s="7" t="str">
        <f t="shared" si="5"/>
        <v/>
      </c>
      <c r="O32" s="7" t="str">
        <f t="shared" si="6"/>
        <v/>
      </c>
      <c r="P32" s="7" t="str">
        <f t="shared" si="7"/>
        <v/>
      </c>
      <c r="Q32" s="7" t="str">
        <f t="shared" si="8"/>
        <v/>
      </c>
      <c r="R32" s="7" t="str">
        <f t="shared" si="9"/>
        <v/>
      </c>
      <c r="S32" s="7" t="str">
        <f t="shared" si="10"/>
        <v/>
      </c>
      <c r="T32" s="7" t="str">
        <f t="shared" ca="1" si="11"/>
        <v/>
      </c>
      <c r="U32" s="7" t="str">
        <f>IF($AC32="","",IFERROR(MIN(0,MATCH($AG32&amp;"_"&amp;$AH32&amp;"_"&amp;$AI32,教育課程!$M:$M,0)),1))</f>
        <v/>
      </c>
      <c r="V32" s="7" t="str">
        <f t="shared" si="0"/>
        <v/>
      </c>
      <c r="W32" s="7" t="str">
        <f t="shared" si="1"/>
        <v/>
      </c>
      <c r="X32" s="7" t="str">
        <f t="shared" si="12"/>
        <v/>
      </c>
      <c r="Y32" s="7" t="str">
        <f t="shared" si="13"/>
        <v/>
      </c>
      <c r="Z32" s="7" t="str">
        <f>IF($AC32="","",$AC32&amp;COUNTIF($AC$4:$AC32,$AC32))</f>
        <v/>
      </c>
      <c r="AA32" s="7" t="str">
        <f>IF($X32&gt;0,"",VLOOKUP($AG32&amp;"_"&amp;$AH32&amp;"_"&amp;$AI32,教育課程!$M:$N,2,0)&amp;RIGHT($AE32,2)&amp;RIGHT($AJ32&amp;$AK32&amp;$AL32,3)&amp;"0")</f>
        <v/>
      </c>
      <c r="AB32" s="29">
        <v>29</v>
      </c>
      <c r="AC32" s="51"/>
      <c r="AD32" s="11" t="str">
        <f>IFERROR(HLOOKUP($AC32,'2.学籍記録'!$K$2:$O$5,4,0),"")</f>
        <v/>
      </c>
      <c r="AE32" s="51"/>
      <c r="AF32" s="7" t="str">
        <f>IF(OR($AC32="",$AE32=""),"",IFERROR(VLOOKUP($AC32&amp;$AE32,'3.出席記録'!$I:$P,8,0),""))</f>
        <v/>
      </c>
      <c r="AG32" s="51"/>
      <c r="AH32" s="50"/>
      <c r="AI32" s="50"/>
      <c r="AJ32" s="51"/>
      <c r="AK32" s="51"/>
      <c r="AL32" s="51"/>
      <c r="AM32" s="50"/>
      <c r="AN32" s="50"/>
      <c r="AO32" s="50"/>
      <c r="AP32" s="93"/>
      <c r="AQ32" s="93"/>
      <c r="AR32" s="93"/>
      <c r="AS32" s="93"/>
      <c r="AT32" s="93"/>
      <c r="AU32" s="93"/>
      <c r="AV32" s="93"/>
      <c r="AW32" s="142"/>
    </row>
    <row r="33" spans="7:49" x14ac:dyDescent="0.55000000000000004">
      <c r="G33" s="7">
        <v>1933</v>
      </c>
      <c r="J33" s="7">
        <v>32</v>
      </c>
      <c r="K33" s="7" t="str">
        <f t="shared" si="4"/>
        <v/>
      </c>
      <c r="L33" s="7" t="str">
        <f t="shared" si="2"/>
        <v/>
      </c>
      <c r="M33" s="7" t="str">
        <f t="shared" si="3"/>
        <v/>
      </c>
      <c r="N33" s="7" t="str">
        <f t="shared" si="5"/>
        <v/>
      </c>
      <c r="O33" s="7" t="str">
        <f t="shared" si="6"/>
        <v/>
      </c>
      <c r="P33" s="7" t="str">
        <f t="shared" si="7"/>
        <v/>
      </c>
      <c r="Q33" s="7" t="str">
        <f t="shared" si="8"/>
        <v/>
      </c>
      <c r="R33" s="7" t="str">
        <f t="shared" si="9"/>
        <v/>
      </c>
      <c r="S33" s="7" t="str">
        <f t="shared" si="10"/>
        <v/>
      </c>
      <c r="T33" s="7" t="str">
        <f t="shared" ca="1" si="11"/>
        <v/>
      </c>
      <c r="U33" s="7" t="str">
        <f>IF($AC33="","",IFERROR(MIN(0,MATCH($AG33&amp;"_"&amp;$AH33&amp;"_"&amp;$AI33,教育課程!$M:$M,0)),1))</f>
        <v/>
      </c>
      <c r="V33" s="7" t="str">
        <f t="shared" si="0"/>
        <v/>
      </c>
      <c r="W33" s="7" t="str">
        <f t="shared" si="1"/>
        <v/>
      </c>
      <c r="X33" s="7" t="str">
        <f t="shared" si="12"/>
        <v/>
      </c>
      <c r="Y33" s="7" t="str">
        <f t="shared" si="13"/>
        <v/>
      </c>
      <c r="Z33" s="7" t="str">
        <f>IF($AC33="","",$AC33&amp;COUNTIF($AC$4:$AC33,$AC33))</f>
        <v/>
      </c>
      <c r="AA33" s="7" t="str">
        <f>IF($X33&gt;0,"",VLOOKUP($AG33&amp;"_"&amp;$AH33&amp;"_"&amp;$AI33,教育課程!$M:$N,2,0)&amp;RIGHT($AE33,2)&amp;RIGHT($AJ33&amp;$AK33&amp;$AL33,3)&amp;"0")</f>
        <v/>
      </c>
      <c r="AB33" s="29">
        <v>30</v>
      </c>
      <c r="AC33" s="51"/>
      <c r="AD33" s="11" t="str">
        <f>IFERROR(HLOOKUP($AC33,'2.学籍記録'!$K$2:$O$5,4,0),"")</f>
        <v/>
      </c>
      <c r="AE33" s="51"/>
      <c r="AF33" s="7" t="str">
        <f>IF(OR($AC33="",$AE33=""),"",IFERROR(VLOOKUP($AC33&amp;$AE33,'3.出席記録'!$I:$P,8,0),""))</f>
        <v/>
      </c>
      <c r="AG33" s="51"/>
      <c r="AH33" s="50"/>
      <c r="AI33" s="50"/>
      <c r="AJ33" s="51"/>
      <c r="AK33" s="51"/>
      <c r="AL33" s="51"/>
      <c r="AM33" s="50"/>
      <c r="AN33" s="50"/>
      <c r="AO33" s="50"/>
      <c r="AP33" s="93"/>
      <c r="AQ33" s="93"/>
      <c r="AR33" s="93"/>
      <c r="AS33" s="93"/>
      <c r="AT33" s="93"/>
      <c r="AU33" s="93"/>
      <c r="AV33" s="93"/>
      <c r="AW33" s="142"/>
    </row>
    <row r="34" spans="7:49" x14ac:dyDescent="0.55000000000000004">
      <c r="G34" s="7">
        <v>1934</v>
      </c>
      <c r="J34" s="7">
        <v>33</v>
      </c>
      <c r="K34" s="7" t="str">
        <f t="shared" si="4"/>
        <v/>
      </c>
      <c r="L34" s="7" t="str">
        <f t="shared" si="2"/>
        <v/>
      </c>
      <c r="M34" s="7" t="str">
        <f t="shared" si="3"/>
        <v/>
      </c>
      <c r="N34" s="7" t="str">
        <f t="shared" si="5"/>
        <v/>
      </c>
      <c r="O34" s="7" t="str">
        <f t="shared" si="6"/>
        <v/>
      </c>
      <c r="P34" s="7" t="str">
        <f t="shared" si="7"/>
        <v/>
      </c>
      <c r="Q34" s="7" t="str">
        <f t="shared" si="8"/>
        <v/>
      </c>
      <c r="R34" s="7" t="str">
        <f t="shared" si="9"/>
        <v/>
      </c>
      <c r="S34" s="7" t="str">
        <f t="shared" si="10"/>
        <v/>
      </c>
      <c r="T34" s="7" t="str">
        <f t="shared" ca="1" si="11"/>
        <v/>
      </c>
      <c r="U34" s="7" t="str">
        <f>IF($AC34="","",IFERROR(MIN(0,MATCH($AG34&amp;"_"&amp;$AH34&amp;"_"&amp;$AI34,教育課程!$M:$M,0)),1))</f>
        <v/>
      </c>
      <c r="V34" s="7" t="str">
        <f t="shared" si="0"/>
        <v/>
      </c>
      <c r="W34" s="7" t="str">
        <f t="shared" si="1"/>
        <v/>
      </c>
      <c r="X34" s="7" t="str">
        <f t="shared" si="12"/>
        <v/>
      </c>
      <c r="Y34" s="7" t="str">
        <f t="shared" si="13"/>
        <v/>
      </c>
      <c r="Z34" s="7" t="str">
        <f>IF($AC34="","",$AC34&amp;COUNTIF($AC$4:$AC34,$AC34))</f>
        <v/>
      </c>
      <c r="AA34" s="7" t="str">
        <f>IF($X34&gt;0,"",VLOOKUP($AG34&amp;"_"&amp;$AH34&amp;"_"&amp;$AI34,教育課程!$M:$N,2,0)&amp;RIGHT($AE34,2)&amp;RIGHT($AJ34&amp;$AK34&amp;$AL34,3)&amp;"0")</f>
        <v/>
      </c>
      <c r="AB34" s="29">
        <v>31</v>
      </c>
      <c r="AC34" s="51"/>
      <c r="AD34" s="11" t="str">
        <f>IFERROR(HLOOKUP($AC34,'2.学籍記録'!$K$2:$O$5,4,0),"")</f>
        <v/>
      </c>
      <c r="AE34" s="51"/>
      <c r="AF34" s="7" t="str">
        <f>IF(OR($AC34="",$AE34=""),"",IFERROR(VLOOKUP($AC34&amp;$AE34,'3.出席記録'!$I:$P,8,0),""))</f>
        <v/>
      </c>
      <c r="AG34" s="51"/>
      <c r="AH34" s="50"/>
      <c r="AI34" s="50"/>
      <c r="AJ34" s="51"/>
      <c r="AK34" s="51"/>
      <c r="AL34" s="51"/>
      <c r="AM34" s="50"/>
      <c r="AN34" s="50"/>
      <c r="AO34" s="50"/>
      <c r="AP34" s="93"/>
      <c r="AQ34" s="93"/>
      <c r="AR34" s="93"/>
      <c r="AS34" s="93"/>
      <c r="AT34" s="93"/>
      <c r="AU34" s="93"/>
      <c r="AV34" s="93" t="s">
        <v>21141</v>
      </c>
      <c r="AW34" s="142" t="s">
        <v>739</v>
      </c>
    </row>
    <row r="35" spans="7:49" x14ac:dyDescent="0.55000000000000004">
      <c r="G35" s="7">
        <v>1935</v>
      </c>
      <c r="J35" s="7">
        <v>34</v>
      </c>
      <c r="K35" s="7" t="str">
        <f t="shared" si="4"/>
        <v/>
      </c>
      <c r="L35" s="7" t="str">
        <f t="shared" si="2"/>
        <v/>
      </c>
      <c r="M35" s="7" t="str">
        <f t="shared" si="3"/>
        <v/>
      </c>
      <c r="N35" s="7" t="str">
        <f t="shared" si="5"/>
        <v/>
      </c>
      <c r="O35" s="7" t="str">
        <f t="shared" si="6"/>
        <v/>
      </c>
      <c r="P35" s="7" t="str">
        <f t="shared" si="7"/>
        <v/>
      </c>
      <c r="Q35" s="7" t="str">
        <f t="shared" si="8"/>
        <v/>
      </c>
      <c r="R35" s="7" t="str">
        <f t="shared" si="9"/>
        <v/>
      </c>
      <c r="S35" s="7" t="str">
        <f t="shared" si="10"/>
        <v/>
      </c>
      <c r="T35" s="7" t="str">
        <f t="shared" ca="1" si="11"/>
        <v/>
      </c>
      <c r="U35" s="7" t="str">
        <f>IF($AC35="","",IFERROR(MIN(0,MATCH($AG35&amp;"_"&amp;$AH35&amp;"_"&amp;$AI35,教育課程!$M:$M,0)),1))</f>
        <v/>
      </c>
      <c r="V35" s="7" t="str">
        <f t="shared" ref="V35:V65" si="14">IF($AC35="","",IF(OR(AND($Q35=1,$AM35=""),AND($Q35=0,$AM35&lt;&gt;"")),1,0))</f>
        <v/>
      </c>
      <c r="W35" s="7" t="str">
        <f t="shared" ref="W35:W65" si="15">IF($AC35="","",IF(OR(AND($R35=1,$AN35=""),AND($R35=0,$AN35&lt;&gt;"")),1,0))</f>
        <v/>
      </c>
      <c r="X35" s="7" t="str">
        <f t="shared" si="12"/>
        <v/>
      </c>
      <c r="Y35" s="7" t="str">
        <f t="shared" si="13"/>
        <v/>
      </c>
      <c r="Z35" s="7" t="str">
        <f>IF($AC35="","",$AC35&amp;COUNTIF($AC$4:$AC35,$AC35))</f>
        <v/>
      </c>
      <c r="AA35" s="7" t="str">
        <f>IF($X35&gt;0,"",VLOOKUP($AG35&amp;"_"&amp;$AH35&amp;"_"&amp;$AI35,教育課程!$M:$N,2,0)&amp;RIGHT($AE35,2)&amp;RIGHT($AJ35&amp;$AK35&amp;$AL35,3)&amp;"0")</f>
        <v/>
      </c>
      <c r="AB35" s="29">
        <v>32</v>
      </c>
      <c r="AC35" s="51"/>
      <c r="AD35" s="11" t="str">
        <f>IFERROR(HLOOKUP($AC35,'2.学籍記録'!$K$2:$O$5,4,0),"")</f>
        <v/>
      </c>
      <c r="AE35" s="51"/>
      <c r="AF35" s="7" t="str">
        <f>IF(OR($AC35="",$AE35=""),"",IFERROR(VLOOKUP($AC35&amp;$AE35,'3.出席記録'!$I:$P,8,0),""))</f>
        <v/>
      </c>
      <c r="AG35" s="51"/>
      <c r="AH35" s="50"/>
      <c r="AI35" s="50"/>
      <c r="AJ35" s="51"/>
      <c r="AK35" s="51"/>
      <c r="AL35" s="51"/>
      <c r="AM35" s="50"/>
      <c r="AN35" s="50"/>
      <c r="AO35" s="50"/>
      <c r="AP35" s="93"/>
      <c r="AQ35" s="93"/>
      <c r="AR35" s="93"/>
      <c r="AS35" s="93"/>
      <c r="AT35" s="93"/>
      <c r="AU35" s="93"/>
      <c r="AV35" s="93"/>
      <c r="AW35" s="142"/>
    </row>
    <row r="36" spans="7:49" x14ac:dyDescent="0.55000000000000004">
      <c r="G36" s="7">
        <v>1936</v>
      </c>
      <c r="J36" s="7">
        <v>35</v>
      </c>
      <c r="K36" s="7" t="str">
        <f t="shared" si="4"/>
        <v/>
      </c>
      <c r="L36" s="7" t="str">
        <f t="shared" si="2"/>
        <v/>
      </c>
      <c r="M36" s="7" t="str">
        <f t="shared" si="3"/>
        <v/>
      </c>
      <c r="N36" s="7" t="str">
        <f t="shared" si="5"/>
        <v/>
      </c>
      <c r="O36" s="7" t="str">
        <f t="shared" si="6"/>
        <v/>
      </c>
      <c r="P36" s="7" t="str">
        <f t="shared" si="7"/>
        <v/>
      </c>
      <c r="Q36" s="7" t="str">
        <f t="shared" si="8"/>
        <v/>
      </c>
      <c r="R36" s="7" t="str">
        <f t="shared" si="9"/>
        <v/>
      </c>
      <c r="S36" s="7" t="str">
        <f t="shared" si="10"/>
        <v/>
      </c>
      <c r="T36" s="7" t="str">
        <f t="shared" ca="1" si="11"/>
        <v/>
      </c>
      <c r="U36" s="7" t="str">
        <f>IF($AC36="","",IFERROR(MIN(0,MATCH($AG36&amp;"_"&amp;$AH36&amp;"_"&amp;$AI36,教育課程!$M:$M,0)),1))</f>
        <v/>
      </c>
      <c r="V36" s="7" t="str">
        <f t="shared" si="14"/>
        <v/>
      </c>
      <c r="W36" s="7" t="str">
        <f t="shared" si="15"/>
        <v/>
      </c>
      <c r="X36" s="7" t="str">
        <f t="shared" si="12"/>
        <v/>
      </c>
      <c r="Y36" s="7" t="str">
        <f t="shared" si="13"/>
        <v/>
      </c>
      <c r="Z36" s="7" t="str">
        <f>IF($AC36="","",$AC36&amp;COUNTIF($AC$4:$AC36,$AC36))</f>
        <v/>
      </c>
      <c r="AA36" s="7" t="str">
        <f>IF($X36&gt;0,"",VLOOKUP($AG36&amp;"_"&amp;$AH36&amp;"_"&amp;$AI36,教育課程!$M:$N,2,0)&amp;RIGHT($AE36,2)&amp;RIGHT($AJ36&amp;$AK36&amp;$AL36,3)&amp;"0")</f>
        <v/>
      </c>
      <c r="AB36" s="29">
        <v>33</v>
      </c>
      <c r="AC36" s="51"/>
      <c r="AD36" s="11" t="str">
        <f>IFERROR(HLOOKUP($AC36,'2.学籍記録'!$K$2:$O$5,4,0),"")</f>
        <v/>
      </c>
      <c r="AE36" s="51"/>
      <c r="AF36" s="7" t="str">
        <f>IF(OR($AC36="",$AE36=""),"",IFERROR(VLOOKUP($AC36&amp;$AE36,'3.出席記録'!$I:$P,8,0),""))</f>
        <v/>
      </c>
      <c r="AG36" s="51"/>
      <c r="AH36" s="50"/>
      <c r="AI36" s="50"/>
      <c r="AJ36" s="51"/>
      <c r="AK36" s="51"/>
      <c r="AL36" s="51"/>
      <c r="AM36" s="50"/>
      <c r="AN36" s="50"/>
      <c r="AO36" s="50"/>
      <c r="AU36" s="93"/>
      <c r="AV36" s="93"/>
      <c r="AW36" s="142"/>
    </row>
    <row r="37" spans="7:49" x14ac:dyDescent="0.55000000000000004">
      <c r="G37" s="7">
        <v>1937</v>
      </c>
      <c r="J37" s="7">
        <v>36</v>
      </c>
      <c r="K37" s="7" t="str">
        <f t="shared" si="4"/>
        <v/>
      </c>
      <c r="L37" s="7" t="str">
        <f t="shared" si="2"/>
        <v/>
      </c>
      <c r="M37" s="7" t="str">
        <f t="shared" si="3"/>
        <v/>
      </c>
      <c r="N37" s="7" t="str">
        <f t="shared" si="5"/>
        <v/>
      </c>
      <c r="O37" s="7" t="str">
        <f t="shared" si="6"/>
        <v/>
      </c>
      <c r="P37" s="7" t="str">
        <f t="shared" si="7"/>
        <v/>
      </c>
      <c r="Q37" s="7" t="str">
        <f t="shared" si="8"/>
        <v/>
      </c>
      <c r="R37" s="7" t="str">
        <f t="shared" si="9"/>
        <v/>
      </c>
      <c r="S37" s="7" t="str">
        <f t="shared" si="10"/>
        <v/>
      </c>
      <c r="T37" s="7" t="str">
        <f t="shared" ca="1" si="11"/>
        <v/>
      </c>
      <c r="U37" s="7" t="str">
        <f>IF($AC37="","",IFERROR(MIN(0,MATCH($AG37&amp;"_"&amp;$AH37&amp;"_"&amp;$AI37,教育課程!$M:$M,0)),1))</f>
        <v/>
      </c>
      <c r="V37" s="7" t="str">
        <f t="shared" si="14"/>
        <v/>
      </c>
      <c r="W37" s="7" t="str">
        <f t="shared" si="15"/>
        <v/>
      </c>
      <c r="X37" s="7" t="str">
        <f t="shared" si="12"/>
        <v/>
      </c>
      <c r="Y37" s="7" t="str">
        <f t="shared" si="13"/>
        <v/>
      </c>
      <c r="Z37" s="7" t="str">
        <f>IF($AC37="","",$AC37&amp;COUNTIF($AC$4:$AC37,$AC37))</f>
        <v/>
      </c>
      <c r="AA37" s="7" t="str">
        <f>IF($X37&gt;0,"",VLOOKUP($AG37&amp;"_"&amp;$AH37&amp;"_"&amp;$AI37,教育課程!$M:$N,2,0)&amp;RIGHT($AE37,2)&amp;RIGHT($AJ37&amp;$AK37&amp;$AL37,3)&amp;"0")</f>
        <v/>
      </c>
      <c r="AB37" s="29">
        <v>34</v>
      </c>
      <c r="AC37" s="51"/>
      <c r="AD37" s="11" t="str">
        <f>IFERROR(HLOOKUP($AC37,'2.学籍記録'!$K$2:$O$5,4,0),"")</f>
        <v/>
      </c>
      <c r="AE37" s="51"/>
      <c r="AF37" s="7" t="str">
        <f>IF(OR($AC37="",$AE37=""),"",IFERROR(VLOOKUP($AC37&amp;$AE37,'3.出席記録'!$I:$P,8,0),""))</f>
        <v/>
      </c>
      <c r="AG37" s="51"/>
      <c r="AH37" s="50"/>
      <c r="AI37" s="50"/>
      <c r="AJ37" s="51"/>
      <c r="AK37" s="51"/>
      <c r="AL37" s="51"/>
      <c r="AM37" s="50"/>
      <c r="AN37" s="50"/>
      <c r="AO37" s="50"/>
    </row>
    <row r="38" spans="7:49" x14ac:dyDescent="0.55000000000000004">
      <c r="G38" s="7">
        <v>1938</v>
      </c>
      <c r="J38" s="7">
        <v>37</v>
      </c>
      <c r="K38" s="7" t="str">
        <f t="shared" si="4"/>
        <v/>
      </c>
      <c r="L38" s="7" t="str">
        <f t="shared" si="2"/>
        <v/>
      </c>
      <c r="M38" s="7" t="str">
        <f t="shared" si="3"/>
        <v/>
      </c>
      <c r="N38" s="7" t="str">
        <f t="shared" si="5"/>
        <v/>
      </c>
      <c r="O38" s="7" t="str">
        <f t="shared" si="6"/>
        <v/>
      </c>
      <c r="P38" s="7" t="str">
        <f t="shared" si="7"/>
        <v/>
      </c>
      <c r="Q38" s="7" t="str">
        <f t="shared" si="8"/>
        <v/>
      </c>
      <c r="R38" s="7" t="str">
        <f t="shared" si="9"/>
        <v/>
      </c>
      <c r="S38" s="7" t="str">
        <f t="shared" si="10"/>
        <v/>
      </c>
      <c r="T38" s="7" t="str">
        <f t="shared" ca="1" si="11"/>
        <v/>
      </c>
      <c r="U38" s="7" t="str">
        <f>IF($AC38="","",IFERROR(MIN(0,MATCH($AG38&amp;"_"&amp;$AH38&amp;"_"&amp;$AI38,教育課程!$M:$M,0)),1))</f>
        <v/>
      </c>
      <c r="V38" s="7" t="str">
        <f t="shared" si="14"/>
        <v/>
      </c>
      <c r="W38" s="7" t="str">
        <f t="shared" si="15"/>
        <v/>
      </c>
      <c r="X38" s="7" t="str">
        <f t="shared" si="12"/>
        <v/>
      </c>
      <c r="Y38" s="7" t="str">
        <f t="shared" si="13"/>
        <v/>
      </c>
      <c r="Z38" s="7" t="str">
        <f>IF($AC38="","",$AC38&amp;COUNTIF($AC$4:$AC38,$AC38))</f>
        <v/>
      </c>
      <c r="AA38" s="7" t="str">
        <f>IF($X38&gt;0,"",VLOOKUP($AG38&amp;"_"&amp;$AH38&amp;"_"&amp;$AI38,教育課程!$M:$N,2,0)&amp;RIGHT($AE38,2)&amp;RIGHT($AJ38&amp;$AK38&amp;$AL38,3)&amp;"0")</f>
        <v/>
      </c>
      <c r="AB38" s="29">
        <v>35</v>
      </c>
      <c r="AC38" s="51"/>
      <c r="AD38" s="11" t="str">
        <f>IFERROR(HLOOKUP($AC38,'2.学籍記録'!$K$2:$O$5,4,0),"")</f>
        <v/>
      </c>
      <c r="AE38" s="51"/>
      <c r="AF38" s="7" t="str">
        <f>IF(OR($AC38="",$AE38=""),"",IFERROR(VLOOKUP($AC38&amp;$AE38,'3.出席記録'!$I:$P,8,0),""))</f>
        <v/>
      </c>
      <c r="AG38" s="51"/>
      <c r="AH38" s="50"/>
      <c r="AI38" s="50"/>
      <c r="AJ38" s="51"/>
      <c r="AK38" s="51"/>
      <c r="AL38" s="51"/>
      <c r="AM38" s="50"/>
      <c r="AN38" s="50"/>
      <c r="AO38" s="50"/>
    </row>
    <row r="39" spans="7:49" x14ac:dyDescent="0.55000000000000004">
      <c r="G39" s="7">
        <v>1939</v>
      </c>
      <c r="J39" s="7">
        <v>38</v>
      </c>
      <c r="K39" s="7" t="str">
        <f t="shared" si="4"/>
        <v/>
      </c>
      <c r="L39" s="7" t="str">
        <f t="shared" si="2"/>
        <v/>
      </c>
      <c r="M39" s="7" t="str">
        <f t="shared" si="3"/>
        <v/>
      </c>
      <c r="N39" s="7" t="str">
        <f t="shared" si="5"/>
        <v/>
      </c>
      <c r="O39" s="7" t="str">
        <f t="shared" si="6"/>
        <v/>
      </c>
      <c r="P39" s="7" t="str">
        <f t="shared" si="7"/>
        <v/>
      </c>
      <c r="Q39" s="7" t="str">
        <f t="shared" si="8"/>
        <v/>
      </c>
      <c r="R39" s="7" t="str">
        <f t="shared" si="9"/>
        <v/>
      </c>
      <c r="S39" s="7" t="str">
        <f t="shared" si="10"/>
        <v/>
      </c>
      <c r="T39" s="7" t="str">
        <f t="shared" ca="1" si="11"/>
        <v/>
      </c>
      <c r="U39" s="7" t="str">
        <f>IF($AC39="","",IFERROR(MIN(0,MATCH($AG39&amp;"_"&amp;$AH39&amp;"_"&amp;$AI39,教育課程!$M:$M,0)),1))</f>
        <v/>
      </c>
      <c r="V39" s="7" t="str">
        <f t="shared" si="14"/>
        <v/>
      </c>
      <c r="W39" s="7" t="str">
        <f t="shared" si="15"/>
        <v/>
      </c>
      <c r="X39" s="7" t="str">
        <f t="shared" si="12"/>
        <v/>
      </c>
      <c r="Y39" s="7" t="str">
        <f t="shared" si="13"/>
        <v/>
      </c>
      <c r="Z39" s="7" t="str">
        <f>IF($AC39="","",$AC39&amp;COUNTIF($AC$4:$AC39,$AC39))</f>
        <v/>
      </c>
      <c r="AA39" s="7" t="str">
        <f>IF($X39&gt;0,"",VLOOKUP($AG39&amp;"_"&amp;$AH39&amp;"_"&amp;$AI39,教育課程!$M:$N,2,0)&amp;RIGHT($AE39,2)&amp;RIGHT($AJ39&amp;$AK39&amp;$AL39,3)&amp;"0")</f>
        <v/>
      </c>
      <c r="AB39" s="29">
        <v>36</v>
      </c>
      <c r="AC39" s="51"/>
      <c r="AD39" s="11" t="str">
        <f>IFERROR(HLOOKUP($AC39,'2.学籍記録'!$K$2:$O$5,4,0),"")</f>
        <v/>
      </c>
      <c r="AE39" s="51"/>
      <c r="AF39" s="7" t="str">
        <f>IF(OR($AC39="",$AE39=""),"",IFERROR(VLOOKUP($AC39&amp;$AE39,'3.出席記録'!$I:$P,8,0),""))</f>
        <v/>
      </c>
      <c r="AG39" s="51"/>
      <c r="AH39" s="50"/>
      <c r="AI39" s="50"/>
      <c r="AJ39" s="51"/>
      <c r="AK39" s="51"/>
      <c r="AL39" s="51"/>
      <c r="AM39" s="50"/>
      <c r="AN39" s="50"/>
      <c r="AO39" s="50"/>
    </row>
    <row r="40" spans="7:49" x14ac:dyDescent="0.55000000000000004">
      <c r="G40" s="7">
        <v>1940</v>
      </c>
      <c r="J40" s="7">
        <v>39</v>
      </c>
      <c r="K40" s="7" t="str">
        <f t="shared" si="4"/>
        <v/>
      </c>
      <c r="L40" s="7" t="str">
        <f t="shared" si="2"/>
        <v/>
      </c>
      <c r="M40" s="7" t="str">
        <f t="shared" si="3"/>
        <v/>
      </c>
      <c r="N40" s="7" t="str">
        <f t="shared" si="5"/>
        <v/>
      </c>
      <c r="O40" s="7" t="str">
        <f t="shared" si="6"/>
        <v/>
      </c>
      <c r="P40" s="7" t="str">
        <f t="shared" si="7"/>
        <v/>
      </c>
      <c r="Q40" s="7" t="str">
        <f t="shared" si="8"/>
        <v/>
      </c>
      <c r="R40" s="7" t="str">
        <f t="shared" si="9"/>
        <v/>
      </c>
      <c r="S40" s="7" t="str">
        <f t="shared" si="10"/>
        <v/>
      </c>
      <c r="T40" s="7" t="str">
        <f t="shared" ca="1" si="11"/>
        <v/>
      </c>
      <c r="U40" s="7" t="str">
        <f>IF($AC40="","",IFERROR(MIN(0,MATCH($AG40&amp;"_"&amp;$AH40&amp;"_"&amp;$AI40,教育課程!$M:$M,0)),1))</f>
        <v/>
      </c>
      <c r="V40" s="7" t="str">
        <f t="shared" si="14"/>
        <v/>
      </c>
      <c r="W40" s="7" t="str">
        <f t="shared" si="15"/>
        <v/>
      </c>
      <c r="X40" s="7" t="str">
        <f t="shared" si="12"/>
        <v/>
      </c>
      <c r="Y40" s="7" t="str">
        <f t="shared" si="13"/>
        <v/>
      </c>
      <c r="Z40" s="7" t="str">
        <f>IF($AC40="","",$AC40&amp;COUNTIF($AC$4:$AC40,$AC40))</f>
        <v/>
      </c>
      <c r="AA40" s="7" t="str">
        <f>IF($X40&gt;0,"",VLOOKUP($AG40&amp;"_"&amp;$AH40&amp;"_"&amp;$AI40,教育課程!$M:$N,2,0)&amp;RIGHT($AE40,2)&amp;RIGHT($AJ40&amp;$AK40&amp;$AL40,3)&amp;"0")</f>
        <v/>
      </c>
      <c r="AB40" s="29">
        <v>37</v>
      </c>
      <c r="AC40" s="51"/>
      <c r="AD40" s="11" t="str">
        <f>IFERROR(HLOOKUP($AC40,'2.学籍記録'!$K$2:$O$5,4,0),"")</f>
        <v/>
      </c>
      <c r="AE40" s="51"/>
      <c r="AF40" s="7" t="str">
        <f>IF(OR($AC40="",$AE40=""),"",IFERROR(VLOOKUP($AC40&amp;$AE40,'3.出席記録'!$I:$P,8,0),""))</f>
        <v/>
      </c>
      <c r="AG40" s="51"/>
      <c r="AH40" s="50"/>
      <c r="AI40" s="50"/>
      <c r="AJ40" s="51"/>
      <c r="AK40" s="51"/>
      <c r="AL40" s="51"/>
      <c r="AM40" s="50"/>
      <c r="AN40" s="50"/>
      <c r="AO40" s="50"/>
    </row>
    <row r="41" spans="7:49" x14ac:dyDescent="0.55000000000000004">
      <c r="G41" s="7">
        <v>1941</v>
      </c>
      <c r="J41" s="7">
        <v>40</v>
      </c>
      <c r="K41" s="7" t="str">
        <f t="shared" si="4"/>
        <v/>
      </c>
      <c r="L41" s="7" t="str">
        <f t="shared" si="2"/>
        <v/>
      </c>
      <c r="M41" s="7" t="str">
        <f t="shared" si="3"/>
        <v/>
      </c>
      <c r="N41" s="7" t="str">
        <f t="shared" si="5"/>
        <v/>
      </c>
      <c r="O41" s="7" t="str">
        <f t="shared" si="6"/>
        <v/>
      </c>
      <c r="P41" s="7" t="str">
        <f t="shared" si="7"/>
        <v/>
      </c>
      <c r="Q41" s="7" t="str">
        <f t="shared" si="8"/>
        <v/>
      </c>
      <c r="R41" s="7" t="str">
        <f t="shared" si="9"/>
        <v/>
      </c>
      <c r="S41" s="7" t="str">
        <f t="shared" si="10"/>
        <v/>
      </c>
      <c r="T41" s="7" t="str">
        <f t="shared" ca="1" si="11"/>
        <v/>
      </c>
      <c r="U41" s="7" t="str">
        <f>IF($AC41="","",IFERROR(MIN(0,MATCH($AG41&amp;"_"&amp;$AH41&amp;"_"&amp;$AI41,教育課程!$M:$M,0)),1))</f>
        <v/>
      </c>
      <c r="V41" s="7" t="str">
        <f t="shared" si="14"/>
        <v/>
      </c>
      <c r="W41" s="7" t="str">
        <f t="shared" si="15"/>
        <v/>
      </c>
      <c r="X41" s="7" t="str">
        <f t="shared" si="12"/>
        <v/>
      </c>
      <c r="Y41" s="7" t="str">
        <f t="shared" si="13"/>
        <v/>
      </c>
      <c r="Z41" s="7" t="str">
        <f>IF($AC41="","",$AC41&amp;COUNTIF($AC$4:$AC41,$AC41))</f>
        <v/>
      </c>
      <c r="AA41" s="7" t="str">
        <f>IF($X41&gt;0,"",VLOOKUP($AG41&amp;"_"&amp;$AH41&amp;"_"&amp;$AI41,教育課程!$M:$N,2,0)&amp;RIGHT($AE41,2)&amp;RIGHT($AJ41&amp;$AK41&amp;$AL41,3)&amp;"0")</f>
        <v/>
      </c>
      <c r="AB41" s="29">
        <v>38</v>
      </c>
      <c r="AC41" s="51"/>
      <c r="AD41" s="11" t="str">
        <f>IFERROR(HLOOKUP($AC41,'2.学籍記録'!$K$2:$O$5,4,0),"")</f>
        <v/>
      </c>
      <c r="AE41" s="51"/>
      <c r="AF41" s="7" t="str">
        <f>IF(OR($AC41="",$AE41=""),"",IFERROR(VLOOKUP($AC41&amp;$AE41,'3.出席記録'!$I:$P,8,0),""))</f>
        <v/>
      </c>
      <c r="AG41" s="51"/>
      <c r="AH41" s="50"/>
      <c r="AI41" s="50"/>
      <c r="AJ41" s="51"/>
      <c r="AK41" s="51"/>
      <c r="AL41" s="51"/>
      <c r="AM41" s="50"/>
      <c r="AN41" s="50"/>
      <c r="AO41" s="50"/>
    </row>
    <row r="42" spans="7:49" x14ac:dyDescent="0.55000000000000004">
      <c r="G42" s="7">
        <v>1942</v>
      </c>
      <c r="J42" s="7">
        <v>41</v>
      </c>
      <c r="K42" s="7" t="str">
        <f t="shared" si="4"/>
        <v/>
      </c>
      <c r="L42" s="7" t="str">
        <f t="shared" si="2"/>
        <v/>
      </c>
      <c r="M42" s="7" t="str">
        <f t="shared" si="3"/>
        <v/>
      </c>
      <c r="N42" s="7" t="str">
        <f t="shared" si="5"/>
        <v/>
      </c>
      <c r="O42" s="7" t="str">
        <f t="shared" si="6"/>
        <v/>
      </c>
      <c r="P42" s="7" t="str">
        <f t="shared" si="7"/>
        <v/>
      </c>
      <c r="Q42" s="7" t="str">
        <f t="shared" si="8"/>
        <v/>
      </c>
      <c r="R42" s="7" t="str">
        <f t="shared" si="9"/>
        <v/>
      </c>
      <c r="S42" s="7" t="str">
        <f t="shared" si="10"/>
        <v/>
      </c>
      <c r="T42" s="7" t="str">
        <f t="shared" ca="1" si="11"/>
        <v/>
      </c>
      <c r="U42" s="7" t="str">
        <f>IF($AC42="","",IFERROR(MIN(0,MATCH($AG42&amp;"_"&amp;$AH42&amp;"_"&amp;$AI42,教育課程!$M:$M,0)),1))</f>
        <v/>
      </c>
      <c r="V42" s="7" t="str">
        <f t="shared" si="14"/>
        <v/>
      </c>
      <c r="W42" s="7" t="str">
        <f t="shared" si="15"/>
        <v/>
      </c>
      <c r="X42" s="7" t="str">
        <f t="shared" si="12"/>
        <v/>
      </c>
      <c r="Y42" s="7" t="str">
        <f t="shared" si="13"/>
        <v/>
      </c>
      <c r="Z42" s="7" t="str">
        <f>IF($AC42="","",$AC42&amp;COUNTIF($AC$4:$AC42,$AC42))</f>
        <v/>
      </c>
      <c r="AA42" s="7" t="str">
        <f>IF($X42&gt;0,"",VLOOKUP($AG42&amp;"_"&amp;$AH42&amp;"_"&amp;$AI42,教育課程!$M:$N,2,0)&amp;RIGHT($AE42,2)&amp;RIGHT($AJ42&amp;$AK42&amp;$AL42,3)&amp;"0")</f>
        <v/>
      </c>
      <c r="AB42" s="29">
        <v>39</v>
      </c>
      <c r="AC42" s="51"/>
      <c r="AD42" s="11" t="str">
        <f>IFERROR(HLOOKUP($AC42,'2.学籍記録'!$K$2:$O$5,4,0),"")</f>
        <v/>
      </c>
      <c r="AE42" s="51"/>
      <c r="AF42" s="7" t="str">
        <f>IF(OR($AC42="",$AE42=""),"",IFERROR(VLOOKUP($AC42&amp;$AE42,'3.出席記録'!$I:$P,8,0),""))</f>
        <v/>
      </c>
      <c r="AG42" s="51"/>
      <c r="AH42" s="50"/>
      <c r="AI42" s="50"/>
      <c r="AJ42" s="51"/>
      <c r="AK42" s="51"/>
      <c r="AL42" s="51"/>
      <c r="AM42" s="50"/>
      <c r="AN42" s="50"/>
      <c r="AO42" s="50"/>
    </row>
    <row r="43" spans="7:49" x14ac:dyDescent="0.55000000000000004">
      <c r="G43" s="7">
        <v>1943</v>
      </c>
      <c r="J43" s="7">
        <v>42</v>
      </c>
      <c r="K43" s="7" t="str">
        <f t="shared" si="4"/>
        <v/>
      </c>
      <c r="L43" s="7" t="str">
        <f t="shared" si="2"/>
        <v/>
      </c>
      <c r="M43" s="7" t="str">
        <f t="shared" si="3"/>
        <v/>
      </c>
      <c r="N43" s="7" t="str">
        <f t="shared" si="5"/>
        <v/>
      </c>
      <c r="O43" s="7" t="str">
        <f t="shared" si="6"/>
        <v/>
      </c>
      <c r="P43" s="7" t="str">
        <f t="shared" si="7"/>
        <v/>
      </c>
      <c r="Q43" s="7" t="str">
        <f t="shared" si="8"/>
        <v/>
      </c>
      <c r="R43" s="7" t="str">
        <f t="shared" si="9"/>
        <v/>
      </c>
      <c r="S43" s="7" t="str">
        <f t="shared" si="10"/>
        <v/>
      </c>
      <c r="T43" s="7" t="str">
        <f t="shared" ca="1" si="11"/>
        <v/>
      </c>
      <c r="U43" s="7" t="str">
        <f>IF($AC43="","",IFERROR(MIN(0,MATCH($AG43&amp;"_"&amp;$AH43&amp;"_"&amp;$AI43,教育課程!$M:$M,0)),1))</f>
        <v/>
      </c>
      <c r="V43" s="7" t="str">
        <f t="shared" si="14"/>
        <v/>
      </c>
      <c r="W43" s="7" t="str">
        <f t="shared" si="15"/>
        <v/>
      </c>
      <c r="X43" s="7" t="str">
        <f t="shared" si="12"/>
        <v/>
      </c>
      <c r="Y43" s="7" t="str">
        <f t="shared" si="13"/>
        <v/>
      </c>
      <c r="Z43" s="7" t="str">
        <f>IF($AC43="","",$AC43&amp;COUNTIF($AC$4:$AC43,$AC43))</f>
        <v/>
      </c>
      <c r="AA43" s="7" t="str">
        <f>IF($X43&gt;0,"",VLOOKUP($AG43&amp;"_"&amp;$AH43&amp;"_"&amp;$AI43,教育課程!$M:$N,2,0)&amp;RIGHT($AE43,2)&amp;RIGHT($AJ43&amp;$AK43&amp;$AL43,3)&amp;"0")</f>
        <v/>
      </c>
      <c r="AB43" s="29">
        <v>40</v>
      </c>
      <c r="AC43" s="51"/>
      <c r="AD43" s="11" t="str">
        <f>IFERROR(HLOOKUP($AC43,'2.学籍記録'!$K$2:$O$5,4,0),"")</f>
        <v/>
      </c>
      <c r="AE43" s="51"/>
      <c r="AF43" s="7" t="str">
        <f>IF(OR($AC43="",$AE43=""),"",IFERROR(VLOOKUP($AC43&amp;$AE43,'3.出席記録'!$I:$P,8,0),""))</f>
        <v/>
      </c>
      <c r="AG43" s="51"/>
      <c r="AH43" s="50"/>
      <c r="AI43" s="50"/>
      <c r="AJ43" s="51"/>
      <c r="AK43" s="51"/>
      <c r="AL43" s="51"/>
      <c r="AM43" s="50"/>
      <c r="AN43" s="50"/>
      <c r="AO43" s="50"/>
    </row>
    <row r="44" spans="7:49" x14ac:dyDescent="0.55000000000000004">
      <c r="G44" s="7">
        <v>1944</v>
      </c>
      <c r="J44" s="7">
        <v>43</v>
      </c>
      <c r="K44" s="7" t="str">
        <f t="shared" si="4"/>
        <v/>
      </c>
      <c r="L44" s="7" t="str">
        <f t="shared" si="2"/>
        <v/>
      </c>
      <c r="M44" s="7" t="str">
        <f t="shared" si="3"/>
        <v/>
      </c>
      <c r="N44" s="7" t="str">
        <f t="shared" si="5"/>
        <v/>
      </c>
      <c r="O44" s="7" t="str">
        <f t="shared" si="6"/>
        <v/>
      </c>
      <c r="P44" s="7" t="str">
        <f t="shared" si="7"/>
        <v/>
      </c>
      <c r="Q44" s="7" t="str">
        <f t="shared" si="8"/>
        <v/>
      </c>
      <c r="R44" s="7" t="str">
        <f t="shared" si="9"/>
        <v/>
      </c>
      <c r="S44" s="7" t="str">
        <f t="shared" si="10"/>
        <v/>
      </c>
      <c r="T44" s="7" t="str">
        <f t="shared" ca="1" si="11"/>
        <v/>
      </c>
      <c r="U44" s="7" t="str">
        <f>IF($AC44="","",IFERROR(MIN(0,MATCH($AG44&amp;"_"&amp;$AH44&amp;"_"&amp;$AI44,教育課程!$M:$M,0)),1))</f>
        <v/>
      </c>
      <c r="V44" s="7" t="str">
        <f t="shared" si="14"/>
        <v/>
      </c>
      <c r="W44" s="7" t="str">
        <f t="shared" si="15"/>
        <v/>
      </c>
      <c r="X44" s="7" t="str">
        <f t="shared" si="12"/>
        <v/>
      </c>
      <c r="Y44" s="7" t="str">
        <f t="shared" si="13"/>
        <v/>
      </c>
      <c r="Z44" s="7" t="str">
        <f>IF($AC44="","",$AC44&amp;COUNTIF($AC$4:$AC44,$AC44))</f>
        <v/>
      </c>
      <c r="AA44" s="7" t="str">
        <f>IF($X44&gt;0,"",VLOOKUP($AG44&amp;"_"&amp;$AH44&amp;"_"&amp;$AI44,教育課程!$M:$N,2,0)&amp;RIGHT($AE44,2)&amp;RIGHT($AJ44&amp;$AK44&amp;$AL44,3)&amp;"0")</f>
        <v/>
      </c>
      <c r="AB44" s="29">
        <v>41</v>
      </c>
      <c r="AC44" s="51"/>
      <c r="AD44" s="11" t="str">
        <f>IFERROR(HLOOKUP($AC44,'2.学籍記録'!$K$2:$O$5,4,0),"")</f>
        <v/>
      </c>
      <c r="AE44" s="51"/>
      <c r="AF44" s="7" t="str">
        <f>IF(OR($AC44="",$AE44=""),"",IFERROR(VLOOKUP($AC44&amp;$AE44,'3.出席記録'!$I:$P,8,0),""))</f>
        <v/>
      </c>
      <c r="AG44" s="51"/>
      <c r="AH44" s="50"/>
      <c r="AI44" s="50"/>
      <c r="AJ44" s="51"/>
      <c r="AK44" s="51"/>
      <c r="AL44" s="51"/>
      <c r="AM44" s="50"/>
      <c r="AN44" s="50"/>
      <c r="AO44" s="50"/>
    </row>
    <row r="45" spans="7:49" x14ac:dyDescent="0.55000000000000004">
      <c r="G45" s="7">
        <v>1945</v>
      </c>
      <c r="J45" s="7">
        <v>44</v>
      </c>
      <c r="K45" s="7" t="str">
        <f t="shared" si="4"/>
        <v/>
      </c>
      <c r="L45" s="7" t="str">
        <f t="shared" si="2"/>
        <v/>
      </c>
      <c r="M45" s="7" t="str">
        <f t="shared" si="3"/>
        <v/>
      </c>
      <c r="N45" s="7" t="str">
        <f t="shared" si="5"/>
        <v/>
      </c>
      <c r="O45" s="7" t="str">
        <f t="shared" si="6"/>
        <v/>
      </c>
      <c r="P45" s="7" t="str">
        <f t="shared" si="7"/>
        <v/>
      </c>
      <c r="Q45" s="7" t="str">
        <f t="shared" si="8"/>
        <v/>
      </c>
      <c r="R45" s="7" t="str">
        <f t="shared" si="9"/>
        <v/>
      </c>
      <c r="S45" s="7" t="str">
        <f t="shared" si="10"/>
        <v/>
      </c>
      <c r="T45" s="7" t="str">
        <f t="shared" ca="1" si="11"/>
        <v/>
      </c>
      <c r="U45" s="7" t="str">
        <f>IF($AC45="","",IFERROR(MIN(0,MATCH($AG45&amp;"_"&amp;$AH45&amp;"_"&amp;$AI45,教育課程!$M:$M,0)),1))</f>
        <v/>
      </c>
      <c r="V45" s="7" t="str">
        <f t="shared" si="14"/>
        <v/>
      </c>
      <c r="W45" s="7" t="str">
        <f t="shared" si="15"/>
        <v/>
      </c>
      <c r="X45" s="7" t="str">
        <f t="shared" si="12"/>
        <v/>
      </c>
      <c r="Y45" s="7" t="str">
        <f t="shared" si="13"/>
        <v/>
      </c>
      <c r="Z45" s="7" t="str">
        <f>IF($AC45="","",$AC45&amp;COUNTIF($AC$4:$AC45,$AC45))</f>
        <v/>
      </c>
      <c r="AA45" s="7" t="str">
        <f>IF($X45&gt;0,"",VLOOKUP($AG45&amp;"_"&amp;$AH45&amp;"_"&amp;$AI45,教育課程!$M:$N,2,0)&amp;RIGHT($AE45,2)&amp;RIGHT($AJ45&amp;$AK45&amp;$AL45,3)&amp;"0")</f>
        <v/>
      </c>
      <c r="AB45" s="29">
        <v>42</v>
      </c>
      <c r="AC45" s="51"/>
      <c r="AD45" s="11" t="str">
        <f>IFERROR(HLOOKUP($AC45,'2.学籍記録'!$K$2:$O$5,4,0),"")</f>
        <v/>
      </c>
      <c r="AE45" s="51"/>
      <c r="AF45" s="7" t="str">
        <f>IF(OR($AC45="",$AE45=""),"",IFERROR(VLOOKUP($AC45&amp;$AE45,'3.出席記録'!$I:$P,8,0),""))</f>
        <v/>
      </c>
      <c r="AG45" s="51"/>
      <c r="AH45" s="50"/>
      <c r="AI45" s="50"/>
      <c r="AJ45" s="51"/>
      <c r="AK45" s="51"/>
      <c r="AL45" s="51"/>
      <c r="AM45" s="50"/>
      <c r="AN45" s="50"/>
      <c r="AO45" s="50"/>
    </row>
    <row r="46" spans="7:49" x14ac:dyDescent="0.55000000000000004">
      <c r="G46" s="7">
        <v>1946</v>
      </c>
      <c r="J46" s="7">
        <v>45</v>
      </c>
      <c r="K46" s="7" t="str">
        <f t="shared" si="4"/>
        <v/>
      </c>
      <c r="L46" s="7" t="str">
        <f t="shared" si="2"/>
        <v/>
      </c>
      <c r="M46" s="7" t="str">
        <f t="shared" si="3"/>
        <v/>
      </c>
      <c r="N46" s="7" t="str">
        <f t="shared" si="5"/>
        <v/>
      </c>
      <c r="O46" s="7" t="str">
        <f t="shared" si="6"/>
        <v/>
      </c>
      <c r="P46" s="7" t="str">
        <f t="shared" si="7"/>
        <v/>
      </c>
      <c r="Q46" s="7" t="str">
        <f t="shared" si="8"/>
        <v/>
      </c>
      <c r="R46" s="7" t="str">
        <f t="shared" si="9"/>
        <v/>
      </c>
      <c r="S46" s="7" t="str">
        <f t="shared" si="10"/>
        <v/>
      </c>
      <c r="T46" s="7" t="str">
        <f t="shared" ca="1" si="11"/>
        <v/>
      </c>
      <c r="U46" s="7" t="str">
        <f>IF($AC46="","",IFERROR(MIN(0,MATCH($AG46&amp;"_"&amp;$AH46&amp;"_"&amp;$AI46,教育課程!$M:$M,0)),1))</f>
        <v/>
      </c>
      <c r="V46" s="7" t="str">
        <f t="shared" si="14"/>
        <v/>
      </c>
      <c r="W46" s="7" t="str">
        <f t="shared" si="15"/>
        <v/>
      </c>
      <c r="X46" s="7" t="str">
        <f t="shared" si="12"/>
        <v/>
      </c>
      <c r="Y46" s="7" t="str">
        <f t="shared" si="13"/>
        <v/>
      </c>
      <c r="Z46" s="7" t="str">
        <f>IF($AC46="","",$AC46&amp;COUNTIF($AC$4:$AC46,$AC46))</f>
        <v/>
      </c>
      <c r="AA46" s="7" t="str">
        <f>IF($X46&gt;0,"",VLOOKUP($AG46&amp;"_"&amp;$AH46&amp;"_"&amp;$AI46,教育課程!$M:$N,2,0)&amp;RIGHT($AE46,2)&amp;RIGHT($AJ46&amp;$AK46&amp;$AL46,3)&amp;"0")</f>
        <v/>
      </c>
      <c r="AB46" s="29">
        <v>43</v>
      </c>
      <c r="AC46" s="51"/>
      <c r="AD46" s="11" t="str">
        <f>IFERROR(HLOOKUP($AC46,'2.学籍記録'!$K$2:$O$5,4,0),"")</f>
        <v/>
      </c>
      <c r="AE46" s="51"/>
      <c r="AF46" s="7" t="str">
        <f>IF(OR($AC46="",$AE46=""),"",IFERROR(VLOOKUP($AC46&amp;$AE46,'3.出席記録'!$I:$P,8,0),""))</f>
        <v/>
      </c>
      <c r="AG46" s="51"/>
      <c r="AH46" s="50"/>
      <c r="AI46" s="50"/>
      <c r="AJ46" s="51"/>
      <c r="AK46" s="51"/>
      <c r="AL46" s="51"/>
      <c r="AM46" s="50"/>
      <c r="AN46" s="50"/>
      <c r="AO46" s="50"/>
    </row>
    <row r="47" spans="7:49" x14ac:dyDescent="0.55000000000000004">
      <c r="G47" s="7">
        <v>1947</v>
      </c>
      <c r="J47" s="7">
        <v>46</v>
      </c>
      <c r="K47" s="7" t="str">
        <f t="shared" si="4"/>
        <v/>
      </c>
      <c r="L47" s="7" t="str">
        <f t="shared" si="2"/>
        <v/>
      </c>
      <c r="M47" s="7" t="str">
        <f t="shared" si="3"/>
        <v/>
      </c>
      <c r="N47" s="7" t="str">
        <f t="shared" si="5"/>
        <v/>
      </c>
      <c r="O47" s="7" t="str">
        <f t="shared" si="6"/>
        <v/>
      </c>
      <c r="P47" s="7" t="str">
        <f t="shared" si="7"/>
        <v/>
      </c>
      <c r="Q47" s="7" t="str">
        <f t="shared" si="8"/>
        <v/>
      </c>
      <c r="R47" s="7" t="str">
        <f t="shared" si="9"/>
        <v/>
      </c>
      <c r="S47" s="7" t="str">
        <f t="shared" si="10"/>
        <v/>
      </c>
      <c r="T47" s="7" t="str">
        <f t="shared" ca="1" si="11"/>
        <v/>
      </c>
      <c r="U47" s="7" t="str">
        <f>IF($AC47="","",IFERROR(MIN(0,MATCH($AG47&amp;"_"&amp;$AH47&amp;"_"&amp;$AI47,教育課程!$M:$M,0)),1))</f>
        <v/>
      </c>
      <c r="V47" s="7" t="str">
        <f t="shared" si="14"/>
        <v/>
      </c>
      <c r="W47" s="7" t="str">
        <f t="shared" si="15"/>
        <v/>
      </c>
      <c r="X47" s="7" t="str">
        <f t="shared" si="12"/>
        <v/>
      </c>
      <c r="Y47" s="7" t="str">
        <f t="shared" si="13"/>
        <v/>
      </c>
      <c r="Z47" s="7" t="str">
        <f>IF($AC47="","",$AC47&amp;COUNTIF($AC$4:$AC47,$AC47))</f>
        <v/>
      </c>
      <c r="AA47" s="7" t="str">
        <f>IF($X47&gt;0,"",VLOOKUP($AG47&amp;"_"&amp;$AH47&amp;"_"&amp;$AI47,教育課程!$M:$N,2,0)&amp;RIGHT($AE47,2)&amp;RIGHT($AJ47&amp;$AK47&amp;$AL47,3)&amp;"0")</f>
        <v/>
      </c>
      <c r="AB47" s="29">
        <v>44</v>
      </c>
      <c r="AC47" s="51"/>
      <c r="AD47" s="11" t="str">
        <f>IFERROR(HLOOKUP($AC47,'2.学籍記録'!$K$2:$O$5,4,0),"")</f>
        <v/>
      </c>
      <c r="AE47" s="51"/>
      <c r="AF47" s="7" t="str">
        <f>IF(OR($AC47="",$AE47=""),"",IFERROR(VLOOKUP($AC47&amp;$AE47,'3.出席記録'!$I:$P,8,0),""))</f>
        <v/>
      </c>
      <c r="AG47" s="51"/>
      <c r="AH47" s="50"/>
      <c r="AI47" s="50"/>
      <c r="AJ47" s="51"/>
      <c r="AK47" s="51"/>
      <c r="AL47" s="51"/>
      <c r="AM47" s="50"/>
      <c r="AN47" s="50"/>
      <c r="AO47" s="50"/>
    </row>
    <row r="48" spans="7:49" x14ac:dyDescent="0.55000000000000004">
      <c r="G48" s="7">
        <v>1948</v>
      </c>
      <c r="J48" s="7">
        <v>47</v>
      </c>
      <c r="K48" s="7" t="str">
        <f t="shared" si="4"/>
        <v/>
      </c>
      <c r="L48" s="7" t="str">
        <f t="shared" si="2"/>
        <v/>
      </c>
      <c r="M48" s="7" t="str">
        <f t="shared" si="3"/>
        <v/>
      </c>
      <c r="N48" s="7" t="str">
        <f t="shared" si="5"/>
        <v/>
      </c>
      <c r="O48" s="7" t="str">
        <f t="shared" si="6"/>
        <v/>
      </c>
      <c r="P48" s="7" t="str">
        <f t="shared" si="7"/>
        <v/>
      </c>
      <c r="Q48" s="7" t="str">
        <f t="shared" si="8"/>
        <v/>
      </c>
      <c r="R48" s="7" t="str">
        <f t="shared" si="9"/>
        <v/>
      </c>
      <c r="S48" s="7" t="str">
        <f t="shared" si="10"/>
        <v/>
      </c>
      <c r="T48" s="7" t="str">
        <f t="shared" ca="1" si="11"/>
        <v/>
      </c>
      <c r="U48" s="7" t="str">
        <f>IF($AC48="","",IFERROR(MIN(0,MATCH($AG48&amp;"_"&amp;$AH48&amp;"_"&amp;$AI48,教育課程!$M:$M,0)),1))</f>
        <v/>
      </c>
      <c r="V48" s="7" t="str">
        <f t="shared" si="14"/>
        <v/>
      </c>
      <c r="W48" s="7" t="str">
        <f t="shared" si="15"/>
        <v/>
      </c>
      <c r="X48" s="7" t="str">
        <f t="shared" si="12"/>
        <v/>
      </c>
      <c r="Y48" s="7" t="str">
        <f t="shared" si="13"/>
        <v/>
      </c>
      <c r="Z48" s="7" t="str">
        <f>IF($AC48="","",$AC48&amp;COUNTIF($AC$4:$AC48,$AC48))</f>
        <v/>
      </c>
      <c r="AA48" s="7" t="str">
        <f>IF($X48&gt;0,"",VLOOKUP($AG48&amp;"_"&amp;$AH48&amp;"_"&amp;$AI48,教育課程!$M:$N,2,0)&amp;RIGHT($AE48,2)&amp;RIGHT($AJ48&amp;$AK48&amp;$AL48,3)&amp;"0")</f>
        <v/>
      </c>
      <c r="AB48" s="29">
        <v>45</v>
      </c>
      <c r="AC48" s="51"/>
      <c r="AD48" s="11" t="str">
        <f>IFERROR(HLOOKUP($AC48,'2.学籍記録'!$K$2:$O$5,4,0),"")</f>
        <v/>
      </c>
      <c r="AE48" s="51"/>
      <c r="AF48" s="7" t="str">
        <f>IF(OR($AC48="",$AE48=""),"",IFERROR(VLOOKUP($AC48&amp;$AE48,'3.出席記録'!$I:$P,8,0),""))</f>
        <v/>
      </c>
      <c r="AG48" s="51"/>
      <c r="AH48" s="50"/>
      <c r="AI48" s="50"/>
      <c r="AJ48" s="51"/>
      <c r="AK48" s="51"/>
      <c r="AL48" s="51"/>
      <c r="AM48" s="50"/>
      <c r="AN48" s="50"/>
      <c r="AO48" s="50"/>
    </row>
    <row r="49" spans="7:41" x14ac:dyDescent="0.55000000000000004">
      <c r="G49" s="7">
        <v>1949</v>
      </c>
      <c r="J49" s="7">
        <v>48</v>
      </c>
      <c r="K49" s="7" t="str">
        <f t="shared" si="4"/>
        <v/>
      </c>
      <c r="L49" s="7" t="str">
        <f t="shared" si="2"/>
        <v/>
      </c>
      <c r="M49" s="7" t="str">
        <f t="shared" si="3"/>
        <v/>
      </c>
      <c r="N49" s="7" t="str">
        <f t="shared" si="5"/>
        <v/>
      </c>
      <c r="O49" s="7" t="str">
        <f t="shared" si="6"/>
        <v/>
      </c>
      <c r="P49" s="7" t="str">
        <f t="shared" si="7"/>
        <v/>
      </c>
      <c r="Q49" s="7" t="str">
        <f t="shared" si="8"/>
        <v/>
      </c>
      <c r="R49" s="7" t="str">
        <f t="shared" si="9"/>
        <v/>
      </c>
      <c r="S49" s="7" t="str">
        <f t="shared" si="10"/>
        <v/>
      </c>
      <c r="T49" s="7" t="str">
        <f t="shared" ca="1" si="11"/>
        <v/>
      </c>
      <c r="U49" s="7" t="str">
        <f>IF($AC49="","",IFERROR(MIN(0,MATCH($AG49&amp;"_"&amp;$AH49&amp;"_"&amp;$AI49,教育課程!$M:$M,0)),1))</f>
        <v/>
      </c>
      <c r="V49" s="7" t="str">
        <f t="shared" si="14"/>
        <v/>
      </c>
      <c r="W49" s="7" t="str">
        <f t="shared" si="15"/>
        <v/>
      </c>
      <c r="X49" s="7" t="str">
        <f t="shared" si="12"/>
        <v/>
      </c>
      <c r="Y49" s="7" t="str">
        <f t="shared" si="13"/>
        <v/>
      </c>
      <c r="Z49" s="7" t="str">
        <f>IF($AC49="","",$AC49&amp;COUNTIF($AC$4:$AC49,$AC49))</f>
        <v/>
      </c>
      <c r="AA49" s="7" t="str">
        <f>IF($X49&gt;0,"",VLOOKUP($AG49&amp;"_"&amp;$AH49&amp;"_"&amp;$AI49,教育課程!$M:$N,2,0)&amp;RIGHT($AE49,2)&amp;RIGHT($AJ49&amp;$AK49&amp;$AL49,3)&amp;"0")</f>
        <v/>
      </c>
      <c r="AB49" s="29">
        <v>46</v>
      </c>
      <c r="AC49" s="51"/>
      <c r="AD49" s="11" t="str">
        <f>IFERROR(HLOOKUP($AC49,'2.学籍記録'!$K$2:$O$5,4,0),"")</f>
        <v/>
      </c>
      <c r="AE49" s="51"/>
      <c r="AF49" s="7" t="str">
        <f>IF(OR($AC49="",$AE49=""),"",IFERROR(VLOOKUP($AC49&amp;$AE49,'3.出席記録'!$I:$P,8,0),""))</f>
        <v/>
      </c>
      <c r="AG49" s="51"/>
      <c r="AH49" s="50"/>
      <c r="AI49" s="50"/>
      <c r="AJ49" s="51"/>
      <c r="AK49" s="51"/>
      <c r="AL49" s="51"/>
      <c r="AM49" s="50"/>
      <c r="AN49" s="50"/>
      <c r="AO49" s="50"/>
    </row>
    <row r="50" spans="7:41" x14ac:dyDescent="0.55000000000000004">
      <c r="G50" s="7">
        <v>1950</v>
      </c>
      <c r="J50" s="7">
        <v>49</v>
      </c>
      <c r="K50" s="7" t="str">
        <f t="shared" si="4"/>
        <v/>
      </c>
      <c r="L50" s="7" t="str">
        <f t="shared" si="2"/>
        <v/>
      </c>
      <c r="M50" s="7" t="str">
        <f t="shared" si="3"/>
        <v/>
      </c>
      <c r="N50" s="7" t="str">
        <f t="shared" si="5"/>
        <v/>
      </c>
      <c r="O50" s="7" t="str">
        <f t="shared" si="6"/>
        <v/>
      </c>
      <c r="P50" s="7" t="str">
        <f t="shared" si="7"/>
        <v/>
      </c>
      <c r="Q50" s="7" t="str">
        <f t="shared" si="8"/>
        <v/>
      </c>
      <c r="R50" s="7" t="str">
        <f t="shared" si="9"/>
        <v/>
      </c>
      <c r="S50" s="7" t="str">
        <f t="shared" si="10"/>
        <v/>
      </c>
      <c r="T50" s="7" t="str">
        <f t="shared" ca="1" si="11"/>
        <v/>
      </c>
      <c r="U50" s="7" t="str">
        <f>IF($AC50="","",IFERROR(MIN(0,MATCH($AG50&amp;"_"&amp;$AH50&amp;"_"&amp;$AI50,教育課程!$M:$M,0)),1))</f>
        <v/>
      </c>
      <c r="V50" s="7" t="str">
        <f t="shared" si="14"/>
        <v/>
      </c>
      <c r="W50" s="7" t="str">
        <f t="shared" si="15"/>
        <v/>
      </c>
      <c r="X50" s="7" t="str">
        <f t="shared" si="12"/>
        <v/>
      </c>
      <c r="Y50" s="7" t="str">
        <f t="shared" si="13"/>
        <v/>
      </c>
      <c r="Z50" s="7" t="str">
        <f>IF($AC50="","",$AC50&amp;COUNTIF($AC$4:$AC50,$AC50))</f>
        <v/>
      </c>
      <c r="AA50" s="7" t="str">
        <f>IF($X50&gt;0,"",VLOOKUP($AG50&amp;"_"&amp;$AH50&amp;"_"&amp;$AI50,教育課程!$M:$N,2,0)&amp;RIGHT($AE50,2)&amp;RIGHT($AJ50&amp;$AK50&amp;$AL50,3)&amp;"0")</f>
        <v/>
      </c>
      <c r="AB50" s="29">
        <v>47</v>
      </c>
      <c r="AC50" s="51"/>
      <c r="AD50" s="11" t="str">
        <f>IFERROR(HLOOKUP($AC50,'2.学籍記録'!$K$2:$O$5,4,0),"")</f>
        <v/>
      </c>
      <c r="AE50" s="51"/>
      <c r="AF50" s="7" t="str">
        <f>IF(OR($AC50="",$AE50=""),"",IFERROR(VLOOKUP($AC50&amp;$AE50,'3.出席記録'!$I:$P,8,0),""))</f>
        <v/>
      </c>
      <c r="AG50" s="51"/>
      <c r="AH50" s="50"/>
      <c r="AI50" s="50"/>
      <c r="AJ50" s="51"/>
      <c r="AK50" s="51"/>
      <c r="AL50" s="51"/>
      <c r="AM50" s="50"/>
      <c r="AN50" s="50"/>
      <c r="AO50" s="50"/>
    </row>
    <row r="51" spans="7:41" x14ac:dyDescent="0.55000000000000004">
      <c r="G51" s="7">
        <v>1951</v>
      </c>
      <c r="J51" s="7">
        <v>50</v>
      </c>
      <c r="K51" s="7" t="str">
        <f t="shared" si="4"/>
        <v/>
      </c>
      <c r="L51" s="7" t="str">
        <f t="shared" si="2"/>
        <v/>
      </c>
      <c r="M51" s="7" t="str">
        <f t="shared" si="3"/>
        <v/>
      </c>
      <c r="N51" s="7" t="str">
        <f t="shared" si="5"/>
        <v/>
      </c>
      <c r="O51" s="7" t="str">
        <f t="shared" si="6"/>
        <v/>
      </c>
      <c r="P51" s="7" t="str">
        <f t="shared" si="7"/>
        <v/>
      </c>
      <c r="Q51" s="7" t="str">
        <f t="shared" si="8"/>
        <v/>
      </c>
      <c r="R51" s="7" t="str">
        <f t="shared" si="9"/>
        <v/>
      </c>
      <c r="S51" s="7" t="str">
        <f t="shared" si="10"/>
        <v/>
      </c>
      <c r="T51" s="7" t="str">
        <f t="shared" ca="1" si="11"/>
        <v/>
      </c>
      <c r="U51" s="7" t="str">
        <f>IF($AC51="","",IFERROR(MIN(0,MATCH($AG51&amp;"_"&amp;$AH51&amp;"_"&amp;$AI51,教育課程!$M:$M,0)),1))</f>
        <v/>
      </c>
      <c r="V51" s="7" t="str">
        <f t="shared" si="14"/>
        <v/>
      </c>
      <c r="W51" s="7" t="str">
        <f t="shared" si="15"/>
        <v/>
      </c>
      <c r="X51" s="7" t="str">
        <f t="shared" si="12"/>
        <v/>
      </c>
      <c r="Y51" s="7" t="str">
        <f t="shared" si="13"/>
        <v/>
      </c>
      <c r="Z51" s="7" t="str">
        <f>IF($AC51="","",$AC51&amp;COUNTIF($AC$4:$AC51,$AC51))</f>
        <v/>
      </c>
      <c r="AA51" s="7" t="str">
        <f>IF($X51&gt;0,"",VLOOKUP($AG51&amp;"_"&amp;$AH51&amp;"_"&amp;$AI51,教育課程!$M:$N,2,0)&amp;RIGHT($AE51,2)&amp;RIGHT($AJ51&amp;$AK51&amp;$AL51,3)&amp;"0")</f>
        <v/>
      </c>
      <c r="AB51" s="29">
        <v>48</v>
      </c>
      <c r="AC51" s="51"/>
      <c r="AD51" s="11" t="str">
        <f>IFERROR(HLOOKUP($AC51,'2.学籍記録'!$K$2:$O$5,4,0),"")</f>
        <v/>
      </c>
      <c r="AE51" s="51"/>
      <c r="AF51" s="7" t="str">
        <f>IF(OR($AC51="",$AE51=""),"",IFERROR(VLOOKUP($AC51&amp;$AE51,'3.出席記録'!$I:$P,8,0),""))</f>
        <v/>
      </c>
      <c r="AG51" s="51"/>
      <c r="AH51" s="50"/>
      <c r="AI51" s="50"/>
      <c r="AJ51" s="51"/>
      <c r="AK51" s="51"/>
      <c r="AL51" s="51"/>
      <c r="AM51" s="50"/>
      <c r="AN51" s="50"/>
      <c r="AO51" s="50"/>
    </row>
    <row r="52" spans="7:41" x14ac:dyDescent="0.55000000000000004">
      <c r="G52" s="7">
        <v>1952</v>
      </c>
      <c r="J52" s="7">
        <v>51</v>
      </c>
      <c r="K52" s="7" t="str">
        <f t="shared" si="4"/>
        <v/>
      </c>
      <c r="L52" s="7" t="str">
        <f t="shared" si="2"/>
        <v/>
      </c>
      <c r="M52" s="7" t="str">
        <f t="shared" si="3"/>
        <v/>
      </c>
      <c r="N52" s="7" t="str">
        <f t="shared" si="5"/>
        <v/>
      </c>
      <c r="O52" s="7" t="str">
        <f t="shared" si="6"/>
        <v/>
      </c>
      <c r="P52" s="7" t="str">
        <f t="shared" si="7"/>
        <v/>
      </c>
      <c r="Q52" s="7" t="str">
        <f t="shared" si="8"/>
        <v/>
      </c>
      <c r="R52" s="7" t="str">
        <f t="shared" si="9"/>
        <v/>
      </c>
      <c r="S52" s="7" t="str">
        <f t="shared" si="10"/>
        <v/>
      </c>
      <c r="T52" s="7" t="str">
        <f t="shared" ref="T52:T65" ca="1" si="16">IF($AC52="","",IFERROR(MIN(0,MATCH($AE52,INDIRECT(L52),0)),1))</f>
        <v/>
      </c>
      <c r="U52" s="7" t="str">
        <f>IF($AC52="","",IFERROR(MIN(0,MATCH($AG52&amp;"_"&amp;$AH52&amp;"_"&amp;$AI52,教育課程!$M:$M,0)),1))</f>
        <v/>
      </c>
      <c r="V52" s="7" t="str">
        <f t="shared" si="14"/>
        <v/>
      </c>
      <c r="W52" s="7" t="str">
        <f t="shared" si="15"/>
        <v/>
      </c>
      <c r="X52" s="7" t="str">
        <f t="shared" ref="X52:X65" si="17">IF($AC52="","",SUM(S52:W52))</f>
        <v/>
      </c>
      <c r="Y52" s="7" t="str">
        <f t="shared" si="13"/>
        <v/>
      </c>
      <c r="Z52" s="7" t="str">
        <f>IF($AC52="","",$AC52&amp;COUNTIF($AC$4:$AC52,$AC52))</f>
        <v/>
      </c>
      <c r="AA52" s="7" t="str">
        <f>IF($X52&gt;0,"",VLOOKUP($AG52&amp;"_"&amp;$AH52&amp;"_"&amp;$AI52,教育課程!$M:$N,2,0)&amp;RIGHT($AE52,2)&amp;RIGHT($AJ52&amp;$AK52&amp;$AL52,3)&amp;"0")</f>
        <v/>
      </c>
      <c r="AB52" s="29">
        <v>49</v>
      </c>
      <c r="AC52" s="51"/>
      <c r="AD52" s="11" t="str">
        <f>IFERROR(HLOOKUP($AC52,'2.学籍記録'!$K$2:$O$5,4,0),"")</f>
        <v/>
      </c>
      <c r="AE52" s="51"/>
      <c r="AF52" s="7" t="str">
        <f>IF(OR($AC52="",$AE52=""),"",IFERROR(VLOOKUP($AC52&amp;$AE52,'3.出席記録'!$I:$P,8,0),""))</f>
        <v/>
      </c>
      <c r="AG52" s="51"/>
      <c r="AH52" s="50"/>
      <c r="AI52" s="50"/>
      <c r="AJ52" s="51"/>
      <c r="AK52" s="51"/>
      <c r="AL52" s="51"/>
      <c r="AM52" s="50"/>
      <c r="AN52" s="50"/>
      <c r="AO52" s="50"/>
    </row>
    <row r="53" spans="7:41" x14ac:dyDescent="0.55000000000000004">
      <c r="G53" s="7">
        <v>1953</v>
      </c>
      <c r="J53" s="7">
        <v>52</v>
      </c>
      <c r="K53" s="7" t="str">
        <f t="shared" si="4"/>
        <v/>
      </c>
      <c r="L53" s="7" t="str">
        <f t="shared" si="2"/>
        <v/>
      </c>
      <c r="M53" s="7" t="str">
        <f t="shared" si="3"/>
        <v/>
      </c>
      <c r="N53" s="7" t="str">
        <f t="shared" si="5"/>
        <v/>
      </c>
      <c r="O53" s="7" t="str">
        <f t="shared" si="6"/>
        <v/>
      </c>
      <c r="P53" s="7" t="str">
        <f t="shared" si="7"/>
        <v/>
      </c>
      <c r="Q53" s="7" t="str">
        <f t="shared" si="8"/>
        <v/>
      </c>
      <c r="R53" s="7" t="str">
        <f t="shared" si="9"/>
        <v/>
      </c>
      <c r="S53" s="7" t="str">
        <f t="shared" si="10"/>
        <v/>
      </c>
      <c r="T53" s="7" t="str">
        <f t="shared" ca="1" si="16"/>
        <v/>
      </c>
      <c r="U53" s="7" t="str">
        <f>IF($AC53="","",IFERROR(MIN(0,MATCH($AG53&amp;"_"&amp;$AH53&amp;"_"&amp;$AI53,教育課程!$M:$M,0)),1))</f>
        <v/>
      </c>
      <c r="V53" s="7" t="str">
        <f t="shared" si="14"/>
        <v/>
      </c>
      <c r="W53" s="7" t="str">
        <f t="shared" si="15"/>
        <v/>
      </c>
      <c r="X53" s="7" t="str">
        <f t="shared" si="17"/>
        <v/>
      </c>
      <c r="Y53" s="7" t="str">
        <f t="shared" si="13"/>
        <v/>
      </c>
      <c r="Z53" s="7" t="str">
        <f>IF($AC53="","",$AC53&amp;COUNTIF($AC$4:$AC53,$AC53))</f>
        <v/>
      </c>
      <c r="AA53" s="7" t="str">
        <f>IF($X53&gt;0,"",VLOOKUP($AG53&amp;"_"&amp;$AH53&amp;"_"&amp;$AI53,教育課程!$M:$N,2,0)&amp;RIGHT($AE53,2)&amp;RIGHT($AJ53&amp;$AK53&amp;$AL53,3)&amp;"0")</f>
        <v/>
      </c>
      <c r="AB53" s="29">
        <v>50</v>
      </c>
      <c r="AC53" s="51"/>
      <c r="AD53" s="11" t="str">
        <f>IFERROR(HLOOKUP($AC53,'2.学籍記録'!$K$2:$O$5,4,0),"")</f>
        <v/>
      </c>
      <c r="AE53" s="51"/>
      <c r="AF53" s="7" t="str">
        <f>IF(OR($AC53="",$AE53=""),"",IFERROR(VLOOKUP($AC53&amp;$AE53,'3.出席記録'!$I:$P,8,0),""))</f>
        <v/>
      </c>
      <c r="AG53" s="51"/>
      <c r="AH53" s="50"/>
      <c r="AI53" s="50"/>
      <c r="AJ53" s="51"/>
      <c r="AK53" s="51"/>
      <c r="AL53" s="51"/>
      <c r="AM53" s="50"/>
      <c r="AN53" s="50"/>
      <c r="AO53" s="50"/>
    </row>
    <row r="54" spans="7:41" x14ac:dyDescent="0.55000000000000004">
      <c r="G54" s="7">
        <v>1954</v>
      </c>
      <c r="J54" s="7">
        <v>53</v>
      </c>
      <c r="K54" s="7" t="str">
        <f t="shared" si="4"/>
        <v/>
      </c>
      <c r="L54" s="7" t="str">
        <f t="shared" si="2"/>
        <v/>
      </c>
      <c r="M54" s="7" t="str">
        <f t="shared" si="3"/>
        <v/>
      </c>
      <c r="N54" s="7" t="str">
        <f t="shared" si="5"/>
        <v/>
      </c>
      <c r="O54" s="7" t="str">
        <f t="shared" si="6"/>
        <v/>
      </c>
      <c r="P54" s="7" t="str">
        <f t="shared" si="7"/>
        <v/>
      </c>
      <c r="Q54" s="7" t="str">
        <f t="shared" si="8"/>
        <v/>
      </c>
      <c r="R54" s="7" t="str">
        <f t="shared" si="9"/>
        <v/>
      </c>
      <c r="S54" s="7" t="str">
        <f t="shared" si="10"/>
        <v/>
      </c>
      <c r="T54" s="7" t="str">
        <f t="shared" ca="1" si="16"/>
        <v/>
      </c>
      <c r="U54" s="7" t="str">
        <f>IF($AC54="","",IFERROR(MIN(0,MATCH($AG54&amp;"_"&amp;$AH54&amp;"_"&amp;$AI54,教育課程!$M:$M,0)),1))</f>
        <v/>
      </c>
      <c r="V54" s="7" t="str">
        <f t="shared" si="14"/>
        <v/>
      </c>
      <c r="W54" s="7" t="str">
        <f t="shared" si="15"/>
        <v/>
      </c>
      <c r="X54" s="7" t="str">
        <f t="shared" si="17"/>
        <v/>
      </c>
      <c r="Y54" s="7" t="str">
        <f t="shared" si="13"/>
        <v/>
      </c>
      <c r="Z54" s="7" t="str">
        <f>IF($AC54="","",$AC54&amp;COUNTIF($AC$4:$AC54,$AC54))</f>
        <v/>
      </c>
      <c r="AA54" s="7" t="str">
        <f>IF($X54&gt;0,"",VLOOKUP($AG54&amp;"_"&amp;$AH54&amp;"_"&amp;$AI54,教育課程!$M:$N,2,0)&amp;RIGHT($AE54,2)&amp;RIGHT($AJ54&amp;$AK54&amp;$AL54,3)&amp;"0")</f>
        <v/>
      </c>
      <c r="AB54" s="29">
        <v>51</v>
      </c>
      <c r="AC54" s="51"/>
      <c r="AD54" s="11" t="str">
        <f>IFERROR(HLOOKUP($AC54,'2.学籍記録'!$K$2:$O$5,4,0),"")</f>
        <v/>
      </c>
      <c r="AE54" s="51"/>
      <c r="AF54" s="7" t="str">
        <f>IF(OR($AC54="",$AE54=""),"",IFERROR(VLOOKUP($AC54&amp;$AE54,'3.出席記録'!$I:$P,8,0),""))</f>
        <v/>
      </c>
      <c r="AG54" s="51"/>
      <c r="AH54" s="50"/>
      <c r="AI54" s="50"/>
      <c r="AJ54" s="51"/>
      <c r="AK54" s="51"/>
      <c r="AL54" s="51"/>
      <c r="AM54" s="50"/>
      <c r="AN54" s="50"/>
      <c r="AO54" s="50"/>
    </row>
    <row r="55" spans="7:41" x14ac:dyDescent="0.55000000000000004">
      <c r="G55" s="7">
        <v>1955</v>
      </c>
      <c r="J55" s="7">
        <v>54</v>
      </c>
      <c r="K55" s="7" t="str">
        <f t="shared" si="4"/>
        <v/>
      </c>
      <c r="L55" s="7" t="str">
        <f t="shared" si="2"/>
        <v/>
      </c>
      <c r="M55" s="7" t="str">
        <f t="shared" si="3"/>
        <v/>
      </c>
      <c r="N55" s="7" t="str">
        <f t="shared" si="5"/>
        <v/>
      </c>
      <c r="O55" s="7" t="str">
        <f t="shared" si="6"/>
        <v/>
      </c>
      <c r="P55" s="7" t="str">
        <f t="shared" si="7"/>
        <v/>
      </c>
      <c r="Q55" s="7" t="str">
        <f t="shared" si="8"/>
        <v/>
      </c>
      <c r="R55" s="7" t="str">
        <f t="shared" si="9"/>
        <v/>
      </c>
      <c r="S55" s="7" t="str">
        <f t="shared" si="10"/>
        <v/>
      </c>
      <c r="T55" s="7" t="str">
        <f t="shared" ca="1" si="16"/>
        <v/>
      </c>
      <c r="U55" s="7" t="str">
        <f>IF($AC55="","",IFERROR(MIN(0,MATCH($AG55&amp;"_"&amp;$AH55&amp;"_"&amp;$AI55,教育課程!$M:$M,0)),1))</f>
        <v/>
      </c>
      <c r="V55" s="7" t="str">
        <f t="shared" si="14"/>
        <v/>
      </c>
      <c r="W55" s="7" t="str">
        <f t="shared" si="15"/>
        <v/>
      </c>
      <c r="X55" s="7" t="str">
        <f t="shared" si="17"/>
        <v/>
      </c>
      <c r="Y55" s="7" t="str">
        <f t="shared" si="13"/>
        <v/>
      </c>
      <c r="Z55" s="7" t="str">
        <f>IF($AC55="","",$AC55&amp;COUNTIF($AC$4:$AC55,$AC55))</f>
        <v/>
      </c>
      <c r="AA55" s="7" t="str">
        <f>IF($X55&gt;0,"",VLOOKUP($AG55&amp;"_"&amp;$AH55&amp;"_"&amp;$AI55,教育課程!$M:$N,2,0)&amp;RIGHT($AE55,2)&amp;RIGHT($AJ55&amp;$AK55&amp;$AL55,3)&amp;"0")</f>
        <v/>
      </c>
      <c r="AB55" s="29">
        <v>52</v>
      </c>
      <c r="AC55" s="51"/>
      <c r="AD55" s="11" t="str">
        <f>IFERROR(HLOOKUP($AC55,'2.学籍記録'!$K$2:$O$5,4,0),"")</f>
        <v/>
      </c>
      <c r="AE55" s="51"/>
      <c r="AF55" s="7" t="str">
        <f>IF(OR($AC55="",$AE55=""),"",IFERROR(VLOOKUP($AC55&amp;$AE55,'3.出席記録'!$I:$P,8,0),""))</f>
        <v/>
      </c>
      <c r="AG55" s="51"/>
      <c r="AH55" s="50"/>
      <c r="AI55" s="50"/>
      <c r="AJ55" s="51"/>
      <c r="AK55" s="51"/>
      <c r="AL55" s="51"/>
      <c r="AM55" s="50"/>
      <c r="AN55" s="50"/>
      <c r="AO55" s="50"/>
    </row>
    <row r="56" spans="7:41" x14ac:dyDescent="0.55000000000000004">
      <c r="G56" s="7">
        <v>1956</v>
      </c>
      <c r="J56" s="7">
        <v>55</v>
      </c>
      <c r="K56" s="7" t="str">
        <f t="shared" si="4"/>
        <v/>
      </c>
      <c r="L56" s="7" t="str">
        <f t="shared" si="2"/>
        <v/>
      </c>
      <c r="M56" s="7" t="str">
        <f t="shared" si="3"/>
        <v/>
      </c>
      <c r="N56" s="7" t="str">
        <f t="shared" si="5"/>
        <v/>
      </c>
      <c r="O56" s="7" t="str">
        <f t="shared" si="6"/>
        <v/>
      </c>
      <c r="P56" s="7" t="str">
        <f t="shared" si="7"/>
        <v/>
      </c>
      <c r="Q56" s="7" t="str">
        <f t="shared" si="8"/>
        <v/>
      </c>
      <c r="R56" s="7" t="str">
        <f t="shared" si="9"/>
        <v/>
      </c>
      <c r="S56" s="7" t="str">
        <f t="shared" si="10"/>
        <v/>
      </c>
      <c r="T56" s="7" t="str">
        <f t="shared" ca="1" si="16"/>
        <v/>
      </c>
      <c r="U56" s="7" t="str">
        <f>IF($AC56="","",IFERROR(MIN(0,MATCH($AG56&amp;"_"&amp;$AH56&amp;"_"&amp;$AI56,教育課程!$M:$M,0)),1))</f>
        <v/>
      </c>
      <c r="V56" s="7" t="str">
        <f t="shared" si="14"/>
        <v/>
      </c>
      <c r="W56" s="7" t="str">
        <f t="shared" si="15"/>
        <v/>
      </c>
      <c r="X56" s="7" t="str">
        <f t="shared" si="17"/>
        <v/>
      </c>
      <c r="Y56" s="7" t="str">
        <f t="shared" si="13"/>
        <v/>
      </c>
      <c r="Z56" s="7" t="str">
        <f>IF($AC56="","",$AC56&amp;COUNTIF($AC$4:$AC56,$AC56))</f>
        <v/>
      </c>
      <c r="AA56" s="7" t="str">
        <f>IF($X56&gt;0,"",VLOOKUP($AG56&amp;"_"&amp;$AH56&amp;"_"&amp;$AI56,教育課程!$M:$N,2,0)&amp;RIGHT($AE56,2)&amp;RIGHT($AJ56&amp;$AK56&amp;$AL56,3)&amp;"0")</f>
        <v/>
      </c>
      <c r="AB56" s="29">
        <v>53</v>
      </c>
      <c r="AC56" s="51"/>
      <c r="AD56" s="11" t="str">
        <f>IFERROR(HLOOKUP($AC56,'2.学籍記録'!$K$2:$O$5,4,0),"")</f>
        <v/>
      </c>
      <c r="AE56" s="51"/>
      <c r="AF56" s="7" t="str">
        <f>IF(OR($AC56="",$AE56=""),"",IFERROR(VLOOKUP($AC56&amp;$AE56,'3.出席記録'!$I:$P,8,0),""))</f>
        <v/>
      </c>
      <c r="AG56" s="51"/>
      <c r="AH56" s="50"/>
      <c r="AI56" s="50"/>
      <c r="AJ56" s="51"/>
      <c r="AK56" s="51"/>
      <c r="AL56" s="51"/>
      <c r="AM56" s="50"/>
      <c r="AN56" s="50"/>
      <c r="AO56" s="50"/>
    </row>
    <row r="57" spans="7:41" x14ac:dyDescent="0.55000000000000004">
      <c r="G57" s="7">
        <v>1957</v>
      </c>
      <c r="J57" s="7">
        <v>56</v>
      </c>
      <c r="K57" s="7" t="str">
        <f t="shared" si="4"/>
        <v/>
      </c>
      <c r="L57" s="7" t="str">
        <f t="shared" si="2"/>
        <v/>
      </c>
      <c r="M57" s="7" t="str">
        <f t="shared" si="3"/>
        <v/>
      </c>
      <c r="N57" s="7" t="str">
        <f t="shared" si="5"/>
        <v/>
      </c>
      <c r="O57" s="7" t="str">
        <f t="shared" si="6"/>
        <v/>
      </c>
      <c r="P57" s="7" t="str">
        <f t="shared" si="7"/>
        <v/>
      </c>
      <c r="Q57" s="7" t="str">
        <f t="shared" si="8"/>
        <v/>
      </c>
      <c r="R57" s="7" t="str">
        <f t="shared" si="9"/>
        <v/>
      </c>
      <c r="S57" s="7" t="str">
        <f t="shared" si="10"/>
        <v/>
      </c>
      <c r="T57" s="7" t="str">
        <f t="shared" ca="1" si="16"/>
        <v/>
      </c>
      <c r="U57" s="7" t="str">
        <f>IF($AC57="","",IFERROR(MIN(0,MATCH($AG57&amp;"_"&amp;$AH57&amp;"_"&amp;$AI57,教育課程!$M:$M,0)),1))</f>
        <v/>
      </c>
      <c r="V57" s="7" t="str">
        <f t="shared" si="14"/>
        <v/>
      </c>
      <c r="W57" s="7" t="str">
        <f t="shared" si="15"/>
        <v/>
      </c>
      <c r="X57" s="7" t="str">
        <f t="shared" si="17"/>
        <v/>
      </c>
      <c r="Y57" s="7" t="str">
        <f t="shared" si="13"/>
        <v/>
      </c>
      <c r="Z57" s="7" t="str">
        <f>IF($AC57="","",$AC57&amp;COUNTIF($AC$4:$AC57,$AC57))</f>
        <v/>
      </c>
      <c r="AA57" s="7" t="str">
        <f>IF($X57&gt;0,"",VLOOKUP($AG57&amp;"_"&amp;$AH57&amp;"_"&amp;$AI57,教育課程!$M:$N,2,0)&amp;RIGHT($AE57,2)&amp;RIGHT($AJ57&amp;$AK57&amp;$AL57,3)&amp;"0")</f>
        <v/>
      </c>
      <c r="AB57" s="29">
        <v>54</v>
      </c>
      <c r="AC57" s="51"/>
      <c r="AD57" s="11" t="str">
        <f>IFERROR(HLOOKUP($AC57,'2.学籍記録'!$K$2:$O$5,4,0),"")</f>
        <v/>
      </c>
      <c r="AE57" s="51"/>
      <c r="AF57" s="7" t="str">
        <f>IF(OR($AC57="",$AE57=""),"",IFERROR(VLOOKUP($AC57&amp;$AE57,'3.出席記録'!$I:$P,8,0),""))</f>
        <v/>
      </c>
      <c r="AG57" s="51"/>
      <c r="AH57" s="50"/>
      <c r="AI57" s="50"/>
      <c r="AJ57" s="51"/>
      <c r="AK57" s="51"/>
      <c r="AL57" s="51"/>
      <c r="AM57" s="50"/>
      <c r="AN57" s="50"/>
      <c r="AO57" s="50"/>
    </row>
    <row r="58" spans="7:41" x14ac:dyDescent="0.55000000000000004">
      <c r="G58" s="7">
        <v>1958</v>
      </c>
      <c r="J58" s="7">
        <v>57</v>
      </c>
      <c r="K58" s="7" t="str">
        <f t="shared" si="4"/>
        <v/>
      </c>
      <c r="L58" s="7" t="str">
        <f t="shared" si="2"/>
        <v/>
      </c>
      <c r="M58" s="7" t="str">
        <f t="shared" si="3"/>
        <v/>
      </c>
      <c r="N58" s="7" t="str">
        <f t="shared" si="5"/>
        <v/>
      </c>
      <c r="O58" s="7" t="str">
        <f t="shared" si="6"/>
        <v/>
      </c>
      <c r="P58" s="7" t="str">
        <f t="shared" si="7"/>
        <v/>
      </c>
      <c r="Q58" s="7" t="str">
        <f t="shared" si="8"/>
        <v/>
      </c>
      <c r="R58" s="7" t="str">
        <f t="shared" si="9"/>
        <v/>
      </c>
      <c r="S58" s="7" t="str">
        <f t="shared" si="10"/>
        <v/>
      </c>
      <c r="T58" s="7" t="str">
        <f t="shared" ca="1" si="16"/>
        <v/>
      </c>
      <c r="U58" s="7" t="str">
        <f>IF($AC58="","",IFERROR(MIN(0,MATCH($AG58&amp;"_"&amp;$AH58&amp;"_"&amp;$AI58,教育課程!$M:$M,0)),1))</f>
        <v/>
      </c>
      <c r="V58" s="7" t="str">
        <f t="shared" si="14"/>
        <v/>
      </c>
      <c r="W58" s="7" t="str">
        <f t="shared" si="15"/>
        <v/>
      </c>
      <c r="X58" s="7" t="str">
        <f t="shared" si="17"/>
        <v/>
      </c>
      <c r="Y58" s="7" t="str">
        <f t="shared" si="13"/>
        <v/>
      </c>
      <c r="Z58" s="7" t="str">
        <f>IF($AC58="","",$AC58&amp;COUNTIF($AC$4:$AC58,$AC58))</f>
        <v/>
      </c>
      <c r="AA58" s="7" t="str">
        <f>IF($X58&gt;0,"",VLOOKUP($AG58&amp;"_"&amp;$AH58&amp;"_"&amp;$AI58,教育課程!$M:$N,2,0)&amp;RIGHT($AE58,2)&amp;RIGHT($AJ58&amp;$AK58&amp;$AL58,3)&amp;"0")</f>
        <v/>
      </c>
      <c r="AB58" s="29">
        <v>55</v>
      </c>
      <c r="AC58" s="51"/>
      <c r="AD58" s="11" t="str">
        <f>IFERROR(HLOOKUP($AC58,'2.学籍記録'!$K$2:$O$5,4,0),"")</f>
        <v/>
      </c>
      <c r="AE58" s="51"/>
      <c r="AF58" s="7" t="str">
        <f>IF(OR($AC58="",$AE58=""),"",IFERROR(VLOOKUP($AC58&amp;$AE58,'3.出席記録'!$I:$P,8,0),""))</f>
        <v/>
      </c>
      <c r="AG58" s="51"/>
      <c r="AH58" s="50"/>
      <c r="AI58" s="50"/>
      <c r="AJ58" s="51"/>
      <c r="AK58" s="51"/>
      <c r="AL58" s="51"/>
      <c r="AM58" s="50"/>
      <c r="AN58" s="50"/>
      <c r="AO58" s="50"/>
    </row>
    <row r="59" spans="7:41" x14ac:dyDescent="0.55000000000000004">
      <c r="G59" s="7">
        <v>1959</v>
      </c>
      <c r="J59" s="7">
        <v>58</v>
      </c>
      <c r="K59" s="7" t="str">
        <f t="shared" si="4"/>
        <v/>
      </c>
      <c r="L59" s="7" t="str">
        <f t="shared" si="2"/>
        <v/>
      </c>
      <c r="M59" s="7" t="str">
        <f t="shared" si="3"/>
        <v/>
      </c>
      <c r="N59" s="7" t="str">
        <f t="shared" si="5"/>
        <v/>
      </c>
      <c r="O59" s="7" t="str">
        <f t="shared" si="6"/>
        <v/>
      </c>
      <c r="P59" s="7" t="str">
        <f t="shared" si="7"/>
        <v/>
      </c>
      <c r="Q59" s="7" t="str">
        <f t="shared" si="8"/>
        <v/>
      </c>
      <c r="R59" s="7" t="str">
        <f t="shared" si="9"/>
        <v/>
      </c>
      <c r="S59" s="7" t="str">
        <f t="shared" si="10"/>
        <v/>
      </c>
      <c r="T59" s="7" t="str">
        <f t="shared" ca="1" si="16"/>
        <v/>
      </c>
      <c r="U59" s="7" t="str">
        <f>IF($AC59="","",IFERROR(MIN(0,MATCH($AG59&amp;"_"&amp;$AH59&amp;"_"&amp;$AI59,教育課程!$M:$M,0)),1))</f>
        <v/>
      </c>
      <c r="V59" s="7" t="str">
        <f t="shared" si="14"/>
        <v/>
      </c>
      <c r="W59" s="7" t="str">
        <f t="shared" si="15"/>
        <v/>
      </c>
      <c r="X59" s="7" t="str">
        <f t="shared" si="17"/>
        <v/>
      </c>
      <c r="Y59" s="7" t="str">
        <f t="shared" si="13"/>
        <v/>
      </c>
      <c r="Z59" s="7" t="str">
        <f>IF($AC59="","",$AC59&amp;COUNTIF($AC$4:$AC59,$AC59))</f>
        <v/>
      </c>
      <c r="AA59" s="7" t="str">
        <f>IF($X59&gt;0,"",VLOOKUP($AG59&amp;"_"&amp;$AH59&amp;"_"&amp;$AI59,教育課程!$M:$N,2,0)&amp;RIGHT($AE59,2)&amp;RIGHT($AJ59&amp;$AK59&amp;$AL59,3)&amp;"0")</f>
        <v/>
      </c>
      <c r="AB59" s="29">
        <v>56</v>
      </c>
      <c r="AC59" s="51"/>
      <c r="AD59" s="11" t="str">
        <f>IFERROR(HLOOKUP($AC59,'2.学籍記録'!$K$2:$O$5,4,0),"")</f>
        <v/>
      </c>
      <c r="AE59" s="51"/>
      <c r="AF59" s="7" t="str">
        <f>IF(OR($AC59="",$AE59=""),"",IFERROR(VLOOKUP($AC59&amp;$AE59,'3.出席記録'!$I:$P,8,0),""))</f>
        <v/>
      </c>
      <c r="AG59" s="51"/>
      <c r="AH59" s="50"/>
      <c r="AI59" s="50"/>
      <c r="AJ59" s="51"/>
      <c r="AK59" s="51"/>
      <c r="AL59" s="51"/>
      <c r="AM59" s="50"/>
      <c r="AN59" s="50"/>
      <c r="AO59" s="50"/>
    </row>
    <row r="60" spans="7:41" x14ac:dyDescent="0.55000000000000004">
      <c r="G60" s="7">
        <v>1960</v>
      </c>
      <c r="J60" s="7">
        <v>59</v>
      </c>
      <c r="K60" s="7" t="str">
        <f t="shared" si="4"/>
        <v/>
      </c>
      <c r="L60" s="7" t="str">
        <f t="shared" si="2"/>
        <v/>
      </c>
      <c r="M60" s="7" t="str">
        <f t="shared" si="3"/>
        <v/>
      </c>
      <c r="N60" s="7" t="str">
        <f t="shared" si="5"/>
        <v/>
      </c>
      <c r="O60" s="7" t="str">
        <f t="shared" si="6"/>
        <v/>
      </c>
      <c r="P60" s="7" t="str">
        <f t="shared" si="7"/>
        <v/>
      </c>
      <c r="Q60" s="7" t="str">
        <f t="shared" si="8"/>
        <v/>
      </c>
      <c r="R60" s="7" t="str">
        <f t="shared" si="9"/>
        <v/>
      </c>
      <c r="S60" s="7" t="str">
        <f t="shared" si="10"/>
        <v/>
      </c>
      <c r="T60" s="7" t="str">
        <f t="shared" ca="1" si="16"/>
        <v/>
      </c>
      <c r="U60" s="7" t="str">
        <f>IF($AC60="","",IFERROR(MIN(0,MATCH($AG60&amp;"_"&amp;$AH60&amp;"_"&amp;$AI60,教育課程!$M:$M,0)),1))</f>
        <v/>
      </c>
      <c r="V60" s="7" t="str">
        <f t="shared" si="14"/>
        <v/>
      </c>
      <c r="W60" s="7" t="str">
        <f t="shared" si="15"/>
        <v/>
      </c>
      <c r="X60" s="7" t="str">
        <f t="shared" si="17"/>
        <v/>
      </c>
      <c r="Y60" s="7" t="str">
        <f t="shared" si="13"/>
        <v/>
      </c>
      <c r="Z60" s="7" t="str">
        <f>IF($AC60="","",$AC60&amp;COUNTIF($AC$4:$AC60,$AC60))</f>
        <v/>
      </c>
      <c r="AA60" s="7" t="str">
        <f>IF($X60&gt;0,"",VLOOKUP($AG60&amp;"_"&amp;$AH60&amp;"_"&amp;$AI60,教育課程!$M:$N,2,0)&amp;RIGHT($AE60,2)&amp;RIGHT($AJ60&amp;$AK60&amp;$AL60,3)&amp;"0")</f>
        <v/>
      </c>
      <c r="AB60" s="29">
        <v>57</v>
      </c>
      <c r="AC60" s="51"/>
      <c r="AD60" s="11" t="str">
        <f>IFERROR(HLOOKUP($AC60,'2.学籍記録'!$K$2:$O$5,4,0),"")</f>
        <v/>
      </c>
      <c r="AE60" s="51"/>
      <c r="AF60" s="7" t="str">
        <f>IF(OR($AC60="",$AE60=""),"",IFERROR(VLOOKUP($AC60&amp;$AE60,'3.出席記録'!$I:$P,8,0),""))</f>
        <v/>
      </c>
      <c r="AG60" s="51"/>
      <c r="AH60" s="50"/>
      <c r="AI60" s="50"/>
      <c r="AJ60" s="51"/>
      <c r="AK60" s="51"/>
      <c r="AL60" s="51"/>
      <c r="AM60" s="50"/>
      <c r="AN60" s="50"/>
      <c r="AO60" s="50"/>
    </row>
    <row r="61" spans="7:41" x14ac:dyDescent="0.55000000000000004">
      <c r="G61" s="7">
        <v>1961</v>
      </c>
      <c r="J61" s="7">
        <v>60</v>
      </c>
      <c r="K61" s="7" t="str">
        <f t="shared" si="4"/>
        <v/>
      </c>
      <c r="L61" s="7" t="str">
        <f t="shared" si="2"/>
        <v/>
      </c>
      <c r="M61" s="7" t="str">
        <f t="shared" si="3"/>
        <v/>
      </c>
      <c r="N61" s="7" t="str">
        <f t="shared" si="5"/>
        <v/>
      </c>
      <c r="O61" s="7" t="str">
        <f t="shared" si="6"/>
        <v/>
      </c>
      <c r="P61" s="7" t="str">
        <f t="shared" si="7"/>
        <v/>
      </c>
      <c r="Q61" s="7" t="str">
        <f t="shared" si="8"/>
        <v/>
      </c>
      <c r="R61" s="7" t="str">
        <f t="shared" si="9"/>
        <v/>
      </c>
      <c r="S61" s="7" t="str">
        <f t="shared" si="10"/>
        <v/>
      </c>
      <c r="T61" s="7" t="str">
        <f t="shared" ca="1" si="16"/>
        <v/>
      </c>
      <c r="U61" s="7" t="str">
        <f>IF($AC61="","",IFERROR(MIN(0,MATCH($AG61&amp;"_"&amp;$AH61&amp;"_"&amp;$AI61,教育課程!$M:$M,0)),1))</f>
        <v/>
      </c>
      <c r="V61" s="7" t="str">
        <f t="shared" si="14"/>
        <v/>
      </c>
      <c r="W61" s="7" t="str">
        <f t="shared" si="15"/>
        <v/>
      </c>
      <c r="X61" s="7" t="str">
        <f t="shared" si="17"/>
        <v/>
      </c>
      <c r="Y61" s="7" t="str">
        <f t="shared" si="13"/>
        <v/>
      </c>
      <c r="Z61" s="7" t="str">
        <f>IF($AC61="","",$AC61&amp;COUNTIF($AC$4:$AC61,$AC61))</f>
        <v/>
      </c>
      <c r="AA61" s="7" t="str">
        <f>IF($X61&gt;0,"",VLOOKUP($AG61&amp;"_"&amp;$AH61&amp;"_"&amp;$AI61,教育課程!$M:$N,2,0)&amp;RIGHT($AE61,2)&amp;RIGHT($AJ61&amp;$AK61&amp;$AL61,3)&amp;"0")</f>
        <v/>
      </c>
      <c r="AB61" s="29">
        <v>58</v>
      </c>
      <c r="AC61" s="51"/>
      <c r="AD61" s="11" t="str">
        <f>IFERROR(HLOOKUP($AC61,'2.学籍記録'!$K$2:$O$5,4,0),"")</f>
        <v/>
      </c>
      <c r="AE61" s="51"/>
      <c r="AF61" s="7" t="str">
        <f>IF(OR($AC61="",$AE61=""),"",IFERROR(VLOOKUP($AC61&amp;$AE61,'3.出席記録'!$I:$P,8,0),""))</f>
        <v/>
      </c>
      <c r="AG61" s="51"/>
      <c r="AH61" s="50"/>
      <c r="AI61" s="50"/>
      <c r="AJ61" s="51"/>
      <c r="AK61" s="51"/>
      <c r="AL61" s="51"/>
      <c r="AM61" s="50"/>
      <c r="AN61" s="50"/>
      <c r="AO61" s="50"/>
    </row>
    <row r="62" spans="7:41" x14ac:dyDescent="0.55000000000000004">
      <c r="G62" s="7">
        <v>1962</v>
      </c>
      <c r="J62" s="7">
        <v>61</v>
      </c>
      <c r="K62" s="7" t="str">
        <f t="shared" si="4"/>
        <v/>
      </c>
      <c r="L62" s="7" t="str">
        <f t="shared" si="2"/>
        <v/>
      </c>
      <c r="M62" s="7" t="str">
        <f t="shared" si="3"/>
        <v/>
      </c>
      <c r="N62" s="7" t="str">
        <f t="shared" si="5"/>
        <v/>
      </c>
      <c r="O62" s="7" t="str">
        <f t="shared" si="6"/>
        <v/>
      </c>
      <c r="P62" s="7" t="str">
        <f t="shared" si="7"/>
        <v/>
      </c>
      <c r="Q62" s="7" t="str">
        <f t="shared" si="8"/>
        <v/>
      </c>
      <c r="R62" s="7" t="str">
        <f t="shared" si="9"/>
        <v/>
      </c>
      <c r="S62" s="7" t="str">
        <f t="shared" si="10"/>
        <v/>
      </c>
      <c r="T62" s="7" t="str">
        <f t="shared" ca="1" si="16"/>
        <v/>
      </c>
      <c r="U62" s="7" t="str">
        <f>IF($AC62="","",IFERROR(MIN(0,MATCH($AG62&amp;"_"&amp;$AH62&amp;"_"&amp;$AI62,教育課程!$M:$M,0)),1))</f>
        <v/>
      </c>
      <c r="V62" s="7" t="str">
        <f t="shared" si="14"/>
        <v/>
      </c>
      <c r="W62" s="7" t="str">
        <f t="shared" si="15"/>
        <v/>
      </c>
      <c r="X62" s="7" t="str">
        <f t="shared" si="17"/>
        <v/>
      </c>
      <c r="Y62" s="7" t="str">
        <f t="shared" si="13"/>
        <v/>
      </c>
      <c r="Z62" s="7" t="str">
        <f>IF($AC62="","",$AC62&amp;COUNTIF($AC$4:$AC62,$AC62))</f>
        <v/>
      </c>
      <c r="AA62" s="7" t="str">
        <f>IF($X62&gt;0,"",VLOOKUP($AG62&amp;"_"&amp;$AH62&amp;"_"&amp;$AI62,教育課程!$M:$N,2,0)&amp;RIGHT($AE62,2)&amp;RIGHT($AJ62&amp;$AK62&amp;$AL62,3)&amp;"0")</f>
        <v/>
      </c>
      <c r="AB62" s="29">
        <v>59</v>
      </c>
      <c r="AC62" s="51"/>
      <c r="AD62" s="11" t="str">
        <f>IFERROR(HLOOKUP($AC62,'2.学籍記録'!$K$2:$O$5,4,0),"")</f>
        <v/>
      </c>
      <c r="AE62" s="51"/>
      <c r="AF62" s="7" t="str">
        <f>IF(OR($AC62="",$AE62=""),"",IFERROR(VLOOKUP($AC62&amp;$AE62,'3.出席記録'!$I:$P,8,0),""))</f>
        <v/>
      </c>
      <c r="AG62" s="51"/>
      <c r="AH62" s="50"/>
      <c r="AI62" s="50"/>
      <c r="AJ62" s="51"/>
      <c r="AK62" s="51"/>
      <c r="AL62" s="51"/>
      <c r="AM62" s="50"/>
      <c r="AN62" s="50"/>
      <c r="AO62" s="50"/>
    </row>
    <row r="63" spans="7:41" x14ac:dyDescent="0.55000000000000004">
      <c r="G63" s="7">
        <v>1963</v>
      </c>
      <c r="J63" s="7">
        <v>62</v>
      </c>
      <c r="K63" s="7" t="str">
        <f t="shared" si="4"/>
        <v/>
      </c>
      <c r="L63" s="7" t="str">
        <f t="shared" si="2"/>
        <v/>
      </c>
      <c r="M63" s="7" t="str">
        <f t="shared" si="3"/>
        <v/>
      </c>
      <c r="N63" s="7" t="str">
        <f t="shared" si="5"/>
        <v/>
      </c>
      <c r="O63" s="7" t="str">
        <f t="shared" si="6"/>
        <v/>
      </c>
      <c r="P63" s="7" t="str">
        <f t="shared" si="7"/>
        <v/>
      </c>
      <c r="Q63" s="7" t="str">
        <f t="shared" si="8"/>
        <v/>
      </c>
      <c r="R63" s="7" t="str">
        <f t="shared" si="9"/>
        <v/>
      </c>
      <c r="S63" s="7" t="str">
        <f t="shared" si="10"/>
        <v/>
      </c>
      <c r="T63" s="7" t="str">
        <f t="shared" ca="1" si="16"/>
        <v/>
      </c>
      <c r="U63" s="7" t="str">
        <f>IF($AC63="","",IFERROR(MIN(0,MATCH($AG63&amp;"_"&amp;$AH63&amp;"_"&amp;$AI63,教育課程!$M:$M,0)),1))</f>
        <v/>
      </c>
      <c r="V63" s="7" t="str">
        <f t="shared" si="14"/>
        <v/>
      </c>
      <c r="W63" s="7" t="str">
        <f t="shared" si="15"/>
        <v/>
      </c>
      <c r="X63" s="7" t="str">
        <f t="shared" si="17"/>
        <v/>
      </c>
      <c r="Y63" s="7" t="str">
        <f t="shared" si="13"/>
        <v/>
      </c>
      <c r="Z63" s="7" t="str">
        <f>IF($AC63="","",$AC63&amp;COUNTIF($AC$4:$AC63,$AC63))</f>
        <v/>
      </c>
      <c r="AA63" s="7" t="str">
        <f>IF($X63&gt;0,"",VLOOKUP($AG63&amp;"_"&amp;$AH63&amp;"_"&amp;$AI63,教育課程!$M:$N,2,0)&amp;RIGHT($AE63,2)&amp;RIGHT($AJ63&amp;$AK63&amp;$AL63,3)&amp;"0")</f>
        <v/>
      </c>
      <c r="AB63" s="29">
        <v>60</v>
      </c>
      <c r="AC63" s="51"/>
      <c r="AD63" s="11" t="str">
        <f>IFERROR(HLOOKUP($AC63,'2.学籍記録'!$K$2:$O$5,4,0),"")</f>
        <v/>
      </c>
      <c r="AE63" s="51"/>
      <c r="AF63" s="7" t="str">
        <f>IF(OR($AC63="",$AE63=""),"",IFERROR(VLOOKUP($AC63&amp;$AE63,'3.出席記録'!$I:$P,8,0),""))</f>
        <v/>
      </c>
      <c r="AG63" s="51"/>
      <c r="AH63" s="50"/>
      <c r="AI63" s="50"/>
      <c r="AJ63" s="51"/>
      <c r="AK63" s="51"/>
      <c r="AL63" s="51"/>
      <c r="AM63" s="50"/>
      <c r="AN63" s="50"/>
      <c r="AO63" s="50"/>
    </row>
    <row r="64" spans="7:41" x14ac:dyDescent="0.55000000000000004">
      <c r="G64" s="7">
        <v>1964</v>
      </c>
      <c r="J64" s="7">
        <v>63</v>
      </c>
      <c r="K64" s="7" t="str">
        <f t="shared" si="4"/>
        <v/>
      </c>
      <c r="L64" s="7" t="str">
        <f t="shared" si="2"/>
        <v/>
      </c>
      <c r="M64" s="7" t="str">
        <f t="shared" si="3"/>
        <v/>
      </c>
      <c r="N64" s="7" t="str">
        <f t="shared" si="5"/>
        <v/>
      </c>
      <c r="O64" s="7" t="str">
        <f t="shared" si="6"/>
        <v/>
      </c>
      <c r="P64" s="7" t="str">
        <f t="shared" si="7"/>
        <v/>
      </c>
      <c r="Q64" s="7" t="str">
        <f t="shared" si="8"/>
        <v/>
      </c>
      <c r="R64" s="7" t="str">
        <f t="shared" si="9"/>
        <v/>
      </c>
      <c r="S64" s="7" t="str">
        <f t="shared" si="10"/>
        <v/>
      </c>
      <c r="T64" s="7" t="str">
        <f t="shared" ca="1" si="16"/>
        <v/>
      </c>
      <c r="U64" s="7" t="str">
        <f>IF($AC64="","",IFERROR(MIN(0,MATCH($AG64&amp;"_"&amp;$AH64&amp;"_"&amp;$AI64,教育課程!$M:$M,0)),1))</f>
        <v/>
      </c>
      <c r="V64" s="7" t="str">
        <f t="shared" si="14"/>
        <v/>
      </c>
      <c r="W64" s="7" t="str">
        <f t="shared" si="15"/>
        <v/>
      </c>
      <c r="X64" s="7" t="str">
        <f t="shared" si="17"/>
        <v/>
      </c>
      <c r="Y64" s="7" t="str">
        <f t="shared" si="13"/>
        <v/>
      </c>
      <c r="Z64" s="7" t="str">
        <f>IF($AC64="","",$AC64&amp;COUNTIF($AC$4:$AC64,$AC64))</f>
        <v/>
      </c>
      <c r="AA64" s="7" t="str">
        <f>IF($X64&gt;0,"",VLOOKUP($AG64&amp;"_"&amp;$AH64&amp;"_"&amp;$AI64,教育課程!$M:$N,2,0)&amp;RIGHT($AE64,2)&amp;RIGHT($AJ64&amp;$AK64&amp;$AL64,3)&amp;"0")</f>
        <v/>
      </c>
      <c r="AB64" s="29">
        <v>61</v>
      </c>
      <c r="AC64" s="51"/>
      <c r="AD64" s="11" t="str">
        <f>IFERROR(HLOOKUP($AC64,'2.学籍記録'!$K$2:$O$5,4,0),"")</f>
        <v/>
      </c>
      <c r="AE64" s="51"/>
      <c r="AF64" s="7" t="str">
        <f>IF(OR($AC64="",$AE64=""),"",IFERROR(VLOOKUP($AC64&amp;$AE64,'3.出席記録'!$I:$P,8,0),""))</f>
        <v/>
      </c>
      <c r="AG64" s="51"/>
      <c r="AH64" s="50"/>
      <c r="AI64" s="50"/>
      <c r="AJ64" s="51"/>
      <c r="AK64" s="51"/>
      <c r="AL64" s="51"/>
      <c r="AM64" s="50"/>
      <c r="AN64" s="50"/>
    </row>
    <row r="65" spans="7:40" x14ac:dyDescent="0.55000000000000004">
      <c r="G65" s="7">
        <v>1965</v>
      </c>
      <c r="J65" s="7">
        <v>64</v>
      </c>
      <c r="K65" s="7" t="str">
        <f t="shared" si="4"/>
        <v/>
      </c>
      <c r="L65" s="7" t="str">
        <f t="shared" si="2"/>
        <v/>
      </c>
      <c r="M65" s="7" t="str">
        <f t="shared" si="3"/>
        <v/>
      </c>
      <c r="N65" s="7" t="str">
        <f t="shared" si="5"/>
        <v/>
      </c>
      <c r="O65" s="7" t="str">
        <f t="shared" si="6"/>
        <v/>
      </c>
      <c r="P65" s="7" t="str">
        <f t="shared" si="7"/>
        <v/>
      </c>
      <c r="Q65" s="7" t="str">
        <f t="shared" si="8"/>
        <v/>
      </c>
      <c r="R65" s="7" t="str">
        <f t="shared" si="9"/>
        <v/>
      </c>
      <c r="S65" s="7" t="str">
        <f t="shared" si="10"/>
        <v/>
      </c>
      <c r="T65" s="7" t="str">
        <f t="shared" ca="1" si="16"/>
        <v/>
      </c>
      <c r="U65" s="7" t="str">
        <f>IF($AC65="","",IFERROR(MIN(0,MATCH($AG65&amp;"_"&amp;$AH65&amp;"_"&amp;$AI65,教育課程!$M:$M,0)),1))</f>
        <v/>
      </c>
      <c r="V65" s="7" t="str">
        <f t="shared" si="14"/>
        <v/>
      </c>
      <c r="W65" s="7" t="str">
        <f t="shared" si="15"/>
        <v/>
      </c>
      <c r="X65" s="7" t="str">
        <f t="shared" si="17"/>
        <v/>
      </c>
      <c r="Y65" s="7" t="str">
        <f t="shared" si="13"/>
        <v/>
      </c>
      <c r="Z65" s="7" t="str">
        <f>IF($AC65="","",$AC65&amp;COUNTIF($AC$4:$AC65,$AC65))</f>
        <v/>
      </c>
      <c r="AA65" s="7" t="str">
        <f>IF($X65&gt;0,"",VLOOKUP($AG65&amp;"_"&amp;$AH65&amp;"_"&amp;$AI65,教育課程!$M:$N,2,0)&amp;RIGHT($AE65,2)&amp;RIGHT($AJ65&amp;$AK65&amp;$AL65,3)&amp;"0")</f>
        <v/>
      </c>
      <c r="AB65" s="29">
        <v>62</v>
      </c>
      <c r="AC65" s="51"/>
      <c r="AD65" s="11" t="str">
        <f>IFERROR(HLOOKUP($AC65,'2.学籍記録'!$K$2:$O$5,4,0),"")</f>
        <v/>
      </c>
      <c r="AE65" s="51"/>
      <c r="AF65" s="7" t="str">
        <f>IF(OR($AC65="",$AE65=""),"",IFERROR(VLOOKUP($AC65&amp;$AE65,'3.出席記録'!$I:$P,8,0),""))</f>
        <v/>
      </c>
      <c r="AG65" s="51"/>
      <c r="AH65" s="50"/>
      <c r="AI65" s="50"/>
      <c r="AJ65" s="51"/>
      <c r="AK65" s="51"/>
      <c r="AL65" s="51"/>
      <c r="AM65" s="50"/>
      <c r="AN65" s="50"/>
    </row>
    <row r="66" spans="7:40" x14ac:dyDescent="0.55000000000000004">
      <c r="G66" s="7">
        <v>1966</v>
      </c>
      <c r="K66" s="7" t="str">
        <f t="shared" si="4"/>
        <v/>
      </c>
      <c r="M66" s="7" t="str">
        <f t="shared" ref="M66:M97" si="18">IF(AC67="","",M$1)</f>
        <v/>
      </c>
      <c r="N66" s="7" t="str">
        <f t="shared" ref="N66:N97" si="19">IF(AD67="","",N$1)</f>
        <v/>
      </c>
      <c r="O66" s="7" t="str">
        <f t="shared" ref="O66:O97" si="20">IF(AE67="","",O$1)</f>
        <v/>
      </c>
      <c r="X66" s="7" t="str">
        <f t="shared" ref="X66:X97" si="21">IF($AC67="","",SUM(S66:W66))</f>
        <v/>
      </c>
      <c r="Y66" s="7" t="str">
        <f>IF($AC67="","",$AC67&amp;$AE67)</f>
        <v/>
      </c>
    </row>
    <row r="67" spans="7:40" x14ac:dyDescent="0.55000000000000004">
      <c r="G67" s="7">
        <v>1967</v>
      </c>
      <c r="K67" s="7" t="str">
        <f t="shared" si="4"/>
        <v/>
      </c>
      <c r="M67" s="7" t="str">
        <f t="shared" si="18"/>
        <v/>
      </c>
      <c r="N67" s="7" t="str">
        <f t="shared" si="19"/>
        <v/>
      </c>
      <c r="O67" s="7" t="str">
        <f t="shared" si="20"/>
        <v/>
      </c>
      <c r="X67" s="7" t="str">
        <f t="shared" si="21"/>
        <v/>
      </c>
      <c r="Y67" s="7" t="str">
        <f>IF($AC68="","",$AC68&amp;$AE68)</f>
        <v/>
      </c>
    </row>
    <row r="68" spans="7:40" x14ac:dyDescent="0.55000000000000004">
      <c r="G68" s="7">
        <v>1968</v>
      </c>
      <c r="K68" s="7" t="str">
        <f t="shared" si="4"/>
        <v/>
      </c>
      <c r="M68" s="7" t="str">
        <f t="shared" si="18"/>
        <v/>
      </c>
      <c r="N68" s="7" t="str">
        <f t="shared" si="19"/>
        <v/>
      </c>
      <c r="O68" s="7" t="str">
        <f t="shared" si="20"/>
        <v/>
      </c>
      <c r="X68" s="7" t="str">
        <f t="shared" si="21"/>
        <v/>
      </c>
      <c r="Y68" s="7" t="str">
        <f>IF($AC69="","",$AC69&amp;$AE69)</f>
        <v/>
      </c>
    </row>
    <row r="69" spans="7:40" x14ac:dyDescent="0.55000000000000004">
      <c r="G69" s="7">
        <v>1969</v>
      </c>
      <c r="K69" s="7" t="str">
        <f t="shared" ref="K69:K132" si="22">IF($AC69="","",K$1)</f>
        <v/>
      </c>
      <c r="M69" s="7" t="str">
        <f t="shared" si="18"/>
        <v/>
      </c>
      <c r="N69" s="7" t="str">
        <f t="shared" si="19"/>
        <v/>
      </c>
      <c r="O69" s="7" t="str">
        <f t="shared" si="20"/>
        <v/>
      </c>
      <c r="X69" s="7" t="str">
        <f t="shared" si="21"/>
        <v/>
      </c>
      <c r="Y69" s="7" t="str">
        <f t="shared" ref="Y69:Y132" si="23">IF($AC70="","",$AC70&amp;$AE70)</f>
        <v/>
      </c>
    </row>
    <row r="70" spans="7:40" x14ac:dyDescent="0.55000000000000004">
      <c r="G70" s="7">
        <v>1970</v>
      </c>
      <c r="K70" s="7" t="str">
        <f t="shared" si="22"/>
        <v/>
      </c>
      <c r="M70" s="7" t="str">
        <f t="shared" si="18"/>
        <v/>
      </c>
      <c r="N70" s="7" t="str">
        <f t="shared" si="19"/>
        <v/>
      </c>
      <c r="O70" s="7" t="str">
        <f t="shared" si="20"/>
        <v/>
      </c>
      <c r="X70" s="7" t="str">
        <f t="shared" si="21"/>
        <v/>
      </c>
      <c r="Y70" s="7" t="str">
        <f t="shared" si="23"/>
        <v/>
      </c>
    </row>
    <row r="71" spans="7:40" x14ac:dyDescent="0.55000000000000004">
      <c r="G71" s="7">
        <v>1971</v>
      </c>
      <c r="K71" s="7" t="str">
        <f t="shared" si="22"/>
        <v/>
      </c>
      <c r="M71" s="7" t="str">
        <f t="shared" si="18"/>
        <v/>
      </c>
      <c r="N71" s="7" t="str">
        <f t="shared" si="19"/>
        <v/>
      </c>
      <c r="O71" s="7" t="str">
        <f t="shared" si="20"/>
        <v/>
      </c>
      <c r="X71" s="7" t="str">
        <f t="shared" si="21"/>
        <v/>
      </c>
      <c r="Y71" s="7" t="str">
        <f t="shared" si="23"/>
        <v/>
      </c>
    </row>
    <row r="72" spans="7:40" x14ac:dyDescent="0.55000000000000004">
      <c r="G72" s="7">
        <v>1972</v>
      </c>
      <c r="K72" s="7" t="str">
        <f t="shared" si="22"/>
        <v/>
      </c>
      <c r="M72" s="7" t="str">
        <f t="shared" si="18"/>
        <v/>
      </c>
      <c r="N72" s="7" t="str">
        <f t="shared" si="19"/>
        <v/>
      </c>
      <c r="O72" s="7" t="str">
        <f t="shared" si="20"/>
        <v/>
      </c>
      <c r="X72" s="7" t="str">
        <f t="shared" si="21"/>
        <v/>
      </c>
      <c r="Y72" s="7" t="str">
        <f t="shared" si="23"/>
        <v/>
      </c>
    </row>
    <row r="73" spans="7:40" x14ac:dyDescent="0.55000000000000004">
      <c r="G73" s="7">
        <v>1973</v>
      </c>
      <c r="K73" s="7" t="str">
        <f t="shared" si="22"/>
        <v/>
      </c>
      <c r="M73" s="7" t="str">
        <f t="shared" si="18"/>
        <v/>
      </c>
      <c r="N73" s="7" t="str">
        <f t="shared" si="19"/>
        <v/>
      </c>
      <c r="O73" s="7" t="str">
        <f t="shared" si="20"/>
        <v/>
      </c>
      <c r="X73" s="7" t="str">
        <f t="shared" si="21"/>
        <v/>
      </c>
      <c r="Y73" s="7" t="str">
        <f t="shared" si="23"/>
        <v/>
      </c>
    </row>
    <row r="74" spans="7:40" x14ac:dyDescent="0.55000000000000004">
      <c r="G74" s="7">
        <v>1974</v>
      </c>
      <c r="K74" s="7" t="str">
        <f t="shared" si="22"/>
        <v/>
      </c>
      <c r="M74" s="7" t="str">
        <f t="shared" si="18"/>
        <v/>
      </c>
      <c r="N74" s="7" t="str">
        <f t="shared" si="19"/>
        <v/>
      </c>
      <c r="O74" s="7" t="str">
        <f t="shared" si="20"/>
        <v/>
      </c>
      <c r="X74" s="7" t="str">
        <f t="shared" si="21"/>
        <v/>
      </c>
      <c r="Y74" s="7" t="str">
        <f t="shared" si="23"/>
        <v/>
      </c>
    </row>
    <row r="75" spans="7:40" x14ac:dyDescent="0.55000000000000004">
      <c r="G75" s="7">
        <v>1975</v>
      </c>
      <c r="K75" s="7" t="str">
        <f t="shared" si="22"/>
        <v/>
      </c>
      <c r="M75" s="7" t="str">
        <f t="shared" si="18"/>
        <v/>
      </c>
      <c r="N75" s="7" t="str">
        <f t="shared" si="19"/>
        <v/>
      </c>
      <c r="O75" s="7" t="str">
        <f t="shared" si="20"/>
        <v/>
      </c>
      <c r="X75" s="7" t="str">
        <f t="shared" si="21"/>
        <v/>
      </c>
      <c r="Y75" s="7" t="str">
        <f t="shared" si="23"/>
        <v/>
      </c>
    </row>
    <row r="76" spans="7:40" x14ac:dyDescent="0.55000000000000004">
      <c r="G76" s="7">
        <v>1976</v>
      </c>
      <c r="K76" s="7" t="str">
        <f t="shared" si="22"/>
        <v/>
      </c>
      <c r="M76" s="7" t="str">
        <f t="shared" si="18"/>
        <v/>
      </c>
      <c r="N76" s="7" t="str">
        <f t="shared" si="19"/>
        <v/>
      </c>
      <c r="O76" s="7" t="str">
        <f t="shared" si="20"/>
        <v/>
      </c>
      <c r="X76" s="7" t="str">
        <f t="shared" si="21"/>
        <v/>
      </c>
      <c r="Y76" s="7" t="str">
        <f t="shared" si="23"/>
        <v/>
      </c>
    </row>
    <row r="77" spans="7:40" x14ac:dyDescent="0.55000000000000004">
      <c r="G77" s="7">
        <v>1977</v>
      </c>
      <c r="K77" s="7" t="str">
        <f t="shared" si="22"/>
        <v/>
      </c>
      <c r="M77" s="7" t="str">
        <f t="shared" si="18"/>
        <v/>
      </c>
      <c r="N77" s="7" t="str">
        <f t="shared" si="19"/>
        <v/>
      </c>
      <c r="O77" s="7" t="str">
        <f t="shared" si="20"/>
        <v/>
      </c>
      <c r="X77" s="7" t="str">
        <f t="shared" si="21"/>
        <v/>
      </c>
      <c r="Y77" s="7" t="str">
        <f t="shared" si="23"/>
        <v/>
      </c>
    </row>
    <row r="78" spans="7:40" x14ac:dyDescent="0.55000000000000004">
      <c r="G78" s="7">
        <v>1978</v>
      </c>
      <c r="K78" s="7" t="str">
        <f t="shared" si="22"/>
        <v/>
      </c>
      <c r="M78" s="7" t="str">
        <f t="shared" si="18"/>
        <v/>
      </c>
      <c r="N78" s="7" t="str">
        <f t="shared" si="19"/>
        <v/>
      </c>
      <c r="O78" s="7" t="str">
        <f t="shared" si="20"/>
        <v/>
      </c>
      <c r="X78" s="7" t="str">
        <f t="shared" si="21"/>
        <v/>
      </c>
      <c r="Y78" s="7" t="str">
        <f t="shared" si="23"/>
        <v/>
      </c>
    </row>
    <row r="79" spans="7:40" x14ac:dyDescent="0.55000000000000004">
      <c r="G79" s="7">
        <v>1979</v>
      </c>
      <c r="K79" s="7" t="str">
        <f t="shared" si="22"/>
        <v/>
      </c>
      <c r="M79" s="7" t="str">
        <f t="shared" si="18"/>
        <v/>
      </c>
      <c r="N79" s="7" t="str">
        <f t="shared" si="19"/>
        <v/>
      </c>
      <c r="O79" s="7" t="str">
        <f t="shared" si="20"/>
        <v/>
      </c>
      <c r="X79" s="7" t="str">
        <f t="shared" si="21"/>
        <v/>
      </c>
      <c r="Y79" s="7" t="str">
        <f t="shared" si="23"/>
        <v/>
      </c>
    </row>
    <row r="80" spans="7:40" x14ac:dyDescent="0.55000000000000004">
      <c r="G80" s="7">
        <v>1980</v>
      </c>
      <c r="K80" s="7" t="str">
        <f t="shared" si="22"/>
        <v/>
      </c>
      <c r="M80" s="7" t="str">
        <f t="shared" si="18"/>
        <v/>
      </c>
      <c r="N80" s="7" t="str">
        <f t="shared" si="19"/>
        <v/>
      </c>
      <c r="O80" s="7" t="str">
        <f t="shared" si="20"/>
        <v/>
      </c>
      <c r="X80" s="7" t="str">
        <f t="shared" si="21"/>
        <v/>
      </c>
      <c r="Y80" s="7" t="str">
        <f t="shared" si="23"/>
        <v/>
      </c>
    </row>
    <row r="81" spans="7:25" x14ac:dyDescent="0.55000000000000004">
      <c r="G81" s="7">
        <v>1981</v>
      </c>
      <c r="K81" s="7" t="str">
        <f t="shared" si="22"/>
        <v/>
      </c>
      <c r="M81" s="7" t="str">
        <f t="shared" si="18"/>
        <v/>
      </c>
      <c r="N81" s="7" t="str">
        <f t="shared" si="19"/>
        <v/>
      </c>
      <c r="O81" s="7" t="str">
        <f t="shared" si="20"/>
        <v/>
      </c>
      <c r="X81" s="7" t="str">
        <f t="shared" si="21"/>
        <v/>
      </c>
      <c r="Y81" s="7" t="str">
        <f t="shared" si="23"/>
        <v/>
      </c>
    </row>
    <row r="82" spans="7:25" x14ac:dyDescent="0.55000000000000004">
      <c r="G82" s="7">
        <v>1982</v>
      </c>
      <c r="K82" s="7" t="str">
        <f t="shared" si="22"/>
        <v/>
      </c>
      <c r="M82" s="7" t="str">
        <f t="shared" si="18"/>
        <v/>
      </c>
      <c r="N82" s="7" t="str">
        <f t="shared" si="19"/>
        <v/>
      </c>
      <c r="O82" s="7" t="str">
        <f t="shared" si="20"/>
        <v/>
      </c>
      <c r="X82" s="7" t="str">
        <f t="shared" si="21"/>
        <v/>
      </c>
      <c r="Y82" s="7" t="str">
        <f t="shared" si="23"/>
        <v/>
      </c>
    </row>
    <row r="83" spans="7:25" x14ac:dyDescent="0.55000000000000004">
      <c r="G83" s="7">
        <v>1983</v>
      </c>
      <c r="K83" s="7" t="str">
        <f t="shared" si="22"/>
        <v/>
      </c>
      <c r="M83" s="7" t="str">
        <f t="shared" si="18"/>
        <v/>
      </c>
      <c r="N83" s="7" t="str">
        <f t="shared" si="19"/>
        <v/>
      </c>
      <c r="O83" s="7" t="str">
        <f t="shared" si="20"/>
        <v/>
      </c>
      <c r="X83" s="7" t="str">
        <f t="shared" si="21"/>
        <v/>
      </c>
      <c r="Y83" s="7" t="str">
        <f t="shared" si="23"/>
        <v/>
      </c>
    </row>
    <row r="84" spans="7:25" x14ac:dyDescent="0.55000000000000004">
      <c r="G84" s="7">
        <v>1984</v>
      </c>
      <c r="K84" s="7" t="str">
        <f t="shared" si="22"/>
        <v/>
      </c>
      <c r="M84" s="7" t="str">
        <f t="shared" si="18"/>
        <v/>
      </c>
      <c r="N84" s="7" t="str">
        <f t="shared" si="19"/>
        <v/>
      </c>
      <c r="O84" s="7" t="str">
        <f t="shared" si="20"/>
        <v/>
      </c>
      <c r="X84" s="7" t="str">
        <f t="shared" si="21"/>
        <v/>
      </c>
      <c r="Y84" s="7" t="str">
        <f t="shared" si="23"/>
        <v/>
      </c>
    </row>
    <row r="85" spans="7:25" x14ac:dyDescent="0.55000000000000004">
      <c r="G85" s="7">
        <v>1985</v>
      </c>
      <c r="K85" s="7" t="str">
        <f t="shared" si="22"/>
        <v/>
      </c>
      <c r="M85" s="7" t="str">
        <f t="shared" si="18"/>
        <v/>
      </c>
      <c r="N85" s="7" t="str">
        <f t="shared" si="19"/>
        <v/>
      </c>
      <c r="O85" s="7" t="str">
        <f t="shared" si="20"/>
        <v/>
      </c>
      <c r="X85" s="7" t="str">
        <f t="shared" si="21"/>
        <v/>
      </c>
      <c r="Y85" s="7" t="str">
        <f t="shared" si="23"/>
        <v/>
      </c>
    </row>
    <row r="86" spans="7:25" x14ac:dyDescent="0.55000000000000004">
      <c r="G86" s="7">
        <v>1986</v>
      </c>
      <c r="K86" s="7" t="str">
        <f t="shared" si="22"/>
        <v/>
      </c>
      <c r="M86" s="7" t="str">
        <f t="shared" si="18"/>
        <v/>
      </c>
      <c r="N86" s="7" t="str">
        <f t="shared" si="19"/>
        <v/>
      </c>
      <c r="O86" s="7" t="str">
        <f t="shared" si="20"/>
        <v/>
      </c>
      <c r="X86" s="7" t="str">
        <f t="shared" si="21"/>
        <v/>
      </c>
      <c r="Y86" s="7" t="str">
        <f t="shared" si="23"/>
        <v/>
      </c>
    </row>
    <row r="87" spans="7:25" x14ac:dyDescent="0.55000000000000004">
      <c r="G87" s="7">
        <v>1987</v>
      </c>
      <c r="K87" s="7" t="str">
        <f t="shared" si="22"/>
        <v/>
      </c>
      <c r="M87" s="7" t="str">
        <f t="shared" si="18"/>
        <v/>
      </c>
      <c r="N87" s="7" t="str">
        <f t="shared" si="19"/>
        <v/>
      </c>
      <c r="O87" s="7" t="str">
        <f t="shared" si="20"/>
        <v/>
      </c>
      <c r="X87" s="7" t="str">
        <f t="shared" si="21"/>
        <v/>
      </c>
      <c r="Y87" s="7" t="str">
        <f t="shared" si="23"/>
        <v/>
      </c>
    </row>
    <row r="88" spans="7:25" x14ac:dyDescent="0.55000000000000004">
      <c r="G88" s="7">
        <v>1988</v>
      </c>
      <c r="K88" s="7" t="str">
        <f t="shared" si="22"/>
        <v/>
      </c>
      <c r="M88" s="7" t="str">
        <f t="shared" si="18"/>
        <v/>
      </c>
      <c r="N88" s="7" t="str">
        <f t="shared" si="19"/>
        <v/>
      </c>
      <c r="O88" s="7" t="str">
        <f t="shared" si="20"/>
        <v/>
      </c>
      <c r="X88" s="7" t="str">
        <f t="shared" si="21"/>
        <v/>
      </c>
      <c r="Y88" s="7" t="str">
        <f t="shared" si="23"/>
        <v/>
      </c>
    </row>
    <row r="89" spans="7:25" x14ac:dyDescent="0.55000000000000004">
      <c r="G89" s="7">
        <v>1989</v>
      </c>
      <c r="K89" s="7" t="str">
        <f t="shared" si="22"/>
        <v/>
      </c>
      <c r="M89" s="7" t="str">
        <f t="shared" si="18"/>
        <v/>
      </c>
      <c r="N89" s="7" t="str">
        <f t="shared" si="19"/>
        <v/>
      </c>
      <c r="O89" s="7" t="str">
        <f t="shared" si="20"/>
        <v/>
      </c>
      <c r="X89" s="7" t="str">
        <f t="shared" si="21"/>
        <v/>
      </c>
      <c r="Y89" s="7" t="str">
        <f t="shared" si="23"/>
        <v/>
      </c>
    </row>
    <row r="90" spans="7:25" x14ac:dyDescent="0.55000000000000004">
      <c r="G90" s="7">
        <v>1990</v>
      </c>
      <c r="K90" s="7" t="str">
        <f t="shared" si="22"/>
        <v/>
      </c>
      <c r="M90" s="7" t="str">
        <f t="shared" si="18"/>
        <v/>
      </c>
      <c r="N90" s="7" t="str">
        <f t="shared" si="19"/>
        <v/>
      </c>
      <c r="O90" s="7" t="str">
        <f t="shared" si="20"/>
        <v/>
      </c>
      <c r="X90" s="7" t="str">
        <f t="shared" si="21"/>
        <v/>
      </c>
      <c r="Y90" s="7" t="str">
        <f t="shared" si="23"/>
        <v/>
      </c>
    </row>
    <row r="91" spans="7:25" x14ac:dyDescent="0.55000000000000004">
      <c r="G91" s="7">
        <v>1991</v>
      </c>
      <c r="K91" s="7" t="str">
        <f t="shared" si="22"/>
        <v/>
      </c>
      <c r="M91" s="7" t="str">
        <f t="shared" si="18"/>
        <v/>
      </c>
      <c r="N91" s="7" t="str">
        <f t="shared" si="19"/>
        <v/>
      </c>
      <c r="O91" s="7" t="str">
        <f t="shared" si="20"/>
        <v/>
      </c>
      <c r="X91" s="7" t="str">
        <f t="shared" si="21"/>
        <v/>
      </c>
      <c r="Y91" s="7" t="str">
        <f t="shared" si="23"/>
        <v/>
      </c>
    </row>
    <row r="92" spans="7:25" x14ac:dyDescent="0.55000000000000004">
      <c r="G92" s="7">
        <v>1992</v>
      </c>
      <c r="K92" s="7" t="str">
        <f t="shared" si="22"/>
        <v/>
      </c>
      <c r="M92" s="7" t="str">
        <f t="shared" si="18"/>
        <v/>
      </c>
      <c r="N92" s="7" t="str">
        <f t="shared" si="19"/>
        <v/>
      </c>
      <c r="O92" s="7" t="str">
        <f t="shared" si="20"/>
        <v/>
      </c>
      <c r="X92" s="7" t="str">
        <f t="shared" si="21"/>
        <v/>
      </c>
      <c r="Y92" s="7" t="str">
        <f t="shared" si="23"/>
        <v/>
      </c>
    </row>
    <row r="93" spans="7:25" x14ac:dyDescent="0.55000000000000004">
      <c r="G93" s="7">
        <v>1993</v>
      </c>
      <c r="K93" s="7" t="str">
        <f t="shared" si="22"/>
        <v/>
      </c>
      <c r="M93" s="7" t="str">
        <f t="shared" si="18"/>
        <v/>
      </c>
      <c r="N93" s="7" t="str">
        <f t="shared" si="19"/>
        <v/>
      </c>
      <c r="O93" s="7" t="str">
        <f t="shared" si="20"/>
        <v/>
      </c>
      <c r="X93" s="7" t="str">
        <f t="shared" si="21"/>
        <v/>
      </c>
      <c r="Y93" s="7" t="str">
        <f t="shared" si="23"/>
        <v/>
      </c>
    </row>
    <row r="94" spans="7:25" x14ac:dyDescent="0.55000000000000004">
      <c r="G94" s="7">
        <v>1994</v>
      </c>
      <c r="K94" s="7" t="str">
        <f t="shared" si="22"/>
        <v/>
      </c>
      <c r="M94" s="7" t="str">
        <f t="shared" si="18"/>
        <v/>
      </c>
      <c r="N94" s="7" t="str">
        <f t="shared" si="19"/>
        <v/>
      </c>
      <c r="O94" s="7" t="str">
        <f t="shared" si="20"/>
        <v/>
      </c>
      <c r="X94" s="7" t="str">
        <f t="shared" si="21"/>
        <v/>
      </c>
      <c r="Y94" s="7" t="str">
        <f t="shared" si="23"/>
        <v/>
      </c>
    </row>
    <row r="95" spans="7:25" x14ac:dyDescent="0.55000000000000004">
      <c r="G95" s="7">
        <v>1995</v>
      </c>
      <c r="K95" s="7" t="str">
        <f t="shared" si="22"/>
        <v/>
      </c>
      <c r="M95" s="7" t="str">
        <f t="shared" si="18"/>
        <v/>
      </c>
      <c r="N95" s="7" t="str">
        <f t="shared" si="19"/>
        <v/>
      </c>
      <c r="O95" s="7" t="str">
        <f t="shared" si="20"/>
        <v/>
      </c>
      <c r="X95" s="7" t="str">
        <f t="shared" si="21"/>
        <v/>
      </c>
      <c r="Y95" s="7" t="str">
        <f t="shared" si="23"/>
        <v/>
      </c>
    </row>
    <row r="96" spans="7:25" x14ac:dyDescent="0.55000000000000004">
      <c r="G96" s="7">
        <v>1996</v>
      </c>
      <c r="K96" s="7" t="str">
        <f t="shared" si="22"/>
        <v/>
      </c>
      <c r="M96" s="7" t="str">
        <f t="shared" si="18"/>
        <v/>
      </c>
      <c r="N96" s="7" t="str">
        <f t="shared" si="19"/>
        <v/>
      </c>
      <c r="O96" s="7" t="str">
        <f t="shared" si="20"/>
        <v/>
      </c>
      <c r="X96" s="7" t="str">
        <f t="shared" si="21"/>
        <v/>
      </c>
      <c r="Y96" s="7" t="str">
        <f t="shared" si="23"/>
        <v/>
      </c>
    </row>
    <row r="97" spans="7:25" x14ac:dyDescent="0.55000000000000004">
      <c r="G97" s="7">
        <v>1997</v>
      </c>
      <c r="K97" s="7" t="str">
        <f t="shared" si="22"/>
        <v/>
      </c>
      <c r="M97" s="7" t="str">
        <f t="shared" si="18"/>
        <v/>
      </c>
      <c r="N97" s="7" t="str">
        <f t="shared" si="19"/>
        <v/>
      </c>
      <c r="O97" s="7" t="str">
        <f t="shared" si="20"/>
        <v/>
      </c>
      <c r="X97" s="7" t="str">
        <f t="shared" si="21"/>
        <v/>
      </c>
      <c r="Y97" s="7" t="str">
        <f t="shared" si="23"/>
        <v/>
      </c>
    </row>
    <row r="98" spans="7:25" x14ac:dyDescent="0.55000000000000004">
      <c r="G98" s="7">
        <v>1998</v>
      </c>
      <c r="K98" s="7" t="str">
        <f t="shared" si="22"/>
        <v/>
      </c>
      <c r="M98" s="7" t="str">
        <f t="shared" ref="M98:M129" si="24">IF(AC99="","",M$1)</f>
        <v/>
      </c>
      <c r="N98" s="7" t="str">
        <f t="shared" ref="N98:N129" si="25">IF(AD99="","",N$1)</f>
        <v/>
      </c>
      <c r="O98" s="7" t="str">
        <f t="shared" ref="O98:O129" si="26">IF(AE99="","",O$1)</f>
        <v/>
      </c>
      <c r="X98" s="7" t="str">
        <f t="shared" ref="X98:X129" si="27">IF($AC99="","",SUM(S98:W98))</f>
        <v/>
      </c>
      <c r="Y98" s="7" t="str">
        <f t="shared" si="23"/>
        <v/>
      </c>
    </row>
    <row r="99" spans="7:25" x14ac:dyDescent="0.55000000000000004">
      <c r="G99" s="7">
        <v>1999</v>
      </c>
      <c r="K99" s="7" t="str">
        <f t="shared" si="22"/>
        <v/>
      </c>
      <c r="M99" s="7" t="str">
        <f t="shared" si="24"/>
        <v/>
      </c>
      <c r="N99" s="7" t="str">
        <f t="shared" si="25"/>
        <v/>
      </c>
      <c r="O99" s="7" t="str">
        <f t="shared" si="26"/>
        <v/>
      </c>
      <c r="X99" s="7" t="str">
        <f t="shared" si="27"/>
        <v/>
      </c>
      <c r="Y99" s="7" t="str">
        <f t="shared" si="23"/>
        <v/>
      </c>
    </row>
    <row r="100" spans="7:25" x14ac:dyDescent="0.55000000000000004">
      <c r="G100" s="7">
        <v>2000</v>
      </c>
      <c r="K100" s="7" t="str">
        <f t="shared" si="22"/>
        <v/>
      </c>
      <c r="M100" s="7" t="str">
        <f t="shared" si="24"/>
        <v/>
      </c>
      <c r="N100" s="7" t="str">
        <f t="shared" si="25"/>
        <v/>
      </c>
      <c r="O100" s="7" t="str">
        <f t="shared" si="26"/>
        <v/>
      </c>
      <c r="X100" s="7" t="str">
        <f t="shared" si="27"/>
        <v/>
      </c>
      <c r="Y100" s="7" t="str">
        <f t="shared" si="23"/>
        <v/>
      </c>
    </row>
    <row r="101" spans="7:25" x14ac:dyDescent="0.55000000000000004">
      <c r="G101" s="7">
        <v>2001</v>
      </c>
      <c r="K101" s="7" t="str">
        <f t="shared" si="22"/>
        <v/>
      </c>
      <c r="M101" s="7" t="str">
        <f t="shared" si="24"/>
        <v/>
      </c>
      <c r="N101" s="7" t="str">
        <f t="shared" si="25"/>
        <v/>
      </c>
      <c r="O101" s="7" t="str">
        <f t="shared" si="26"/>
        <v/>
      </c>
      <c r="X101" s="7" t="str">
        <f t="shared" si="27"/>
        <v/>
      </c>
      <c r="Y101" s="7" t="str">
        <f t="shared" si="23"/>
        <v/>
      </c>
    </row>
    <row r="102" spans="7:25" x14ac:dyDescent="0.55000000000000004">
      <c r="G102" s="7">
        <v>2002</v>
      </c>
      <c r="K102" s="7" t="str">
        <f t="shared" si="22"/>
        <v/>
      </c>
      <c r="M102" s="7" t="str">
        <f t="shared" si="24"/>
        <v/>
      </c>
      <c r="N102" s="7" t="str">
        <f t="shared" si="25"/>
        <v/>
      </c>
      <c r="O102" s="7" t="str">
        <f t="shared" si="26"/>
        <v/>
      </c>
      <c r="X102" s="7" t="str">
        <f t="shared" si="27"/>
        <v/>
      </c>
      <c r="Y102" s="7" t="str">
        <f t="shared" si="23"/>
        <v/>
      </c>
    </row>
    <row r="103" spans="7:25" x14ac:dyDescent="0.55000000000000004">
      <c r="G103" s="7">
        <v>2003</v>
      </c>
      <c r="K103" s="7" t="str">
        <f t="shared" si="22"/>
        <v/>
      </c>
      <c r="M103" s="7" t="str">
        <f t="shared" si="24"/>
        <v/>
      </c>
      <c r="N103" s="7" t="str">
        <f t="shared" si="25"/>
        <v/>
      </c>
      <c r="O103" s="7" t="str">
        <f t="shared" si="26"/>
        <v/>
      </c>
      <c r="X103" s="7" t="str">
        <f t="shared" si="27"/>
        <v/>
      </c>
      <c r="Y103" s="7" t="str">
        <f t="shared" si="23"/>
        <v/>
      </c>
    </row>
    <row r="104" spans="7:25" x14ac:dyDescent="0.55000000000000004">
      <c r="G104" s="7">
        <v>2004</v>
      </c>
      <c r="K104" s="7" t="str">
        <f t="shared" si="22"/>
        <v/>
      </c>
      <c r="M104" s="7" t="str">
        <f t="shared" si="24"/>
        <v/>
      </c>
      <c r="N104" s="7" t="str">
        <f t="shared" si="25"/>
        <v/>
      </c>
      <c r="O104" s="7" t="str">
        <f t="shared" si="26"/>
        <v/>
      </c>
      <c r="X104" s="7" t="str">
        <f t="shared" si="27"/>
        <v/>
      </c>
      <c r="Y104" s="7" t="str">
        <f t="shared" si="23"/>
        <v/>
      </c>
    </row>
    <row r="105" spans="7:25" x14ac:dyDescent="0.55000000000000004">
      <c r="G105" s="7">
        <v>2005</v>
      </c>
      <c r="K105" s="7" t="str">
        <f t="shared" si="22"/>
        <v/>
      </c>
      <c r="M105" s="7" t="str">
        <f t="shared" si="24"/>
        <v/>
      </c>
      <c r="N105" s="7" t="str">
        <f t="shared" si="25"/>
        <v/>
      </c>
      <c r="O105" s="7" t="str">
        <f t="shared" si="26"/>
        <v/>
      </c>
      <c r="X105" s="7" t="str">
        <f t="shared" si="27"/>
        <v/>
      </c>
      <c r="Y105" s="7" t="str">
        <f t="shared" si="23"/>
        <v/>
      </c>
    </row>
    <row r="106" spans="7:25" x14ac:dyDescent="0.55000000000000004">
      <c r="G106" s="7">
        <v>2006</v>
      </c>
      <c r="K106" s="7" t="str">
        <f t="shared" si="22"/>
        <v/>
      </c>
      <c r="M106" s="7" t="str">
        <f t="shared" si="24"/>
        <v/>
      </c>
      <c r="N106" s="7" t="str">
        <f t="shared" si="25"/>
        <v/>
      </c>
      <c r="O106" s="7" t="str">
        <f t="shared" si="26"/>
        <v/>
      </c>
      <c r="X106" s="7" t="str">
        <f t="shared" si="27"/>
        <v/>
      </c>
      <c r="Y106" s="7" t="str">
        <f t="shared" si="23"/>
        <v/>
      </c>
    </row>
    <row r="107" spans="7:25" x14ac:dyDescent="0.55000000000000004">
      <c r="G107" s="7">
        <v>2007</v>
      </c>
      <c r="K107" s="7" t="str">
        <f t="shared" si="22"/>
        <v/>
      </c>
      <c r="M107" s="7" t="str">
        <f t="shared" si="24"/>
        <v/>
      </c>
      <c r="N107" s="7" t="str">
        <f t="shared" si="25"/>
        <v/>
      </c>
      <c r="O107" s="7" t="str">
        <f t="shared" si="26"/>
        <v/>
      </c>
      <c r="X107" s="7" t="str">
        <f t="shared" si="27"/>
        <v/>
      </c>
      <c r="Y107" s="7" t="str">
        <f t="shared" si="23"/>
        <v/>
      </c>
    </row>
    <row r="108" spans="7:25" x14ac:dyDescent="0.55000000000000004">
      <c r="G108" s="7">
        <v>2008</v>
      </c>
      <c r="K108" s="7" t="str">
        <f t="shared" si="22"/>
        <v/>
      </c>
      <c r="M108" s="7" t="str">
        <f t="shared" si="24"/>
        <v/>
      </c>
      <c r="N108" s="7" t="str">
        <f t="shared" si="25"/>
        <v/>
      </c>
      <c r="O108" s="7" t="str">
        <f t="shared" si="26"/>
        <v/>
      </c>
      <c r="X108" s="7" t="str">
        <f t="shared" si="27"/>
        <v/>
      </c>
      <c r="Y108" s="7" t="str">
        <f t="shared" si="23"/>
        <v/>
      </c>
    </row>
    <row r="109" spans="7:25" x14ac:dyDescent="0.55000000000000004">
      <c r="G109" s="7">
        <v>2009</v>
      </c>
      <c r="K109" s="7" t="str">
        <f t="shared" si="22"/>
        <v/>
      </c>
      <c r="M109" s="7" t="str">
        <f t="shared" si="24"/>
        <v/>
      </c>
      <c r="N109" s="7" t="str">
        <f t="shared" si="25"/>
        <v/>
      </c>
      <c r="O109" s="7" t="str">
        <f t="shared" si="26"/>
        <v/>
      </c>
      <c r="X109" s="7" t="str">
        <f t="shared" si="27"/>
        <v/>
      </c>
      <c r="Y109" s="7" t="str">
        <f t="shared" si="23"/>
        <v/>
      </c>
    </row>
    <row r="110" spans="7:25" x14ac:dyDescent="0.55000000000000004">
      <c r="G110" s="7">
        <v>2010</v>
      </c>
      <c r="K110" s="7" t="str">
        <f t="shared" si="22"/>
        <v/>
      </c>
      <c r="M110" s="7" t="str">
        <f t="shared" si="24"/>
        <v/>
      </c>
      <c r="N110" s="7" t="str">
        <f t="shared" si="25"/>
        <v/>
      </c>
      <c r="O110" s="7" t="str">
        <f t="shared" si="26"/>
        <v/>
      </c>
      <c r="X110" s="7" t="str">
        <f t="shared" si="27"/>
        <v/>
      </c>
      <c r="Y110" s="7" t="str">
        <f t="shared" si="23"/>
        <v/>
      </c>
    </row>
    <row r="111" spans="7:25" x14ac:dyDescent="0.55000000000000004">
      <c r="G111" s="7">
        <v>2011</v>
      </c>
      <c r="K111" s="7" t="str">
        <f t="shared" si="22"/>
        <v/>
      </c>
      <c r="M111" s="7" t="str">
        <f t="shared" si="24"/>
        <v/>
      </c>
      <c r="N111" s="7" t="str">
        <f t="shared" si="25"/>
        <v/>
      </c>
      <c r="O111" s="7" t="str">
        <f t="shared" si="26"/>
        <v/>
      </c>
      <c r="X111" s="7" t="str">
        <f t="shared" si="27"/>
        <v/>
      </c>
      <c r="Y111" s="7" t="str">
        <f t="shared" si="23"/>
        <v/>
      </c>
    </row>
    <row r="112" spans="7:25" x14ac:dyDescent="0.55000000000000004">
      <c r="G112" s="7">
        <v>2012</v>
      </c>
      <c r="K112" s="7" t="str">
        <f t="shared" si="22"/>
        <v/>
      </c>
      <c r="M112" s="7" t="str">
        <f t="shared" si="24"/>
        <v/>
      </c>
      <c r="N112" s="7" t="str">
        <f t="shared" si="25"/>
        <v/>
      </c>
      <c r="O112" s="7" t="str">
        <f t="shared" si="26"/>
        <v/>
      </c>
      <c r="X112" s="7" t="str">
        <f t="shared" si="27"/>
        <v/>
      </c>
      <c r="Y112" s="7" t="str">
        <f t="shared" si="23"/>
        <v/>
      </c>
    </row>
    <row r="113" spans="7:25" x14ac:dyDescent="0.55000000000000004">
      <c r="G113" s="7">
        <v>2013</v>
      </c>
      <c r="K113" s="7" t="str">
        <f t="shared" si="22"/>
        <v/>
      </c>
      <c r="M113" s="7" t="str">
        <f t="shared" si="24"/>
        <v/>
      </c>
      <c r="N113" s="7" t="str">
        <f t="shared" si="25"/>
        <v/>
      </c>
      <c r="O113" s="7" t="str">
        <f t="shared" si="26"/>
        <v/>
      </c>
      <c r="X113" s="7" t="str">
        <f t="shared" si="27"/>
        <v/>
      </c>
      <c r="Y113" s="7" t="str">
        <f t="shared" si="23"/>
        <v/>
      </c>
    </row>
    <row r="114" spans="7:25" x14ac:dyDescent="0.55000000000000004">
      <c r="G114" s="7">
        <v>2014</v>
      </c>
      <c r="K114" s="7" t="str">
        <f t="shared" si="22"/>
        <v/>
      </c>
      <c r="M114" s="7" t="str">
        <f t="shared" si="24"/>
        <v/>
      </c>
      <c r="N114" s="7" t="str">
        <f t="shared" si="25"/>
        <v/>
      </c>
      <c r="O114" s="7" t="str">
        <f t="shared" si="26"/>
        <v/>
      </c>
      <c r="X114" s="7" t="str">
        <f t="shared" si="27"/>
        <v/>
      </c>
      <c r="Y114" s="7" t="str">
        <f t="shared" si="23"/>
        <v/>
      </c>
    </row>
    <row r="115" spans="7:25" x14ac:dyDescent="0.55000000000000004">
      <c r="G115" s="7">
        <v>2015</v>
      </c>
      <c r="K115" s="7" t="str">
        <f t="shared" si="22"/>
        <v/>
      </c>
      <c r="M115" s="7" t="str">
        <f t="shared" si="24"/>
        <v/>
      </c>
      <c r="N115" s="7" t="str">
        <f t="shared" si="25"/>
        <v/>
      </c>
      <c r="O115" s="7" t="str">
        <f t="shared" si="26"/>
        <v/>
      </c>
      <c r="X115" s="7" t="str">
        <f t="shared" si="27"/>
        <v/>
      </c>
      <c r="Y115" s="7" t="str">
        <f t="shared" si="23"/>
        <v/>
      </c>
    </row>
    <row r="116" spans="7:25" x14ac:dyDescent="0.55000000000000004">
      <c r="G116" s="7">
        <v>2016</v>
      </c>
      <c r="K116" s="7" t="str">
        <f t="shared" si="22"/>
        <v/>
      </c>
      <c r="M116" s="7" t="str">
        <f t="shared" si="24"/>
        <v/>
      </c>
      <c r="N116" s="7" t="str">
        <f t="shared" si="25"/>
        <v/>
      </c>
      <c r="O116" s="7" t="str">
        <f t="shared" si="26"/>
        <v/>
      </c>
      <c r="X116" s="7" t="str">
        <f t="shared" si="27"/>
        <v/>
      </c>
      <c r="Y116" s="7" t="str">
        <f t="shared" si="23"/>
        <v/>
      </c>
    </row>
    <row r="117" spans="7:25" x14ac:dyDescent="0.55000000000000004">
      <c r="G117" s="7">
        <v>2017</v>
      </c>
      <c r="K117" s="7" t="str">
        <f t="shared" si="22"/>
        <v/>
      </c>
      <c r="M117" s="7" t="str">
        <f t="shared" si="24"/>
        <v/>
      </c>
      <c r="N117" s="7" t="str">
        <f t="shared" si="25"/>
        <v/>
      </c>
      <c r="O117" s="7" t="str">
        <f t="shared" si="26"/>
        <v/>
      </c>
      <c r="X117" s="7" t="str">
        <f t="shared" si="27"/>
        <v/>
      </c>
      <c r="Y117" s="7" t="str">
        <f t="shared" si="23"/>
        <v/>
      </c>
    </row>
    <row r="118" spans="7:25" x14ac:dyDescent="0.55000000000000004">
      <c r="G118" s="7">
        <v>2018</v>
      </c>
      <c r="K118" s="7" t="str">
        <f t="shared" si="22"/>
        <v/>
      </c>
      <c r="M118" s="7" t="str">
        <f t="shared" si="24"/>
        <v/>
      </c>
      <c r="N118" s="7" t="str">
        <f t="shared" si="25"/>
        <v/>
      </c>
      <c r="O118" s="7" t="str">
        <f t="shared" si="26"/>
        <v/>
      </c>
      <c r="X118" s="7" t="str">
        <f t="shared" si="27"/>
        <v/>
      </c>
      <c r="Y118" s="7" t="str">
        <f t="shared" si="23"/>
        <v/>
      </c>
    </row>
    <row r="119" spans="7:25" x14ac:dyDescent="0.55000000000000004">
      <c r="G119" s="7">
        <v>2019</v>
      </c>
      <c r="K119" s="7" t="str">
        <f t="shared" si="22"/>
        <v/>
      </c>
      <c r="M119" s="7" t="str">
        <f t="shared" si="24"/>
        <v/>
      </c>
      <c r="N119" s="7" t="str">
        <f t="shared" si="25"/>
        <v/>
      </c>
      <c r="O119" s="7" t="str">
        <f t="shared" si="26"/>
        <v/>
      </c>
      <c r="X119" s="7" t="str">
        <f t="shared" si="27"/>
        <v/>
      </c>
      <c r="Y119" s="7" t="str">
        <f t="shared" si="23"/>
        <v/>
      </c>
    </row>
    <row r="120" spans="7:25" x14ac:dyDescent="0.55000000000000004">
      <c r="G120" s="7">
        <v>2020</v>
      </c>
      <c r="K120" s="7" t="str">
        <f t="shared" si="22"/>
        <v/>
      </c>
      <c r="M120" s="7" t="str">
        <f t="shared" si="24"/>
        <v/>
      </c>
      <c r="N120" s="7" t="str">
        <f t="shared" si="25"/>
        <v/>
      </c>
      <c r="O120" s="7" t="str">
        <f t="shared" si="26"/>
        <v/>
      </c>
      <c r="X120" s="7" t="str">
        <f t="shared" si="27"/>
        <v/>
      </c>
      <c r="Y120" s="7" t="str">
        <f t="shared" si="23"/>
        <v/>
      </c>
    </row>
    <row r="121" spans="7:25" x14ac:dyDescent="0.55000000000000004">
      <c r="G121" s="7">
        <v>2021</v>
      </c>
      <c r="K121" s="7" t="str">
        <f t="shared" si="22"/>
        <v/>
      </c>
      <c r="M121" s="7" t="str">
        <f t="shared" si="24"/>
        <v/>
      </c>
      <c r="N121" s="7" t="str">
        <f t="shared" si="25"/>
        <v/>
      </c>
      <c r="O121" s="7" t="str">
        <f t="shared" si="26"/>
        <v/>
      </c>
      <c r="X121" s="7" t="str">
        <f t="shared" si="27"/>
        <v/>
      </c>
      <c r="Y121" s="7" t="str">
        <f t="shared" si="23"/>
        <v/>
      </c>
    </row>
    <row r="122" spans="7:25" x14ac:dyDescent="0.55000000000000004">
      <c r="G122" s="7">
        <v>2022</v>
      </c>
      <c r="K122" s="7" t="str">
        <f t="shared" si="22"/>
        <v/>
      </c>
      <c r="M122" s="7" t="str">
        <f t="shared" si="24"/>
        <v/>
      </c>
      <c r="N122" s="7" t="str">
        <f t="shared" si="25"/>
        <v/>
      </c>
      <c r="O122" s="7" t="str">
        <f t="shared" si="26"/>
        <v/>
      </c>
      <c r="X122" s="7" t="str">
        <f t="shared" si="27"/>
        <v/>
      </c>
      <c r="Y122" s="7" t="str">
        <f t="shared" si="23"/>
        <v/>
      </c>
    </row>
    <row r="123" spans="7:25" x14ac:dyDescent="0.55000000000000004">
      <c r="G123" s="7">
        <v>2023</v>
      </c>
      <c r="K123" s="7" t="str">
        <f t="shared" si="22"/>
        <v/>
      </c>
      <c r="M123" s="7" t="str">
        <f t="shared" si="24"/>
        <v/>
      </c>
      <c r="N123" s="7" t="str">
        <f t="shared" si="25"/>
        <v/>
      </c>
      <c r="O123" s="7" t="str">
        <f t="shared" si="26"/>
        <v/>
      </c>
      <c r="X123" s="7" t="str">
        <f t="shared" si="27"/>
        <v/>
      </c>
      <c r="Y123" s="7" t="str">
        <f t="shared" si="23"/>
        <v/>
      </c>
    </row>
    <row r="124" spans="7:25" x14ac:dyDescent="0.55000000000000004">
      <c r="G124" s="7">
        <v>2024</v>
      </c>
      <c r="K124" s="7" t="str">
        <f t="shared" si="22"/>
        <v/>
      </c>
      <c r="M124" s="7" t="str">
        <f t="shared" si="24"/>
        <v/>
      </c>
      <c r="N124" s="7" t="str">
        <f t="shared" si="25"/>
        <v/>
      </c>
      <c r="O124" s="7" t="str">
        <f t="shared" si="26"/>
        <v/>
      </c>
      <c r="X124" s="7" t="str">
        <f t="shared" si="27"/>
        <v/>
      </c>
      <c r="Y124" s="7" t="str">
        <f t="shared" si="23"/>
        <v/>
      </c>
    </row>
    <row r="125" spans="7:25" x14ac:dyDescent="0.55000000000000004">
      <c r="G125" s="7">
        <v>2025</v>
      </c>
      <c r="K125" s="7" t="str">
        <f t="shared" si="22"/>
        <v/>
      </c>
      <c r="M125" s="7" t="str">
        <f t="shared" si="24"/>
        <v/>
      </c>
      <c r="N125" s="7" t="str">
        <f t="shared" si="25"/>
        <v/>
      </c>
      <c r="O125" s="7" t="str">
        <f t="shared" si="26"/>
        <v/>
      </c>
      <c r="X125" s="7" t="str">
        <f t="shared" si="27"/>
        <v/>
      </c>
      <c r="Y125" s="7" t="str">
        <f t="shared" si="23"/>
        <v/>
      </c>
    </row>
    <row r="126" spans="7:25" x14ac:dyDescent="0.55000000000000004">
      <c r="G126" s="7">
        <v>2026</v>
      </c>
      <c r="K126" s="7" t="str">
        <f t="shared" si="22"/>
        <v/>
      </c>
      <c r="M126" s="7" t="str">
        <f t="shared" si="24"/>
        <v/>
      </c>
      <c r="N126" s="7" t="str">
        <f t="shared" si="25"/>
        <v/>
      </c>
      <c r="O126" s="7" t="str">
        <f t="shared" si="26"/>
        <v/>
      </c>
      <c r="X126" s="7" t="str">
        <f t="shared" si="27"/>
        <v/>
      </c>
      <c r="Y126" s="7" t="str">
        <f t="shared" si="23"/>
        <v/>
      </c>
    </row>
    <row r="127" spans="7:25" x14ac:dyDescent="0.55000000000000004">
      <c r="G127" s="7">
        <v>2027</v>
      </c>
      <c r="K127" s="7" t="str">
        <f t="shared" si="22"/>
        <v/>
      </c>
      <c r="M127" s="7" t="str">
        <f t="shared" si="24"/>
        <v/>
      </c>
      <c r="N127" s="7" t="str">
        <f t="shared" si="25"/>
        <v/>
      </c>
      <c r="O127" s="7" t="str">
        <f t="shared" si="26"/>
        <v/>
      </c>
      <c r="X127" s="7" t="str">
        <f t="shared" si="27"/>
        <v/>
      </c>
      <c r="Y127" s="7" t="str">
        <f t="shared" si="23"/>
        <v/>
      </c>
    </row>
    <row r="128" spans="7:25" x14ac:dyDescent="0.55000000000000004">
      <c r="G128" s="7">
        <v>2028</v>
      </c>
      <c r="K128" s="7" t="str">
        <f t="shared" si="22"/>
        <v/>
      </c>
      <c r="M128" s="7" t="str">
        <f t="shared" si="24"/>
        <v/>
      </c>
      <c r="N128" s="7" t="str">
        <f t="shared" si="25"/>
        <v/>
      </c>
      <c r="O128" s="7" t="str">
        <f t="shared" si="26"/>
        <v/>
      </c>
      <c r="X128" s="7" t="str">
        <f t="shared" si="27"/>
        <v/>
      </c>
      <c r="Y128" s="7" t="str">
        <f t="shared" si="23"/>
        <v/>
      </c>
    </row>
    <row r="129" spans="7:25" x14ac:dyDescent="0.55000000000000004">
      <c r="G129" s="7">
        <v>2029</v>
      </c>
      <c r="K129" s="7" t="str">
        <f t="shared" si="22"/>
        <v/>
      </c>
      <c r="M129" s="7" t="str">
        <f t="shared" si="24"/>
        <v/>
      </c>
      <c r="N129" s="7" t="str">
        <f t="shared" si="25"/>
        <v/>
      </c>
      <c r="O129" s="7" t="str">
        <f t="shared" si="26"/>
        <v/>
      </c>
      <c r="X129" s="7" t="str">
        <f t="shared" si="27"/>
        <v/>
      </c>
      <c r="Y129" s="7" t="str">
        <f t="shared" si="23"/>
        <v/>
      </c>
    </row>
    <row r="130" spans="7:25" x14ac:dyDescent="0.55000000000000004">
      <c r="G130" s="7">
        <v>2030</v>
      </c>
      <c r="K130" s="7" t="str">
        <f t="shared" si="22"/>
        <v/>
      </c>
      <c r="M130" s="7" t="str">
        <f t="shared" ref="M130:M161" si="28">IF(AC131="","",M$1)</f>
        <v/>
      </c>
      <c r="N130" s="7" t="str">
        <f t="shared" ref="N130:N161" si="29">IF(AD131="","",N$1)</f>
        <v/>
      </c>
      <c r="O130" s="7" t="str">
        <f t="shared" ref="O130:O161" si="30">IF(AE131="","",O$1)</f>
        <v/>
      </c>
      <c r="X130" s="7" t="str">
        <f t="shared" ref="X130:X161" si="31">IF($AC131="","",SUM(S130:W130))</f>
        <v/>
      </c>
      <c r="Y130" s="7" t="str">
        <f t="shared" si="23"/>
        <v/>
      </c>
    </row>
    <row r="131" spans="7:25" x14ac:dyDescent="0.55000000000000004">
      <c r="G131" s="7">
        <v>2031</v>
      </c>
      <c r="K131" s="7" t="str">
        <f t="shared" si="22"/>
        <v/>
      </c>
      <c r="M131" s="7" t="str">
        <f t="shared" si="28"/>
        <v/>
      </c>
      <c r="N131" s="7" t="str">
        <f t="shared" si="29"/>
        <v/>
      </c>
      <c r="O131" s="7" t="str">
        <f t="shared" si="30"/>
        <v/>
      </c>
      <c r="X131" s="7" t="str">
        <f t="shared" si="31"/>
        <v/>
      </c>
      <c r="Y131" s="7" t="str">
        <f t="shared" si="23"/>
        <v/>
      </c>
    </row>
    <row r="132" spans="7:25" x14ac:dyDescent="0.55000000000000004">
      <c r="G132" s="7">
        <v>2032</v>
      </c>
      <c r="K132" s="7" t="str">
        <f t="shared" si="22"/>
        <v/>
      </c>
      <c r="M132" s="7" t="str">
        <f t="shared" si="28"/>
        <v/>
      </c>
      <c r="N132" s="7" t="str">
        <f t="shared" si="29"/>
        <v/>
      </c>
      <c r="O132" s="7" t="str">
        <f t="shared" si="30"/>
        <v/>
      </c>
      <c r="X132" s="7" t="str">
        <f t="shared" si="31"/>
        <v/>
      </c>
      <c r="Y132" s="7" t="str">
        <f t="shared" si="23"/>
        <v/>
      </c>
    </row>
    <row r="133" spans="7:25" x14ac:dyDescent="0.55000000000000004">
      <c r="G133" s="7">
        <v>2033</v>
      </c>
      <c r="K133" s="7" t="str">
        <f t="shared" ref="K133:K196" si="32">IF($AC133="","",K$1)</f>
        <v/>
      </c>
      <c r="M133" s="7" t="str">
        <f t="shared" si="28"/>
        <v/>
      </c>
      <c r="N133" s="7" t="str">
        <f t="shared" si="29"/>
        <v/>
      </c>
      <c r="O133" s="7" t="str">
        <f t="shared" si="30"/>
        <v/>
      </c>
      <c r="X133" s="7" t="str">
        <f t="shared" si="31"/>
        <v/>
      </c>
      <c r="Y133" s="7" t="str">
        <f t="shared" ref="Y133:Y196" si="33">IF($AC134="","",$AC134&amp;$AE134)</f>
        <v/>
      </c>
    </row>
    <row r="134" spans="7:25" x14ac:dyDescent="0.55000000000000004">
      <c r="G134" s="7">
        <v>2034</v>
      </c>
      <c r="K134" s="7" t="str">
        <f t="shared" si="32"/>
        <v/>
      </c>
      <c r="M134" s="7" t="str">
        <f t="shared" si="28"/>
        <v/>
      </c>
      <c r="N134" s="7" t="str">
        <f t="shared" si="29"/>
        <v/>
      </c>
      <c r="O134" s="7" t="str">
        <f t="shared" si="30"/>
        <v/>
      </c>
      <c r="X134" s="7" t="str">
        <f t="shared" si="31"/>
        <v/>
      </c>
      <c r="Y134" s="7" t="str">
        <f t="shared" si="33"/>
        <v/>
      </c>
    </row>
    <row r="135" spans="7:25" x14ac:dyDescent="0.55000000000000004">
      <c r="G135" s="7">
        <v>2035</v>
      </c>
      <c r="K135" s="7" t="str">
        <f t="shared" si="32"/>
        <v/>
      </c>
      <c r="M135" s="7" t="str">
        <f t="shared" si="28"/>
        <v/>
      </c>
      <c r="N135" s="7" t="str">
        <f t="shared" si="29"/>
        <v/>
      </c>
      <c r="O135" s="7" t="str">
        <f t="shared" si="30"/>
        <v/>
      </c>
      <c r="X135" s="7" t="str">
        <f t="shared" si="31"/>
        <v/>
      </c>
      <c r="Y135" s="7" t="str">
        <f t="shared" si="33"/>
        <v/>
      </c>
    </row>
    <row r="136" spans="7:25" x14ac:dyDescent="0.55000000000000004">
      <c r="G136" s="7">
        <v>2036</v>
      </c>
      <c r="K136" s="7" t="str">
        <f t="shared" si="32"/>
        <v/>
      </c>
      <c r="M136" s="7" t="str">
        <f t="shared" si="28"/>
        <v/>
      </c>
      <c r="N136" s="7" t="str">
        <f t="shared" si="29"/>
        <v/>
      </c>
      <c r="O136" s="7" t="str">
        <f t="shared" si="30"/>
        <v/>
      </c>
      <c r="X136" s="7" t="str">
        <f t="shared" si="31"/>
        <v/>
      </c>
      <c r="Y136" s="7" t="str">
        <f t="shared" si="33"/>
        <v/>
      </c>
    </row>
    <row r="137" spans="7:25" x14ac:dyDescent="0.55000000000000004">
      <c r="G137" s="7">
        <v>2037</v>
      </c>
      <c r="K137" s="7" t="str">
        <f t="shared" si="32"/>
        <v/>
      </c>
      <c r="M137" s="7" t="str">
        <f t="shared" si="28"/>
        <v/>
      </c>
      <c r="N137" s="7" t="str">
        <f t="shared" si="29"/>
        <v/>
      </c>
      <c r="O137" s="7" t="str">
        <f t="shared" si="30"/>
        <v/>
      </c>
      <c r="X137" s="7" t="str">
        <f t="shared" si="31"/>
        <v/>
      </c>
      <c r="Y137" s="7" t="str">
        <f t="shared" si="33"/>
        <v/>
      </c>
    </row>
    <row r="138" spans="7:25" x14ac:dyDescent="0.55000000000000004">
      <c r="G138" s="7">
        <v>2038</v>
      </c>
      <c r="K138" s="7" t="str">
        <f t="shared" si="32"/>
        <v/>
      </c>
      <c r="M138" s="7" t="str">
        <f t="shared" si="28"/>
        <v/>
      </c>
      <c r="N138" s="7" t="str">
        <f t="shared" si="29"/>
        <v/>
      </c>
      <c r="O138" s="7" t="str">
        <f t="shared" si="30"/>
        <v/>
      </c>
      <c r="X138" s="7" t="str">
        <f t="shared" si="31"/>
        <v/>
      </c>
      <c r="Y138" s="7" t="str">
        <f t="shared" si="33"/>
        <v/>
      </c>
    </row>
    <row r="139" spans="7:25" x14ac:dyDescent="0.55000000000000004">
      <c r="G139" s="7">
        <v>2039</v>
      </c>
      <c r="K139" s="7" t="str">
        <f t="shared" si="32"/>
        <v/>
      </c>
      <c r="M139" s="7" t="str">
        <f t="shared" si="28"/>
        <v/>
      </c>
      <c r="N139" s="7" t="str">
        <f t="shared" si="29"/>
        <v/>
      </c>
      <c r="O139" s="7" t="str">
        <f t="shared" si="30"/>
        <v/>
      </c>
      <c r="X139" s="7" t="str">
        <f t="shared" si="31"/>
        <v/>
      </c>
      <c r="Y139" s="7" t="str">
        <f t="shared" si="33"/>
        <v/>
      </c>
    </row>
    <row r="140" spans="7:25" x14ac:dyDescent="0.55000000000000004">
      <c r="G140" s="7">
        <v>2040</v>
      </c>
      <c r="K140" s="7" t="str">
        <f t="shared" si="32"/>
        <v/>
      </c>
      <c r="M140" s="7" t="str">
        <f t="shared" si="28"/>
        <v/>
      </c>
      <c r="N140" s="7" t="str">
        <f t="shared" si="29"/>
        <v/>
      </c>
      <c r="O140" s="7" t="str">
        <f t="shared" si="30"/>
        <v/>
      </c>
      <c r="X140" s="7" t="str">
        <f t="shared" si="31"/>
        <v/>
      </c>
      <c r="Y140" s="7" t="str">
        <f t="shared" si="33"/>
        <v/>
      </c>
    </row>
    <row r="141" spans="7:25" x14ac:dyDescent="0.55000000000000004">
      <c r="G141" s="7">
        <v>2041</v>
      </c>
      <c r="K141" s="7" t="str">
        <f t="shared" si="32"/>
        <v/>
      </c>
      <c r="M141" s="7" t="str">
        <f t="shared" si="28"/>
        <v/>
      </c>
      <c r="N141" s="7" t="str">
        <f t="shared" si="29"/>
        <v/>
      </c>
      <c r="O141" s="7" t="str">
        <f t="shared" si="30"/>
        <v/>
      </c>
      <c r="X141" s="7" t="str">
        <f t="shared" si="31"/>
        <v/>
      </c>
      <c r="Y141" s="7" t="str">
        <f t="shared" si="33"/>
        <v/>
      </c>
    </row>
    <row r="142" spans="7:25" x14ac:dyDescent="0.55000000000000004">
      <c r="G142" s="7">
        <v>2042</v>
      </c>
      <c r="K142" s="7" t="str">
        <f t="shared" si="32"/>
        <v/>
      </c>
      <c r="M142" s="7" t="str">
        <f t="shared" si="28"/>
        <v/>
      </c>
      <c r="N142" s="7" t="str">
        <f t="shared" si="29"/>
        <v/>
      </c>
      <c r="O142" s="7" t="str">
        <f t="shared" si="30"/>
        <v/>
      </c>
      <c r="X142" s="7" t="str">
        <f t="shared" si="31"/>
        <v/>
      </c>
      <c r="Y142" s="7" t="str">
        <f t="shared" si="33"/>
        <v/>
      </c>
    </row>
    <row r="143" spans="7:25" x14ac:dyDescent="0.55000000000000004">
      <c r="G143" s="7">
        <v>2043</v>
      </c>
      <c r="K143" s="7" t="str">
        <f t="shared" si="32"/>
        <v/>
      </c>
      <c r="M143" s="7" t="str">
        <f t="shared" si="28"/>
        <v/>
      </c>
      <c r="N143" s="7" t="str">
        <f t="shared" si="29"/>
        <v/>
      </c>
      <c r="O143" s="7" t="str">
        <f t="shared" si="30"/>
        <v/>
      </c>
      <c r="X143" s="7" t="str">
        <f t="shared" si="31"/>
        <v/>
      </c>
      <c r="Y143" s="7" t="str">
        <f t="shared" si="33"/>
        <v/>
      </c>
    </row>
    <row r="144" spans="7:25" x14ac:dyDescent="0.55000000000000004">
      <c r="G144" s="7">
        <v>2044</v>
      </c>
      <c r="K144" s="7" t="str">
        <f t="shared" si="32"/>
        <v/>
      </c>
      <c r="M144" s="7" t="str">
        <f t="shared" si="28"/>
        <v/>
      </c>
      <c r="N144" s="7" t="str">
        <f t="shared" si="29"/>
        <v/>
      </c>
      <c r="O144" s="7" t="str">
        <f t="shared" si="30"/>
        <v/>
      </c>
      <c r="X144" s="7" t="str">
        <f t="shared" si="31"/>
        <v/>
      </c>
      <c r="Y144" s="7" t="str">
        <f t="shared" si="33"/>
        <v/>
      </c>
    </row>
    <row r="145" spans="7:25" x14ac:dyDescent="0.55000000000000004">
      <c r="G145" s="7">
        <v>2045</v>
      </c>
      <c r="K145" s="7" t="str">
        <f t="shared" si="32"/>
        <v/>
      </c>
      <c r="M145" s="7" t="str">
        <f t="shared" si="28"/>
        <v/>
      </c>
      <c r="N145" s="7" t="str">
        <f t="shared" si="29"/>
        <v/>
      </c>
      <c r="O145" s="7" t="str">
        <f t="shared" si="30"/>
        <v/>
      </c>
      <c r="X145" s="7" t="str">
        <f t="shared" si="31"/>
        <v/>
      </c>
      <c r="Y145" s="7" t="str">
        <f t="shared" si="33"/>
        <v/>
      </c>
    </row>
    <row r="146" spans="7:25" x14ac:dyDescent="0.55000000000000004">
      <c r="G146" s="7">
        <v>2046</v>
      </c>
      <c r="K146" s="7" t="str">
        <f t="shared" si="32"/>
        <v/>
      </c>
      <c r="M146" s="7" t="str">
        <f t="shared" si="28"/>
        <v/>
      </c>
      <c r="N146" s="7" t="str">
        <f t="shared" si="29"/>
        <v/>
      </c>
      <c r="O146" s="7" t="str">
        <f t="shared" si="30"/>
        <v/>
      </c>
      <c r="X146" s="7" t="str">
        <f t="shared" si="31"/>
        <v/>
      </c>
      <c r="Y146" s="7" t="str">
        <f t="shared" si="33"/>
        <v/>
      </c>
    </row>
    <row r="147" spans="7:25" x14ac:dyDescent="0.55000000000000004">
      <c r="G147" s="7">
        <v>2047</v>
      </c>
      <c r="K147" s="7" t="str">
        <f t="shared" si="32"/>
        <v/>
      </c>
      <c r="M147" s="7" t="str">
        <f t="shared" si="28"/>
        <v/>
      </c>
      <c r="N147" s="7" t="str">
        <f t="shared" si="29"/>
        <v/>
      </c>
      <c r="O147" s="7" t="str">
        <f t="shared" si="30"/>
        <v/>
      </c>
      <c r="X147" s="7" t="str">
        <f t="shared" si="31"/>
        <v/>
      </c>
      <c r="Y147" s="7" t="str">
        <f t="shared" si="33"/>
        <v/>
      </c>
    </row>
    <row r="148" spans="7:25" x14ac:dyDescent="0.55000000000000004">
      <c r="G148" s="7">
        <v>2048</v>
      </c>
      <c r="K148" s="7" t="str">
        <f t="shared" si="32"/>
        <v/>
      </c>
      <c r="M148" s="7" t="str">
        <f t="shared" si="28"/>
        <v/>
      </c>
      <c r="N148" s="7" t="str">
        <f t="shared" si="29"/>
        <v/>
      </c>
      <c r="O148" s="7" t="str">
        <f t="shared" si="30"/>
        <v/>
      </c>
      <c r="X148" s="7" t="str">
        <f t="shared" si="31"/>
        <v/>
      </c>
      <c r="Y148" s="7" t="str">
        <f t="shared" si="33"/>
        <v/>
      </c>
    </row>
    <row r="149" spans="7:25" x14ac:dyDescent="0.55000000000000004">
      <c r="G149" s="7">
        <v>2049</v>
      </c>
      <c r="K149" s="7" t="str">
        <f t="shared" si="32"/>
        <v/>
      </c>
      <c r="M149" s="7" t="str">
        <f t="shared" si="28"/>
        <v/>
      </c>
      <c r="N149" s="7" t="str">
        <f t="shared" si="29"/>
        <v/>
      </c>
      <c r="O149" s="7" t="str">
        <f t="shared" si="30"/>
        <v/>
      </c>
      <c r="X149" s="7" t="str">
        <f t="shared" si="31"/>
        <v/>
      </c>
      <c r="Y149" s="7" t="str">
        <f t="shared" si="33"/>
        <v/>
      </c>
    </row>
    <row r="150" spans="7:25" x14ac:dyDescent="0.55000000000000004">
      <c r="G150" s="7">
        <v>2050</v>
      </c>
      <c r="K150" s="7" t="str">
        <f t="shared" si="32"/>
        <v/>
      </c>
      <c r="M150" s="7" t="str">
        <f t="shared" si="28"/>
        <v/>
      </c>
      <c r="N150" s="7" t="str">
        <f t="shared" si="29"/>
        <v/>
      </c>
      <c r="O150" s="7" t="str">
        <f t="shared" si="30"/>
        <v/>
      </c>
      <c r="X150" s="7" t="str">
        <f t="shared" si="31"/>
        <v/>
      </c>
      <c r="Y150" s="7" t="str">
        <f t="shared" si="33"/>
        <v/>
      </c>
    </row>
    <row r="151" spans="7:25" x14ac:dyDescent="0.55000000000000004">
      <c r="G151" s="7">
        <v>2051</v>
      </c>
      <c r="K151" s="7" t="str">
        <f t="shared" si="32"/>
        <v/>
      </c>
      <c r="M151" s="7" t="str">
        <f t="shared" si="28"/>
        <v/>
      </c>
      <c r="N151" s="7" t="str">
        <f t="shared" si="29"/>
        <v/>
      </c>
      <c r="O151" s="7" t="str">
        <f t="shared" si="30"/>
        <v/>
      </c>
      <c r="X151" s="7" t="str">
        <f t="shared" si="31"/>
        <v/>
      </c>
      <c r="Y151" s="7" t="str">
        <f t="shared" si="33"/>
        <v/>
      </c>
    </row>
    <row r="152" spans="7:25" x14ac:dyDescent="0.55000000000000004">
      <c r="G152" s="7">
        <v>2052</v>
      </c>
      <c r="K152" s="7" t="str">
        <f t="shared" si="32"/>
        <v/>
      </c>
      <c r="M152" s="7" t="str">
        <f t="shared" si="28"/>
        <v/>
      </c>
      <c r="N152" s="7" t="str">
        <f t="shared" si="29"/>
        <v/>
      </c>
      <c r="O152" s="7" t="str">
        <f t="shared" si="30"/>
        <v/>
      </c>
      <c r="X152" s="7" t="str">
        <f t="shared" si="31"/>
        <v/>
      </c>
      <c r="Y152" s="7" t="str">
        <f t="shared" si="33"/>
        <v/>
      </c>
    </row>
    <row r="153" spans="7:25" x14ac:dyDescent="0.55000000000000004">
      <c r="G153" s="7">
        <v>2053</v>
      </c>
      <c r="K153" s="7" t="str">
        <f t="shared" si="32"/>
        <v/>
      </c>
      <c r="M153" s="7" t="str">
        <f t="shared" si="28"/>
        <v/>
      </c>
      <c r="N153" s="7" t="str">
        <f t="shared" si="29"/>
        <v/>
      </c>
      <c r="O153" s="7" t="str">
        <f t="shared" si="30"/>
        <v/>
      </c>
      <c r="X153" s="7" t="str">
        <f t="shared" si="31"/>
        <v/>
      </c>
      <c r="Y153" s="7" t="str">
        <f t="shared" si="33"/>
        <v/>
      </c>
    </row>
    <row r="154" spans="7:25" x14ac:dyDescent="0.55000000000000004">
      <c r="G154" s="7">
        <v>2054</v>
      </c>
      <c r="K154" s="7" t="str">
        <f t="shared" si="32"/>
        <v/>
      </c>
      <c r="M154" s="7" t="str">
        <f t="shared" si="28"/>
        <v/>
      </c>
      <c r="N154" s="7" t="str">
        <f t="shared" si="29"/>
        <v/>
      </c>
      <c r="O154" s="7" t="str">
        <f t="shared" si="30"/>
        <v/>
      </c>
      <c r="X154" s="7" t="str">
        <f t="shared" si="31"/>
        <v/>
      </c>
      <c r="Y154" s="7" t="str">
        <f t="shared" si="33"/>
        <v/>
      </c>
    </row>
    <row r="155" spans="7:25" x14ac:dyDescent="0.55000000000000004">
      <c r="G155" s="7">
        <v>2055</v>
      </c>
      <c r="K155" s="7" t="str">
        <f t="shared" si="32"/>
        <v/>
      </c>
      <c r="M155" s="7" t="str">
        <f t="shared" si="28"/>
        <v/>
      </c>
      <c r="N155" s="7" t="str">
        <f t="shared" si="29"/>
        <v/>
      </c>
      <c r="O155" s="7" t="str">
        <f t="shared" si="30"/>
        <v/>
      </c>
      <c r="X155" s="7" t="str">
        <f t="shared" si="31"/>
        <v/>
      </c>
      <c r="Y155" s="7" t="str">
        <f t="shared" si="33"/>
        <v/>
      </c>
    </row>
    <row r="156" spans="7:25" x14ac:dyDescent="0.55000000000000004">
      <c r="G156" s="7">
        <v>2056</v>
      </c>
      <c r="K156" s="7" t="str">
        <f t="shared" si="32"/>
        <v/>
      </c>
      <c r="M156" s="7" t="str">
        <f t="shared" si="28"/>
        <v/>
      </c>
      <c r="N156" s="7" t="str">
        <f t="shared" si="29"/>
        <v/>
      </c>
      <c r="O156" s="7" t="str">
        <f t="shared" si="30"/>
        <v/>
      </c>
      <c r="X156" s="7" t="str">
        <f t="shared" si="31"/>
        <v/>
      </c>
      <c r="Y156" s="7" t="str">
        <f t="shared" si="33"/>
        <v/>
      </c>
    </row>
    <row r="157" spans="7:25" x14ac:dyDescent="0.55000000000000004">
      <c r="G157" s="7">
        <v>2057</v>
      </c>
      <c r="K157" s="7" t="str">
        <f t="shared" si="32"/>
        <v/>
      </c>
      <c r="M157" s="7" t="str">
        <f t="shared" si="28"/>
        <v/>
      </c>
      <c r="N157" s="7" t="str">
        <f t="shared" si="29"/>
        <v/>
      </c>
      <c r="O157" s="7" t="str">
        <f t="shared" si="30"/>
        <v/>
      </c>
      <c r="X157" s="7" t="str">
        <f t="shared" si="31"/>
        <v/>
      </c>
      <c r="Y157" s="7" t="str">
        <f t="shared" si="33"/>
        <v/>
      </c>
    </row>
    <row r="158" spans="7:25" x14ac:dyDescent="0.55000000000000004">
      <c r="G158" s="7">
        <v>2058</v>
      </c>
      <c r="K158" s="7" t="str">
        <f t="shared" si="32"/>
        <v/>
      </c>
      <c r="M158" s="7" t="str">
        <f t="shared" si="28"/>
        <v/>
      </c>
      <c r="N158" s="7" t="str">
        <f t="shared" si="29"/>
        <v/>
      </c>
      <c r="O158" s="7" t="str">
        <f t="shared" si="30"/>
        <v/>
      </c>
      <c r="X158" s="7" t="str">
        <f t="shared" si="31"/>
        <v/>
      </c>
      <c r="Y158" s="7" t="str">
        <f t="shared" si="33"/>
        <v/>
      </c>
    </row>
    <row r="159" spans="7:25" x14ac:dyDescent="0.55000000000000004">
      <c r="G159" s="7">
        <v>2059</v>
      </c>
      <c r="K159" s="7" t="str">
        <f t="shared" si="32"/>
        <v/>
      </c>
      <c r="M159" s="7" t="str">
        <f t="shared" si="28"/>
        <v/>
      </c>
      <c r="N159" s="7" t="str">
        <f t="shared" si="29"/>
        <v/>
      </c>
      <c r="O159" s="7" t="str">
        <f t="shared" si="30"/>
        <v/>
      </c>
      <c r="X159" s="7" t="str">
        <f t="shared" si="31"/>
        <v/>
      </c>
      <c r="Y159" s="7" t="str">
        <f t="shared" si="33"/>
        <v/>
      </c>
    </row>
    <row r="160" spans="7:25" x14ac:dyDescent="0.55000000000000004">
      <c r="G160" s="7">
        <v>2060</v>
      </c>
      <c r="K160" s="7" t="str">
        <f t="shared" si="32"/>
        <v/>
      </c>
      <c r="M160" s="7" t="str">
        <f t="shared" si="28"/>
        <v/>
      </c>
      <c r="N160" s="7" t="str">
        <f t="shared" si="29"/>
        <v/>
      </c>
      <c r="O160" s="7" t="str">
        <f t="shared" si="30"/>
        <v/>
      </c>
      <c r="X160" s="7" t="str">
        <f t="shared" si="31"/>
        <v/>
      </c>
      <c r="Y160" s="7" t="str">
        <f t="shared" si="33"/>
        <v/>
      </c>
    </row>
    <row r="161" spans="7:25" x14ac:dyDescent="0.55000000000000004">
      <c r="G161" s="7">
        <v>2061</v>
      </c>
      <c r="K161" s="7" t="str">
        <f t="shared" si="32"/>
        <v/>
      </c>
      <c r="M161" s="7" t="str">
        <f t="shared" si="28"/>
        <v/>
      </c>
      <c r="N161" s="7" t="str">
        <f t="shared" si="29"/>
        <v/>
      </c>
      <c r="O161" s="7" t="str">
        <f t="shared" si="30"/>
        <v/>
      </c>
      <c r="X161" s="7" t="str">
        <f t="shared" si="31"/>
        <v/>
      </c>
      <c r="Y161" s="7" t="str">
        <f t="shared" si="33"/>
        <v/>
      </c>
    </row>
    <row r="162" spans="7:25" x14ac:dyDescent="0.55000000000000004">
      <c r="G162" s="7">
        <v>2062</v>
      </c>
      <c r="K162" s="7" t="str">
        <f t="shared" si="32"/>
        <v/>
      </c>
      <c r="M162" s="7" t="str">
        <f t="shared" ref="M162:M193" si="34">IF(AC163="","",M$1)</f>
        <v/>
      </c>
      <c r="N162" s="7" t="str">
        <f t="shared" ref="N162:N193" si="35">IF(AD163="","",N$1)</f>
        <v/>
      </c>
      <c r="O162" s="7" t="str">
        <f t="shared" ref="O162:O193" si="36">IF(AE163="","",O$1)</f>
        <v/>
      </c>
      <c r="X162" s="7" t="str">
        <f t="shared" ref="X162:X193" si="37">IF($AC163="","",SUM(S162:W162))</f>
        <v/>
      </c>
      <c r="Y162" s="7" t="str">
        <f t="shared" si="33"/>
        <v/>
      </c>
    </row>
    <row r="163" spans="7:25" x14ac:dyDescent="0.55000000000000004">
      <c r="G163" s="7">
        <v>2063</v>
      </c>
      <c r="K163" s="7" t="str">
        <f t="shared" si="32"/>
        <v/>
      </c>
      <c r="M163" s="7" t="str">
        <f t="shared" si="34"/>
        <v/>
      </c>
      <c r="N163" s="7" t="str">
        <f t="shared" si="35"/>
        <v/>
      </c>
      <c r="O163" s="7" t="str">
        <f t="shared" si="36"/>
        <v/>
      </c>
      <c r="X163" s="7" t="str">
        <f t="shared" si="37"/>
        <v/>
      </c>
      <c r="Y163" s="7" t="str">
        <f t="shared" si="33"/>
        <v/>
      </c>
    </row>
    <row r="164" spans="7:25" x14ac:dyDescent="0.55000000000000004">
      <c r="G164" s="7">
        <v>2064</v>
      </c>
      <c r="K164" s="7" t="str">
        <f t="shared" si="32"/>
        <v/>
      </c>
      <c r="M164" s="7" t="str">
        <f t="shared" si="34"/>
        <v/>
      </c>
      <c r="N164" s="7" t="str">
        <f t="shared" si="35"/>
        <v/>
      </c>
      <c r="O164" s="7" t="str">
        <f t="shared" si="36"/>
        <v/>
      </c>
      <c r="X164" s="7" t="str">
        <f t="shared" si="37"/>
        <v/>
      </c>
      <c r="Y164" s="7" t="str">
        <f t="shared" si="33"/>
        <v/>
      </c>
    </row>
    <row r="165" spans="7:25" x14ac:dyDescent="0.55000000000000004">
      <c r="G165" s="7">
        <v>2065</v>
      </c>
      <c r="K165" s="7" t="str">
        <f t="shared" si="32"/>
        <v/>
      </c>
      <c r="M165" s="7" t="str">
        <f t="shared" si="34"/>
        <v/>
      </c>
      <c r="N165" s="7" t="str">
        <f t="shared" si="35"/>
        <v/>
      </c>
      <c r="O165" s="7" t="str">
        <f t="shared" si="36"/>
        <v/>
      </c>
      <c r="X165" s="7" t="str">
        <f t="shared" si="37"/>
        <v/>
      </c>
      <c r="Y165" s="7" t="str">
        <f t="shared" si="33"/>
        <v/>
      </c>
    </row>
    <row r="166" spans="7:25" x14ac:dyDescent="0.55000000000000004">
      <c r="G166" s="7">
        <v>2066</v>
      </c>
      <c r="K166" s="7" t="str">
        <f t="shared" si="32"/>
        <v/>
      </c>
      <c r="M166" s="7" t="str">
        <f t="shared" si="34"/>
        <v/>
      </c>
      <c r="N166" s="7" t="str">
        <f t="shared" si="35"/>
        <v/>
      </c>
      <c r="O166" s="7" t="str">
        <f t="shared" si="36"/>
        <v/>
      </c>
      <c r="X166" s="7" t="str">
        <f t="shared" si="37"/>
        <v/>
      </c>
      <c r="Y166" s="7" t="str">
        <f t="shared" si="33"/>
        <v/>
      </c>
    </row>
    <row r="167" spans="7:25" x14ac:dyDescent="0.55000000000000004">
      <c r="G167" s="7">
        <v>2067</v>
      </c>
      <c r="K167" s="7" t="str">
        <f t="shared" si="32"/>
        <v/>
      </c>
      <c r="M167" s="7" t="str">
        <f t="shared" si="34"/>
        <v/>
      </c>
      <c r="N167" s="7" t="str">
        <f t="shared" si="35"/>
        <v/>
      </c>
      <c r="O167" s="7" t="str">
        <f t="shared" si="36"/>
        <v/>
      </c>
      <c r="X167" s="7" t="str">
        <f t="shared" si="37"/>
        <v/>
      </c>
      <c r="Y167" s="7" t="str">
        <f t="shared" si="33"/>
        <v/>
      </c>
    </row>
    <row r="168" spans="7:25" x14ac:dyDescent="0.55000000000000004">
      <c r="G168" s="7">
        <v>2068</v>
      </c>
      <c r="K168" s="7" t="str">
        <f t="shared" si="32"/>
        <v/>
      </c>
      <c r="M168" s="7" t="str">
        <f t="shared" si="34"/>
        <v/>
      </c>
      <c r="N168" s="7" t="str">
        <f t="shared" si="35"/>
        <v/>
      </c>
      <c r="O168" s="7" t="str">
        <f t="shared" si="36"/>
        <v/>
      </c>
      <c r="X168" s="7" t="str">
        <f t="shared" si="37"/>
        <v/>
      </c>
      <c r="Y168" s="7" t="str">
        <f t="shared" si="33"/>
        <v/>
      </c>
    </row>
    <row r="169" spans="7:25" x14ac:dyDescent="0.55000000000000004">
      <c r="G169" s="7">
        <v>2069</v>
      </c>
      <c r="K169" s="7" t="str">
        <f t="shared" si="32"/>
        <v/>
      </c>
      <c r="M169" s="7" t="str">
        <f t="shared" si="34"/>
        <v/>
      </c>
      <c r="N169" s="7" t="str">
        <f t="shared" si="35"/>
        <v/>
      </c>
      <c r="O169" s="7" t="str">
        <f t="shared" si="36"/>
        <v/>
      </c>
      <c r="X169" s="7" t="str">
        <f t="shared" si="37"/>
        <v/>
      </c>
      <c r="Y169" s="7" t="str">
        <f t="shared" si="33"/>
        <v/>
      </c>
    </row>
    <row r="170" spans="7:25" x14ac:dyDescent="0.55000000000000004">
      <c r="G170" s="7">
        <v>2070</v>
      </c>
      <c r="K170" s="7" t="str">
        <f t="shared" si="32"/>
        <v/>
      </c>
      <c r="M170" s="7" t="str">
        <f t="shared" si="34"/>
        <v/>
      </c>
      <c r="N170" s="7" t="str">
        <f t="shared" si="35"/>
        <v/>
      </c>
      <c r="O170" s="7" t="str">
        <f t="shared" si="36"/>
        <v/>
      </c>
      <c r="X170" s="7" t="str">
        <f t="shared" si="37"/>
        <v/>
      </c>
      <c r="Y170" s="7" t="str">
        <f t="shared" si="33"/>
        <v/>
      </c>
    </row>
    <row r="171" spans="7:25" x14ac:dyDescent="0.55000000000000004">
      <c r="G171" s="7">
        <v>2071</v>
      </c>
      <c r="K171" s="7" t="str">
        <f t="shared" si="32"/>
        <v/>
      </c>
      <c r="M171" s="7" t="str">
        <f t="shared" si="34"/>
        <v/>
      </c>
      <c r="N171" s="7" t="str">
        <f t="shared" si="35"/>
        <v/>
      </c>
      <c r="O171" s="7" t="str">
        <f t="shared" si="36"/>
        <v/>
      </c>
      <c r="X171" s="7" t="str">
        <f t="shared" si="37"/>
        <v/>
      </c>
      <c r="Y171" s="7" t="str">
        <f t="shared" si="33"/>
        <v/>
      </c>
    </row>
    <row r="172" spans="7:25" x14ac:dyDescent="0.55000000000000004">
      <c r="G172" s="7">
        <v>2072</v>
      </c>
      <c r="K172" s="7" t="str">
        <f t="shared" si="32"/>
        <v/>
      </c>
      <c r="M172" s="7" t="str">
        <f t="shared" si="34"/>
        <v/>
      </c>
      <c r="N172" s="7" t="str">
        <f t="shared" si="35"/>
        <v/>
      </c>
      <c r="O172" s="7" t="str">
        <f t="shared" si="36"/>
        <v/>
      </c>
      <c r="X172" s="7" t="str">
        <f t="shared" si="37"/>
        <v/>
      </c>
      <c r="Y172" s="7" t="str">
        <f t="shared" si="33"/>
        <v/>
      </c>
    </row>
    <row r="173" spans="7:25" x14ac:dyDescent="0.55000000000000004">
      <c r="G173" s="7">
        <v>2073</v>
      </c>
      <c r="K173" s="7" t="str">
        <f t="shared" si="32"/>
        <v/>
      </c>
      <c r="M173" s="7" t="str">
        <f t="shared" si="34"/>
        <v/>
      </c>
      <c r="N173" s="7" t="str">
        <f t="shared" si="35"/>
        <v/>
      </c>
      <c r="O173" s="7" t="str">
        <f t="shared" si="36"/>
        <v/>
      </c>
      <c r="X173" s="7" t="str">
        <f t="shared" si="37"/>
        <v/>
      </c>
      <c r="Y173" s="7" t="str">
        <f t="shared" si="33"/>
        <v/>
      </c>
    </row>
    <row r="174" spans="7:25" x14ac:dyDescent="0.55000000000000004">
      <c r="G174" s="7">
        <v>2074</v>
      </c>
      <c r="K174" s="7" t="str">
        <f t="shared" si="32"/>
        <v/>
      </c>
      <c r="M174" s="7" t="str">
        <f t="shared" si="34"/>
        <v/>
      </c>
      <c r="N174" s="7" t="str">
        <f t="shared" si="35"/>
        <v/>
      </c>
      <c r="O174" s="7" t="str">
        <f t="shared" si="36"/>
        <v/>
      </c>
      <c r="X174" s="7" t="str">
        <f t="shared" si="37"/>
        <v/>
      </c>
      <c r="Y174" s="7" t="str">
        <f t="shared" si="33"/>
        <v/>
      </c>
    </row>
    <row r="175" spans="7:25" x14ac:dyDescent="0.55000000000000004">
      <c r="G175" s="7">
        <v>2075</v>
      </c>
      <c r="K175" s="7" t="str">
        <f t="shared" si="32"/>
        <v/>
      </c>
      <c r="M175" s="7" t="str">
        <f t="shared" si="34"/>
        <v/>
      </c>
      <c r="N175" s="7" t="str">
        <f t="shared" si="35"/>
        <v/>
      </c>
      <c r="O175" s="7" t="str">
        <f t="shared" si="36"/>
        <v/>
      </c>
      <c r="X175" s="7" t="str">
        <f t="shared" si="37"/>
        <v/>
      </c>
      <c r="Y175" s="7" t="str">
        <f t="shared" si="33"/>
        <v/>
      </c>
    </row>
    <row r="176" spans="7:25" x14ac:dyDescent="0.55000000000000004">
      <c r="G176" s="7">
        <v>2076</v>
      </c>
      <c r="K176" s="7" t="str">
        <f t="shared" si="32"/>
        <v/>
      </c>
      <c r="M176" s="7" t="str">
        <f t="shared" si="34"/>
        <v/>
      </c>
      <c r="N176" s="7" t="str">
        <f t="shared" si="35"/>
        <v/>
      </c>
      <c r="O176" s="7" t="str">
        <f t="shared" si="36"/>
        <v/>
      </c>
      <c r="X176" s="7" t="str">
        <f t="shared" si="37"/>
        <v/>
      </c>
      <c r="Y176" s="7" t="str">
        <f t="shared" si="33"/>
        <v/>
      </c>
    </row>
    <row r="177" spans="7:25" x14ac:dyDescent="0.55000000000000004">
      <c r="G177" s="7">
        <v>2077</v>
      </c>
      <c r="K177" s="7" t="str">
        <f t="shared" si="32"/>
        <v/>
      </c>
      <c r="M177" s="7" t="str">
        <f t="shared" si="34"/>
        <v/>
      </c>
      <c r="N177" s="7" t="str">
        <f t="shared" si="35"/>
        <v/>
      </c>
      <c r="O177" s="7" t="str">
        <f t="shared" si="36"/>
        <v/>
      </c>
      <c r="X177" s="7" t="str">
        <f t="shared" si="37"/>
        <v/>
      </c>
      <c r="Y177" s="7" t="str">
        <f t="shared" si="33"/>
        <v/>
      </c>
    </row>
    <row r="178" spans="7:25" x14ac:dyDescent="0.55000000000000004">
      <c r="G178" s="7">
        <v>2078</v>
      </c>
      <c r="K178" s="7" t="str">
        <f t="shared" si="32"/>
        <v/>
      </c>
      <c r="M178" s="7" t="str">
        <f t="shared" si="34"/>
        <v/>
      </c>
      <c r="N178" s="7" t="str">
        <f t="shared" si="35"/>
        <v/>
      </c>
      <c r="O178" s="7" t="str">
        <f t="shared" si="36"/>
        <v/>
      </c>
      <c r="X178" s="7" t="str">
        <f t="shared" si="37"/>
        <v/>
      </c>
      <c r="Y178" s="7" t="str">
        <f t="shared" si="33"/>
        <v/>
      </c>
    </row>
    <row r="179" spans="7:25" x14ac:dyDescent="0.55000000000000004">
      <c r="G179" s="7">
        <v>2079</v>
      </c>
      <c r="K179" s="7" t="str">
        <f t="shared" si="32"/>
        <v/>
      </c>
      <c r="M179" s="7" t="str">
        <f t="shared" si="34"/>
        <v/>
      </c>
      <c r="N179" s="7" t="str">
        <f t="shared" si="35"/>
        <v/>
      </c>
      <c r="O179" s="7" t="str">
        <f t="shared" si="36"/>
        <v/>
      </c>
      <c r="X179" s="7" t="str">
        <f t="shared" si="37"/>
        <v/>
      </c>
      <c r="Y179" s="7" t="str">
        <f t="shared" si="33"/>
        <v/>
      </c>
    </row>
    <row r="180" spans="7:25" x14ac:dyDescent="0.55000000000000004">
      <c r="G180" s="7">
        <v>2080</v>
      </c>
      <c r="K180" s="7" t="str">
        <f t="shared" si="32"/>
        <v/>
      </c>
      <c r="M180" s="7" t="str">
        <f t="shared" si="34"/>
        <v/>
      </c>
      <c r="N180" s="7" t="str">
        <f t="shared" si="35"/>
        <v/>
      </c>
      <c r="O180" s="7" t="str">
        <f t="shared" si="36"/>
        <v/>
      </c>
      <c r="X180" s="7" t="str">
        <f t="shared" si="37"/>
        <v/>
      </c>
      <c r="Y180" s="7" t="str">
        <f t="shared" si="33"/>
        <v/>
      </c>
    </row>
    <row r="181" spans="7:25" x14ac:dyDescent="0.55000000000000004">
      <c r="G181" s="7">
        <v>2081</v>
      </c>
      <c r="K181" s="7" t="str">
        <f t="shared" si="32"/>
        <v/>
      </c>
      <c r="M181" s="7" t="str">
        <f t="shared" si="34"/>
        <v/>
      </c>
      <c r="N181" s="7" t="str">
        <f t="shared" si="35"/>
        <v/>
      </c>
      <c r="O181" s="7" t="str">
        <f t="shared" si="36"/>
        <v/>
      </c>
      <c r="X181" s="7" t="str">
        <f t="shared" si="37"/>
        <v/>
      </c>
      <c r="Y181" s="7" t="str">
        <f t="shared" si="33"/>
        <v/>
      </c>
    </row>
    <row r="182" spans="7:25" x14ac:dyDescent="0.55000000000000004">
      <c r="G182" s="7">
        <v>2082</v>
      </c>
      <c r="K182" s="7" t="str">
        <f t="shared" si="32"/>
        <v/>
      </c>
      <c r="M182" s="7" t="str">
        <f t="shared" si="34"/>
        <v/>
      </c>
      <c r="N182" s="7" t="str">
        <f t="shared" si="35"/>
        <v/>
      </c>
      <c r="O182" s="7" t="str">
        <f t="shared" si="36"/>
        <v/>
      </c>
      <c r="X182" s="7" t="str">
        <f t="shared" si="37"/>
        <v/>
      </c>
      <c r="Y182" s="7" t="str">
        <f t="shared" si="33"/>
        <v/>
      </c>
    </row>
    <row r="183" spans="7:25" x14ac:dyDescent="0.55000000000000004">
      <c r="G183" s="7">
        <v>2083</v>
      </c>
      <c r="K183" s="7" t="str">
        <f t="shared" si="32"/>
        <v/>
      </c>
      <c r="M183" s="7" t="str">
        <f t="shared" si="34"/>
        <v/>
      </c>
      <c r="N183" s="7" t="str">
        <f t="shared" si="35"/>
        <v/>
      </c>
      <c r="O183" s="7" t="str">
        <f t="shared" si="36"/>
        <v/>
      </c>
      <c r="X183" s="7" t="str">
        <f t="shared" si="37"/>
        <v/>
      </c>
      <c r="Y183" s="7" t="str">
        <f t="shared" si="33"/>
        <v/>
      </c>
    </row>
    <row r="184" spans="7:25" x14ac:dyDescent="0.55000000000000004">
      <c r="G184" s="7">
        <v>2084</v>
      </c>
      <c r="K184" s="7" t="str">
        <f t="shared" si="32"/>
        <v/>
      </c>
      <c r="M184" s="7" t="str">
        <f t="shared" si="34"/>
        <v/>
      </c>
      <c r="N184" s="7" t="str">
        <f t="shared" si="35"/>
        <v/>
      </c>
      <c r="O184" s="7" t="str">
        <f t="shared" si="36"/>
        <v/>
      </c>
      <c r="X184" s="7" t="str">
        <f t="shared" si="37"/>
        <v/>
      </c>
      <c r="Y184" s="7" t="str">
        <f t="shared" si="33"/>
        <v/>
      </c>
    </row>
    <row r="185" spans="7:25" x14ac:dyDescent="0.55000000000000004">
      <c r="G185" s="7">
        <v>2085</v>
      </c>
      <c r="K185" s="7" t="str">
        <f t="shared" si="32"/>
        <v/>
      </c>
      <c r="M185" s="7" t="str">
        <f t="shared" si="34"/>
        <v/>
      </c>
      <c r="N185" s="7" t="str">
        <f t="shared" si="35"/>
        <v/>
      </c>
      <c r="O185" s="7" t="str">
        <f t="shared" si="36"/>
        <v/>
      </c>
      <c r="X185" s="7" t="str">
        <f t="shared" si="37"/>
        <v/>
      </c>
      <c r="Y185" s="7" t="str">
        <f t="shared" si="33"/>
        <v/>
      </c>
    </row>
    <row r="186" spans="7:25" x14ac:dyDescent="0.55000000000000004">
      <c r="G186" s="7">
        <v>2086</v>
      </c>
      <c r="K186" s="7" t="str">
        <f t="shared" si="32"/>
        <v/>
      </c>
      <c r="M186" s="7" t="str">
        <f t="shared" si="34"/>
        <v/>
      </c>
      <c r="N186" s="7" t="str">
        <f t="shared" si="35"/>
        <v/>
      </c>
      <c r="O186" s="7" t="str">
        <f t="shared" si="36"/>
        <v/>
      </c>
      <c r="X186" s="7" t="str">
        <f t="shared" si="37"/>
        <v/>
      </c>
      <c r="Y186" s="7" t="str">
        <f t="shared" si="33"/>
        <v/>
      </c>
    </row>
    <row r="187" spans="7:25" x14ac:dyDescent="0.55000000000000004">
      <c r="G187" s="7">
        <v>2087</v>
      </c>
      <c r="K187" s="7" t="str">
        <f t="shared" si="32"/>
        <v/>
      </c>
      <c r="M187" s="7" t="str">
        <f t="shared" si="34"/>
        <v/>
      </c>
      <c r="N187" s="7" t="str">
        <f t="shared" si="35"/>
        <v/>
      </c>
      <c r="O187" s="7" t="str">
        <f t="shared" si="36"/>
        <v/>
      </c>
      <c r="X187" s="7" t="str">
        <f t="shared" si="37"/>
        <v/>
      </c>
      <c r="Y187" s="7" t="str">
        <f t="shared" si="33"/>
        <v/>
      </c>
    </row>
    <row r="188" spans="7:25" x14ac:dyDescent="0.55000000000000004">
      <c r="G188" s="7">
        <v>2088</v>
      </c>
      <c r="K188" s="7" t="str">
        <f t="shared" si="32"/>
        <v/>
      </c>
      <c r="M188" s="7" t="str">
        <f t="shared" si="34"/>
        <v/>
      </c>
      <c r="N188" s="7" t="str">
        <f t="shared" si="35"/>
        <v/>
      </c>
      <c r="O188" s="7" t="str">
        <f t="shared" si="36"/>
        <v/>
      </c>
      <c r="X188" s="7" t="str">
        <f t="shared" si="37"/>
        <v/>
      </c>
      <c r="Y188" s="7" t="str">
        <f t="shared" si="33"/>
        <v/>
      </c>
    </row>
    <row r="189" spans="7:25" x14ac:dyDescent="0.55000000000000004">
      <c r="G189" s="7">
        <v>2089</v>
      </c>
      <c r="K189" s="7" t="str">
        <f t="shared" si="32"/>
        <v/>
      </c>
      <c r="M189" s="7" t="str">
        <f t="shared" si="34"/>
        <v/>
      </c>
      <c r="N189" s="7" t="str">
        <f t="shared" si="35"/>
        <v/>
      </c>
      <c r="O189" s="7" t="str">
        <f t="shared" si="36"/>
        <v/>
      </c>
      <c r="X189" s="7" t="str">
        <f t="shared" si="37"/>
        <v/>
      </c>
      <c r="Y189" s="7" t="str">
        <f t="shared" si="33"/>
        <v/>
      </c>
    </row>
    <row r="190" spans="7:25" x14ac:dyDescent="0.55000000000000004">
      <c r="G190" s="7">
        <v>2090</v>
      </c>
      <c r="K190" s="7" t="str">
        <f t="shared" si="32"/>
        <v/>
      </c>
      <c r="M190" s="7" t="str">
        <f t="shared" si="34"/>
        <v/>
      </c>
      <c r="N190" s="7" t="str">
        <f t="shared" si="35"/>
        <v/>
      </c>
      <c r="O190" s="7" t="str">
        <f t="shared" si="36"/>
        <v/>
      </c>
      <c r="X190" s="7" t="str">
        <f t="shared" si="37"/>
        <v/>
      </c>
      <c r="Y190" s="7" t="str">
        <f t="shared" si="33"/>
        <v/>
      </c>
    </row>
    <row r="191" spans="7:25" x14ac:dyDescent="0.55000000000000004">
      <c r="G191" s="7">
        <v>2091</v>
      </c>
      <c r="K191" s="7" t="str">
        <f t="shared" si="32"/>
        <v/>
      </c>
      <c r="M191" s="7" t="str">
        <f t="shared" si="34"/>
        <v/>
      </c>
      <c r="N191" s="7" t="str">
        <f t="shared" si="35"/>
        <v/>
      </c>
      <c r="O191" s="7" t="str">
        <f t="shared" si="36"/>
        <v/>
      </c>
      <c r="X191" s="7" t="str">
        <f t="shared" si="37"/>
        <v/>
      </c>
      <c r="Y191" s="7" t="str">
        <f t="shared" si="33"/>
        <v/>
      </c>
    </row>
    <row r="192" spans="7:25" x14ac:dyDescent="0.55000000000000004">
      <c r="G192" s="7">
        <v>2092</v>
      </c>
      <c r="K192" s="7" t="str">
        <f t="shared" si="32"/>
        <v/>
      </c>
      <c r="M192" s="7" t="str">
        <f t="shared" si="34"/>
        <v/>
      </c>
      <c r="N192" s="7" t="str">
        <f t="shared" si="35"/>
        <v/>
      </c>
      <c r="O192" s="7" t="str">
        <f t="shared" si="36"/>
        <v/>
      </c>
      <c r="X192" s="7" t="str">
        <f t="shared" si="37"/>
        <v/>
      </c>
      <c r="Y192" s="7" t="str">
        <f t="shared" si="33"/>
        <v/>
      </c>
    </row>
    <row r="193" spans="7:25" x14ac:dyDescent="0.55000000000000004">
      <c r="G193" s="7">
        <v>2093</v>
      </c>
      <c r="K193" s="7" t="str">
        <f t="shared" si="32"/>
        <v/>
      </c>
      <c r="M193" s="7" t="str">
        <f t="shared" si="34"/>
        <v/>
      </c>
      <c r="N193" s="7" t="str">
        <f t="shared" si="35"/>
        <v/>
      </c>
      <c r="O193" s="7" t="str">
        <f t="shared" si="36"/>
        <v/>
      </c>
      <c r="X193" s="7" t="str">
        <f t="shared" si="37"/>
        <v/>
      </c>
      <c r="Y193" s="7" t="str">
        <f t="shared" si="33"/>
        <v/>
      </c>
    </row>
    <row r="194" spans="7:25" x14ac:dyDescent="0.55000000000000004">
      <c r="G194" s="7">
        <v>2094</v>
      </c>
      <c r="K194" s="7" t="str">
        <f t="shared" si="32"/>
        <v/>
      </c>
      <c r="M194" s="7" t="str">
        <f t="shared" ref="M194:M200" si="38">IF(AC195="","",M$1)</f>
        <v/>
      </c>
      <c r="N194" s="7" t="str">
        <f t="shared" ref="N194:N200" si="39">IF(AD195="","",N$1)</f>
        <v/>
      </c>
      <c r="O194" s="7" t="str">
        <f t="shared" ref="O194:O200" si="40">IF(AE195="","",O$1)</f>
        <v/>
      </c>
      <c r="X194" s="7" t="str">
        <f t="shared" ref="X194:X200" si="41">IF($AC195="","",SUM(S194:W194))</f>
        <v/>
      </c>
      <c r="Y194" s="7" t="str">
        <f t="shared" si="33"/>
        <v/>
      </c>
    </row>
    <row r="195" spans="7:25" x14ac:dyDescent="0.55000000000000004">
      <c r="G195" s="7">
        <v>2095</v>
      </c>
      <c r="K195" s="7" t="str">
        <f t="shared" si="32"/>
        <v/>
      </c>
      <c r="M195" s="7" t="str">
        <f t="shared" si="38"/>
        <v/>
      </c>
      <c r="N195" s="7" t="str">
        <f t="shared" si="39"/>
        <v/>
      </c>
      <c r="O195" s="7" t="str">
        <f t="shared" si="40"/>
        <v/>
      </c>
      <c r="X195" s="7" t="str">
        <f t="shared" si="41"/>
        <v/>
      </c>
      <c r="Y195" s="7" t="str">
        <f t="shared" si="33"/>
        <v/>
      </c>
    </row>
    <row r="196" spans="7:25" x14ac:dyDescent="0.55000000000000004">
      <c r="G196" s="7">
        <v>2096</v>
      </c>
      <c r="K196" s="7" t="str">
        <f t="shared" si="32"/>
        <v/>
      </c>
      <c r="M196" s="7" t="str">
        <f t="shared" si="38"/>
        <v/>
      </c>
      <c r="N196" s="7" t="str">
        <f t="shared" si="39"/>
        <v/>
      </c>
      <c r="O196" s="7" t="str">
        <f t="shared" si="40"/>
        <v/>
      </c>
      <c r="X196" s="7" t="str">
        <f t="shared" si="41"/>
        <v/>
      </c>
      <c r="Y196" s="7" t="str">
        <f t="shared" si="33"/>
        <v/>
      </c>
    </row>
    <row r="197" spans="7:25" x14ac:dyDescent="0.55000000000000004">
      <c r="G197" s="7">
        <v>2097</v>
      </c>
      <c r="K197" s="7" t="str">
        <f t="shared" ref="K197:K200" si="42">IF($AC197="","",K$1)</f>
        <v/>
      </c>
      <c r="M197" s="7" t="str">
        <f t="shared" si="38"/>
        <v/>
      </c>
      <c r="N197" s="7" t="str">
        <f t="shared" si="39"/>
        <v/>
      </c>
      <c r="O197" s="7" t="str">
        <f t="shared" si="40"/>
        <v/>
      </c>
      <c r="X197" s="7" t="str">
        <f t="shared" si="41"/>
        <v/>
      </c>
      <c r="Y197" s="7" t="str">
        <f>IF($AC198="","",$AC198&amp;$AE198)</f>
        <v/>
      </c>
    </row>
    <row r="198" spans="7:25" x14ac:dyDescent="0.55000000000000004">
      <c r="G198" s="7">
        <v>2098</v>
      </c>
      <c r="K198" s="7" t="str">
        <f t="shared" si="42"/>
        <v/>
      </c>
      <c r="M198" s="7" t="str">
        <f t="shared" si="38"/>
        <v/>
      </c>
      <c r="N198" s="7" t="str">
        <f t="shared" si="39"/>
        <v/>
      </c>
      <c r="O198" s="7" t="str">
        <f t="shared" si="40"/>
        <v/>
      </c>
      <c r="X198" s="7" t="str">
        <f t="shared" si="41"/>
        <v/>
      </c>
      <c r="Y198" s="7" t="str">
        <f>IF($AC199="","",$AC199&amp;$AE199)</f>
        <v/>
      </c>
    </row>
    <row r="199" spans="7:25" x14ac:dyDescent="0.55000000000000004">
      <c r="G199" s="7">
        <v>2099</v>
      </c>
      <c r="K199" s="7" t="str">
        <f t="shared" si="42"/>
        <v/>
      </c>
      <c r="M199" s="7" t="str">
        <f t="shared" si="38"/>
        <v/>
      </c>
      <c r="N199" s="7" t="str">
        <f t="shared" si="39"/>
        <v/>
      </c>
      <c r="O199" s="7" t="str">
        <f t="shared" si="40"/>
        <v/>
      </c>
      <c r="X199" s="7" t="str">
        <f t="shared" si="41"/>
        <v/>
      </c>
      <c r="Y199" s="7" t="str">
        <f>IF($AC200="","",$AC200&amp;$AE200)</f>
        <v/>
      </c>
    </row>
    <row r="200" spans="7:25" x14ac:dyDescent="0.55000000000000004">
      <c r="G200" s="7">
        <v>2100</v>
      </c>
      <c r="K200" s="7" t="str">
        <f t="shared" si="42"/>
        <v/>
      </c>
      <c r="M200" s="7" t="str">
        <f t="shared" si="38"/>
        <v/>
      </c>
      <c r="N200" s="7" t="str">
        <f t="shared" si="39"/>
        <v/>
      </c>
      <c r="O200" s="7" t="str">
        <f t="shared" si="40"/>
        <v/>
      </c>
      <c r="X200" s="7" t="str">
        <f t="shared" si="41"/>
        <v/>
      </c>
      <c r="Y200" s="7" t="str">
        <f>IF($AC201="","",$AC201&amp;$AE201)</f>
        <v/>
      </c>
    </row>
  </sheetData>
  <sheetProtection algorithmName="SHA-512" hashValue="eeODBk5zkQaOFcbGxGf3je6c5JjiEHc45mkR3gnDOLgaec0omEKoZuaEJOBXyeUyTMgoBed/yCGd10m1Vqp6Zg==" saltValue="TMHYDV+qf0JjkXikpwE4nQ==" spinCount="100000" sheet="1" objects="1" scenarios="1"/>
  <mergeCells count="36">
    <mergeCell ref="AW25:AW27"/>
    <mergeCell ref="AW34:AW36"/>
    <mergeCell ref="AB1:AC1"/>
    <mergeCell ref="AD1:AN1"/>
    <mergeCell ref="AW22:AW24"/>
    <mergeCell ref="AW28:AW30"/>
    <mergeCell ref="AW31:AW33"/>
    <mergeCell ref="AW18:AW21"/>
    <mergeCell ref="AW4:AW6"/>
    <mergeCell ref="AW9:AW10"/>
    <mergeCell ref="AW11:AW17"/>
    <mergeCell ref="AW7:AW8"/>
    <mergeCell ref="AP1:AT2"/>
    <mergeCell ref="AQ4:AT5"/>
    <mergeCell ref="AQ6:AS6"/>
    <mergeCell ref="AS21:AT21"/>
    <mergeCell ref="AS22:AT22"/>
    <mergeCell ref="AS7:AT7"/>
    <mergeCell ref="AS16:AT16"/>
    <mergeCell ref="AS17:AT17"/>
    <mergeCell ref="AS8:AT8"/>
    <mergeCell ref="AS9:AT9"/>
    <mergeCell ref="AS10:AT10"/>
    <mergeCell ref="AS18:AT18"/>
    <mergeCell ref="AS19:AT19"/>
    <mergeCell ref="AS20:AT20"/>
    <mergeCell ref="AS11:AT11"/>
    <mergeCell ref="AS12:AT12"/>
    <mergeCell ref="AS13:AT13"/>
    <mergeCell ref="AS14:AT14"/>
    <mergeCell ref="AS15:AT15"/>
    <mergeCell ref="AS26:AT26"/>
    <mergeCell ref="AS27:AT27"/>
    <mergeCell ref="AS25:AT25"/>
    <mergeCell ref="AS23:AT23"/>
    <mergeCell ref="AS24:AT24"/>
  </mergeCells>
  <phoneticPr fontId="5"/>
  <conditionalFormatting sqref="AC3 AE3 AJ3:AK3 AC4:AN65">
    <cfRule type="expression" dxfId="10" priority="3">
      <formula>IF($AC3&lt;&gt;"",TRUE,FALSE)</formula>
    </cfRule>
  </conditionalFormatting>
  <conditionalFormatting sqref="AJ3:AK3 AC3:AC65 AE3:AE65 AG4:AL65">
    <cfRule type="expression" dxfId="9" priority="4">
      <formula>IF($S3=0,TRUE,FALSE)</formula>
    </cfRule>
    <cfRule type="expression" dxfId="8" priority="7">
      <formula>IF($P3=1,TRUE,FALSE)</formula>
    </cfRule>
    <cfRule type="expression" dxfId="7" priority="11">
      <formula>IF(AND(COUNTA($AC3,$AE3)=2,$T3=1),TRUE,FALSE)</formula>
    </cfRule>
  </conditionalFormatting>
  <conditionalFormatting sqref="AM4:AM65">
    <cfRule type="expression" dxfId="6" priority="5">
      <formula>IF(AND($Q4=1,$S4=0,$V4=0),TRUE,FALSE)</formula>
    </cfRule>
    <cfRule type="expression" dxfId="5" priority="8">
      <formula>IF(AND($P4=1,$Q4=1),TRUE,FALSE)</formula>
    </cfRule>
    <cfRule type="expression" dxfId="4" priority="12">
      <formula>IF(AND($Q4=0,$V4=1),TRUE,FALSE)</formula>
    </cfRule>
  </conditionalFormatting>
  <conditionalFormatting sqref="AN4:AN65">
    <cfRule type="expression" dxfId="3" priority="6">
      <formula>IF(AND($R4=1,$S4=0,$W4=0),TRUE,FALSE)</formula>
    </cfRule>
    <cfRule type="expression" dxfId="2" priority="9">
      <formula>IF(AND($P4=1,$R4=1),TRUE,FALSE)</formula>
    </cfRule>
    <cfRule type="expression" dxfId="1" priority="13">
      <formula>IF(AND($R4=0,$W4=1),TRUE,FALSE)</formula>
    </cfRule>
  </conditionalFormatting>
  <conditionalFormatting sqref="AP8:AP27">
    <cfRule type="expression" dxfId="0" priority="1">
      <formula>IF(AQ8="",TRUE,FALSE)</formula>
    </cfRule>
  </conditionalFormatting>
  <dataValidations count="16">
    <dataValidation type="list" allowBlank="1" showInputMessage="1" showErrorMessage="1" sqref="AH3 AH66" xr:uid="{F39C9EAB-CA8D-4313-B484-1CB668DB72B3}">
      <formula1>INDIRECT($AG3&amp;"_教科")</formula1>
    </dataValidation>
    <dataValidation type="list" allowBlank="1" showInputMessage="1" showErrorMessage="1" sqref="AI66" xr:uid="{2AF5A7FC-38DC-4B2C-8C02-88665A1EE657}">
      <formula1>INDIRECT($AH66)</formula1>
    </dataValidation>
    <dataValidation type="list" allowBlank="1" showInputMessage="1" showErrorMessage="1" sqref="AE66:AF66" xr:uid="{820736C7-455D-4F1D-9115-EFF7B0897D17}">
      <formula1>INDIRECT($L64)</formula1>
    </dataValidation>
    <dataValidation type="list" allowBlank="1" showInputMessage="1" showErrorMessage="1" sqref="AI3" xr:uid="{5ED68EE7-2AB3-404F-A67C-104B9ADC683C}">
      <formula1>INDIRECT($AG3&amp;"_"&amp;$AH3)</formula1>
    </dataValidation>
    <dataValidation type="list" allowBlank="1" showInputMessage="1" showErrorMessage="1" sqref="AG3:AG21" xr:uid="{372059F2-3CB1-4509-8E9A-30951B77A6FC}">
      <formula1>INDIRECT($M2)</formula1>
    </dataValidation>
    <dataValidation type="list" allowBlank="1" showInputMessage="1" showErrorMessage="1" sqref="AG22:AG66" xr:uid="{0342A46C-E130-4CF5-91F8-F684E73205B4}">
      <formula1>INDIRECT($M20)</formula1>
    </dataValidation>
    <dataValidation type="list" allowBlank="1" showInputMessage="1" showErrorMessage="1" sqref="AE3:AE65" xr:uid="{870D14F0-0B7D-4EA0-B644-CA5DBD13D083}">
      <formula1>INDIRECT($L3)</formula1>
    </dataValidation>
    <dataValidation type="list" allowBlank="1" showInputMessage="1" showErrorMessage="1" sqref="AH4:AH65" xr:uid="{7F1B053D-D770-448E-9C40-B4322FBCAA76}">
      <formula1>INDIRECT("tb"&amp;$AG4&amp;"_教科")</formula1>
    </dataValidation>
    <dataValidation type="list" allowBlank="1" showInputMessage="1" showErrorMessage="1" sqref="AI4:AI65" xr:uid="{6F23AB0A-A91C-4B3E-9A8E-48F0C1B6726B}">
      <formula1>INDIRECT("tb"&amp;$AG4&amp;"_"&amp;$AH4)</formula1>
    </dataValidation>
    <dataValidation type="list" allowBlank="1" showInputMessage="1" showErrorMessage="1" sqref="AC66" xr:uid="{8938A60F-0A0E-47A0-BEF5-FAD1EE57CB6E}">
      <formula1>INDIRECT($K64)</formula1>
    </dataValidation>
    <dataValidation type="list" allowBlank="1" showInputMessage="1" showErrorMessage="1" sqref="AK3:AK4 AJ3:AJ21 AK5" xr:uid="{B1ACF39A-4B66-4C3B-AA51-52B2B7170EE9}">
      <formula1>INDIRECT(N3)</formula1>
    </dataValidation>
    <dataValidation type="list" allowBlank="1" showInputMessage="1" showErrorMessage="1" sqref="AL3:AL21" xr:uid="{7AAE937E-0095-43E1-820F-07CA7ADF319F}">
      <formula1>INDIRECT(O3)</formula1>
    </dataValidation>
    <dataValidation type="list" allowBlank="1" showInputMessage="1" showErrorMessage="1" sqref="AJ22:AJ66 AK6:AK66" xr:uid="{EA8F2A51-E3F5-4E06-BDC9-F45ECD9687DE}">
      <formula1>INDIRECT(N5)</formula1>
    </dataValidation>
    <dataValidation type="list" allowBlank="1" showInputMessage="1" showErrorMessage="1" sqref="AL22:AL66" xr:uid="{45719AAC-B264-4F0D-B523-E7701A1F86A6}">
      <formula1>INDIRECT(O21)</formula1>
    </dataValidation>
    <dataValidation type="list" allowBlank="1" showInputMessage="1" showErrorMessage="1" sqref="AC3" xr:uid="{E4417093-3367-4142-8A18-2EF1F07B2AFD}">
      <formula1>INDIRECT($K3)</formula1>
    </dataValidation>
    <dataValidation type="list" allowBlank="1" showInputMessage="1" showErrorMessage="1" sqref="AC4:AC65" xr:uid="{88505B12-C096-411E-A694-F7E549170401}">
      <formula1>INDIRECT($K3)</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C2B10-A0F5-424B-867C-71E840812149}">
  <sheetPr codeName="Sheet4"/>
  <dimension ref="A1:D5152"/>
  <sheetViews>
    <sheetView zoomScale="80" zoomScaleNormal="80" workbookViewId="0">
      <pane ySplit="1" topLeftCell="A2" activePane="bottomLeft" state="frozen"/>
      <selection pane="bottomLeft" activeCell="AB46" sqref="AB46:AC47"/>
    </sheetView>
  </sheetViews>
  <sheetFormatPr defaultColWidth="9" defaultRowHeight="12.5" x14ac:dyDescent="0.3"/>
  <cols>
    <col min="1" max="1" width="11.25" style="108" bestFit="1" customWidth="1"/>
    <col min="2" max="2" width="20.25" style="108" bestFit="1" customWidth="1"/>
    <col min="3" max="3" width="27.08203125" style="108" customWidth="1"/>
    <col min="4" max="16384" width="9" style="108"/>
  </cols>
  <sheetData>
    <row r="1" spans="1:4" x14ac:dyDescent="0.3">
      <c r="B1" s="108" t="s">
        <v>958</v>
      </c>
      <c r="C1" s="108" t="s">
        <v>963</v>
      </c>
      <c r="D1" s="108">
        <f>'2.学籍記録'!K5</f>
        <v>0</v>
      </c>
    </row>
    <row r="2" spans="1:4" x14ac:dyDescent="0.3">
      <c r="A2" s="108">
        <f>IFERROR(IF(SEARCH($D$1,C2)&gt;0,A1+1,A1),A1)</f>
        <v>0</v>
      </c>
      <c r="B2" s="108" t="s">
        <v>966</v>
      </c>
      <c r="C2" s="108" t="s">
        <v>971</v>
      </c>
    </row>
    <row r="3" spans="1:4" x14ac:dyDescent="0.3">
      <c r="A3" s="108">
        <f t="shared" ref="A3:A66" si="0">IFERROR(IF(SEARCH($D$1,C3)&gt;0,A2+1,A2),A2)</f>
        <v>0</v>
      </c>
      <c r="B3" s="108" t="s">
        <v>974</v>
      </c>
      <c r="C3" s="108" t="s">
        <v>975</v>
      </c>
    </row>
    <row r="4" spans="1:4" x14ac:dyDescent="0.3">
      <c r="A4" s="108">
        <f t="shared" si="0"/>
        <v>0</v>
      </c>
      <c r="B4" s="108" t="s">
        <v>978</v>
      </c>
      <c r="C4" s="108" t="s">
        <v>979</v>
      </c>
    </row>
    <row r="5" spans="1:4" x14ac:dyDescent="0.3">
      <c r="A5" s="108">
        <f t="shared" si="0"/>
        <v>0</v>
      </c>
      <c r="B5" s="108" t="s">
        <v>982</v>
      </c>
      <c r="C5" s="108" t="s">
        <v>983</v>
      </c>
    </row>
    <row r="6" spans="1:4" x14ac:dyDescent="0.3">
      <c r="A6" s="108">
        <f t="shared" si="0"/>
        <v>0</v>
      </c>
      <c r="B6" s="108" t="s">
        <v>986</v>
      </c>
      <c r="C6" s="108" t="s">
        <v>987</v>
      </c>
    </row>
    <row r="7" spans="1:4" x14ac:dyDescent="0.3">
      <c r="A7" s="108">
        <f t="shared" si="0"/>
        <v>0</v>
      </c>
      <c r="B7" s="108" t="s">
        <v>990</v>
      </c>
      <c r="C7" s="108" t="s">
        <v>991</v>
      </c>
    </row>
    <row r="8" spans="1:4" x14ac:dyDescent="0.3">
      <c r="A8" s="108">
        <f t="shared" si="0"/>
        <v>0</v>
      </c>
      <c r="B8" s="108" t="s">
        <v>994</v>
      </c>
      <c r="C8" s="108" t="s">
        <v>995</v>
      </c>
    </row>
    <row r="9" spans="1:4" x14ac:dyDescent="0.3">
      <c r="A9" s="108">
        <f t="shared" si="0"/>
        <v>0</v>
      </c>
      <c r="B9" s="108" t="s">
        <v>998</v>
      </c>
      <c r="C9" s="108" t="s">
        <v>999</v>
      </c>
    </row>
    <row r="10" spans="1:4" x14ac:dyDescent="0.3">
      <c r="A10" s="108">
        <f t="shared" si="0"/>
        <v>0</v>
      </c>
      <c r="B10" s="108" t="s">
        <v>1002</v>
      </c>
      <c r="C10" s="108" t="s">
        <v>1003</v>
      </c>
    </row>
    <row r="11" spans="1:4" x14ac:dyDescent="0.3">
      <c r="A11" s="108">
        <f t="shared" si="0"/>
        <v>0</v>
      </c>
      <c r="B11" s="108" t="s">
        <v>1006</v>
      </c>
      <c r="C11" s="108" t="s">
        <v>1007</v>
      </c>
    </row>
    <row r="12" spans="1:4" x14ac:dyDescent="0.3">
      <c r="A12" s="108">
        <f t="shared" si="0"/>
        <v>0</v>
      </c>
      <c r="B12" s="108" t="s">
        <v>1010</v>
      </c>
      <c r="C12" s="108" t="s">
        <v>1011</v>
      </c>
    </row>
    <row r="13" spans="1:4" x14ac:dyDescent="0.3">
      <c r="A13" s="108">
        <f t="shared" si="0"/>
        <v>0</v>
      </c>
      <c r="B13" s="108" t="s">
        <v>1014</v>
      </c>
      <c r="C13" s="108" t="s">
        <v>1015</v>
      </c>
    </row>
    <row r="14" spans="1:4" x14ac:dyDescent="0.3">
      <c r="A14" s="108">
        <f t="shared" si="0"/>
        <v>0</v>
      </c>
      <c r="B14" s="108" t="s">
        <v>1018</v>
      </c>
      <c r="C14" s="108" t="s">
        <v>1019</v>
      </c>
    </row>
    <row r="15" spans="1:4" x14ac:dyDescent="0.3">
      <c r="A15" s="108">
        <f t="shared" si="0"/>
        <v>0</v>
      </c>
      <c r="B15" s="108" t="s">
        <v>1022</v>
      </c>
      <c r="C15" s="108" t="s">
        <v>1023</v>
      </c>
    </row>
    <row r="16" spans="1:4" x14ac:dyDescent="0.3">
      <c r="A16" s="108">
        <f t="shared" si="0"/>
        <v>0</v>
      </c>
      <c r="B16" s="108" t="s">
        <v>1026</v>
      </c>
      <c r="C16" s="108" t="s">
        <v>1027</v>
      </c>
    </row>
    <row r="17" spans="1:3" x14ac:dyDescent="0.3">
      <c r="A17" s="108">
        <f t="shared" si="0"/>
        <v>0</v>
      </c>
      <c r="B17" s="108" t="s">
        <v>1030</v>
      </c>
      <c r="C17" s="108" t="s">
        <v>1031</v>
      </c>
    </row>
    <row r="18" spans="1:3" x14ac:dyDescent="0.3">
      <c r="A18" s="108">
        <f t="shared" si="0"/>
        <v>0</v>
      </c>
      <c r="B18" s="108" t="s">
        <v>1034</v>
      </c>
      <c r="C18" s="108" t="s">
        <v>1035</v>
      </c>
    </row>
    <row r="19" spans="1:3" x14ac:dyDescent="0.3">
      <c r="A19" s="108">
        <f t="shared" si="0"/>
        <v>0</v>
      </c>
      <c r="B19" s="108" t="s">
        <v>1038</v>
      </c>
      <c r="C19" s="108" t="s">
        <v>1039</v>
      </c>
    </row>
    <row r="20" spans="1:3" x14ac:dyDescent="0.3">
      <c r="A20" s="108">
        <f t="shared" si="0"/>
        <v>0</v>
      </c>
      <c r="B20" s="108" t="s">
        <v>1042</v>
      </c>
      <c r="C20" s="108" t="s">
        <v>1043</v>
      </c>
    </row>
    <row r="21" spans="1:3" x14ac:dyDescent="0.3">
      <c r="A21" s="108">
        <f t="shared" si="0"/>
        <v>0</v>
      </c>
      <c r="B21" s="108" t="s">
        <v>1046</v>
      </c>
      <c r="C21" s="108" t="s">
        <v>1047</v>
      </c>
    </row>
    <row r="22" spans="1:3" x14ac:dyDescent="0.3">
      <c r="A22" s="108">
        <f t="shared" si="0"/>
        <v>0</v>
      </c>
      <c r="B22" s="108" t="s">
        <v>1050</v>
      </c>
      <c r="C22" s="108" t="s">
        <v>1051</v>
      </c>
    </row>
    <row r="23" spans="1:3" x14ac:dyDescent="0.3">
      <c r="A23" s="108">
        <f t="shared" si="0"/>
        <v>0</v>
      </c>
      <c r="B23" s="108" t="s">
        <v>1054</v>
      </c>
      <c r="C23" s="108" t="s">
        <v>1055</v>
      </c>
    </row>
    <row r="24" spans="1:3" x14ac:dyDescent="0.3">
      <c r="A24" s="108">
        <f t="shared" si="0"/>
        <v>0</v>
      </c>
      <c r="B24" s="108" t="s">
        <v>1058</v>
      </c>
      <c r="C24" s="108" t="s">
        <v>1059</v>
      </c>
    </row>
    <row r="25" spans="1:3" x14ac:dyDescent="0.3">
      <c r="A25" s="108">
        <f t="shared" si="0"/>
        <v>0</v>
      </c>
      <c r="B25" s="108" t="s">
        <v>1062</v>
      </c>
      <c r="C25" s="108" t="s">
        <v>1063</v>
      </c>
    </row>
    <row r="26" spans="1:3" x14ac:dyDescent="0.3">
      <c r="A26" s="108">
        <f t="shared" si="0"/>
        <v>0</v>
      </c>
      <c r="B26" s="108" t="s">
        <v>1066</v>
      </c>
      <c r="C26" s="108" t="s">
        <v>1067</v>
      </c>
    </row>
    <row r="27" spans="1:3" x14ac:dyDescent="0.3">
      <c r="A27" s="108">
        <f t="shared" si="0"/>
        <v>0</v>
      </c>
      <c r="B27" s="108" t="s">
        <v>1070</v>
      </c>
      <c r="C27" s="108" t="s">
        <v>1071</v>
      </c>
    </row>
    <row r="28" spans="1:3" x14ac:dyDescent="0.3">
      <c r="A28" s="108">
        <f t="shared" si="0"/>
        <v>0</v>
      </c>
      <c r="B28" s="108" t="s">
        <v>1074</v>
      </c>
      <c r="C28" s="108" t="s">
        <v>1075</v>
      </c>
    </row>
    <row r="29" spans="1:3" x14ac:dyDescent="0.3">
      <c r="A29" s="108">
        <f t="shared" si="0"/>
        <v>0</v>
      </c>
      <c r="B29" s="108" t="s">
        <v>1078</v>
      </c>
      <c r="C29" s="108" t="s">
        <v>1079</v>
      </c>
    </row>
    <row r="30" spans="1:3" x14ac:dyDescent="0.3">
      <c r="A30" s="108">
        <f t="shared" si="0"/>
        <v>0</v>
      </c>
      <c r="B30" s="108" t="s">
        <v>1082</v>
      </c>
      <c r="C30" s="108" t="s">
        <v>1083</v>
      </c>
    </row>
    <row r="31" spans="1:3" x14ac:dyDescent="0.3">
      <c r="A31" s="108">
        <f t="shared" si="0"/>
        <v>0</v>
      </c>
      <c r="B31" s="108" t="s">
        <v>1086</v>
      </c>
      <c r="C31" s="108" t="s">
        <v>1087</v>
      </c>
    </row>
    <row r="32" spans="1:3" x14ac:dyDescent="0.3">
      <c r="A32" s="108">
        <f t="shared" si="0"/>
        <v>0</v>
      </c>
      <c r="B32" s="108" t="s">
        <v>1090</v>
      </c>
      <c r="C32" s="108" t="s">
        <v>1091</v>
      </c>
    </row>
    <row r="33" spans="1:3" x14ac:dyDescent="0.3">
      <c r="A33" s="108">
        <f t="shared" si="0"/>
        <v>0</v>
      </c>
      <c r="B33" s="108" t="s">
        <v>1094</v>
      </c>
      <c r="C33" s="108" t="s">
        <v>1095</v>
      </c>
    </row>
    <row r="34" spans="1:3" x14ac:dyDescent="0.3">
      <c r="A34" s="108">
        <f t="shared" si="0"/>
        <v>0</v>
      </c>
      <c r="B34" s="108" t="s">
        <v>1098</v>
      </c>
      <c r="C34" s="108" t="s">
        <v>1099</v>
      </c>
    </row>
    <row r="35" spans="1:3" x14ac:dyDescent="0.3">
      <c r="A35" s="108">
        <f t="shared" si="0"/>
        <v>0</v>
      </c>
      <c r="B35" s="108" t="s">
        <v>1102</v>
      </c>
      <c r="C35" s="108" t="s">
        <v>1103</v>
      </c>
    </row>
    <row r="36" spans="1:3" x14ac:dyDescent="0.3">
      <c r="A36" s="108">
        <f t="shared" si="0"/>
        <v>0</v>
      </c>
      <c r="B36" s="108" t="s">
        <v>1106</v>
      </c>
      <c r="C36" s="108" t="s">
        <v>1107</v>
      </c>
    </row>
    <row r="37" spans="1:3" x14ac:dyDescent="0.3">
      <c r="A37" s="108">
        <f t="shared" si="0"/>
        <v>0</v>
      </c>
      <c r="B37" s="108" t="s">
        <v>1110</v>
      </c>
      <c r="C37" s="108" t="s">
        <v>1111</v>
      </c>
    </row>
    <row r="38" spans="1:3" x14ac:dyDescent="0.3">
      <c r="A38" s="108">
        <f t="shared" si="0"/>
        <v>0</v>
      </c>
      <c r="B38" s="108" t="s">
        <v>1114</v>
      </c>
      <c r="C38" s="108" t="s">
        <v>1115</v>
      </c>
    </row>
    <row r="39" spans="1:3" x14ac:dyDescent="0.3">
      <c r="A39" s="108">
        <f t="shared" si="0"/>
        <v>0</v>
      </c>
      <c r="B39" s="108" t="s">
        <v>1118</v>
      </c>
      <c r="C39" s="108" t="s">
        <v>1119</v>
      </c>
    </row>
    <row r="40" spans="1:3" x14ac:dyDescent="0.3">
      <c r="A40" s="108">
        <f t="shared" si="0"/>
        <v>0</v>
      </c>
      <c r="B40" s="108" t="s">
        <v>1122</v>
      </c>
      <c r="C40" s="108" t="s">
        <v>1124</v>
      </c>
    </row>
    <row r="41" spans="1:3" x14ac:dyDescent="0.3">
      <c r="A41" s="108">
        <f t="shared" si="0"/>
        <v>0</v>
      </c>
      <c r="B41" s="108" t="s">
        <v>1127</v>
      </c>
      <c r="C41" s="108" t="s">
        <v>1128</v>
      </c>
    </row>
    <row r="42" spans="1:3" x14ac:dyDescent="0.3">
      <c r="A42" s="108">
        <f t="shared" si="0"/>
        <v>0</v>
      </c>
      <c r="B42" s="108" t="s">
        <v>1131</v>
      </c>
      <c r="C42" s="108" t="s">
        <v>1132</v>
      </c>
    </row>
    <row r="43" spans="1:3" x14ac:dyDescent="0.3">
      <c r="A43" s="108">
        <f t="shared" si="0"/>
        <v>0</v>
      </c>
      <c r="B43" s="108" t="s">
        <v>1135</v>
      </c>
      <c r="C43" s="108" t="s">
        <v>1136</v>
      </c>
    </row>
    <row r="44" spans="1:3" x14ac:dyDescent="0.3">
      <c r="A44" s="108">
        <f t="shared" si="0"/>
        <v>0</v>
      </c>
      <c r="B44" s="108" t="s">
        <v>1139</v>
      </c>
      <c r="C44" s="108" t="s">
        <v>1140</v>
      </c>
    </row>
    <row r="45" spans="1:3" x14ac:dyDescent="0.3">
      <c r="A45" s="108">
        <f t="shared" si="0"/>
        <v>0</v>
      </c>
      <c r="B45" s="108" t="s">
        <v>1143</v>
      </c>
      <c r="C45" s="108" t="s">
        <v>1144</v>
      </c>
    </row>
    <row r="46" spans="1:3" x14ac:dyDescent="0.3">
      <c r="A46" s="108">
        <f t="shared" si="0"/>
        <v>0</v>
      </c>
      <c r="B46" s="108" t="s">
        <v>1147</v>
      </c>
      <c r="C46" s="108" t="s">
        <v>1148</v>
      </c>
    </row>
    <row r="47" spans="1:3" x14ac:dyDescent="0.3">
      <c r="A47" s="108">
        <f t="shared" si="0"/>
        <v>0</v>
      </c>
      <c r="B47" s="108" t="s">
        <v>1151</v>
      </c>
      <c r="C47" s="108" t="s">
        <v>1152</v>
      </c>
    </row>
    <row r="48" spans="1:3" x14ac:dyDescent="0.3">
      <c r="A48" s="108">
        <f t="shared" si="0"/>
        <v>0</v>
      </c>
      <c r="B48" s="108" t="s">
        <v>1155</v>
      </c>
      <c r="C48" s="108" t="s">
        <v>1156</v>
      </c>
    </row>
    <row r="49" spans="1:3" x14ac:dyDescent="0.3">
      <c r="A49" s="108">
        <f t="shared" si="0"/>
        <v>0</v>
      </c>
      <c r="B49" s="108" t="s">
        <v>1159</v>
      </c>
      <c r="C49" s="108" t="s">
        <v>1160</v>
      </c>
    </row>
    <row r="50" spans="1:3" x14ac:dyDescent="0.3">
      <c r="A50" s="108">
        <f t="shared" si="0"/>
        <v>0</v>
      </c>
      <c r="B50" s="108" t="s">
        <v>1163</v>
      </c>
      <c r="C50" s="108" t="s">
        <v>1164</v>
      </c>
    </row>
    <row r="51" spans="1:3" x14ac:dyDescent="0.3">
      <c r="A51" s="108">
        <f t="shared" si="0"/>
        <v>0</v>
      </c>
      <c r="B51" s="108" t="s">
        <v>1167</v>
      </c>
      <c r="C51" s="108" t="s">
        <v>1168</v>
      </c>
    </row>
    <row r="52" spans="1:3" x14ac:dyDescent="0.3">
      <c r="A52" s="108">
        <f t="shared" si="0"/>
        <v>0</v>
      </c>
      <c r="B52" s="108" t="s">
        <v>1171</v>
      </c>
      <c r="C52" s="108" t="s">
        <v>1172</v>
      </c>
    </row>
    <row r="53" spans="1:3" x14ac:dyDescent="0.3">
      <c r="A53" s="108">
        <f t="shared" si="0"/>
        <v>0</v>
      </c>
      <c r="B53" s="108" t="s">
        <v>1175</v>
      </c>
      <c r="C53" s="108" t="s">
        <v>1176</v>
      </c>
    </row>
    <row r="54" spans="1:3" x14ac:dyDescent="0.3">
      <c r="A54" s="108">
        <f t="shared" si="0"/>
        <v>0</v>
      </c>
      <c r="B54" s="108" t="s">
        <v>1179</v>
      </c>
      <c r="C54" s="108" t="s">
        <v>1180</v>
      </c>
    </row>
    <row r="55" spans="1:3" x14ac:dyDescent="0.3">
      <c r="A55" s="108">
        <f t="shared" si="0"/>
        <v>0</v>
      </c>
      <c r="B55" s="108" t="s">
        <v>1183</v>
      </c>
      <c r="C55" s="108" t="s">
        <v>1184</v>
      </c>
    </row>
    <row r="56" spans="1:3" x14ac:dyDescent="0.3">
      <c r="A56" s="108">
        <f t="shared" si="0"/>
        <v>0</v>
      </c>
      <c r="B56" s="108" t="s">
        <v>1187</v>
      </c>
      <c r="C56" s="108" t="s">
        <v>1188</v>
      </c>
    </row>
    <row r="57" spans="1:3" x14ac:dyDescent="0.3">
      <c r="A57" s="108">
        <f t="shared" si="0"/>
        <v>0</v>
      </c>
      <c r="B57" s="108" t="s">
        <v>1191</v>
      </c>
      <c r="C57" s="108" t="s">
        <v>1192</v>
      </c>
    </row>
    <row r="58" spans="1:3" x14ac:dyDescent="0.3">
      <c r="A58" s="108">
        <f t="shared" si="0"/>
        <v>0</v>
      </c>
      <c r="B58" s="108" t="s">
        <v>1195</v>
      </c>
      <c r="C58" s="108" t="s">
        <v>1196</v>
      </c>
    </row>
    <row r="59" spans="1:3" x14ac:dyDescent="0.3">
      <c r="A59" s="108">
        <f t="shared" si="0"/>
        <v>0</v>
      </c>
      <c r="B59" s="108" t="s">
        <v>1199</v>
      </c>
      <c r="C59" s="108" t="s">
        <v>1200</v>
      </c>
    </row>
    <row r="60" spans="1:3" x14ac:dyDescent="0.3">
      <c r="A60" s="108">
        <f t="shared" si="0"/>
        <v>0</v>
      </c>
      <c r="B60" s="108" t="s">
        <v>1203</v>
      </c>
      <c r="C60" s="108" t="s">
        <v>1204</v>
      </c>
    </row>
    <row r="61" spans="1:3" x14ac:dyDescent="0.3">
      <c r="A61" s="108">
        <f t="shared" si="0"/>
        <v>0</v>
      </c>
      <c r="B61" s="108" t="s">
        <v>1207</v>
      </c>
      <c r="C61" s="108" t="s">
        <v>1208</v>
      </c>
    </row>
    <row r="62" spans="1:3" x14ac:dyDescent="0.3">
      <c r="A62" s="108">
        <f t="shared" si="0"/>
        <v>0</v>
      </c>
      <c r="B62" s="108" t="s">
        <v>1211</v>
      </c>
      <c r="C62" s="108" t="s">
        <v>1212</v>
      </c>
    </row>
    <row r="63" spans="1:3" x14ac:dyDescent="0.3">
      <c r="A63" s="108">
        <f t="shared" si="0"/>
        <v>0</v>
      </c>
      <c r="B63" s="108" t="s">
        <v>1215</v>
      </c>
      <c r="C63" s="108" t="s">
        <v>1216</v>
      </c>
    </row>
    <row r="64" spans="1:3" x14ac:dyDescent="0.3">
      <c r="A64" s="108">
        <f t="shared" si="0"/>
        <v>0</v>
      </c>
      <c r="B64" s="108" t="s">
        <v>1218</v>
      </c>
      <c r="C64" s="108" t="s">
        <v>1219</v>
      </c>
    </row>
    <row r="65" spans="1:3" x14ac:dyDescent="0.3">
      <c r="A65" s="108">
        <f t="shared" si="0"/>
        <v>0</v>
      </c>
      <c r="B65" s="108" t="s">
        <v>1222</v>
      </c>
      <c r="C65" s="108" t="s">
        <v>1223</v>
      </c>
    </row>
    <row r="66" spans="1:3" x14ac:dyDescent="0.3">
      <c r="A66" s="108">
        <f t="shared" si="0"/>
        <v>0</v>
      </c>
      <c r="B66" s="108" t="s">
        <v>1226</v>
      </c>
      <c r="C66" s="108" t="s">
        <v>1227</v>
      </c>
    </row>
    <row r="67" spans="1:3" x14ac:dyDescent="0.3">
      <c r="A67" s="108">
        <f t="shared" ref="A67:A130" si="1">IFERROR(IF(SEARCH($D$1,C67)&gt;0,A66+1,A66),A66)</f>
        <v>0</v>
      </c>
      <c r="B67" s="108" t="s">
        <v>1230</v>
      </c>
      <c r="C67" s="108" t="s">
        <v>1231</v>
      </c>
    </row>
    <row r="68" spans="1:3" x14ac:dyDescent="0.3">
      <c r="A68" s="108">
        <f t="shared" si="1"/>
        <v>0</v>
      </c>
      <c r="B68" s="108" t="s">
        <v>1234</v>
      </c>
      <c r="C68" s="108" t="s">
        <v>1235</v>
      </c>
    </row>
    <row r="69" spans="1:3" x14ac:dyDescent="0.3">
      <c r="A69" s="108">
        <f t="shared" si="1"/>
        <v>0</v>
      </c>
      <c r="B69" s="108" t="s">
        <v>1238</v>
      </c>
      <c r="C69" s="108" t="s">
        <v>1239</v>
      </c>
    </row>
    <row r="70" spans="1:3" x14ac:dyDescent="0.3">
      <c r="A70" s="108">
        <f t="shared" si="1"/>
        <v>0</v>
      </c>
      <c r="B70" s="108" t="s">
        <v>1242</v>
      </c>
      <c r="C70" s="108" t="s">
        <v>1243</v>
      </c>
    </row>
    <row r="71" spans="1:3" x14ac:dyDescent="0.3">
      <c r="A71" s="108">
        <f t="shared" si="1"/>
        <v>0</v>
      </c>
      <c r="B71" s="108" t="s">
        <v>1246</v>
      </c>
      <c r="C71" s="108" t="s">
        <v>1247</v>
      </c>
    </row>
    <row r="72" spans="1:3" x14ac:dyDescent="0.3">
      <c r="A72" s="108">
        <f t="shared" si="1"/>
        <v>0</v>
      </c>
      <c r="B72" s="108" t="s">
        <v>1250</v>
      </c>
      <c r="C72" s="108" t="s">
        <v>1251</v>
      </c>
    </row>
    <row r="73" spans="1:3" x14ac:dyDescent="0.3">
      <c r="A73" s="108">
        <f t="shared" si="1"/>
        <v>0</v>
      </c>
      <c r="B73" s="108" t="s">
        <v>1254</v>
      </c>
      <c r="C73" s="108" t="s">
        <v>1255</v>
      </c>
    </row>
    <row r="74" spans="1:3" x14ac:dyDescent="0.3">
      <c r="A74" s="108">
        <f t="shared" si="1"/>
        <v>0</v>
      </c>
      <c r="B74" s="108" t="s">
        <v>1258</v>
      </c>
      <c r="C74" s="108" t="s">
        <v>1259</v>
      </c>
    </row>
    <row r="75" spans="1:3" x14ac:dyDescent="0.3">
      <c r="A75" s="108">
        <f t="shared" si="1"/>
        <v>0</v>
      </c>
      <c r="B75" s="108" t="s">
        <v>1262</v>
      </c>
      <c r="C75" s="108" t="s">
        <v>1263</v>
      </c>
    </row>
    <row r="76" spans="1:3" x14ac:dyDescent="0.3">
      <c r="A76" s="108">
        <f t="shared" si="1"/>
        <v>0</v>
      </c>
      <c r="B76" s="108" t="s">
        <v>1266</v>
      </c>
      <c r="C76" s="108" t="s">
        <v>1267</v>
      </c>
    </row>
    <row r="77" spans="1:3" x14ac:dyDescent="0.3">
      <c r="A77" s="108">
        <f t="shared" si="1"/>
        <v>0</v>
      </c>
      <c r="B77" s="108" t="s">
        <v>1270</v>
      </c>
      <c r="C77" s="108" t="s">
        <v>1271</v>
      </c>
    </row>
    <row r="78" spans="1:3" x14ac:dyDescent="0.3">
      <c r="A78" s="108">
        <f t="shared" si="1"/>
        <v>0</v>
      </c>
      <c r="B78" s="108" t="s">
        <v>1274</v>
      </c>
      <c r="C78" s="108" t="s">
        <v>1275</v>
      </c>
    </row>
    <row r="79" spans="1:3" x14ac:dyDescent="0.3">
      <c r="A79" s="108">
        <f t="shared" si="1"/>
        <v>0</v>
      </c>
      <c r="B79" s="108" t="s">
        <v>1278</v>
      </c>
      <c r="C79" s="108" t="s">
        <v>1279</v>
      </c>
    </row>
    <row r="80" spans="1:3" x14ac:dyDescent="0.3">
      <c r="A80" s="108">
        <f t="shared" si="1"/>
        <v>0</v>
      </c>
      <c r="B80" s="108" t="s">
        <v>1282</v>
      </c>
      <c r="C80" s="108" t="s">
        <v>1283</v>
      </c>
    </row>
    <row r="81" spans="1:3" x14ac:dyDescent="0.3">
      <c r="A81" s="108">
        <f t="shared" si="1"/>
        <v>0</v>
      </c>
      <c r="B81" s="108" t="s">
        <v>1286</v>
      </c>
      <c r="C81" s="108" t="s">
        <v>1287</v>
      </c>
    </row>
    <row r="82" spans="1:3" x14ac:dyDescent="0.3">
      <c r="A82" s="108">
        <f t="shared" si="1"/>
        <v>0</v>
      </c>
      <c r="B82" s="108" t="s">
        <v>1289</v>
      </c>
      <c r="C82" s="108" t="s">
        <v>1290</v>
      </c>
    </row>
    <row r="83" spans="1:3" x14ac:dyDescent="0.3">
      <c r="A83" s="108">
        <f t="shared" si="1"/>
        <v>0</v>
      </c>
      <c r="B83" s="108" t="s">
        <v>1293</v>
      </c>
      <c r="C83" s="108" t="s">
        <v>1279</v>
      </c>
    </row>
    <row r="84" spans="1:3" x14ac:dyDescent="0.3">
      <c r="A84" s="108">
        <f t="shared" si="1"/>
        <v>0</v>
      </c>
      <c r="B84" s="108" t="s">
        <v>1295</v>
      </c>
      <c r="C84" s="108" t="s">
        <v>1296</v>
      </c>
    </row>
    <row r="85" spans="1:3" x14ac:dyDescent="0.3">
      <c r="A85" s="108">
        <f t="shared" si="1"/>
        <v>0</v>
      </c>
      <c r="B85" s="108" t="s">
        <v>1299</v>
      </c>
      <c r="C85" s="108" t="s">
        <v>1300</v>
      </c>
    </row>
    <row r="86" spans="1:3" x14ac:dyDescent="0.3">
      <c r="A86" s="108">
        <f t="shared" si="1"/>
        <v>0</v>
      </c>
      <c r="B86" s="108" t="s">
        <v>1303</v>
      </c>
      <c r="C86" s="108" t="s">
        <v>1304</v>
      </c>
    </row>
    <row r="87" spans="1:3" x14ac:dyDescent="0.3">
      <c r="A87" s="108">
        <f t="shared" si="1"/>
        <v>0</v>
      </c>
      <c r="B87" s="108" t="s">
        <v>1307</v>
      </c>
      <c r="C87" s="108" t="s">
        <v>1308</v>
      </c>
    </row>
    <row r="88" spans="1:3" x14ac:dyDescent="0.3">
      <c r="A88" s="108">
        <f t="shared" si="1"/>
        <v>0</v>
      </c>
      <c r="B88" s="108" t="s">
        <v>1311</v>
      </c>
      <c r="C88" s="108" t="s">
        <v>1312</v>
      </c>
    </row>
    <row r="89" spans="1:3" x14ac:dyDescent="0.3">
      <c r="A89" s="108">
        <f t="shared" si="1"/>
        <v>0</v>
      </c>
      <c r="B89" s="108" t="s">
        <v>1315</v>
      </c>
      <c r="C89" s="108" t="s">
        <v>1316</v>
      </c>
    </row>
    <row r="90" spans="1:3" x14ac:dyDescent="0.3">
      <c r="A90" s="108">
        <f t="shared" si="1"/>
        <v>0</v>
      </c>
      <c r="B90" s="108" t="s">
        <v>1319</v>
      </c>
      <c r="C90" s="108" t="s">
        <v>1320</v>
      </c>
    </row>
    <row r="91" spans="1:3" x14ac:dyDescent="0.3">
      <c r="A91" s="108">
        <f t="shared" si="1"/>
        <v>0</v>
      </c>
      <c r="B91" s="108" t="s">
        <v>1323</v>
      </c>
      <c r="C91" s="108" t="s">
        <v>1324</v>
      </c>
    </row>
    <row r="92" spans="1:3" x14ac:dyDescent="0.3">
      <c r="A92" s="108">
        <f t="shared" si="1"/>
        <v>0</v>
      </c>
      <c r="B92" s="108" t="s">
        <v>1327</v>
      </c>
      <c r="C92" s="108" t="s">
        <v>1328</v>
      </c>
    </row>
    <row r="93" spans="1:3" x14ac:dyDescent="0.3">
      <c r="A93" s="108">
        <f t="shared" si="1"/>
        <v>0</v>
      </c>
      <c r="B93" s="108" t="s">
        <v>1331</v>
      </c>
      <c r="C93" s="108" t="s">
        <v>1332</v>
      </c>
    </row>
    <row r="94" spans="1:3" x14ac:dyDescent="0.3">
      <c r="A94" s="108">
        <f t="shared" si="1"/>
        <v>0</v>
      </c>
      <c r="B94" s="108" t="s">
        <v>1335</v>
      </c>
      <c r="C94" s="108" t="s">
        <v>1336</v>
      </c>
    </row>
    <row r="95" spans="1:3" x14ac:dyDescent="0.3">
      <c r="A95" s="108">
        <f t="shared" si="1"/>
        <v>0</v>
      </c>
      <c r="B95" s="108" t="s">
        <v>1339</v>
      </c>
      <c r="C95" s="108" t="s">
        <v>1340</v>
      </c>
    </row>
    <row r="96" spans="1:3" x14ac:dyDescent="0.3">
      <c r="A96" s="108">
        <f t="shared" si="1"/>
        <v>0</v>
      </c>
      <c r="B96" s="108" t="s">
        <v>1343</v>
      </c>
      <c r="C96" s="108" t="s">
        <v>1344</v>
      </c>
    </row>
    <row r="97" spans="1:3" x14ac:dyDescent="0.3">
      <c r="A97" s="108">
        <f t="shared" si="1"/>
        <v>0</v>
      </c>
      <c r="B97" s="108" t="s">
        <v>1347</v>
      </c>
      <c r="C97" s="108" t="s">
        <v>1348</v>
      </c>
    </row>
    <row r="98" spans="1:3" x14ac:dyDescent="0.3">
      <c r="A98" s="108">
        <f t="shared" si="1"/>
        <v>0</v>
      </c>
      <c r="B98" s="108" t="s">
        <v>1351</v>
      </c>
      <c r="C98" s="108" t="s">
        <v>1352</v>
      </c>
    </row>
    <row r="99" spans="1:3" x14ac:dyDescent="0.3">
      <c r="A99" s="108">
        <f t="shared" si="1"/>
        <v>0</v>
      </c>
      <c r="B99" s="108" t="s">
        <v>1355</v>
      </c>
      <c r="C99" s="108" t="s">
        <v>1356</v>
      </c>
    </row>
    <row r="100" spans="1:3" x14ac:dyDescent="0.3">
      <c r="A100" s="108">
        <f t="shared" si="1"/>
        <v>0</v>
      </c>
      <c r="B100" s="108" t="s">
        <v>1359</v>
      </c>
      <c r="C100" s="108" t="s">
        <v>1360</v>
      </c>
    </row>
    <row r="101" spans="1:3" x14ac:dyDescent="0.3">
      <c r="A101" s="108">
        <f t="shared" si="1"/>
        <v>0</v>
      </c>
      <c r="B101" s="108" t="s">
        <v>1363</v>
      </c>
      <c r="C101" s="108" t="s">
        <v>1364</v>
      </c>
    </row>
    <row r="102" spans="1:3" x14ac:dyDescent="0.3">
      <c r="A102" s="108">
        <f t="shared" si="1"/>
        <v>0</v>
      </c>
      <c r="B102" s="108" t="s">
        <v>1367</v>
      </c>
      <c r="C102" s="108" t="s">
        <v>1368</v>
      </c>
    </row>
    <row r="103" spans="1:3" x14ac:dyDescent="0.3">
      <c r="A103" s="108">
        <f t="shared" si="1"/>
        <v>0</v>
      </c>
      <c r="B103" s="108" t="s">
        <v>1371</v>
      </c>
      <c r="C103" s="108" t="s">
        <v>1372</v>
      </c>
    </row>
    <row r="104" spans="1:3" x14ac:dyDescent="0.3">
      <c r="A104" s="108">
        <f t="shared" si="1"/>
        <v>0</v>
      </c>
      <c r="B104" s="108" t="s">
        <v>1375</v>
      </c>
      <c r="C104" s="108" t="s">
        <v>1376</v>
      </c>
    </row>
    <row r="105" spans="1:3" x14ac:dyDescent="0.3">
      <c r="A105" s="108">
        <f t="shared" si="1"/>
        <v>0</v>
      </c>
      <c r="B105" s="108" t="s">
        <v>1379</v>
      </c>
      <c r="C105" s="108" t="s">
        <v>1380</v>
      </c>
    </row>
    <row r="106" spans="1:3" x14ac:dyDescent="0.3">
      <c r="A106" s="108">
        <f t="shared" si="1"/>
        <v>0</v>
      </c>
      <c r="B106" s="108" t="s">
        <v>1383</v>
      </c>
      <c r="C106" s="108" t="s">
        <v>1384</v>
      </c>
    </row>
    <row r="107" spans="1:3" x14ac:dyDescent="0.3">
      <c r="A107" s="108">
        <f t="shared" si="1"/>
        <v>0</v>
      </c>
      <c r="B107" s="108" t="s">
        <v>1387</v>
      </c>
      <c r="C107" s="108" t="s">
        <v>1388</v>
      </c>
    </row>
    <row r="108" spans="1:3" x14ac:dyDescent="0.3">
      <c r="A108" s="108">
        <f t="shared" si="1"/>
        <v>0</v>
      </c>
      <c r="B108" s="108" t="s">
        <v>1391</v>
      </c>
      <c r="C108" s="108" t="s">
        <v>1392</v>
      </c>
    </row>
    <row r="109" spans="1:3" x14ac:dyDescent="0.3">
      <c r="A109" s="108">
        <f t="shared" si="1"/>
        <v>0</v>
      </c>
      <c r="B109" s="108" t="s">
        <v>1395</v>
      </c>
      <c r="C109" s="108" t="s">
        <v>1396</v>
      </c>
    </row>
    <row r="110" spans="1:3" x14ac:dyDescent="0.3">
      <c r="A110" s="108">
        <f t="shared" si="1"/>
        <v>0</v>
      </c>
      <c r="B110" s="108" t="s">
        <v>1399</v>
      </c>
      <c r="C110" s="108" t="s">
        <v>1400</v>
      </c>
    </row>
    <row r="111" spans="1:3" x14ac:dyDescent="0.3">
      <c r="A111" s="108">
        <f t="shared" si="1"/>
        <v>0</v>
      </c>
      <c r="B111" s="108" t="s">
        <v>1403</v>
      </c>
      <c r="C111" s="108" t="s">
        <v>1404</v>
      </c>
    </row>
    <row r="112" spans="1:3" x14ac:dyDescent="0.3">
      <c r="A112" s="108">
        <f t="shared" si="1"/>
        <v>0</v>
      </c>
      <c r="B112" s="108" t="s">
        <v>1407</v>
      </c>
      <c r="C112" s="108" t="s">
        <v>1408</v>
      </c>
    </row>
    <row r="113" spans="1:3" x14ac:dyDescent="0.3">
      <c r="A113" s="108">
        <f t="shared" si="1"/>
        <v>0</v>
      </c>
      <c r="B113" s="108" t="s">
        <v>1411</v>
      </c>
      <c r="C113" s="108" t="s">
        <v>1412</v>
      </c>
    </row>
    <row r="114" spans="1:3" x14ac:dyDescent="0.3">
      <c r="A114" s="108">
        <f t="shared" si="1"/>
        <v>0</v>
      </c>
      <c r="B114" s="108" t="s">
        <v>1415</v>
      </c>
      <c r="C114" s="108" t="s">
        <v>1416</v>
      </c>
    </row>
    <row r="115" spans="1:3" x14ac:dyDescent="0.3">
      <c r="A115" s="108">
        <f t="shared" si="1"/>
        <v>0</v>
      </c>
      <c r="B115" s="108" t="s">
        <v>1419</v>
      </c>
      <c r="C115" s="108" t="s">
        <v>1420</v>
      </c>
    </row>
    <row r="116" spans="1:3" x14ac:dyDescent="0.3">
      <c r="A116" s="108">
        <f t="shared" si="1"/>
        <v>0</v>
      </c>
      <c r="B116" s="108" t="s">
        <v>1423</v>
      </c>
      <c r="C116" s="108" t="s">
        <v>1416</v>
      </c>
    </row>
    <row r="117" spans="1:3" x14ac:dyDescent="0.3">
      <c r="A117" s="108">
        <f t="shared" si="1"/>
        <v>0</v>
      </c>
      <c r="B117" s="108" t="s">
        <v>1425</v>
      </c>
      <c r="C117" s="108" t="s">
        <v>1426</v>
      </c>
    </row>
    <row r="118" spans="1:3" x14ac:dyDescent="0.3">
      <c r="A118" s="108">
        <f t="shared" si="1"/>
        <v>0</v>
      </c>
      <c r="B118" s="108" t="s">
        <v>1429</v>
      </c>
      <c r="C118" s="108" t="s">
        <v>1430</v>
      </c>
    </row>
    <row r="119" spans="1:3" x14ac:dyDescent="0.3">
      <c r="A119" s="108">
        <f t="shared" si="1"/>
        <v>0</v>
      </c>
      <c r="B119" s="108" t="s">
        <v>1433</v>
      </c>
      <c r="C119" s="108" t="s">
        <v>1434</v>
      </c>
    </row>
    <row r="120" spans="1:3" x14ac:dyDescent="0.3">
      <c r="A120" s="108">
        <f t="shared" si="1"/>
        <v>0</v>
      </c>
      <c r="B120" s="108" t="s">
        <v>1437</v>
      </c>
      <c r="C120" s="108" t="s">
        <v>1438</v>
      </c>
    </row>
    <row r="121" spans="1:3" x14ac:dyDescent="0.3">
      <c r="A121" s="108">
        <f t="shared" si="1"/>
        <v>0</v>
      </c>
      <c r="B121" s="108" t="s">
        <v>1442</v>
      </c>
      <c r="C121" s="108" t="s">
        <v>1443</v>
      </c>
    </row>
    <row r="122" spans="1:3" x14ac:dyDescent="0.3">
      <c r="A122" s="108">
        <f t="shared" si="1"/>
        <v>0</v>
      </c>
      <c r="B122" s="108" t="s">
        <v>1441</v>
      </c>
      <c r="C122" s="108" t="s">
        <v>1446</v>
      </c>
    </row>
    <row r="123" spans="1:3" x14ac:dyDescent="0.3">
      <c r="A123" s="108">
        <f t="shared" si="1"/>
        <v>0</v>
      </c>
      <c r="B123" s="108" t="s">
        <v>1447</v>
      </c>
      <c r="C123" s="108" t="s">
        <v>1448</v>
      </c>
    </row>
    <row r="124" spans="1:3" x14ac:dyDescent="0.3">
      <c r="A124" s="108">
        <f t="shared" si="1"/>
        <v>0</v>
      </c>
      <c r="B124" s="108" t="s">
        <v>1451</v>
      </c>
      <c r="C124" s="108" t="s">
        <v>1452</v>
      </c>
    </row>
    <row r="125" spans="1:3" x14ac:dyDescent="0.3">
      <c r="A125" s="108">
        <f t="shared" si="1"/>
        <v>0</v>
      </c>
      <c r="B125" s="108" t="s">
        <v>1455</v>
      </c>
      <c r="C125" s="108" t="s">
        <v>1456</v>
      </c>
    </row>
    <row r="126" spans="1:3" x14ac:dyDescent="0.3">
      <c r="A126" s="108">
        <f t="shared" si="1"/>
        <v>0</v>
      </c>
      <c r="B126" s="108" t="s">
        <v>1459</v>
      </c>
      <c r="C126" s="108" t="s">
        <v>1460</v>
      </c>
    </row>
    <row r="127" spans="1:3" x14ac:dyDescent="0.3">
      <c r="A127" s="108">
        <f t="shared" si="1"/>
        <v>0</v>
      </c>
      <c r="B127" s="108" t="s">
        <v>1463</v>
      </c>
      <c r="C127" s="108" t="s">
        <v>1464</v>
      </c>
    </row>
    <row r="128" spans="1:3" x14ac:dyDescent="0.3">
      <c r="A128" s="108">
        <f t="shared" si="1"/>
        <v>0</v>
      </c>
      <c r="B128" s="108" t="s">
        <v>1467</v>
      </c>
      <c r="C128" s="108" t="s">
        <v>1468</v>
      </c>
    </row>
    <row r="129" spans="1:3" x14ac:dyDescent="0.3">
      <c r="A129" s="108">
        <f t="shared" si="1"/>
        <v>0</v>
      </c>
      <c r="B129" s="108" t="s">
        <v>1471</v>
      </c>
      <c r="C129" s="108" t="s">
        <v>1472</v>
      </c>
    </row>
    <row r="130" spans="1:3" x14ac:dyDescent="0.3">
      <c r="A130" s="108">
        <f t="shared" si="1"/>
        <v>0</v>
      </c>
      <c r="B130" s="108" t="s">
        <v>1475</v>
      </c>
      <c r="C130" s="108" t="s">
        <v>1476</v>
      </c>
    </row>
    <row r="131" spans="1:3" x14ac:dyDescent="0.3">
      <c r="A131" s="108">
        <f t="shared" ref="A131:A194" si="2">IFERROR(IF(SEARCH($D$1,C131)&gt;0,A130+1,A130),A130)</f>
        <v>0</v>
      </c>
      <c r="B131" s="108" t="s">
        <v>1479</v>
      </c>
      <c r="C131" s="108" t="s">
        <v>1480</v>
      </c>
    </row>
    <row r="132" spans="1:3" x14ac:dyDescent="0.3">
      <c r="A132" s="108">
        <f t="shared" si="2"/>
        <v>0</v>
      </c>
      <c r="B132" s="108" t="s">
        <v>1483</v>
      </c>
      <c r="C132" s="108" t="s">
        <v>1484</v>
      </c>
    </row>
    <row r="133" spans="1:3" x14ac:dyDescent="0.3">
      <c r="A133" s="108">
        <f t="shared" si="2"/>
        <v>0</v>
      </c>
      <c r="B133" s="108" t="s">
        <v>1487</v>
      </c>
      <c r="C133" s="108" t="s">
        <v>1488</v>
      </c>
    </row>
    <row r="134" spans="1:3" x14ac:dyDescent="0.3">
      <c r="A134" s="108">
        <f t="shared" si="2"/>
        <v>0</v>
      </c>
      <c r="B134" s="108" t="s">
        <v>1491</v>
      </c>
      <c r="C134" s="108" t="s">
        <v>1492</v>
      </c>
    </row>
    <row r="135" spans="1:3" x14ac:dyDescent="0.3">
      <c r="A135" s="108">
        <f t="shared" si="2"/>
        <v>0</v>
      </c>
      <c r="B135" s="108" t="s">
        <v>1495</v>
      </c>
      <c r="C135" s="108" t="s">
        <v>1496</v>
      </c>
    </row>
    <row r="136" spans="1:3" x14ac:dyDescent="0.3">
      <c r="A136" s="108">
        <f t="shared" si="2"/>
        <v>0</v>
      </c>
      <c r="B136" s="108" t="s">
        <v>1499</v>
      </c>
      <c r="C136" s="108" t="s">
        <v>1500</v>
      </c>
    </row>
    <row r="137" spans="1:3" x14ac:dyDescent="0.3">
      <c r="A137" s="108">
        <f t="shared" si="2"/>
        <v>0</v>
      </c>
      <c r="B137" s="108" t="s">
        <v>1503</v>
      </c>
      <c r="C137" s="108" t="s">
        <v>1504</v>
      </c>
    </row>
    <row r="138" spans="1:3" x14ac:dyDescent="0.3">
      <c r="A138" s="108">
        <f t="shared" si="2"/>
        <v>0</v>
      </c>
      <c r="B138" s="108" t="s">
        <v>1507</v>
      </c>
      <c r="C138" s="108" t="s">
        <v>1508</v>
      </c>
    </row>
    <row r="139" spans="1:3" x14ac:dyDescent="0.3">
      <c r="A139" s="108">
        <f t="shared" si="2"/>
        <v>0</v>
      </c>
      <c r="B139" s="108" t="s">
        <v>1511</v>
      </c>
      <c r="C139" s="108" t="s">
        <v>1512</v>
      </c>
    </row>
    <row r="140" spans="1:3" x14ac:dyDescent="0.3">
      <c r="A140" s="108">
        <f t="shared" si="2"/>
        <v>0</v>
      </c>
      <c r="B140" s="108" t="s">
        <v>1515</v>
      </c>
      <c r="C140" s="108" t="s">
        <v>1516</v>
      </c>
    </row>
    <row r="141" spans="1:3" x14ac:dyDescent="0.3">
      <c r="A141" s="108">
        <f t="shared" si="2"/>
        <v>0</v>
      </c>
      <c r="B141" s="108" t="s">
        <v>1519</v>
      </c>
      <c r="C141" s="108" t="s">
        <v>1520</v>
      </c>
    </row>
    <row r="142" spans="1:3" x14ac:dyDescent="0.3">
      <c r="A142" s="108">
        <f t="shared" si="2"/>
        <v>0</v>
      </c>
      <c r="B142" s="108" t="s">
        <v>1523</v>
      </c>
      <c r="C142" s="108" t="s">
        <v>1524</v>
      </c>
    </row>
    <row r="143" spans="1:3" x14ac:dyDescent="0.3">
      <c r="A143" s="108">
        <f t="shared" si="2"/>
        <v>0</v>
      </c>
      <c r="B143" s="108" t="s">
        <v>1527</v>
      </c>
      <c r="C143" s="108" t="s">
        <v>1528</v>
      </c>
    </row>
    <row r="144" spans="1:3" x14ac:dyDescent="0.3">
      <c r="A144" s="108">
        <f t="shared" si="2"/>
        <v>0</v>
      </c>
      <c r="B144" s="108" t="s">
        <v>1531</v>
      </c>
      <c r="C144" s="108" t="s">
        <v>1532</v>
      </c>
    </row>
    <row r="145" spans="1:3" x14ac:dyDescent="0.3">
      <c r="A145" s="108">
        <f t="shared" si="2"/>
        <v>0</v>
      </c>
      <c r="B145" s="108" t="s">
        <v>1535</v>
      </c>
      <c r="C145" s="108" t="s">
        <v>1536</v>
      </c>
    </row>
    <row r="146" spans="1:3" x14ac:dyDescent="0.3">
      <c r="A146" s="108">
        <f t="shared" si="2"/>
        <v>0</v>
      </c>
      <c r="B146" s="108" t="s">
        <v>1539</v>
      </c>
      <c r="C146" s="108" t="s">
        <v>1540</v>
      </c>
    </row>
    <row r="147" spans="1:3" x14ac:dyDescent="0.3">
      <c r="A147" s="108">
        <f t="shared" si="2"/>
        <v>0</v>
      </c>
      <c r="B147" s="108" t="s">
        <v>1543</v>
      </c>
      <c r="C147" s="108" t="s">
        <v>1544</v>
      </c>
    </row>
    <row r="148" spans="1:3" x14ac:dyDescent="0.3">
      <c r="A148" s="108">
        <f t="shared" si="2"/>
        <v>0</v>
      </c>
      <c r="B148" s="108" t="s">
        <v>1547</v>
      </c>
      <c r="C148" s="108" t="s">
        <v>1548</v>
      </c>
    </row>
    <row r="149" spans="1:3" x14ac:dyDescent="0.3">
      <c r="A149" s="108">
        <f t="shared" si="2"/>
        <v>0</v>
      </c>
      <c r="B149" s="108" t="s">
        <v>1551</v>
      </c>
      <c r="C149" s="108" t="s">
        <v>1552</v>
      </c>
    </row>
    <row r="150" spans="1:3" x14ac:dyDescent="0.3">
      <c r="A150" s="108">
        <f t="shared" si="2"/>
        <v>0</v>
      </c>
      <c r="B150" s="108" t="s">
        <v>1555</v>
      </c>
      <c r="C150" s="108" t="s">
        <v>1556</v>
      </c>
    </row>
    <row r="151" spans="1:3" x14ac:dyDescent="0.3">
      <c r="A151" s="108">
        <f t="shared" si="2"/>
        <v>0</v>
      </c>
      <c r="B151" s="108" t="s">
        <v>1559</v>
      </c>
      <c r="C151" s="108" t="s">
        <v>1560</v>
      </c>
    </row>
    <row r="152" spans="1:3" x14ac:dyDescent="0.3">
      <c r="A152" s="108">
        <f t="shared" si="2"/>
        <v>0</v>
      </c>
      <c r="B152" s="108" t="s">
        <v>1563</v>
      </c>
      <c r="C152" s="108" t="s">
        <v>1564</v>
      </c>
    </row>
    <row r="153" spans="1:3" x14ac:dyDescent="0.3">
      <c r="A153" s="108">
        <f t="shared" si="2"/>
        <v>0</v>
      </c>
      <c r="B153" s="108" t="s">
        <v>1567</v>
      </c>
      <c r="C153" s="108" t="s">
        <v>1568</v>
      </c>
    </row>
    <row r="154" spans="1:3" x14ac:dyDescent="0.3">
      <c r="A154" s="108">
        <f t="shared" si="2"/>
        <v>0</v>
      </c>
      <c r="B154" s="108" t="s">
        <v>1571</v>
      </c>
      <c r="C154" s="108" t="s">
        <v>1572</v>
      </c>
    </row>
    <row r="155" spans="1:3" x14ac:dyDescent="0.3">
      <c r="A155" s="108">
        <f t="shared" si="2"/>
        <v>0</v>
      </c>
      <c r="B155" s="108" t="s">
        <v>1575</v>
      </c>
      <c r="C155" s="108" t="s">
        <v>1576</v>
      </c>
    </row>
    <row r="156" spans="1:3" x14ac:dyDescent="0.3">
      <c r="A156" s="108">
        <f t="shared" si="2"/>
        <v>0</v>
      </c>
      <c r="B156" s="108" t="s">
        <v>1579</v>
      </c>
      <c r="C156" s="108" t="s">
        <v>1580</v>
      </c>
    </row>
    <row r="157" spans="1:3" x14ac:dyDescent="0.3">
      <c r="A157" s="108">
        <f t="shared" si="2"/>
        <v>0</v>
      </c>
      <c r="B157" s="108" t="s">
        <v>1583</v>
      </c>
      <c r="C157" s="108" t="s">
        <v>1584</v>
      </c>
    </row>
    <row r="158" spans="1:3" x14ac:dyDescent="0.3">
      <c r="A158" s="108">
        <f t="shared" si="2"/>
        <v>0</v>
      </c>
      <c r="B158" s="108" t="s">
        <v>1587</v>
      </c>
      <c r="C158" s="108" t="s">
        <v>1588</v>
      </c>
    </row>
    <row r="159" spans="1:3" x14ac:dyDescent="0.3">
      <c r="A159" s="108">
        <f t="shared" si="2"/>
        <v>0</v>
      </c>
      <c r="B159" s="108" t="s">
        <v>1591</v>
      </c>
      <c r="C159" s="108" t="s">
        <v>1592</v>
      </c>
    </row>
    <row r="160" spans="1:3" x14ac:dyDescent="0.3">
      <c r="A160" s="108">
        <f t="shared" si="2"/>
        <v>0</v>
      </c>
      <c r="B160" s="108" t="s">
        <v>1595</v>
      </c>
      <c r="C160" s="108" t="s">
        <v>1596</v>
      </c>
    </row>
    <row r="161" spans="1:3" x14ac:dyDescent="0.3">
      <c r="A161" s="108">
        <f t="shared" si="2"/>
        <v>0</v>
      </c>
      <c r="B161" s="108" t="s">
        <v>1599</v>
      </c>
      <c r="C161" s="108" t="s">
        <v>1600</v>
      </c>
    </row>
    <row r="162" spans="1:3" x14ac:dyDescent="0.3">
      <c r="A162" s="108">
        <f t="shared" si="2"/>
        <v>0</v>
      </c>
      <c r="B162" s="108" t="s">
        <v>1603</v>
      </c>
      <c r="C162" s="108" t="s">
        <v>1604</v>
      </c>
    </row>
    <row r="163" spans="1:3" x14ac:dyDescent="0.3">
      <c r="A163" s="108">
        <f t="shared" si="2"/>
        <v>0</v>
      </c>
      <c r="B163" s="108" t="s">
        <v>1607</v>
      </c>
      <c r="C163" s="108" t="s">
        <v>1608</v>
      </c>
    </row>
    <row r="164" spans="1:3" x14ac:dyDescent="0.3">
      <c r="A164" s="108">
        <f t="shared" si="2"/>
        <v>0</v>
      </c>
      <c r="B164" s="108" t="s">
        <v>1611</v>
      </c>
      <c r="C164" s="108" t="s">
        <v>1612</v>
      </c>
    </row>
    <row r="165" spans="1:3" x14ac:dyDescent="0.3">
      <c r="A165" s="108">
        <f t="shared" si="2"/>
        <v>0</v>
      </c>
      <c r="B165" s="108" t="s">
        <v>1615</v>
      </c>
      <c r="C165" s="108" t="s">
        <v>1616</v>
      </c>
    </row>
    <row r="166" spans="1:3" x14ac:dyDescent="0.3">
      <c r="A166" s="108">
        <f t="shared" si="2"/>
        <v>0</v>
      </c>
      <c r="B166" s="108" t="s">
        <v>1619</v>
      </c>
      <c r="C166" s="108" t="s">
        <v>1620</v>
      </c>
    </row>
    <row r="167" spans="1:3" x14ac:dyDescent="0.3">
      <c r="A167" s="108">
        <f t="shared" si="2"/>
        <v>0</v>
      </c>
      <c r="B167" s="108" t="s">
        <v>1623</v>
      </c>
      <c r="C167" s="108" t="s">
        <v>1624</v>
      </c>
    </row>
    <row r="168" spans="1:3" x14ac:dyDescent="0.3">
      <c r="A168" s="108">
        <f t="shared" si="2"/>
        <v>0</v>
      </c>
      <c r="B168" s="108" t="s">
        <v>1627</v>
      </c>
      <c r="C168" s="108" t="s">
        <v>1628</v>
      </c>
    </row>
    <row r="169" spans="1:3" x14ac:dyDescent="0.3">
      <c r="A169" s="108">
        <f t="shared" si="2"/>
        <v>0</v>
      </c>
      <c r="B169" s="108" t="s">
        <v>1631</v>
      </c>
      <c r="C169" s="108" t="s">
        <v>1632</v>
      </c>
    </row>
    <row r="170" spans="1:3" x14ac:dyDescent="0.3">
      <c r="A170" s="108">
        <f t="shared" si="2"/>
        <v>0</v>
      </c>
      <c r="B170" s="108" t="s">
        <v>1635</v>
      </c>
      <c r="C170" s="108" t="s">
        <v>1636</v>
      </c>
    </row>
    <row r="171" spans="1:3" x14ac:dyDescent="0.3">
      <c r="A171" s="108">
        <f t="shared" si="2"/>
        <v>0</v>
      </c>
      <c r="B171" s="108" t="s">
        <v>1639</v>
      </c>
      <c r="C171" s="108" t="s">
        <v>1640</v>
      </c>
    </row>
    <row r="172" spans="1:3" x14ac:dyDescent="0.3">
      <c r="A172" s="108">
        <f t="shared" si="2"/>
        <v>0</v>
      </c>
      <c r="B172" s="108" t="s">
        <v>1643</v>
      </c>
      <c r="C172" s="108" t="s">
        <v>1644</v>
      </c>
    </row>
    <row r="173" spans="1:3" x14ac:dyDescent="0.3">
      <c r="A173" s="108">
        <f t="shared" si="2"/>
        <v>0</v>
      </c>
      <c r="B173" s="108" t="s">
        <v>1647</v>
      </c>
      <c r="C173" s="108" t="s">
        <v>1648</v>
      </c>
    </row>
    <row r="174" spans="1:3" x14ac:dyDescent="0.3">
      <c r="A174" s="108">
        <f t="shared" si="2"/>
        <v>0</v>
      </c>
      <c r="B174" s="108" t="s">
        <v>1651</v>
      </c>
      <c r="C174" s="108" t="s">
        <v>1652</v>
      </c>
    </row>
    <row r="175" spans="1:3" x14ac:dyDescent="0.3">
      <c r="A175" s="108">
        <f t="shared" si="2"/>
        <v>0</v>
      </c>
      <c r="B175" s="108" t="s">
        <v>1655</v>
      </c>
      <c r="C175" s="108" t="s">
        <v>1656</v>
      </c>
    </row>
    <row r="176" spans="1:3" x14ac:dyDescent="0.3">
      <c r="A176" s="108">
        <f t="shared" si="2"/>
        <v>0</v>
      </c>
      <c r="B176" s="108" t="s">
        <v>1659</v>
      </c>
      <c r="C176" s="108" t="s">
        <v>1660</v>
      </c>
    </row>
    <row r="177" spans="1:3" x14ac:dyDescent="0.3">
      <c r="A177" s="108">
        <f t="shared" si="2"/>
        <v>0</v>
      </c>
      <c r="B177" s="108" t="s">
        <v>1663</v>
      </c>
      <c r="C177" s="108" t="s">
        <v>1664</v>
      </c>
    </row>
    <row r="178" spans="1:3" x14ac:dyDescent="0.3">
      <c r="A178" s="108">
        <f t="shared" si="2"/>
        <v>0</v>
      </c>
      <c r="B178" s="108" t="s">
        <v>1667</v>
      </c>
      <c r="C178" s="108" t="s">
        <v>1668</v>
      </c>
    </row>
    <row r="179" spans="1:3" x14ac:dyDescent="0.3">
      <c r="A179" s="108">
        <f t="shared" si="2"/>
        <v>0</v>
      </c>
      <c r="B179" s="108" t="s">
        <v>1671</v>
      </c>
      <c r="C179" s="108" t="s">
        <v>1672</v>
      </c>
    </row>
    <row r="180" spans="1:3" x14ac:dyDescent="0.3">
      <c r="A180" s="108">
        <f t="shared" si="2"/>
        <v>0</v>
      </c>
      <c r="B180" s="108" t="s">
        <v>1675</v>
      </c>
      <c r="C180" s="108" t="s">
        <v>1676</v>
      </c>
    </row>
    <row r="181" spans="1:3" x14ac:dyDescent="0.3">
      <c r="A181" s="108">
        <f t="shared" si="2"/>
        <v>0</v>
      </c>
      <c r="B181" s="108" t="s">
        <v>1679</v>
      </c>
      <c r="C181" s="108" t="s">
        <v>1680</v>
      </c>
    </row>
    <row r="182" spans="1:3" x14ac:dyDescent="0.3">
      <c r="A182" s="108">
        <f t="shared" si="2"/>
        <v>0</v>
      </c>
      <c r="B182" s="108" t="s">
        <v>1683</v>
      </c>
      <c r="C182" s="108" t="s">
        <v>1684</v>
      </c>
    </row>
    <row r="183" spans="1:3" x14ac:dyDescent="0.3">
      <c r="A183" s="108">
        <f t="shared" si="2"/>
        <v>0</v>
      </c>
      <c r="B183" s="108" t="s">
        <v>1687</v>
      </c>
      <c r="C183" s="108" t="s">
        <v>1688</v>
      </c>
    </row>
    <row r="184" spans="1:3" x14ac:dyDescent="0.3">
      <c r="A184" s="108">
        <f t="shared" si="2"/>
        <v>0</v>
      </c>
      <c r="B184" s="108" t="s">
        <v>1691</v>
      </c>
      <c r="C184" s="108" t="s">
        <v>1692</v>
      </c>
    </row>
    <row r="185" spans="1:3" x14ac:dyDescent="0.3">
      <c r="A185" s="108">
        <f t="shared" si="2"/>
        <v>0</v>
      </c>
      <c r="B185" s="108" t="s">
        <v>1695</v>
      </c>
      <c r="C185" s="108" t="s">
        <v>1696</v>
      </c>
    </row>
    <row r="186" spans="1:3" x14ac:dyDescent="0.3">
      <c r="A186" s="108">
        <f t="shared" si="2"/>
        <v>0</v>
      </c>
      <c r="B186" s="108" t="s">
        <v>1699</v>
      </c>
      <c r="C186" s="108" t="s">
        <v>1700</v>
      </c>
    </row>
    <row r="187" spans="1:3" x14ac:dyDescent="0.3">
      <c r="A187" s="108">
        <f t="shared" si="2"/>
        <v>0</v>
      </c>
      <c r="B187" s="108" t="s">
        <v>1703</v>
      </c>
      <c r="C187" s="108" t="s">
        <v>1704</v>
      </c>
    </row>
    <row r="188" spans="1:3" x14ac:dyDescent="0.3">
      <c r="A188" s="108">
        <f t="shared" si="2"/>
        <v>0</v>
      </c>
      <c r="B188" s="108" t="s">
        <v>1707</v>
      </c>
      <c r="C188" s="108" t="s">
        <v>1708</v>
      </c>
    </row>
    <row r="189" spans="1:3" x14ac:dyDescent="0.3">
      <c r="A189" s="108">
        <f t="shared" si="2"/>
        <v>0</v>
      </c>
      <c r="B189" s="108" t="s">
        <v>1711</v>
      </c>
      <c r="C189" s="108" t="s">
        <v>1712</v>
      </c>
    </row>
    <row r="190" spans="1:3" x14ac:dyDescent="0.3">
      <c r="A190" s="108">
        <f t="shared" si="2"/>
        <v>0</v>
      </c>
      <c r="B190" s="108" t="s">
        <v>1716</v>
      </c>
      <c r="C190" s="108" t="s">
        <v>1717</v>
      </c>
    </row>
    <row r="191" spans="1:3" x14ac:dyDescent="0.3">
      <c r="A191" s="108">
        <f t="shared" si="2"/>
        <v>0</v>
      </c>
      <c r="B191" s="108" t="s">
        <v>1715</v>
      </c>
      <c r="C191" s="108" t="s">
        <v>1720</v>
      </c>
    </row>
    <row r="192" spans="1:3" x14ac:dyDescent="0.3">
      <c r="A192" s="108">
        <f t="shared" si="2"/>
        <v>0</v>
      </c>
      <c r="B192" s="108" t="s">
        <v>1723</v>
      </c>
      <c r="C192" s="108" t="s">
        <v>1724</v>
      </c>
    </row>
    <row r="193" spans="1:3" x14ac:dyDescent="0.3">
      <c r="A193" s="108">
        <f t="shared" si="2"/>
        <v>0</v>
      </c>
      <c r="B193" s="108" t="s">
        <v>1727</v>
      </c>
      <c r="C193" s="108" t="s">
        <v>1728</v>
      </c>
    </row>
    <row r="194" spans="1:3" x14ac:dyDescent="0.3">
      <c r="A194" s="108">
        <f t="shared" si="2"/>
        <v>0</v>
      </c>
      <c r="B194" s="108" t="s">
        <v>1731</v>
      </c>
      <c r="C194" s="108" t="s">
        <v>1732</v>
      </c>
    </row>
    <row r="195" spans="1:3" x14ac:dyDescent="0.3">
      <c r="A195" s="108">
        <f t="shared" ref="A195:A258" si="3">IFERROR(IF(SEARCH($D$1,C195)&gt;0,A194+1,A194),A194)</f>
        <v>0</v>
      </c>
      <c r="B195" s="108" t="s">
        <v>1735</v>
      </c>
      <c r="C195" s="108" t="s">
        <v>1736</v>
      </c>
    </row>
    <row r="196" spans="1:3" x14ac:dyDescent="0.3">
      <c r="A196" s="108">
        <f t="shared" si="3"/>
        <v>0</v>
      </c>
      <c r="B196" s="108" t="s">
        <v>1739</v>
      </c>
      <c r="C196" s="108" t="s">
        <v>1740</v>
      </c>
    </row>
    <row r="197" spans="1:3" x14ac:dyDescent="0.3">
      <c r="A197" s="108">
        <f t="shared" si="3"/>
        <v>0</v>
      </c>
      <c r="B197" s="108" t="s">
        <v>1743</v>
      </c>
      <c r="C197" s="108" t="s">
        <v>1744</v>
      </c>
    </row>
    <row r="198" spans="1:3" x14ac:dyDescent="0.3">
      <c r="A198" s="108">
        <f t="shared" si="3"/>
        <v>0</v>
      </c>
      <c r="B198" s="108" t="s">
        <v>1747</v>
      </c>
      <c r="C198" s="108" t="s">
        <v>1748</v>
      </c>
    </row>
    <row r="199" spans="1:3" x14ac:dyDescent="0.3">
      <c r="A199" s="108">
        <f t="shared" si="3"/>
        <v>0</v>
      </c>
      <c r="B199" s="108" t="s">
        <v>1751</v>
      </c>
      <c r="C199" s="108" t="s">
        <v>1752</v>
      </c>
    </row>
    <row r="200" spans="1:3" x14ac:dyDescent="0.3">
      <c r="A200" s="108">
        <f t="shared" si="3"/>
        <v>0</v>
      </c>
      <c r="B200" s="108" t="s">
        <v>1755</v>
      </c>
      <c r="C200" s="108" t="s">
        <v>1756</v>
      </c>
    </row>
    <row r="201" spans="1:3" x14ac:dyDescent="0.3">
      <c r="A201" s="108">
        <f t="shared" si="3"/>
        <v>0</v>
      </c>
      <c r="B201" s="108" t="s">
        <v>1759</v>
      </c>
      <c r="C201" s="108" t="s">
        <v>1760</v>
      </c>
    </row>
    <row r="202" spans="1:3" x14ac:dyDescent="0.3">
      <c r="A202" s="108">
        <f t="shared" si="3"/>
        <v>0</v>
      </c>
      <c r="B202" s="108" t="s">
        <v>1763</v>
      </c>
      <c r="C202" s="108" t="s">
        <v>1764</v>
      </c>
    </row>
    <row r="203" spans="1:3" x14ac:dyDescent="0.3">
      <c r="A203" s="108">
        <f t="shared" si="3"/>
        <v>0</v>
      </c>
      <c r="B203" s="108" t="s">
        <v>1767</v>
      </c>
      <c r="C203" s="108" t="s">
        <v>1768</v>
      </c>
    </row>
    <row r="204" spans="1:3" x14ac:dyDescent="0.3">
      <c r="A204" s="108">
        <f t="shared" si="3"/>
        <v>0</v>
      </c>
      <c r="B204" s="108" t="s">
        <v>1771</v>
      </c>
      <c r="C204" s="108" t="s">
        <v>1772</v>
      </c>
    </row>
    <row r="205" spans="1:3" x14ac:dyDescent="0.3">
      <c r="A205" s="108">
        <f t="shared" si="3"/>
        <v>0</v>
      </c>
      <c r="B205" s="108" t="s">
        <v>1775</v>
      </c>
      <c r="C205" s="108" t="s">
        <v>1776</v>
      </c>
    </row>
    <row r="206" spans="1:3" x14ac:dyDescent="0.3">
      <c r="A206" s="108">
        <f t="shared" si="3"/>
        <v>0</v>
      </c>
      <c r="B206" s="108" t="s">
        <v>1779</v>
      </c>
      <c r="C206" s="108" t="s">
        <v>1780</v>
      </c>
    </row>
    <row r="207" spans="1:3" x14ac:dyDescent="0.3">
      <c r="A207" s="108">
        <f t="shared" si="3"/>
        <v>0</v>
      </c>
      <c r="B207" s="108" t="s">
        <v>1783</v>
      </c>
      <c r="C207" s="108" t="s">
        <v>1784</v>
      </c>
    </row>
    <row r="208" spans="1:3" x14ac:dyDescent="0.3">
      <c r="A208" s="108">
        <f t="shared" si="3"/>
        <v>0</v>
      </c>
      <c r="B208" s="108" t="s">
        <v>1787</v>
      </c>
      <c r="C208" s="108" t="s">
        <v>1788</v>
      </c>
    </row>
    <row r="209" spans="1:3" x14ac:dyDescent="0.3">
      <c r="A209" s="108">
        <f t="shared" si="3"/>
        <v>0</v>
      </c>
      <c r="B209" s="108" t="s">
        <v>1791</v>
      </c>
      <c r="C209" s="108" t="s">
        <v>1792</v>
      </c>
    </row>
    <row r="210" spans="1:3" x14ac:dyDescent="0.3">
      <c r="A210" s="108">
        <f t="shared" si="3"/>
        <v>0</v>
      </c>
      <c r="B210" s="108" t="s">
        <v>1795</v>
      </c>
      <c r="C210" s="108" t="s">
        <v>1796</v>
      </c>
    </row>
    <row r="211" spans="1:3" x14ac:dyDescent="0.3">
      <c r="A211" s="108">
        <f t="shared" si="3"/>
        <v>0</v>
      </c>
      <c r="B211" s="108" t="s">
        <v>1799</v>
      </c>
      <c r="C211" s="108" t="s">
        <v>1800</v>
      </c>
    </row>
    <row r="212" spans="1:3" x14ac:dyDescent="0.3">
      <c r="A212" s="108">
        <f t="shared" si="3"/>
        <v>0</v>
      </c>
      <c r="B212" s="108" t="s">
        <v>1803</v>
      </c>
      <c r="C212" s="108" t="s">
        <v>1804</v>
      </c>
    </row>
    <row r="213" spans="1:3" x14ac:dyDescent="0.3">
      <c r="A213" s="108">
        <f t="shared" si="3"/>
        <v>0</v>
      </c>
      <c r="B213" s="108" t="s">
        <v>1807</v>
      </c>
      <c r="C213" s="108" t="s">
        <v>1808</v>
      </c>
    </row>
    <row r="214" spans="1:3" x14ac:dyDescent="0.3">
      <c r="A214" s="108">
        <f t="shared" si="3"/>
        <v>0</v>
      </c>
      <c r="B214" s="108" t="s">
        <v>1811</v>
      </c>
      <c r="C214" s="108" t="s">
        <v>1812</v>
      </c>
    </row>
    <row r="215" spans="1:3" x14ac:dyDescent="0.3">
      <c r="A215" s="108">
        <f t="shared" si="3"/>
        <v>0</v>
      </c>
      <c r="B215" s="108" t="s">
        <v>1815</v>
      </c>
      <c r="C215" s="108" t="s">
        <v>1816</v>
      </c>
    </row>
    <row r="216" spans="1:3" x14ac:dyDescent="0.3">
      <c r="A216" s="108">
        <f t="shared" si="3"/>
        <v>0</v>
      </c>
      <c r="B216" s="108" t="s">
        <v>1819</v>
      </c>
      <c r="C216" s="108" t="s">
        <v>1820</v>
      </c>
    </row>
    <row r="217" spans="1:3" x14ac:dyDescent="0.3">
      <c r="A217" s="108">
        <f t="shared" si="3"/>
        <v>0</v>
      </c>
      <c r="B217" s="108" t="s">
        <v>1823</v>
      </c>
      <c r="C217" s="108" t="s">
        <v>1824</v>
      </c>
    </row>
    <row r="218" spans="1:3" x14ac:dyDescent="0.3">
      <c r="A218" s="108">
        <f t="shared" si="3"/>
        <v>0</v>
      </c>
      <c r="B218" s="108" t="s">
        <v>1827</v>
      </c>
      <c r="C218" s="108" t="s">
        <v>1828</v>
      </c>
    </row>
    <row r="219" spans="1:3" x14ac:dyDescent="0.3">
      <c r="A219" s="108">
        <f t="shared" si="3"/>
        <v>0</v>
      </c>
      <c r="B219" s="108" t="s">
        <v>1831</v>
      </c>
      <c r="C219" s="108" t="s">
        <v>1832</v>
      </c>
    </row>
    <row r="220" spans="1:3" x14ac:dyDescent="0.3">
      <c r="A220" s="108">
        <f t="shared" si="3"/>
        <v>0</v>
      </c>
      <c r="B220" s="108" t="s">
        <v>1835</v>
      </c>
      <c r="C220" s="108" t="s">
        <v>1836</v>
      </c>
    </row>
    <row r="221" spans="1:3" x14ac:dyDescent="0.3">
      <c r="A221" s="108">
        <f t="shared" si="3"/>
        <v>0</v>
      </c>
      <c r="B221" s="108" t="s">
        <v>1839</v>
      </c>
      <c r="C221" s="108" t="s">
        <v>1840</v>
      </c>
    </row>
    <row r="222" spans="1:3" x14ac:dyDescent="0.3">
      <c r="A222" s="108">
        <f t="shared" si="3"/>
        <v>0</v>
      </c>
      <c r="B222" s="108" t="s">
        <v>1843</v>
      </c>
      <c r="C222" s="108" t="s">
        <v>1844</v>
      </c>
    </row>
    <row r="223" spans="1:3" x14ac:dyDescent="0.3">
      <c r="A223" s="108">
        <f t="shared" si="3"/>
        <v>0</v>
      </c>
      <c r="B223" s="108" t="s">
        <v>1847</v>
      </c>
      <c r="C223" s="108" t="s">
        <v>1848</v>
      </c>
    </row>
    <row r="224" spans="1:3" x14ac:dyDescent="0.3">
      <c r="A224" s="108">
        <f t="shared" si="3"/>
        <v>0</v>
      </c>
      <c r="B224" s="108" t="s">
        <v>1851</v>
      </c>
      <c r="C224" s="108" t="s">
        <v>1852</v>
      </c>
    </row>
    <row r="225" spans="1:3" x14ac:dyDescent="0.3">
      <c r="A225" s="108">
        <f t="shared" si="3"/>
        <v>0</v>
      </c>
      <c r="B225" s="108" t="s">
        <v>1855</v>
      </c>
      <c r="C225" s="108" t="s">
        <v>1856</v>
      </c>
    </row>
    <row r="226" spans="1:3" x14ac:dyDescent="0.3">
      <c r="A226" s="108">
        <f t="shared" si="3"/>
        <v>0</v>
      </c>
      <c r="B226" s="108" t="s">
        <v>1859</v>
      </c>
      <c r="C226" s="108" t="s">
        <v>1860</v>
      </c>
    </row>
    <row r="227" spans="1:3" x14ac:dyDescent="0.3">
      <c r="A227" s="108">
        <f t="shared" si="3"/>
        <v>0</v>
      </c>
      <c r="B227" s="108" t="s">
        <v>1863</v>
      </c>
      <c r="C227" s="108" t="s">
        <v>1864</v>
      </c>
    </row>
    <row r="228" spans="1:3" x14ac:dyDescent="0.3">
      <c r="A228" s="108">
        <f t="shared" si="3"/>
        <v>0</v>
      </c>
      <c r="B228" s="108" t="s">
        <v>1867</v>
      </c>
      <c r="C228" s="108" t="s">
        <v>1868</v>
      </c>
    </row>
    <row r="229" spans="1:3" x14ac:dyDescent="0.3">
      <c r="A229" s="108">
        <f t="shared" si="3"/>
        <v>0</v>
      </c>
      <c r="B229" s="108" t="s">
        <v>1871</v>
      </c>
      <c r="C229" s="108" t="s">
        <v>1872</v>
      </c>
    </row>
    <row r="230" spans="1:3" x14ac:dyDescent="0.3">
      <c r="A230" s="108">
        <f t="shared" si="3"/>
        <v>0</v>
      </c>
      <c r="B230" s="108" t="s">
        <v>1875</v>
      </c>
      <c r="C230" s="108" t="s">
        <v>1876</v>
      </c>
    </row>
    <row r="231" spans="1:3" x14ac:dyDescent="0.3">
      <c r="A231" s="108">
        <f t="shared" si="3"/>
        <v>0</v>
      </c>
      <c r="B231" s="108" t="s">
        <v>1879</v>
      </c>
      <c r="C231" s="108" t="s">
        <v>1881</v>
      </c>
    </row>
    <row r="232" spans="1:3" x14ac:dyDescent="0.3">
      <c r="A232" s="108">
        <f t="shared" si="3"/>
        <v>0</v>
      </c>
      <c r="B232" s="108" t="s">
        <v>1884</v>
      </c>
      <c r="C232" s="108" t="s">
        <v>1885</v>
      </c>
    </row>
    <row r="233" spans="1:3" x14ac:dyDescent="0.3">
      <c r="A233" s="108">
        <f t="shared" si="3"/>
        <v>0</v>
      </c>
      <c r="B233" s="108" t="s">
        <v>1888</v>
      </c>
      <c r="C233" s="108" t="s">
        <v>1889</v>
      </c>
    </row>
    <row r="234" spans="1:3" x14ac:dyDescent="0.3">
      <c r="A234" s="108">
        <f t="shared" si="3"/>
        <v>0</v>
      </c>
      <c r="B234" s="108" t="s">
        <v>1892</v>
      </c>
      <c r="C234" s="108" t="s">
        <v>1893</v>
      </c>
    </row>
    <row r="235" spans="1:3" x14ac:dyDescent="0.3">
      <c r="A235" s="108">
        <f t="shared" si="3"/>
        <v>0</v>
      </c>
      <c r="B235" s="108" t="s">
        <v>1896</v>
      </c>
      <c r="C235" s="108" t="s">
        <v>1897</v>
      </c>
    </row>
    <row r="236" spans="1:3" x14ac:dyDescent="0.3">
      <c r="A236" s="108">
        <f t="shared" si="3"/>
        <v>0</v>
      </c>
      <c r="B236" s="108" t="s">
        <v>1900</v>
      </c>
      <c r="C236" s="108" t="s">
        <v>1901</v>
      </c>
    </row>
    <row r="237" spans="1:3" x14ac:dyDescent="0.3">
      <c r="A237" s="108">
        <f t="shared" si="3"/>
        <v>0</v>
      </c>
      <c r="B237" s="108" t="s">
        <v>1904</v>
      </c>
      <c r="C237" s="108" t="s">
        <v>1905</v>
      </c>
    </row>
    <row r="238" spans="1:3" x14ac:dyDescent="0.3">
      <c r="A238" s="108">
        <f t="shared" si="3"/>
        <v>0</v>
      </c>
      <c r="B238" s="108" t="s">
        <v>1908</v>
      </c>
      <c r="C238" s="108" t="s">
        <v>1909</v>
      </c>
    </row>
    <row r="239" spans="1:3" x14ac:dyDescent="0.3">
      <c r="A239" s="108">
        <f t="shared" si="3"/>
        <v>0</v>
      </c>
      <c r="B239" s="108" t="s">
        <v>1912</v>
      </c>
      <c r="C239" s="108" t="s">
        <v>1913</v>
      </c>
    </row>
    <row r="240" spans="1:3" x14ac:dyDescent="0.3">
      <c r="A240" s="108">
        <f t="shared" si="3"/>
        <v>0</v>
      </c>
      <c r="B240" s="108" t="s">
        <v>1916</v>
      </c>
      <c r="C240" s="108" t="s">
        <v>1917</v>
      </c>
    </row>
    <row r="241" spans="1:3" x14ac:dyDescent="0.3">
      <c r="A241" s="108">
        <f t="shared" si="3"/>
        <v>0</v>
      </c>
      <c r="B241" s="108" t="s">
        <v>1920</v>
      </c>
      <c r="C241" s="108" t="s">
        <v>1921</v>
      </c>
    </row>
    <row r="242" spans="1:3" x14ac:dyDescent="0.3">
      <c r="A242" s="108">
        <f t="shared" si="3"/>
        <v>0</v>
      </c>
      <c r="B242" s="108" t="s">
        <v>1924</v>
      </c>
      <c r="C242" s="108" t="s">
        <v>1925</v>
      </c>
    </row>
    <row r="243" spans="1:3" x14ac:dyDescent="0.3">
      <c r="A243" s="108">
        <f t="shared" si="3"/>
        <v>0</v>
      </c>
      <c r="B243" s="108" t="s">
        <v>1928</v>
      </c>
      <c r="C243" s="108" t="s">
        <v>1929</v>
      </c>
    </row>
    <row r="244" spans="1:3" x14ac:dyDescent="0.3">
      <c r="A244" s="108">
        <f t="shared" si="3"/>
        <v>0</v>
      </c>
      <c r="B244" s="108" t="s">
        <v>1932</v>
      </c>
      <c r="C244" s="108" t="s">
        <v>1933</v>
      </c>
    </row>
    <row r="245" spans="1:3" x14ac:dyDescent="0.3">
      <c r="A245" s="108">
        <f t="shared" si="3"/>
        <v>0</v>
      </c>
      <c r="B245" s="108" t="s">
        <v>1936</v>
      </c>
      <c r="C245" s="108" t="s">
        <v>1937</v>
      </c>
    </row>
    <row r="246" spans="1:3" x14ac:dyDescent="0.3">
      <c r="A246" s="108">
        <f t="shared" si="3"/>
        <v>0</v>
      </c>
      <c r="B246" s="108" t="s">
        <v>1940</v>
      </c>
      <c r="C246" s="108" t="s">
        <v>1941</v>
      </c>
    </row>
    <row r="247" spans="1:3" x14ac:dyDescent="0.3">
      <c r="A247" s="108">
        <f t="shared" si="3"/>
        <v>0</v>
      </c>
      <c r="B247" s="108" t="s">
        <v>1944</v>
      </c>
      <c r="C247" s="108" t="s">
        <v>1945</v>
      </c>
    </row>
    <row r="248" spans="1:3" x14ac:dyDescent="0.3">
      <c r="A248" s="108">
        <f t="shared" si="3"/>
        <v>0</v>
      </c>
      <c r="B248" s="108" t="s">
        <v>1948</v>
      </c>
      <c r="C248" s="108" t="s">
        <v>1949</v>
      </c>
    </row>
    <row r="249" spans="1:3" x14ac:dyDescent="0.3">
      <c r="A249" s="108">
        <f t="shared" si="3"/>
        <v>0</v>
      </c>
      <c r="B249" s="108" t="s">
        <v>1952</v>
      </c>
      <c r="C249" s="108" t="s">
        <v>1953</v>
      </c>
    </row>
    <row r="250" spans="1:3" x14ac:dyDescent="0.3">
      <c r="A250" s="108">
        <f t="shared" si="3"/>
        <v>0</v>
      </c>
      <c r="B250" s="108" t="s">
        <v>1956</v>
      </c>
      <c r="C250" s="108" t="s">
        <v>1957</v>
      </c>
    </row>
    <row r="251" spans="1:3" x14ac:dyDescent="0.3">
      <c r="A251" s="108">
        <f t="shared" si="3"/>
        <v>0</v>
      </c>
      <c r="B251" s="108" t="s">
        <v>1960</v>
      </c>
      <c r="C251" s="108" t="s">
        <v>1961</v>
      </c>
    </row>
    <row r="252" spans="1:3" x14ac:dyDescent="0.3">
      <c r="A252" s="108">
        <f t="shared" si="3"/>
        <v>0</v>
      </c>
      <c r="B252" s="108" t="s">
        <v>1963</v>
      </c>
      <c r="C252" s="108" t="s">
        <v>1964</v>
      </c>
    </row>
    <row r="253" spans="1:3" x14ac:dyDescent="0.3">
      <c r="A253" s="108">
        <f t="shared" si="3"/>
        <v>0</v>
      </c>
      <c r="B253" s="108" t="s">
        <v>1967</v>
      </c>
      <c r="C253" s="108" t="s">
        <v>1968</v>
      </c>
    </row>
    <row r="254" spans="1:3" x14ac:dyDescent="0.3">
      <c r="A254" s="108">
        <f t="shared" si="3"/>
        <v>0</v>
      </c>
      <c r="B254" s="108" t="s">
        <v>1971</v>
      </c>
      <c r="C254" s="108" t="s">
        <v>1972</v>
      </c>
    </row>
    <row r="255" spans="1:3" x14ac:dyDescent="0.3">
      <c r="A255" s="108">
        <f t="shared" si="3"/>
        <v>0</v>
      </c>
      <c r="B255" s="108" t="s">
        <v>1975</v>
      </c>
      <c r="C255" s="108" t="s">
        <v>1976</v>
      </c>
    </row>
    <row r="256" spans="1:3" x14ac:dyDescent="0.3">
      <c r="A256" s="108">
        <f t="shared" si="3"/>
        <v>0</v>
      </c>
      <c r="B256" s="108" t="s">
        <v>1979</v>
      </c>
      <c r="C256" s="108" t="s">
        <v>1980</v>
      </c>
    </row>
    <row r="257" spans="1:3" x14ac:dyDescent="0.3">
      <c r="A257" s="108">
        <f t="shared" si="3"/>
        <v>0</v>
      </c>
      <c r="B257" s="108" t="s">
        <v>1983</v>
      </c>
      <c r="C257" s="108" t="s">
        <v>1984</v>
      </c>
    </row>
    <row r="258" spans="1:3" x14ac:dyDescent="0.3">
      <c r="A258" s="108">
        <f t="shared" si="3"/>
        <v>0</v>
      </c>
      <c r="B258" s="108" t="s">
        <v>1987</v>
      </c>
      <c r="C258" s="108" t="s">
        <v>1988</v>
      </c>
    </row>
    <row r="259" spans="1:3" x14ac:dyDescent="0.3">
      <c r="A259" s="108">
        <f t="shared" ref="A259:A322" si="4">IFERROR(IF(SEARCH($D$1,C259)&gt;0,A258+1,A258),A258)</f>
        <v>0</v>
      </c>
      <c r="B259" s="108" t="s">
        <v>1990</v>
      </c>
      <c r="C259" s="108" t="s">
        <v>1991</v>
      </c>
    </row>
    <row r="260" spans="1:3" x14ac:dyDescent="0.3">
      <c r="A260" s="108">
        <f t="shared" si="4"/>
        <v>0</v>
      </c>
      <c r="B260" s="108" t="s">
        <v>1994</v>
      </c>
      <c r="C260" s="108" t="s">
        <v>1995</v>
      </c>
    </row>
    <row r="261" spans="1:3" x14ac:dyDescent="0.3">
      <c r="A261" s="108">
        <f t="shared" si="4"/>
        <v>0</v>
      </c>
      <c r="B261" s="108" t="s">
        <v>1998</v>
      </c>
      <c r="C261" s="108" t="s">
        <v>1999</v>
      </c>
    </row>
    <row r="262" spans="1:3" x14ac:dyDescent="0.3">
      <c r="A262" s="108">
        <f t="shared" si="4"/>
        <v>0</v>
      </c>
      <c r="B262" s="108" t="s">
        <v>2002</v>
      </c>
      <c r="C262" s="108" t="s">
        <v>2003</v>
      </c>
    </row>
    <row r="263" spans="1:3" x14ac:dyDescent="0.3">
      <c r="A263" s="108">
        <f t="shared" si="4"/>
        <v>0</v>
      </c>
      <c r="B263" s="108" t="s">
        <v>2006</v>
      </c>
      <c r="C263" s="108" t="s">
        <v>2007</v>
      </c>
    </row>
    <row r="264" spans="1:3" x14ac:dyDescent="0.3">
      <c r="A264" s="108">
        <f t="shared" si="4"/>
        <v>0</v>
      </c>
      <c r="B264" s="108" t="s">
        <v>2010</v>
      </c>
      <c r="C264" s="108" t="s">
        <v>2011</v>
      </c>
    </row>
    <row r="265" spans="1:3" x14ac:dyDescent="0.3">
      <c r="A265" s="108">
        <f t="shared" si="4"/>
        <v>0</v>
      </c>
      <c r="B265" s="108" t="s">
        <v>2014</v>
      </c>
      <c r="C265" s="108" t="s">
        <v>2015</v>
      </c>
    </row>
    <row r="266" spans="1:3" x14ac:dyDescent="0.3">
      <c r="A266" s="108">
        <f t="shared" si="4"/>
        <v>0</v>
      </c>
      <c r="B266" s="108" t="s">
        <v>2018</v>
      </c>
      <c r="C266" s="108" t="s">
        <v>2019</v>
      </c>
    </row>
    <row r="267" spans="1:3" x14ac:dyDescent="0.3">
      <c r="A267" s="108">
        <f t="shared" si="4"/>
        <v>0</v>
      </c>
      <c r="B267" s="108" t="s">
        <v>2021</v>
      </c>
      <c r="C267" s="108" t="s">
        <v>2022</v>
      </c>
    </row>
    <row r="268" spans="1:3" x14ac:dyDescent="0.3">
      <c r="A268" s="108">
        <f t="shared" si="4"/>
        <v>0</v>
      </c>
      <c r="B268" s="108" t="s">
        <v>2025</v>
      </c>
      <c r="C268" s="108" t="s">
        <v>2026</v>
      </c>
    </row>
    <row r="269" spans="1:3" x14ac:dyDescent="0.3">
      <c r="A269" s="108">
        <f t="shared" si="4"/>
        <v>0</v>
      </c>
      <c r="B269" s="108" t="s">
        <v>2029</v>
      </c>
      <c r="C269" s="108" t="s">
        <v>2030</v>
      </c>
    </row>
    <row r="270" spans="1:3" x14ac:dyDescent="0.3">
      <c r="A270" s="108">
        <f t="shared" si="4"/>
        <v>0</v>
      </c>
      <c r="B270" s="108" t="s">
        <v>2032</v>
      </c>
      <c r="C270" s="108" t="s">
        <v>2033</v>
      </c>
    </row>
    <row r="271" spans="1:3" x14ac:dyDescent="0.3">
      <c r="A271" s="108">
        <f t="shared" si="4"/>
        <v>0</v>
      </c>
      <c r="B271" s="108" t="s">
        <v>2036</v>
      </c>
      <c r="C271" s="108" t="s">
        <v>2037</v>
      </c>
    </row>
    <row r="272" spans="1:3" x14ac:dyDescent="0.3">
      <c r="A272" s="108">
        <f t="shared" si="4"/>
        <v>0</v>
      </c>
      <c r="B272" s="108" t="s">
        <v>2040</v>
      </c>
      <c r="C272" s="108" t="s">
        <v>2041</v>
      </c>
    </row>
    <row r="273" spans="1:3" x14ac:dyDescent="0.3">
      <c r="A273" s="108">
        <f t="shared" si="4"/>
        <v>0</v>
      </c>
      <c r="B273" s="108" t="s">
        <v>2043</v>
      </c>
      <c r="C273" s="108" t="s">
        <v>2044</v>
      </c>
    </row>
    <row r="274" spans="1:3" x14ac:dyDescent="0.3">
      <c r="A274" s="108">
        <f t="shared" si="4"/>
        <v>0</v>
      </c>
      <c r="B274" s="108" t="s">
        <v>2047</v>
      </c>
      <c r="C274" s="108" t="s">
        <v>2048</v>
      </c>
    </row>
    <row r="275" spans="1:3" x14ac:dyDescent="0.3">
      <c r="A275" s="108">
        <f t="shared" si="4"/>
        <v>0</v>
      </c>
      <c r="B275" s="108" t="s">
        <v>2051</v>
      </c>
      <c r="C275" s="108" t="s">
        <v>2052</v>
      </c>
    </row>
    <row r="276" spans="1:3" x14ac:dyDescent="0.3">
      <c r="A276" s="108">
        <f t="shared" si="4"/>
        <v>0</v>
      </c>
      <c r="B276" s="108" t="s">
        <v>2055</v>
      </c>
      <c r="C276" s="108" t="s">
        <v>2056</v>
      </c>
    </row>
    <row r="277" spans="1:3" x14ac:dyDescent="0.3">
      <c r="A277" s="108">
        <f t="shared" si="4"/>
        <v>0</v>
      </c>
      <c r="B277" s="108" t="s">
        <v>2059</v>
      </c>
      <c r="C277" s="108" t="s">
        <v>2060</v>
      </c>
    </row>
    <row r="278" spans="1:3" x14ac:dyDescent="0.3">
      <c r="A278" s="108">
        <f t="shared" si="4"/>
        <v>0</v>
      </c>
      <c r="B278" s="108" t="s">
        <v>2063</v>
      </c>
      <c r="C278" s="108" t="s">
        <v>2064</v>
      </c>
    </row>
    <row r="279" spans="1:3" x14ac:dyDescent="0.3">
      <c r="A279" s="108">
        <f t="shared" si="4"/>
        <v>0</v>
      </c>
      <c r="B279" s="108" t="s">
        <v>2067</v>
      </c>
      <c r="C279" s="108" t="s">
        <v>2068</v>
      </c>
    </row>
    <row r="280" spans="1:3" x14ac:dyDescent="0.3">
      <c r="A280" s="108">
        <f t="shared" si="4"/>
        <v>0</v>
      </c>
      <c r="B280" s="108" t="s">
        <v>2071</v>
      </c>
      <c r="C280" s="108" t="s">
        <v>2072</v>
      </c>
    </row>
    <row r="281" spans="1:3" x14ac:dyDescent="0.3">
      <c r="A281" s="108">
        <f t="shared" si="4"/>
        <v>0</v>
      </c>
      <c r="B281" s="108" t="s">
        <v>2075</v>
      </c>
      <c r="C281" s="108" t="s">
        <v>2076</v>
      </c>
    </row>
    <row r="282" spans="1:3" x14ac:dyDescent="0.3">
      <c r="A282" s="108">
        <f t="shared" si="4"/>
        <v>0</v>
      </c>
      <c r="B282" s="108" t="s">
        <v>2079</v>
      </c>
      <c r="C282" s="108" t="s">
        <v>2080</v>
      </c>
    </row>
    <row r="283" spans="1:3" x14ac:dyDescent="0.3">
      <c r="A283" s="108">
        <f t="shared" si="4"/>
        <v>0</v>
      </c>
      <c r="B283" s="108" t="s">
        <v>2083</v>
      </c>
      <c r="C283" s="108" t="s">
        <v>2084</v>
      </c>
    </row>
    <row r="284" spans="1:3" x14ac:dyDescent="0.3">
      <c r="A284" s="108">
        <f t="shared" si="4"/>
        <v>0</v>
      </c>
      <c r="B284" s="108" t="s">
        <v>2087</v>
      </c>
      <c r="C284" s="108" t="s">
        <v>2088</v>
      </c>
    </row>
    <row r="285" spans="1:3" x14ac:dyDescent="0.3">
      <c r="A285" s="108">
        <f t="shared" si="4"/>
        <v>0</v>
      </c>
      <c r="B285" s="108" t="s">
        <v>2091</v>
      </c>
      <c r="C285" s="108" t="s">
        <v>2092</v>
      </c>
    </row>
    <row r="286" spans="1:3" x14ac:dyDescent="0.3">
      <c r="A286" s="108">
        <f t="shared" si="4"/>
        <v>0</v>
      </c>
      <c r="B286" s="108" t="s">
        <v>2095</v>
      </c>
      <c r="C286" s="108" t="s">
        <v>2096</v>
      </c>
    </row>
    <row r="287" spans="1:3" x14ac:dyDescent="0.3">
      <c r="A287" s="108">
        <f t="shared" si="4"/>
        <v>0</v>
      </c>
      <c r="B287" s="108" t="s">
        <v>2099</v>
      </c>
      <c r="C287" s="108" t="s">
        <v>2100</v>
      </c>
    </row>
    <row r="288" spans="1:3" x14ac:dyDescent="0.3">
      <c r="A288" s="108">
        <f t="shared" si="4"/>
        <v>0</v>
      </c>
      <c r="B288" s="108" t="s">
        <v>2102</v>
      </c>
      <c r="C288" s="108" t="s">
        <v>2104</v>
      </c>
    </row>
    <row r="289" spans="1:3" x14ac:dyDescent="0.3">
      <c r="A289" s="108">
        <f t="shared" si="4"/>
        <v>0</v>
      </c>
      <c r="B289" s="108" t="s">
        <v>2107</v>
      </c>
      <c r="C289" s="108" t="s">
        <v>2108</v>
      </c>
    </row>
    <row r="290" spans="1:3" x14ac:dyDescent="0.3">
      <c r="A290" s="108">
        <f t="shared" si="4"/>
        <v>0</v>
      </c>
      <c r="B290" s="108" t="s">
        <v>2111</v>
      </c>
      <c r="C290" s="108" t="s">
        <v>2112</v>
      </c>
    </row>
    <row r="291" spans="1:3" x14ac:dyDescent="0.3">
      <c r="A291" s="108">
        <f t="shared" si="4"/>
        <v>0</v>
      </c>
      <c r="B291" s="108" t="s">
        <v>2115</v>
      </c>
      <c r="C291" s="108" t="s">
        <v>2116</v>
      </c>
    </row>
    <row r="292" spans="1:3" x14ac:dyDescent="0.3">
      <c r="A292" s="108">
        <f t="shared" si="4"/>
        <v>0</v>
      </c>
      <c r="B292" s="108" t="s">
        <v>2119</v>
      </c>
      <c r="C292" s="108" t="s">
        <v>2120</v>
      </c>
    </row>
    <row r="293" spans="1:3" x14ac:dyDescent="0.3">
      <c r="A293" s="108">
        <f t="shared" si="4"/>
        <v>0</v>
      </c>
      <c r="B293" s="108" t="s">
        <v>2123</v>
      </c>
      <c r="C293" s="108" t="s">
        <v>2124</v>
      </c>
    </row>
    <row r="294" spans="1:3" x14ac:dyDescent="0.3">
      <c r="A294" s="108">
        <f t="shared" si="4"/>
        <v>0</v>
      </c>
      <c r="B294" s="108" t="s">
        <v>2127</v>
      </c>
      <c r="C294" s="108" t="s">
        <v>2128</v>
      </c>
    </row>
    <row r="295" spans="1:3" x14ac:dyDescent="0.3">
      <c r="A295" s="108">
        <f t="shared" si="4"/>
        <v>0</v>
      </c>
      <c r="B295" s="108" t="s">
        <v>2131</v>
      </c>
      <c r="C295" s="108" t="s">
        <v>2132</v>
      </c>
    </row>
    <row r="296" spans="1:3" x14ac:dyDescent="0.3">
      <c r="A296" s="108">
        <f t="shared" si="4"/>
        <v>0</v>
      </c>
      <c r="B296" s="108" t="s">
        <v>2135</v>
      </c>
      <c r="C296" s="108" t="s">
        <v>2136</v>
      </c>
    </row>
    <row r="297" spans="1:3" x14ac:dyDescent="0.3">
      <c r="A297" s="108">
        <f t="shared" si="4"/>
        <v>0</v>
      </c>
      <c r="B297" s="108" t="s">
        <v>2139</v>
      </c>
      <c r="C297" s="108" t="s">
        <v>2140</v>
      </c>
    </row>
    <row r="298" spans="1:3" x14ac:dyDescent="0.3">
      <c r="A298" s="108">
        <f t="shared" si="4"/>
        <v>0</v>
      </c>
      <c r="B298" s="108" t="s">
        <v>2143</v>
      </c>
      <c r="C298" s="108" t="s">
        <v>2144</v>
      </c>
    </row>
    <row r="299" spans="1:3" x14ac:dyDescent="0.3">
      <c r="A299" s="108">
        <f t="shared" si="4"/>
        <v>0</v>
      </c>
      <c r="B299" s="108" t="s">
        <v>2147</v>
      </c>
      <c r="C299" s="108" t="s">
        <v>2148</v>
      </c>
    </row>
    <row r="300" spans="1:3" x14ac:dyDescent="0.3">
      <c r="A300" s="108">
        <f t="shared" si="4"/>
        <v>0</v>
      </c>
      <c r="B300" s="108" t="s">
        <v>2151</v>
      </c>
      <c r="C300" s="108" t="s">
        <v>2152</v>
      </c>
    </row>
    <row r="301" spans="1:3" x14ac:dyDescent="0.3">
      <c r="A301" s="108">
        <f t="shared" si="4"/>
        <v>0</v>
      </c>
      <c r="B301" s="108" t="s">
        <v>2155</v>
      </c>
      <c r="C301" s="108" t="s">
        <v>2156</v>
      </c>
    </row>
    <row r="302" spans="1:3" x14ac:dyDescent="0.3">
      <c r="A302" s="108">
        <f t="shared" si="4"/>
        <v>0</v>
      </c>
      <c r="B302" s="108" t="s">
        <v>2160</v>
      </c>
      <c r="C302" s="108" t="s">
        <v>2161</v>
      </c>
    </row>
    <row r="303" spans="1:3" x14ac:dyDescent="0.3">
      <c r="A303" s="108">
        <f t="shared" si="4"/>
        <v>0</v>
      </c>
      <c r="B303" s="108" t="s">
        <v>2164</v>
      </c>
      <c r="C303" s="108" t="s">
        <v>2165</v>
      </c>
    </row>
    <row r="304" spans="1:3" x14ac:dyDescent="0.3">
      <c r="A304" s="108">
        <f t="shared" si="4"/>
        <v>0</v>
      </c>
      <c r="B304" s="108" t="s">
        <v>2169</v>
      </c>
      <c r="C304" s="108" t="s">
        <v>2170</v>
      </c>
    </row>
    <row r="305" spans="1:3" x14ac:dyDescent="0.3">
      <c r="A305" s="108">
        <f t="shared" si="4"/>
        <v>0</v>
      </c>
      <c r="B305" s="108" t="s">
        <v>2173</v>
      </c>
      <c r="C305" s="108" t="s">
        <v>2174</v>
      </c>
    </row>
    <row r="306" spans="1:3" x14ac:dyDescent="0.3">
      <c r="A306" s="108">
        <f t="shared" si="4"/>
        <v>0</v>
      </c>
      <c r="B306" s="108" t="s">
        <v>2177</v>
      </c>
      <c r="C306" s="108" t="s">
        <v>2178</v>
      </c>
    </row>
    <row r="307" spans="1:3" x14ac:dyDescent="0.3">
      <c r="A307" s="108">
        <f t="shared" si="4"/>
        <v>0</v>
      </c>
      <c r="B307" s="108" t="s">
        <v>2181</v>
      </c>
      <c r="C307" s="108" t="s">
        <v>2182</v>
      </c>
    </row>
    <row r="308" spans="1:3" x14ac:dyDescent="0.3">
      <c r="A308" s="108">
        <f t="shared" si="4"/>
        <v>0</v>
      </c>
      <c r="B308" s="108" t="s">
        <v>2185</v>
      </c>
      <c r="C308" s="108" t="s">
        <v>2186</v>
      </c>
    </row>
    <row r="309" spans="1:3" x14ac:dyDescent="0.3">
      <c r="A309" s="108">
        <f t="shared" si="4"/>
        <v>0</v>
      </c>
      <c r="B309" s="108" t="s">
        <v>2189</v>
      </c>
      <c r="C309" s="108" t="s">
        <v>2190</v>
      </c>
    </row>
    <row r="310" spans="1:3" x14ac:dyDescent="0.3">
      <c r="A310" s="108">
        <f t="shared" si="4"/>
        <v>0</v>
      </c>
      <c r="B310" s="108" t="s">
        <v>2193</v>
      </c>
      <c r="C310" s="108" t="s">
        <v>2194</v>
      </c>
    </row>
    <row r="311" spans="1:3" x14ac:dyDescent="0.3">
      <c r="A311" s="108">
        <f t="shared" si="4"/>
        <v>0</v>
      </c>
      <c r="B311" s="108" t="s">
        <v>2197</v>
      </c>
      <c r="C311" s="108" t="s">
        <v>2198</v>
      </c>
    </row>
    <row r="312" spans="1:3" x14ac:dyDescent="0.3">
      <c r="A312" s="108">
        <f t="shared" si="4"/>
        <v>0</v>
      </c>
      <c r="B312" s="108" t="s">
        <v>2201</v>
      </c>
      <c r="C312" s="108" t="s">
        <v>2202</v>
      </c>
    </row>
    <row r="313" spans="1:3" x14ac:dyDescent="0.3">
      <c r="A313" s="108">
        <f t="shared" si="4"/>
        <v>0</v>
      </c>
      <c r="B313" s="108" t="s">
        <v>2205</v>
      </c>
      <c r="C313" s="108" t="s">
        <v>2206</v>
      </c>
    </row>
    <row r="314" spans="1:3" x14ac:dyDescent="0.3">
      <c r="A314" s="108">
        <f t="shared" si="4"/>
        <v>0</v>
      </c>
      <c r="B314" s="108" t="s">
        <v>2209</v>
      </c>
      <c r="C314" s="108" t="s">
        <v>2210</v>
      </c>
    </row>
    <row r="315" spans="1:3" x14ac:dyDescent="0.3">
      <c r="A315" s="108">
        <f t="shared" si="4"/>
        <v>0</v>
      </c>
      <c r="B315" s="108" t="s">
        <v>2213</v>
      </c>
      <c r="C315" s="108" t="s">
        <v>2214</v>
      </c>
    </row>
    <row r="316" spans="1:3" x14ac:dyDescent="0.3">
      <c r="A316" s="108">
        <f t="shared" si="4"/>
        <v>0</v>
      </c>
      <c r="B316" s="108" t="s">
        <v>2218</v>
      </c>
      <c r="C316" s="108" t="s">
        <v>2219</v>
      </c>
    </row>
    <row r="317" spans="1:3" x14ac:dyDescent="0.3">
      <c r="A317" s="108">
        <f t="shared" si="4"/>
        <v>0</v>
      </c>
      <c r="B317" s="108" t="s">
        <v>2222</v>
      </c>
      <c r="C317" s="108" t="s">
        <v>2223</v>
      </c>
    </row>
    <row r="318" spans="1:3" x14ac:dyDescent="0.3">
      <c r="A318" s="108">
        <f t="shared" si="4"/>
        <v>0</v>
      </c>
      <c r="B318" s="108" t="s">
        <v>2226</v>
      </c>
      <c r="C318" s="108" t="s">
        <v>2227</v>
      </c>
    </row>
    <row r="319" spans="1:3" x14ac:dyDescent="0.3">
      <c r="A319" s="108">
        <f t="shared" si="4"/>
        <v>0</v>
      </c>
      <c r="B319" s="108" t="s">
        <v>2230</v>
      </c>
      <c r="C319" s="108" t="s">
        <v>2231</v>
      </c>
    </row>
    <row r="320" spans="1:3" x14ac:dyDescent="0.3">
      <c r="A320" s="108">
        <f t="shared" si="4"/>
        <v>0</v>
      </c>
      <c r="B320" s="108" t="s">
        <v>2234</v>
      </c>
      <c r="C320" s="108" t="s">
        <v>2235</v>
      </c>
    </row>
    <row r="321" spans="1:3" x14ac:dyDescent="0.3">
      <c r="A321" s="108">
        <f t="shared" si="4"/>
        <v>0</v>
      </c>
      <c r="B321" s="108" t="s">
        <v>2238</v>
      </c>
      <c r="C321" s="108" t="s">
        <v>2239</v>
      </c>
    </row>
    <row r="322" spans="1:3" x14ac:dyDescent="0.3">
      <c r="A322" s="108">
        <f t="shared" si="4"/>
        <v>0</v>
      </c>
      <c r="B322" s="108" t="s">
        <v>2242</v>
      </c>
      <c r="C322" s="108" t="s">
        <v>2243</v>
      </c>
    </row>
    <row r="323" spans="1:3" x14ac:dyDescent="0.3">
      <c r="A323" s="108">
        <f t="shared" ref="A323:A386" si="5">IFERROR(IF(SEARCH($D$1,C323)&gt;0,A322+1,A322),A322)</f>
        <v>0</v>
      </c>
      <c r="B323" s="108" t="s">
        <v>2246</v>
      </c>
      <c r="C323" s="108" t="s">
        <v>2247</v>
      </c>
    </row>
    <row r="324" spans="1:3" x14ac:dyDescent="0.3">
      <c r="A324" s="108">
        <f t="shared" si="5"/>
        <v>0</v>
      </c>
      <c r="B324" s="108" t="s">
        <v>2250</v>
      </c>
      <c r="C324" s="108" t="s">
        <v>2251</v>
      </c>
    </row>
    <row r="325" spans="1:3" x14ac:dyDescent="0.3">
      <c r="A325" s="108">
        <f t="shared" si="5"/>
        <v>0</v>
      </c>
      <c r="B325" s="108" t="s">
        <v>2254</v>
      </c>
      <c r="C325" s="108" t="s">
        <v>2255</v>
      </c>
    </row>
    <row r="326" spans="1:3" x14ac:dyDescent="0.3">
      <c r="A326" s="108">
        <f t="shared" si="5"/>
        <v>0</v>
      </c>
      <c r="B326" s="108" t="s">
        <v>2258</v>
      </c>
      <c r="C326" s="108" t="s">
        <v>2259</v>
      </c>
    </row>
    <row r="327" spans="1:3" x14ac:dyDescent="0.3">
      <c r="A327" s="108">
        <f t="shared" si="5"/>
        <v>0</v>
      </c>
      <c r="B327" s="108" t="s">
        <v>2262</v>
      </c>
      <c r="C327" s="108" t="s">
        <v>2263</v>
      </c>
    </row>
    <row r="328" spans="1:3" x14ac:dyDescent="0.3">
      <c r="A328" s="108">
        <f t="shared" si="5"/>
        <v>0</v>
      </c>
      <c r="B328" s="108" t="s">
        <v>2266</v>
      </c>
      <c r="C328" s="108" t="s">
        <v>2267</v>
      </c>
    </row>
    <row r="329" spans="1:3" x14ac:dyDescent="0.3">
      <c r="A329" s="108">
        <f t="shared" si="5"/>
        <v>0</v>
      </c>
      <c r="B329" s="108" t="s">
        <v>2270</v>
      </c>
      <c r="C329" s="108" t="s">
        <v>2271</v>
      </c>
    </row>
    <row r="330" spans="1:3" x14ac:dyDescent="0.3">
      <c r="A330" s="108">
        <f t="shared" si="5"/>
        <v>0</v>
      </c>
      <c r="B330" s="108" t="s">
        <v>2274</v>
      </c>
      <c r="C330" s="108" t="s">
        <v>2275</v>
      </c>
    </row>
    <row r="331" spans="1:3" x14ac:dyDescent="0.3">
      <c r="A331" s="108">
        <f t="shared" si="5"/>
        <v>0</v>
      </c>
      <c r="B331" s="108" t="s">
        <v>2278</v>
      </c>
      <c r="C331" s="108" t="s">
        <v>2279</v>
      </c>
    </row>
    <row r="332" spans="1:3" x14ac:dyDescent="0.3">
      <c r="A332" s="108">
        <f t="shared" si="5"/>
        <v>0</v>
      </c>
      <c r="B332" s="108" t="s">
        <v>2282</v>
      </c>
      <c r="C332" s="108" t="s">
        <v>2283</v>
      </c>
    </row>
    <row r="333" spans="1:3" x14ac:dyDescent="0.3">
      <c r="A333" s="108">
        <f t="shared" si="5"/>
        <v>0</v>
      </c>
      <c r="B333" s="108" t="s">
        <v>2286</v>
      </c>
      <c r="C333" s="108" t="s">
        <v>2287</v>
      </c>
    </row>
    <row r="334" spans="1:3" x14ac:dyDescent="0.3">
      <c r="A334" s="108">
        <f t="shared" si="5"/>
        <v>0</v>
      </c>
      <c r="B334" s="108" t="s">
        <v>2290</v>
      </c>
      <c r="C334" s="108" t="s">
        <v>2291</v>
      </c>
    </row>
    <row r="335" spans="1:3" x14ac:dyDescent="0.3">
      <c r="A335" s="108">
        <f t="shared" si="5"/>
        <v>0</v>
      </c>
      <c r="B335" s="108" t="s">
        <v>2294</v>
      </c>
      <c r="C335" s="108" t="s">
        <v>2295</v>
      </c>
    </row>
    <row r="336" spans="1:3" x14ac:dyDescent="0.3">
      <c r="A336" s="108">
        <f t="shared" si="5"/>
        <v>0</v>
      </c>
      <c r="B336" s="108" t="s">
        <v>2298</v>
      </c>
      <c r="C336" s="108" t="s">
        <v>2299</v>
      </c>
    </row>
    <row r="337" spans="1:3" x14ac:dyDescent="0.3">
      <c r="A337" s="108">
        <f t="shared" si="5"/>
        <v>0</v>
      </c>
      <c r="B337" s="108" t="s">
        <v>2302</v>
      </c>
      <c r="C337" s="108" t="s">
        <v>2303</v>
      </c>
    </row>
    <row r="338" spans="1:3" x14ac:dyDescent="0.3">
      <c r="A338" s="108">
        <f t="shared" si="5"/>
        <v>0</v>
      </c>
      <c r="B338" s="108" t="s">
        <v>2306</v>
      </c>
      <c r="C338" s="108" t="s">
        <v>2307</v>
      </c>
    </row>
    <row r="339" spans="1:3" x14ac:dyDescent="0.3">
      <c r="A339" s="108">
        <f t="shared" si="5"/>
        <v>0</v>
      </c>
      <c r="B339" s="108" t="s">
        <v>2310</v>
      </c>
      <c r="C339" s="108" t="s">
        <v>2311</v>
      </c>
    </row>
    <row r="340" spans="1:3" x14ac:dyDescent="0.3">
      <c r="A340" s="108">
        <f t="shared" si="5"/>
        <v>0</v>
      </c>
      <c r="B340" s="108" t="s">
        <v>2314</v>
      </c>
      <c r="C340" s="108" t="s">
        <v>2315</v>
      </c>
    </row>
    <row r="341" spans="1:3" x14ac:dyDescent="0.3">
      <c r="A341" s="108">
        <f t="shared" si="5"/>
        <v>0</v>
      </c>
      <c r="B341" s="108" t="s">
        <v>2318</v>
      </c>
      <c r="C341" s="108" t="s">
        <v>2319</v>
      </c>
    </row>
    <row r="342" spans="1:3" x14ac:dyDescent="0.3">
      <c r="A342" s="108">
        <f t="shared" si="5"/>
        <v>0</v>
      </c>
      <c r="B342" s="108" t="s">
        <v>2322</v>
      </c>
      <c r="C342" s="108" t="s">
        <v>2323</v>
      </c>
    </row>
    <row r="343" spans="1:3" x14ac:dyDescent="0.3">
      <c r="A343" s="108">
        <f t="shared" si="5"/>
        <v>0</v>
      </c>
      <c r="B343" s="108" t="s">
        <v>2326</v>
      </c>
      <c r="C343" s="108" t="s">
        <v>2327</v>
      </c>
    </row>
    <row r="344" spans="1:3" x14ac:dyDescent="0.3">
      <c r="A344" s="108">
        <f t="shared" si="5"/>
        <v>0</v>
      </c>
      <c r="B344" s="108" t="s">
        <v>2330</v>
      </c>
      <c r="C344" s="108" t="s">
        <v>2331</v>
      </c>
    </row>
    <row r="345" spans="1:3" x14ac:dyDescent="0.3">
      <c r="A345" s="108">
        <f t="shared" si="5"/>
        <v>0</v>
      </c>
      <c r="B345" s="108" t="s">
        <v>2334</v>
      </c>
      <c r="C345" s="108" t="s">
        <v>2335</v>
      </c>
    </row>
    <row r="346" spans="1:3" x14ac:dyDescent="0.3">
      <c r="A346" s="108">
        <f t="shared" si="5"/>
        <v>0</v>
      </c>
      <c r="B346" s="108" t="s">
        <v>2338</v>
      </c>
      <c r="C346" s="108" t="s">
        <v>2339</v>
      </c>
    </row>
    <row r="347" spans="1:3" x14ac:dyDescent="0.3">
      <c r="A347" s="108">
        <f t="shared" si="5"/>
        <v>0</v>
      </c>
      <c r="B347" s="108" t="s">
        <v>2168</v>
      </c>
      <c r="C347" s="108" t="s">
        <v>2165</v>
      </c>
    </row>
    <row r="348" spans="1:3" x14ac:dyDescent="0.3">
      <c r="A348" s="108">
        <f t="shared" si="5"/>
        <v>0</v>
      </c>
      <c r="B348" s="108" t="s">
        <v>2217</v>
      </c>
      <c r="C348" s="108" t="s">
        <v>2343</v>
      </c>
    </row>
    <row r="349" spans="1:3" x14ac:dyDescent="0.3">
      <c r="A349" s="108">
        <f t="shared" si="5"/>
        <v>0</v>
      </c>
      <c r="B349" s="108" t="s">
        <v>2159</v>
      </c>
      <c r="C349" s="108" t="s">
        <v>2345</v>
      </c>
    </row>
    <row r="350" spans="1:3" x14ac:dyDescent="0.3">
      <c r="A350" s="108">
        <f t="shared" si="5"/>
        <v>0</v>
      </c>
      <c r="B350" s="108" t="s">
        <v>2347</v>
      </c>
      <c r="C350" s="108" t="s">
        <v>2348</v>
      </c>
    </row>
    <row r="351" spans="1:3" x14ac:dyDescent="0.3">
      <c r="A351" s="108">
        <f t="shared" si="5"/>
        <v>0</v>
      </c>
      <c r="B351" s="108" t="s">
        <v>2351</v>
      </c>
      <c r="C351" s="108" t="s">
        <v>2352</v>
      </c>
    </row>
    <row r="352" spans="1:3" x14ac:dyDescent="0.3">
      <c r="A352" s="108">
        <f t="shared" si="5"/>
        <v>0</v>
      </c>
      <c r="B352" s="108" t="s">
        <v>2355</v>
      </c>
      <c r="C352" s="108" t="s">
        <v>2356</v>
      </c>
    </row>
    <row r="353" spans="1:3" x14ac:dyDescent="0.3">
      <c r="A353" s="108">
        <f t="shared" si="5"/>
        <v>0</v>
      </c>
      <c r="B353" s="108" t="s">
        <v>2359</v>
      </c>
      <c r="C353" s="108" t="s">
        <v>2360</v>
      </c>
    </row>
    <row r="354" spans="1:3" x14ac:dyDescent="0.3">
      <c r="A354" s="108">
        <f t="shared" si="5"/>
        <v>0</v>
      </c>
      <c r="B354" s="108" t="s">
        <v>2363</v>
      </c>
      <c r="C354" s="108" t="s">
        <v>2364</v>
      </c>
    </row>
    <row r="355" spans="1:3" x14ac:dyDescent="0.3">
      <c r="A355" s="108">
        <f t="shared" si="5"/>
        <v>0</v>
      </c>
      <c r="B355" s="108" t="s">
        <v>2367</v>
      </c>
      <c r="C355" s="108" t="s">
        <v>2368</v>
      </c>
    </row>
    <row r="356" spans="1:3" x14ac:dyDescent="0.3">
      <c r="A356" s="108">
        <f t="shared" si="5"/>
        <v>0</v>
      </c>
      <c r="B356" s="108" t="s">
        <v>2371</v>
      </c>
      <c r="C356" s="108" t="s">
        <v>2372</v>
      </c>
    </row>
    <row r="357" spans="1:3" x14ac:dyDescent="0.3">
      <c r="A357" s="108">
        <f t="shared" si="5"/>
        <v>0</v>
      </c>
      <c r="B357" s="108" t="s">
        <v>2374</v>
      </c>
      <c r="C357" s="108" t="s">
        <v>2375</v>
      </c>
    </row>
    <row r="358" spans="1:3" x14ac:dyDescent="0.3">
      <c r="A358" s="108">
        <f t="shared" si="5"/>
        <v>0</v>
      </c>
      <c r="B358" s="108" t="s">
        <v>2378</v>
      </c>
      <c r="C358" s="108" t="s">
        <v>2379</v>
      </c>
    </row>
    <row r="359" spans="1:3" x14ac:dyDescent="0.3">
      <c r="A359" s="108">
        <f t="shared" si="5"/>
        <v>0</v>
      </c>
      <c r="B359" s="108" t="s">
        <v>2382</v>
      </c>
      <c r="C359" s="108" t="s">
        <v>2383</v>
      </c>
    </row>
    <row r="360" spans="1:3" x14ac:dyDescent="0.3">
      <c r="A360" s="108">
        <f t="shared" si="5"/>
        <v>0</v>
      </c>
      <c r="B360" s="108" t="s">
        <v>2385</v>
      </c>
      <c r="C360" s="108" t="s">
        <v>2386</v>
      </c>
    </row>
    <row r="361" spans="1:3" x14ac:dyDescent="0.3">
      <c r="A361" s="108">
        <f t="shared" si="5"/>
        <v>0</v>
      </c>
      <c r="B361" s="108" t="s">
        <v>2389</v>
      </c>
      <c r="C361" s="108" t="s">
        <v>2390</v>
      </c>
    </row>
    <row r="362" spans="1:3" x14ac:dyDescent="0.3">
      <c r="A362" s="108">
        <f t="shared" si="5"/>
        <v>0</v>
      </c>
      <c r="B362" s="108" t="s">
        <v>2391</v>
      </c>
      <c r="C362" s="108" t="s">
        <v>2392</v>
      </c>
    </row>
    <row r="363" spans="1:3" x14ac:dyDescent="0.3">
      <c r="A363" s="108">
        <f t="shared" si="5"/>
        <v>0</v>
      </c>
      <c r="B363" s="108" t="s">
        <v>2395</v>
      </c>
      <c r="C363" s="108" t="s">
        <v>2396</v>
      </c>
    </row>
    <row r="364" spans="1:3" x14ac:dyDescent="0.3">
      <c r="A364" s="108">
        <f t="shared" si="5"/>
        <v>0</v>
      </c>
      <c r="B364" s="108" t="s">
        <v>2399</v>
      </c>
      <c r="C364" s="108" t="s">
        <v>2400</v>
      </c>
    </row>
    <row r="365" spans="1:3" x14ac:dyDescent="0.3">
      <c r="A365" s="108">
        <f t="shared" si="5"/>
        <v>0</v>
      </c>
      <c r="B365" s="108" t="s">
        <v>2403</v>
      </c>
      <c r="C365" s="108" t="s">
        <v>2404</v>
      </c>
    </row>
    <row r="366" spans="1:3" x14ac:dyDescent="0.3">
      <c r="A366" s="108">
        <f t="shared" si="5"/>
        <v>0</v>
      </c>
      <c r="B366" s="108" t="s">
        <v>2407</v>
      </c>
      <c r="C366" s="108" t="s">
        <v>2408</v>
      </c>
    </row>
    <row r="367" spans="1:3" x14ac:dyDescent="0.3">
      <c r="A367" s="108">
        <f t="shared" si="5"/>
        <v>0</v>
      </c>
      <c r="B367" s="108" t="s">
        <v>2411</v>
      </c>
      <c r="C367" s="108" t="s">
        <v>2413</v>
      </c>
    </row>
    <row r="368" spans="1:3" x14ac:dyDescent="0.3">
      <c r="A368" s="108">
        <f t="shared" si="5"/>
        <v>0</v>
      </c>
      <c r="B368" s="108" t="s">
        <v>2416</v>
      </c>
      <c r="C368" s="108" t="s">
        <v>2417</v>
      </c>
    </row>
    <row r="369" spans="1:3" x14ac:dyDescent="0.3">
      <c r="A369" s="108">
        <f t="shared" si="5"/>
        <v>0</v>
      </c>
      <c r="B369" s="108" t="s">
        <v>2420</v>
      </c>
      <c r="C369" s="108" t="s">
        <v>2421</v>
      </c>
    </row>
    <row r="370" spans="1:3" x14ac:dyDescent="0.3">
      <c r="A370" s="108">
        <f t="shared" si="5"/>
        <v>0</v>
      </c>
      <c r="B370" s="108" t="s">
        <v>2424</v>
      </c>
      <c r="C370" s="108" t="s">
        <v>2425</v>
      </c>
    </row>
    <row r="371" spans="1:3" x14ac:dyDescent="0.3">
      <c r="A371" s="108">
        <f t="shared" si="5"/>
        <v>0</v>
      </c>
      <c r="B371" s="108" t="s">
        <v>2428</v>
      </c>
      <c r="C371" s="108" t="s">
        <v>2429</v>
      </c>
    </row>
    <row r="372" spans="1:3" x14ac:dyDescent="0.3">
      <c r="A372" s="108">
        <f t="shared" si="5"/>
        <v>0</v>
      </c>
      <c r="B372" s="108" t="s">
        <v>2432</v>
      </c>
      <c r="C372" s="108" t="s">
        <v>2433</v>
      </c>
    </row>
    <row r="373" spans="1:3" x14ac:dyDescent="0.3">
      <c r="A373" s="108">
        <f t="shared" si="5"/>
        <v>0</v>
      </c>
      <c r="B373" s="108" t="s">
        <v>2436</v>
      </c>
      <c r="C373" s="108" t="s">
        <v>2437</v>
      </c>
    </row>
    <row r="374" spans="1:3" x14ac:dyDescent="0.3">
      <c r="A374" s="108">
        <f t="shared" si="5"/>
        <v>0</v>
      </c>
      <c r="B374" s="108" t="s">
        <v>2440</v>
      </c>
      <c r="C374" s="108" t="s">
        <v>2441</v>
      </c>
    </row>
    <row r="375" spans="1:3" x14ac:dyDescent="0.3">
      <c r="A375" s="108">
        <f t="shared" si="5"/>
        <v>0</v>
      </c>
      <c r="B375" s="108" t="s">
        <v>2444</v>
      </c>
      <c r="C375" s="108" t="s">
        <v>2446</v>
      </c>
    </row>
    <row r="376" spans="1:3" x14ac:dyDescent="0.3">
      <c r="A376" s="108">
        <f t="shared" si="5"/>
        <v>0</v>
      </c>
      <c r="B376" s="108" t="s">
        <v>2449</v>
      </c>
      <c r="C376" s="108" t="s">
        <v>2450</v>
      </c>
    </row>
    <row r="377" spans="1:3" x14ac:dyDescent="0.3">
      <c r="A377" s="108">
        <f t="shared" si="5"/>
        <v>0</v>
      </c>
      <c r="B377" s="108" t="s">
        <v>2453</v>
      </c>
      <c r="C377" s="108" t="s">
        <v>2454</v>
      </c>
    </row>
    <row r="378" spans="1:3" x14ac:dyDescent="0.3">
      <c r="A378" s="108">
        <f t="shared" si="5"/>
        <v>0</v>
      </c>
      <c r="B378" s="108" t="s">
        <v>2457</v>
      </c>
      <c r="C378" s="108" t="s">
        <v>2458</v>
      </c>
    </row>
    <row r="379" spans="1:3" x14ac:dyDescent="0.3">
      <c r="A379" s="108">
        <f t="shared" si="5"/>
        <v>0</v>
      </c>
      <c r="B379" s="108" t="s">
        <v>2461</v>
      </c>
      <c r="C379" s="108" t="s">
        <v>2462</v>
      </c>
    </row>
    <row r="380" spans="1:3" x14ac:dyDescent="0.3">
      <c r="A380" s="108">
        <f t="shared" si="5"/>
        <v>0</v>
      </c>
      <c r="B380" s="108" t="s">
        <v>2465</v>
      </c>
      <c r="C380" s="108" t="s">
        <v>2466</v>
      </c>
    </row>
    <row r="381" spans="1:3" x14ac:dyDescent="0.3">
      <c r="A381" s="108">
        <f t="shared" si="5"/>
        <v>0</v>
      </c>
      <c r="B381" s="108" t="s">
        <v>2469</v>
      </c>
      <c r="C381" s="108" t="s">
        <v>2470</v>
      </c>
    </row>
    <row r="382" spans="1:3" x14ac:dyDescent="0.3">
      <c r="A382" s="108">
        <f t="shared" si="5"/>
        <v>0</v>
      </c>
      <c r="B382" s="108" t="s">
        <v>2473</v>
      </c>
      <c r="C382" s="108" t="s">
        <v>2474</v>
      </c>
    </row>
    <row r="383" spans="1:3" x14ac:dyDescent="0.3">
      <c r="A383" s="108">
        <f t="shared" si="5"/>
        <v>0</v>
      </c>
      <c r="B383" s="108" t="s">
        <v>2477</v>
      </c>
      <c r="C383" s="108" t="s">
        <v>2478</v>
      </c>
    </row>
    <row r="384" spans="1:3" x14ac:dyDescent="0.3">
      <c r="A384" s="108">
        <f t="shared" si="5"/>
        <v>0</v>
      </c>
      <c r="B384" s="108" t="s">
        <v>2481</v>
      </c>
      <c r="C384" s="108" t="s">
        <v>2482</v>
      </c>
    </row>
    <row r="385" spans="1:3" x14ac:dyDescent="0.3">
      <c r="A385" s="108">
        <f t="shared" si="5"/>
        <v>0</v>
      </c>
      <c r="B385" s="108" t="s">
        <v>2485</v>
      </c>
      <c r="C385" s="108" t="s">
        <v>2486</v>
      </c>
    </row>
    <row r="386" spans="1:3" x14ac:dyDescent="0.3">
      <c r="A386" s="108">
        <f t="shared" si="5"/>
        <v>0</v>
      </c>
      <c r="B386" s="108" t="s">
        <v>2489</v>
      </c>
      <c r="C386" s="108" t="s">
        <v>2490</v>
      </c>
    </row>
    <row r="387" spans="1:3" x14ac:dyDescent="0.3">
      <c r="A387" s="108">
        <f t="shared" ref="A387:A450" si="6">IFERROR(IF(SEARCH($D$1,C387)&gt;0,A386+1,A386),A386)</f>
        <v>0</v>
      </c>
      <c r="B387" s="108" t="s">
        <v>2493</v>
      </c>
      <c r="C387" s="108" t="s">
        <v>2494</v>
      </c>
    </row>
    <row r="388" spans="1:3" x14ac:dyDescent="0.3">
      <c r="A388" s="108">
        <f t="shared" si="6"/>
        <v>0</v>
      </c>
      <c r="B388" s="108" t="s">
        <v>2497</v>
      </c>
      <c r="C388" s="108" t="s">
        <v>2498</v>
      </c>
    </row>
    <row r="389" spans="1:3" x14ac:dyDescent="0.3">
      <c r="A389" s="108">
        <f t="shared" si="6"/>
        <v>0</v>
      </c>
      <c r="B389" s="108" t="s">
        <v>2501</v>
      </c>
      <c r="C389" s="108" t="s">
        <v>2502</v>
      </c>
    </row>
    <row r="390" spans="1:3" x14ac:dyDescent="0.3">
      <c r="A390" s="108">
        <f t="shared" si="6"/>
        <v>0</v>
      </c>
      <c r="B390" s="108" t="s">
        <v>2505</v>
      </c>
      <c r="C390" s="108" t="s">
        <v>2506</v>
      </c>
    </row>
    <row r="391" spans="1:3" x14ac:dyDescent="0.3">
      <c r="A391" s="108">
        <f t="shared" si="6"/>
        <v>0</v>
      </c>
      <c r="B391" s="108" t="s">
        <v>2509</v>
      </c>
      <c r="C391" s="108" t="s">
        <v>2510</v>
      </c>
    </row>
    <row r="392" spans="1:3" x14ac:dyDescent="0.3">
      <c r="A392" s="108">
        <f t="shared" si="6"/>
        <v>0</v>
      </c>
      <c r="B392" s="108" t="s">
        <v>2513</v>
      </c>
      <c r="C392" s="108" t="s">
        <v>2514</v>
      </c>
    </row>
    <row r="393" spans="1:3" x14ac:dyDescent="0.3">
      <c r="A393" s="108">
        <f t="shared" si="6"/>
        <v>0</v>
      </c>
      <c r="B393" s="108" t="s">
        <v>2517</v>
      </c>
      <c r="C393" s="108" t="s">
        <v>2518</v>
      </c>
    </row>
    <row r="394" spans="1:3" x14ac:dyDescent="0.3">
      <c r="A394" s="108">
        <f t="shared" si="6"/>
        <v>0</v>
      </c>
      <c r="B394" s="108" t="s">
        <v>2521</v>
      </c>
      <c r="C394" s="108" t="s">
        <v>2522</v>
      </c>
    </row>
    <row r="395" spans="1:3" x14ac:dyDescent="0.3">
      <c r="A395" s="108">
        <f t="shared" si="6"/>
        <v>0</v>
      </c>
      <c r="B395" s="108" t="s">
        <v>2525</v>
      </c>
      <c r="C395" s="108" t="s">
        <v>2526</v>
      </c>
    </row>
    <row r="396" spans="1:3" x14ac:dyDescent="0.3">
      <c r="A396" s="108">
        <f t="shared" si="6"/>
        <v>0</v>
      </c>
      <c r="B396" s="108" t="s">
        <v>2529</v>
      </c>
      <c r="C396" s="108" t="s">
        <v>2530</v>
      </c>
    </row>
    <row r="397" spans="1:3" x14ac:dyDescent="0.3">
      <c r="A397" s="108">
        <f t="shared" si="6"/>
        <v>0</v>
      </c>
      <c r="B397" s="108" t="s">
        <v>2533</v>
      </c>
      <c r="C397" s="108" t="s">
        <v>2534</v>
      </c>
    </row>
    <row r="398" spans="1:3" x14ac:dyDescent="0.3">
      <c r="A398" s="108">
        <f t="shared" si="6"/>
        <v>0</v>
      </c>
      <c r="B398" s="108" t="s">
        <v>2537</v>
      </c>
      <c r="C398" s="108" t="s">
        <v>2538</v>
      </c>
    </row>
    <row r="399" spans="1:3" x14ac:dyDescent="0.3">
      <c r="A399" s="108">
        <f t="shared" si="6"/>
        <v>0</v>
      </c>
      <c r="B399" s="108" t="s">
        <v>2541</v>
      </c>
      <c r="C399" s="108" t="s">
        <v>2542</v>
      </c>
    </row>
    <row r="400" spans="1:3" x14ac:dyDescent="0.3">
      <c r="A400" s="108">
        <f t="shared" si="6"/>
        <v>0</v>
      </c>
      <c r="B400" s="108" t="s">
        <v>2545</v>
      </c>
      <c r="C400" s="108" t="s">
        <v>2546</v>
      </c>
    </row>
    <row r="401" spans="1:3" x14ac:dyDescent="0.3">
      <c r="A401" s="108">
        <f t="shared" si="6"/>
        <v>0</v>
      </c>
      <c r="B401" s="108" t="s">
        <v>2549</v>
      </c>
      <c r="C401" s="108" t="s">
        <v>2550</v>
      </c>
    </row>
    <row r="402" spans="1:3" x14ac:dyDescent="0.3">
      <c r="A402" s="108">
        <f t="shared" si="6"/>
        <v>0</v>
      </c>
      <c r="B402" s="108" t="s">
        <v>2553</v>
      </c>
      <c r="C402" s="108" t="s">
        <v>2554</v>
      </c>
    </row>
    <row r="403" spans="1:3" x14ac:dyDescent="0.3">
      <c r="A403" s="108">
        <f t="shared" si="6"/>
        <v>0</v>
      </c>
      <c r="B403" s="108" t="s">
        <v>2557</v>
      </c>
      <c r="C403" s="108" t="s">
        <v>2558</v>
      </c>
    </row>
    <row r="404" spans="1:3" x14ac:dyDescent="0.3">
      <c r="A404" s="108">
        <f t="shared" si="6"/>
        <v>0</v>
      </c>
      <c r="B404" s="108" t="s">
        <v>2561</v>
      </c>
      <c r="C404" s="108" t="s">
        <v>2562</v>
      </c>
    </row>
    <row r="405" spans="1:3" x14ac:dyDescent="0.3">
      <c r="A405" s="108">
        <f t="shared" si="6"/>
        <v>0</v>
      </c>
      <c r="B405" s="108" t="s">
        <v>2565</v>
      </c>
      <c r="C405" s="108" t="s">
        <v>2566</v>
      </c>
    </row>
    <row r="406" spans="1:3" x14ac:dyDescent="0.3">
      <c r="A406" s="108">
        <f t="shared" si="6"/>
        <v>0</v>
      </c>
      <c r="B406" s="108" t="s">
        <v>2569</v>
      </c>
      <c r="C406" s="108" t="s">
        <v>2570</v>
      </c>
    </row>
    <row r="407" spans="1:3" x14ac:dyDescent="0.3">
      <c r="A407" s="108">
        <f t="shared" si="6"/>
        <v>0</v>
      </c>
      <c r="B407" s="108" t="s">
        <v>2573</v>
      </c>
      <c r="C407" s="108" t="s">
        <v>2574</v>
      </c>
    </row>
    <row r="408" spans="1:3" x14ac:dyDescent="0.3">
      <c r="A408" s="108">
        <f t="shared" si="6"/>
        <v>0</v>
      </c>
      <c r="B408" s="108" t="s">
        <v>2577</v>
      </c>
      <c r="C408" s="108" t="s">
        <v>2578</v>
      </c>
    </row>
    <row r="409" spans="1:3" x14ac:dyDescent="0.3">
      <c r="A409" s="108">
        <f t="shared" si="6"/>
        <v>0</v>
      </c>
      <c r="B409" s="108" t="s">
        <v>2581</v>
      </c>
      <c r="C409" s="108" t="s">
        <v>2582</v>
      </c>
    </row>
    <row r="410" spans="1:3" x14ac:dyDescent="0.3">
      <c r="A410" s="108">
        <f t="shared" si="6"/>
        <v>0</v>
      </c>
      <c r="B410" s="108" t="s">
        <v>2585</v>
      </c>
      <c r="C410" s="108" t="s">
        <v>2586</v>
      </c>
    </row>
    <row r="411" spans="1:3" x14ac:dyDescent="0.3">
      <c r="A411" s="108">
        <f t="shared" si="6"/>
        <v>0</v>
      </c>
      <c r="B411" s="108" t="s">
        <v>2589</v>
      </c>
      <c r="C411" s="108" t="s">
        <v>2590</v>
      </c>
    </row>
    <row r="412" spans="1:3" x14ac:dyDescent="0.3">
      <c r="A412" s="108">
        <f t="shared" si="6"/>
        <v>0</v>
      </c>
      <c r="B412" s="108" t="s">
        <v>2593</v>
      </c>
      <c r="C412" s="108" t="s">
        <v>2594</v>
      </c>
    </row>
    <row r="413" spans="1:3" x14ac:dyDescent="0.3">
      <c r="A413" s="108">
        <f t="shared" si="6"/>
        <v>0</v>
      </c>
      <c r="B413" s="108" t="s">
        <v>2597</v>
      </c>
      <c r="C413" s="108" t="s">
        <v>2598</v>
      </c>
    </row>
    <row r="414" spans="1:3" x14ac:dyDescent="0.3">
      <c r="A414" s="108">
        <f t="shared" si="6"/>
        <v>0</v>
      </c>
      <c r="B414" s="108" t="s">
        <v>2601</v>
      </c>
      <c r="C414" s="108" t="s">
        <v>2602</v>
      </c>
    </row>
    <row r="415" spans="1:3" x14ac:dyDescent="0.3">
      <c r="A415" s="108">
        <f t="shared" si="6"/>
        <v>0</v>
      </c>
      <c r="B415" s="108" t="s">
        <v>2605</v>
      </c>
      <c r="C415" s="108" t="s">
        <v>2606</v>
      </c>
    </row>
    <row r="416" spans="1:3" x14ac:dyDescent="0.3">
      <c r="A416" s="108">
        <f t="shared" si="6"/>
        <v>0</v>
      </c>
      <c r="B416" s="108" t="s">
        <v>2609</v>
      </c>
      <c r="C416" s="108" t="s">
        <v>2610</v>
      </c>
    </row>
    <row r="417" spans="1:3" x14ac:dyDescent="0.3">
      <c r="A417" s="108">
        <f t="shared" si="6"/>
        <v>0</v>
      </c>
      <c r="B417" s="108" t="s">
        <v>2613</v>
      </c>
      <c r="C417" s="108" t="s">
        <v>2614</v>
      </c>
    </row>
    <row r="418" spans="1:3" x14ac:dyDescent="0.3">
      <c r="A418" s="108">
        <f t="shared" si="6"/>
        <v>0</v>
      </c>
      <c r="B418" s="108" t="s">
        <v>2617</v>
      </c>
      <c r="C418" s="108" t="s">
        <v>2618</v>
      </c>
    </row>
    <row r="419" spans="1:3" x14ac:dyDescent="0.3">
      <c r="A419" s="108">
        <f t="shared" si="6"/>
        <v>0</v>
      </c>
      <c r="B419" s="108" t="s">
        <v>2621</v>
      </c>
      <c r="C419" s="108" t="s">
        <v>2622</v>
      </c>
    </row>
    <row r="420" spans="1:3" x14ac:dyDescent="0.3">
      <c r="A420" s="108">
        <f t="shared" si="6"/>
        <v>0</v>
      </c>
      <c r="B420" s="108" t="s">
        <v>2624</v>
      </c>
      <c r="C420" s="108" t="s">
        <v>2625</v>
      </c>
    </row>
    <row r="421" spans="1:3" x14ac:dyDescent="0.3">
      <c r="A421" s="108">
        <f t="shared" si="6"/>
        <v>0</v>
      </c>
      <c r="B421" s="108" t="s">
        <v>2628</v>
      </c>
      <c r="C421" s="108" t="s">
        <v>2629</v>
      </c>
    </row>
    <row r="422" spans="1:3" x14ac:dyDescent="0.3">
      <c r="A422" s="108">
        <f t="shared" si="6"/>
        <v>0</v>
      </c>
      <c r="B422" s="108" t="s">
        <v>2632</v>
      </c>
      <c r="C422" s="108" t="s">
        <v>2633</v>
      </c>
    </row>
    <row r="423" spans="1:3" x14ac:dyDescent="0.3">
      <c r="A423" s="108">
        <f t="shared" si="6"/>
        <v>0</v>
      </c>
      <c r="B423" s="108" t="s">
        <v>2636</v>
      </c>
      <c r="C423" s="108" t="s">
        <v>2637</v>
      </c>
    </row>
    <row r="424" spans="1:3" x14ac:dyDescent="0.3">
      <c r="A424" s="108">
        <f t="shared" si="6"/>
        <v>0</v>
      </c>
      <c r="B424" s="108" t="s">
        <v>2640</v>
      </c>
      <c r="C424" s="108" t="s">
        <v>2641</v>
      </c>
    </row>
    <row r="425" spans="1:3" x14ac:dyDescent="0.3">
      <c r="A425" s="108">
        <f t="shared" si="6"/>
        <v>0</v>
      </c>
      <c r="B425" s="108" t="s">
        <v>2644</v>
      </c>
      <c r="C425" s="108" t="s">
        <v>2645</v>
      </c>
    </row>
    <row r="426" spans="1:3" x14ac:dyDescent="0.3">
      <c r="A426" s="108">
        <f t="shared" si="6"/>
        <v>0</v>
      </c>
      <c r="B426" s="108" t="s">
        <v>2648</v>
      </c>
      <c r="C426" s="108" t="s">
        <v>2649</v>
      </c>
    </row>
    <row r="427" spans="1:3" x14ac:dyDescent="0.3">
      <c r="A427" s="108">
        <f t="shared" si="6"/>
        <v>0</v>
      </c>
      <c r="B427" s="108" t="s">
        <v>2652</v>
      </c>
      <c r="C427" s="108" t="s">
        <v>2653</v>
      </c>
    </row>
    <row r="428" spans="1:3" x14ac:dyDescent="0.3">
      <c r="A428" s="108">
        <f t="shared" si="6"/>
        <v>0</v>
      </c>
      <c r="B428" s="108" t="s">
        <v>2656</v>
      </c>
      <c r="C428" s="108" t="s">
        <v>2657</v>
      </c>
    </row>
    <row r="429" spans="1:3" x14ac:dyDescent="0.3">
      <c r="A429" s="108">
        <f t="shared" si="6"/>
        <v>0</v>
      </c>
      <c r="B429" s="108" t="s">
        <v>2660</v>
      </c>
      <c r="C429" s="108" t="s">
        <v>2661</v>
      </c>
    </row>
    <row r="430" spans="1:3" x14ac:dyDescent="0.3">
      <c r="A430" s="108">
        <f t="shared" si="6"/>
        <v>0</v>
      </c>
      <c r="B430" s="108" t="s">
        <v>2664</v>
      </c>
      <c r="C430" s="108" t="s">
        <v>2665</v>
      </c>
    </row>
    <row r="431" spans="1:3" x14ac:dyDescent="0.3">
      <c r="A431" s="108">
        <f t="shared" si="6"/>
        <v>0</v>
      </c>
      <c r="B431" s="108" t="s">
        <v>2669</v>
      </c>
      <c r="C431" s="108" t="s">
        <v>2670</v>
      </c>
    </row>
    <row r="432" spans="1:3" x14ac:dyDescent="0.3">
      <c r="A432" s="108">
        <f t="shared" si="6"/>
        <v>0</v>
      </c>
      <c r="B432" s="108" t="s">
        <v>2673</v>
      </c>
      <c r="C432" s="108" t="s">
        <v>2674</v>
      </c>
    </row>
    <row r="433" spans="1:3" x14ac:dyDescent="0.3">
      <c r="A433" s="108">
        <f t="shared" si="6"/>
        <v>0</v>
      </c>
      <c r="B433" s="108" t="s">
        <v>2668</v>
      </c>
      <c r="C433" s="108" t="s">
        <v>2677</v>
      </c>
    </row>
    <row r="434" spans="1:3" x14ac:dyDescent="0.3">
      <c r="A434" s="108">
        <f t="shared" si="6"/>
        <v>0</v>
      </c>
      <c r="B434" s="108" t="s">
        <v>2678</v>
      </c>
      <c r="C434" s="108" t="s">
        <v>2679</v>
      </c>
    </row>
    <row r="435" spans="1:3" x14ac:dyDescent="0.3">
      <c r="A435" s="108">
        <f t="shared" si="6"/>
        <v>0</v>
      </c>
      <c r="B435" s="108" t="s">
        <v>2681</v>
      </c>
      <c r="C435" s="108" t="s">
        <v>2682</v>
      </c>
    </row>
    <row r="436" spans="1:3" x14ac:dyDescent="0.3">
      <c r="A436" s="108">
        <f t="shared" si="6"/>
        <v>0</v>
      </c>
      <c r="B436" s="108" t="s">
        <v>2683</v>
      </c>
      <c r="C436" s="108" t="s">
        <v>2684</v>
      </c>
    </row>
    <row r="437" spans="1:3" x14ac:dyDescent="0.3">
      <c r="A437" s="108">
        <f t="shared" si="6"/>
        <v>0</v>
      </c>
      <c r="B437" s="108" t="s">
        <v>2687</v>
      </c>
      <c r="C437" s="108" t="s">
        <v>2688</v>
      </c>
    </row>
    <row r="438" spans="1:3" x14ac:dyDescent="0.3">
      <c r="A438" s="108">
        <f t="shared" si="6"/>
        <v>0</v>
      </c>
      <c r="B438" s="108" t="s">
        <v>2691</v>
      </c>
      <c r="C438" s="108" t="s">
        <v>2692</v>
      </c>
    </row>
    <row r="439" spans="1:3" x14ac:dyDescent="0.3">
      <c r="A439" s="108">
        <f t="shared" si="6"/>
        <v>0</v>
      </c>
      <c r="B439" s="108" t="s">
        <v>2695</v>
      </c>
      <c r="C439" s="108" t="s">
        <v>2696</v>
      </c>
    </row>
    <row r="440" spans="1:3" x14ac:dyDescent="0.3">
      <c r="A440" s="108">
        <f t="shared" si="6"/>
        <v>0</v>
      </c>
      <c r="B440" s="108" t="s">
        <v>2699</v>
      </c>
      <c r="C440" s="108" t="s">
        <v>2700</v>
      </c>
    </row>
    <row r="441" spans="1:3" x14ac:dyDescent="0.3">
      <c r="A441" s="108">
        <f t="shared" si="6"/>
        <v>0</v>
      </c>
      <c r="B441" s="108" t="s">
        <v>2702</v>
      </c>
      <c r="C441" s="108" t="s">
        <v>2703</v>
      </c>
    </row>
    <row r="442" spans="1:3" x14ac:dyDescent="0.3">
      <c r="A442" s="108">
        <f t="shared" si="6"/>
        <v>0</v>
      </c>
      <c r="B442" s="108" t="s">
        <v>2706</v>
      </c>
      <c r="C442" s="108" t="s">
        <v>2707</v>
      </c>
    </row>
    <row r="443" spans="1:3" x14ac:dyDescent="0.3">
      <c r="A443" s="108">
        <f t="shared" si="6"/>
        <v>0</v>
      </c>
      <c r="B443" s="108" t="s">
        <v>2710</v>
      </c>
      <c r="C443" s="108" t="s">
        <v>2711</v>
      </c>
    </row>
    <row r="444" spans="1:3" x14ac:dyDescent="0.3">
      <c r="A444" s="108">
        <f t="shared" si="6"/>
        <v>0</v>
      </c>
      <c r="B444" s="108" t="s">
        <v>2714</v>
      </c>
      <c r="C444" s="108" t="s">
        <v>2715</v>
      </c>
    </row>
    <row r="445" spans="1:3" x14ac:dyDescent="0.3">
      <c r="A445" s="108">
        <f t="shared" si="6"/>
        <v>0</v>
      </c>
      <c r="B445" s="108" t="s">
        <v>2718</v>
      </c>
      <c r="C445" s="108" t="s">
        <v>2719</v>
      </c>
    </row>
    <row r="446" spans="1:3" x14ac:dyDescent="0.3">
      <c r="A446" s="108">
        <f t="shared" si="6"/>
        <v>0</v>
      </c>
      <c r="B446" s="108" t="s">
        <v>2722</v>
      </c>
      <c r="C446" s="108" t="s">
        <v>2723</v>
      </c>
    </row>
    <row r="447" spans="1:3" x14ac:dyDescent="0.3">
      <c r="A447" s="108">
        <f t="shared" si="6"/>
        <v>0</v>
      </c>
      <c r="B447" s="108" t="s">
        <v>2726</v>
      </c>
      <c r="C447" s="108" t="s">
        <v>2727</v>
      </c>
    </row>
    <row r="448" spans="1:3" x14ac:dyDescent="0.3">
      <c r="A448" s="108">
        <f t="shared" si="6"/>
        <v>0</v>
      </c>
      <c r="B448" s="108" t="s">
        <v>2730</v>
      </c>
      <c r="C448" s="108" t="s">
        <v>2731</v>
      </c>
    </row>
    <row r="449" spans="1:3" x14ac:dyDescent="0.3">
      <c r="A449" s="108">
        <f t="shared" si="6"/>
        <v>0</v>
      </c>
      <c r="B449" s="108" t="s">
        <v>2734</v>
      </c>
      <c r="C449" s="108" t="s">
        <v>2736</v>
      </c>
    </row>
    <row r="450" spans="1:3" x14ac:dyDescent="0.3">
      <c r="A450" s="108">
        <f t="shared" si="6"/>
        <v>0</v>
      </c>
      <c r="B450" s="108" t="s">
        <v>2739</v>
      </c>
      <c r="C450" s="108" t="s">
        <v>2740</v>
      </c>
    </row>
    <row r="451" spans="1:3" x14ac:dyDescent="0.3">
      <c r="A451" s="108">
        <f t="shared" ref="A451:A514" si="7">IFERROR(IF(SEARCH($D$1,C451)&gt;0,A450+1,A450),A450)</f>
        <v>0</v>
      </c>
      <c r="B451" s="108" t="s">
        <v>2743</v>
      </c>
      <c r="C451" s="108" t="s">
        <v>2744</v>
      </c>
    </row>
    <row r="452" spans="1:3" x14ac:dyDescent="0.3">
      <c r="A452" s="108">
        <f t="shared" si="7"/>
        <v>0</v>
      </c>
      <c r="B452" s="108" t="s">
        <v>2747</v>
      </c>
      <c r="C452" s="108" t="s">
        <v>2748</v>
      </c>
    </row>
    <row r="453" spans="1:3" x14ac:dyDescent="0.3">
      <c r="A453" s="108">
        <f t="shared" si="7"/>
        <v>0</v>
      </c>
      <c r="B453" s="108" t="s">
        <v>2749</v>
      </c>
      <c r="C453" s="108" t="s">
        <v>2750</v>
      </c>
    </row>
    <row r="454" spans="1:3" x14ac:dyDescent="0.3">
      <c r="A454" s="108">
        <f t="shared" si="7"/>
        <v>0</v>
      </c>
      <c r="B454" s="108" t="s">
        <v>2753</v>
      </c>
      <c r="C454" s="108" t="s">
        <v>2754</v>
      </c>
    </row>
    <row r="455" spans="1:3" x14ac:dyDescent="0.3">
      <c r="A455" s="108">
        <f t="shared" si="7"/>
        <v>0</v>
      </c>
      <c r="B455" s="108" t="s">
        <v>2757</v>
      </c>
      <c r="C455" s="108" t="s">
        <v>2758</v>
      </c>
    </row>
    <row r="456" spans="1:3" x14ac:dyDescent="0.3">
      <c r="A456" s="108">
        <f t="shared" si="7"/>
        <v>0</v>
      </c>
      <c r="B456" s="108" t="s">
        <v>2761</v>
      </c>
      <c r="C456" s="108" t="s">
        <v>2762</v>
      </c>
    </row>
    <row r="457" spans="1:3" x14ac:dyDescent="0.3">
      <c r="A457" s="108">
        <f t="shared" si="7"/>
        <v>0</v>
      </c>
      <c r="B457" s="108" t="s">
        <v>2765</v>
      </c>
      <c r="C457" s="108" t="s">
        <v>2766</v>
      </c>
    </row>
    <row r="458" spans="1:3" x14ac:dyDescent="0.3">
      <c r="A458" s="108">
        <f t="shared" si="7"/>
        <v>0</v>
      </c>
      <c r="B458" s="108" t="s">
        <v>2769</v>
      </c>
      <c r="C458" s="108" t="s">
        <v>2770</v>
      </c>
    </row>
    <row r="459" spans="1:3" x14ac:dyDescent="0.3">
      <c r="A459" s="108">
        <f t="shared" si="7"/>
        <v>0</v>
      </c>
      <c r="B459" s="108" t="s">
        <v>2773</v>
      </c>
      <c r="C459" s="108" t="s">
        <v>2774</v>
      </c>
    </row>
    <row r="460" spans="1:3" x14ac:dyDescent="0.3">
      <c r="A460" s="108">
        <f t="shared" si="7"/>
        <v>0</v>
      </c>
      <c r="B460" s="108" t="s">
        <v>2777</v>
      </c>
      <c r="C460" s="108" t="s">
        <v>2778</v>
      </c>
    </row>
    <row r="461" spans="1:3" x14ac:dyDescent="0.3">
      <c r="A461" s="108">
        <f t="shared" si="7"/>
        <v>0</v>
      </c>
      <c r="B461" s="108" t="s">
        <v>2781</v>
      </c>
      <c r="C461" s="108" t="s">
        <v>2782</v>
      </c>
    </row>
    <row r="462" spans="1:3" x14ac:dyDescent="0.3">
      <c r="A462" s="108">
        <f t="shared" si="7"/>
        <v>0</v>
      </c>
      <c r="B462" s="108" t="s">
        <v>2785</v>
      </c>
      <c r="C462" s="108" t="s">
        <v>2786</v>
      </c>
    </row>
    <row r="463" spans="1:3" x14ac:dyDescent="0.3">
      <c r="A463" s="108">
        <f t="shared" si="7"/>
        <v>0</v>
      </c>
      <c r="B463" s="108" t="s">
        <v>2789</v>
      </c>
      <c r="C463" s="108" t="s">
        <v>2790</v>
      </c>
    </row>
    <row r="464" spans="1:3" x14ac:dyDescent="0.3">
      <c r="A464" s="108">
        <f t="shared" si="7"/>
        <v>0</v>
      </c>
      <c r="B464" s="108" t="s">
        <v>2793</v>
      </c>
      <c r="C464" s="108" t="s">
        <v>2794</v>
      </c>
    </row>
    <row r="465" spans="1:3" x14ac:dyDescent="0.3">
      <c r="A465" s="108">
        <f t="shared" si="7"/>
        <v>0</v>
      </c>
      <c r="B465" s="108" t="s">
        <v>2797</v>
      </c>
      <c r="C465" s="108" t="s">
        <v>2798</v>
      </c>
    </row>
    <row r="466" spans="1:3" x14ac:dyDescent="0.3">
      <c r="A466" s="108">
        <f t="shared" si="7"/>
        <v>0</v>
      </c>
      <c r="B466" s="108" t="s">
        <v>2801</v>
      </c>
      <c r="C466" s="108" t="s">
        <v>2802</v>
      </c>
    </row>
    <row r="467" spans="1:3" x14ac:dyDescent="0.3">
      <c r="A467" s="108">
        <f t="shared" si="7"/>
        <v>0</v>
      </c>
      <c r="B467" s="108" t="s">
        <v>2805</v>
      </c>
      <c r="C467" s="108" t="s">
        <v>2806</v>
      </c>
    </row>
    <row r="468" spans="1:3" x14ac:dyDescent="0.3">
      <c r="A468" s="108">
        <f t="shared" si="7"/>
        <v>0</v>
      </c>
      <c r="B468" s="108" t="s">
        <v>2809</v>
      </c>
      <c r="C468" s="108" t="s">
        <v>2810</v>
      </c>
    </row>
    <row r="469" spans="1:3" x14ac:dyDescent="0.3">
      <c r="A469" s="108">
        <f t="shared" si="7"/>
        <v>0</v>
      </c>
      <c r="B469" s="108" t="s">
        <v>2813</v>
      </c>
      <c r="C469" s="108" t="s">
        <v>2814</v>
      </c>
    </row>
    <row r="470" spans="1:3" x14ac:dyDescent="0.3">
      <c r="A470" s="108">
        <f t="shared" si="7"/>
        <v>0</v>
      </c>
      <c r="B470" s="108" t="s">
        <v>2816</v>
      </c>
      <c r="C470" s="108" t="s">
        <v>2817</v>
      </c>
    </row>
    <row r="471" spans="1:3" x14ac:dyDescent="0.3">
      <c r="A471" s="108">
        <f t="shared" si="7"/>
        <v>0</v>
      </c>
      <c r="B471" s="108" t="s">
        <v>2820</v>
      </c>
      <c r="C471" s="108" t="s">
        <v>2821</v>
      </c>
    </row>
    <row r="472" spans="1:3" x14ac:dyDescent="0.3">
      <c r="A472" s="108">
        <f t="shared" si="7"/>
        <v>0</v>
      </c>
      <c r="B472" s="108" t="s">
        <v>2824</v>
      </c>
      <c r="C472" s="108" t="s">
        <v>2825</v>
      </c>
    </row>
    <row r="473" spans="1:3" x14ac:dyDescent="0.3">
      <c r="A473" s="108">
        <f t="shared" si="7"/>
        <v>0</v>
      </c>
      <c r="B473" s="108" t="s">
        <v>2828</v>
      </c>
      <c r="C473" s="108" t="s">
        <v>2829</v>
      </c>
    </row>
    <row r="474" spans="1:3" x14ac:dyDescent="0.3">
      <c r="A474" s="108">
        <f t="shared" si="7"/>
        <v>0</v>
      </c>
      <c r="B474" s="108" t="s">
        <v>2832</v>
      </c>
      <c r="C474" s="108" t="s">
        <v>2833</v>
      </c>
    </row>
    <row r="475" spans="1:3" x14ac:dyDescent="0.3">
      <c r="A475" s="108">
        <f t="shared" si="7"/>
        <v>0</v>
      </c>
      <c r="B475" s="108" t="s">
        <v>2836</v>
      </c>
      <c r="C475" s="108" t="s">
        <v>2837</v>
      </c>
    </row>
    <row r="476" spans="1:3" x14ac:dyDescent="0.3">
      <c r="A476" s="108">
        <f t="shared" si="7"/>
        <v>0</v>
      </c>
      <c r="B476" s="108" t="s">
        <v>2840</v>
      </c>
      <c r="C476" s="108" t="s">
        <v>2841</v>
      </c>
    </row>
    <row r="477" spans="1:3" x14ac:dyDescent="0.3">
      <c r="A477" s="108">
        <f t="shared" si="7"/>
        <v>0</v>
      </c>
      <c r="B477" s="108" t="s">
        <v>2844</v>
      </c>
      <c r="C477" s="108" t="s">
        <v>2845</v>
      </c>
    </row>
    <row r="478" spans="1:3" x14ac:dyDescent="0.3">
      <c r="A478" s="108">
        <f t="shared" si="7"/>
        <v>0</v>
      </c>
      <c r="B478" s="108" t="s">
        <v>2848</v>
      </c>
      <c r="C478" s="108" t="s">
        <v>2849</v>
      </c>
    </row>
    <row r="479" spans="1:3" x14ac:dyDescent="0.3">
      <c r="A479" s="108">
        <f t="shared" si="7"/>
        <v>0</v>
      </c>
      <c r="B479" s="108" t="s">
        <v>2852</v>
      </c>
      <c r="C479" s="108" t="s">
        <v>2853</v>
      </c>
    </row>
    <row r="480" spans="1:3" x14ac:dyDescent="0.3">
      <c r="A480" s="108">
        <f t="shared" si="7"/>
        <v>0</v>
      </c>
      <c r="B480" s="108" t="s">
        <v>2856</v>
      </c>
      <c r="C480" s="108" t="s">
        <v>2857</v>
      </c>
    </row>
    <row r="481" spans="1:3" x14ac:dyDescent="0.3">
      <c r="A481" s="108">
        <f t="shared" si="7"/>
        <v>0</v>
      </c>
      <c r="B481" s="108" t="s">
        <v>2860</v>
      </c>
      <c r="C481" s="108" t="s">
        <v>2861</v>
      </c>
    </row>
    <row r="482" spans="1:3" x14ac:dyDescent="0.3">
      <c r="A482" s="108">
        <f t="shared" si="7"/>
        <v>0</v>
      </c>
      <c r="B482" s="108" t="s">
        <v>2864</v>
      </c>
      <c r="C482" s="108" t="s">
        <v>2865</v>
      </c>
    </row>
    <row r="483" spans="1:3" x14ac:dyDescent="0.3">
      <c r="A483" s="108">
        <f t="shared" si="7"/>
        <v>0</v>
      </c>
      <c r="B483" s="108" t="s">
        <v>2868</v>
      </c>
      <c r="C483" s="108" t="s">
        <v>2869</v>
      </c>
    </row>
    <row r="484" spans="1:3" x14ac:dyDescent="0.3">
      <c r="A484" s="108">
        <f t="shared" si="7"/>
        <v>0</v>
      </c>
      <c r="B484" s="108" t="s">
        <v>2872</v>
      </c>
      <c r="C484" s="108" t="s">
        <v>2873</v>
      </c>
    </row>
    <row r="485" spans="1:3" x14ac:dyDescent="0.3">
      <c r="A485" s="108">
        <f t="shared" si="7"/>
        <v>0</v>
      </c>
      <c r="B485" s="108" t="s">
        <v>2876</v>
      </c>
      <c r="C485" s="108" t="s">
        <v>2877</v>
      </c>
    </row>
    <row r="486" spans="1:3" x14ac:dyDescent="0.3">
      <c r="A486" s="108">
        <f t="shared" si="7"/>
        <v>0</v>
      </c>
      <c r="B486" s="108" t="s">
        <v>2880</v>
      </c>
      <c r="C486" s="108" t="s">
        <v>2881</v>
      </c>
    </row>
    <row r="487" spans="1:3" x14ac:dyDescent="0.3">
      <c r="A487" s="108">
        <f t="shared" si="7"/>
        <v>0</v>
      </c>
      <c r="B487" s="108" t="s">
        <v>2884</v>
      </c>
      <c r="C487" s="108" t="s">
        <v>2885</v>
      </c>
    </row>
    <row r="488" spans="1:3" x14ac:dyDescent="0.3">
      <c r="A488" s="108">
        <f t="shared" si="7"/>
        <v>0</v>
      </c>
      <c r="B488" s="108" t="s">
        <v>2888</v>
      </c>
      <c r="C488" s="108" t="s">
        <v>2889</v>
      </c>
    </row>
    <row r="489" spans="1:3" x14ac:dyDescent="0.3">
      <c r="A489" s="108">
        <f t="shared" si="7"/>
        <v>0</v>
      </c>
      <c r="B489" s="108" t="s">
        <v>2892</v>
      </c>
      <c r="C489" s="108" t="s">
        <v>2893</v>
      </c>
    </row>
    <row r="490" spans="1:3" x14ac:dyDescent="0.3">
      <c r="A490" s="108">
        <f t="shared" si="7"/>
        <v>0</v>
      </c>
      <c r="B490" s="108" t="s">
        <v>2896</v>
      </c>
      <c r="C490" s="108" t="s">
        <v>2897</v>
      </c>
    </row>
    <row r="491" spans="1:3" x14ac:dyDescent="0.3">
      <c r="A491" s="108">
        <f t="shared" si="7"/>
        <v>0</v>
      </c>
      <c r="B491" s="108" t="s">
        <v>2900</v>
      </c>
      <c r="C491" s="108" t="s">
        <v>2901</v>
      </c>
    </row>
    <row r="492" spans="1:3" x14ac:dyDescent="0.3">
      <c r="A492" s="108">
        <f t="shared" si="7"/>
        <v>0</v>
      </c>
      <c r="B492" s="108" t="s">
        <v>2904</v>
      </c>
      <c r="C492" s="108" t="s">
        <v>2905</v>
      </c>
    </row>
    <row r="493" spans="1:3" x14ac:dyDescent="0.3">
      <c r="A493" s="108">
        <f t="shared" si="7"/>
        <v>0</v>
      </c>
      <c r="B493" s="108" t="s">
        <v>2908</v>
      </c>
      <c r="C493" s="108" t="s">
        <v>2909</v>
      </c>
    </row>
    <row r="494" spans="1:3" x14ac:dyDescent="0.3">
      <c r="A494" s="108">
        <f t="shared" si="7"/>
        <v>0</v>
      </c>
      <c r="B494" s="108" t="s">
        <v>2910</v>
      </c>
      <c r="C494" s="108" t="s">
        <v>2911</v>
      </c>
    </row>
    <row r="495" spans="1:3" x14ac:dyDescent="0.3">
      <c r="A495" s="108">
        <f t="shared" si="7"/>
        <v>0</v>
      </c>
      <c r="B495" s="108" t="s">
        <v>2914</v>
      </c>
      <c r="C495" s="108" t="s">
        <v>2915</v>
      </c>
    </row>
    <row r="496" spans="1:3" x14ac:dyDescent="0.3">
      <c r="A496" s="108">
        <f t="shared" si="7"/>
        <v>0</v>
      </c>
      <c r="B496" s="108" t="s">
        <v>2918</v>
      </c>
      <c r="C496" s="108" t="s">
        <v>2919</v>
      </c>
    </row>
    <row r="497" spans="1:3" x14ac:dyDescent="0.3">
      <c r="A497" s="108">
        <f t="shared" si="7"/>
        <v>0</v>
      </c>
      <c r="B497" s="108" t="s">
        <v>2922</v>
      </c>
      <c r="C497" s="108" t="s">
        <v>2923</v>
      </c>
    </row>
    <row r="498" spans="1:3" x14ac:dyDescent="0.3">
      <c r="A498" s="108">
        <f t="shared" si="7"/>
        <v>0</v>
      </c>
      <c r="B498" s="108" t="s">
        <v>2926</v>
      </c>
      <c r="C498" s="108" t="s">
        <v>2927</v>
      </c>
    </row>
    <row r="499" spans="1:3" x14ac:dyDescent="0.3">
      <c r="A499" s="108">
        <f t="shared" si="7"/>
        <v>0</v>
      </c>
      <c r="B499" s="108" t="s">
        <v>2930</v>
      </c>
      <c r="C499" s="108" t="s">
        <v>2931</v>
      </c>
    </row>
    <row r="500" spans="1:3" x14ac:dyDescent="0.3">
      <c r="A500" s="108">
        <f t="shared" si="7"/>
        <v>0</v>
      </c>
      <c r="B500" s="108" t="s">
        <v>2934</v>
      </c>
      <c r="C500" s="108" t="s">
        <v>2935</v>
      </c>
    </row>
    <row r="501" spans="1:3" x14ac:dyDescent="0.3">
      <c r="A501" s="108">
        <f t="shared" si="7"/>
        <v>0</v>
      </c>
      <c r="B501" s="108" t="s">
        <v>2938</v>
      </c>
      <c r="C501" s="108" t="s">
        <v>2939</v>
      </c>
    </row>
    <row r="502" spans="1:3" x14ac:dyDescent="0.3">
      <c r="A502" s="108">
        <f t="shared" si="7"/>
        <v>0</v>
      </c>
      <c r="B502" s="108" t="s">
        <v>2942</v>
      </c>
      <c r="C502" s="108" t="s">
        <v>2943</v>
      </c>
    </row>
    <row r="503" spans="1:3" x14ac:dyDescent="0.3">
      <c r="A503" s="108">
        <f t="shared" si="7"/>
        <v>0</v>
      </c>
      <c r="B503" s="108" t="s">
        <v>2946</v>
      </c>
      <c r="C503" s="108" t="s">
        <v>2947</v>
      </c>
    </row>
    <row r="504" spans="1:3" x14ac:dyDescent="0.3">
      <c r="A504" s="108">
        <f t="shared" si="7"/>
        <v>0</v>
      </c>
      <c r="B504" s="108" t="s">
        <v>2950</v>
      </c>
      <c r="C504" s="108" t="s">
        <v>2951</v>
      </c>
    </row>
    <row r="505" spans="1:3" x14ac:dyDescent="0.3">
      <c r="A505" s="108">
        <f t="shared" si="7"/>
        <v>0</v>
      </c>
      <c r="B505" s="108" t="s">
        <v>2954</v>
      </c>
      <c r="C505" s="108" t="s">
        <v>2955</v>
      </c>
    </row>
    <row r="506" spans="1:3" x14ac:dyDescent="0.3">
      <c r="A506" s="108">
        <f t="shared" si="7"/>
        <v>0</v>
      </c>
      <c r="B506" s="108" t="s">
        <v>2957</v>
      </c>
      <c r="C506" s="108" t="s">
        <v>2958</v>
      </c>
    </row>
    <row r="507" spans="1:3" x14ac:dyDescent="0.3">
      <c r="A507" s="108">
        <f t="shared" si="7"/>
        <v>0</v>
      </c>
      <c r="B507" s="108" t="s">
        <v>2961</v>
      </c>
      <c r="C507" s="108" t="s">
        <v>2962</v>
      </c>
    </row>
    <row r="508" spans="1:3" x14ac:dyDescent="0.3">
      <c r="A508" s="108">
        <f t="shared" si="7"/>
        <v>0</v>
      </c>
      <c r="B508" s="108" t="s">
        <v>2966</v>
      </c>
      <c r="C508" s="108" t="s">
        <v>2967</v>
      </c>
    </row>
    <row r="509" spans="1:3" x14ac:dyDescent="0.3">
      <c r="A509" s="108">
        <f t="shared" si="7"/>
        <v>0</v>
      </c>
      <c r="B509" s="108" t="s">
        <v>2965</v>
      </c>
      <c r="C509" s="108" t="s">
        <v>2970</v>
      </c>
    </row>
    <row r="510" spans="1:3" x14ac:dyDescent="0.3">
      <c r="A510" s="108">
        <f t="shared" si="7"/>
        <v>0</v>
      </c>
      <c r="B510" s="108" t="s">
        <v>2971</v>
      </c>
      <c r="C510" s="108" t="s">
        <v>2972</v>
      </c>
    </row>
    <row r="511" spans="1:3" x14ac:dyDescent="0.3">
      <c r="A511" s="108">
        <f t="shared" si="7"/>
        <v>0</v>
      </c>
      <c r="B511" s="108" t="s">
        <v>2975</v>
      </c>
      <c r="C511" s="108" t="s">
        <v>2976</v>
      </c>
    </row>
    <row r="512" spans="1:3" x14ac:dyDescent="0.3">
      <c r="A512" s="108">
        <f t="shared" si="7"/>
        <v>0</v>
      </c>
      <c r="B512" s="108" t="s">
        <v>2979</v>
      </c>
      <c r="C512" s="108" t="s">
        <v>2980</v>
      </c>
    </row>
    <row r="513" spans="1:3" x14ac:dyDescent="0.3">
      <c r="A513" s="108">
        <f t="shared" si="7"/>
        <v>0</v>
      </c>
      <c r="B513" s="108" t="s">
        <v>2983</v>
      </c>
      <c r="C513" s="108" t="s">
        <v>2984</v>
      </c>
    </row>
    <row r="514" spans="1:3" x14ac:dyDescent="0.3">
      <c r="A514" s="108">
        <f t="shared" si="7"/>
        <v>0</v>
      </c>
      <c r="B514" s="108" t="s">
        <v>2987</v>
      </c>
      <c r="C514" s="108" t="s">
        <v>2988</v>
      </c>
    </row>
    <row r="515" spans="1:3" x14ac:dyDescent="0.3">
      <c r="A515" s="108">
        <f t="shared" ref="A515:A578" si="8">IFERROR(IF(SEARCH($D$1,C515)&gt;0,A514+1,A514),A514)</f>
        <v>0</v>
      </c>
      <c r="B515" s="108" t="s">
        <v>2991</v>
      </c>
      <c r="C515" s="108" t="s">
        <v>2992</v>
      </c>
    </row>
    <row r="516" spans="1:3" x14ac:dyDescent="0.3">
      <c r="A516" s="108">
        <f t="shared" si="8"/>
        <v>0</v>
      </c>
      <c r="B516" s="108" t="s">
        <v>2995</v>
      </c>
      <c r="C516" s="108" t="s">
        <v>2996</v>
      </c>
    </row>
    <row r="517" spans="1:3" x14ac:dyDescent="0.3">
      <c r="A517" s="108">
        <f t="shared" si="8"/>
        <v>0</v>
      </c>
      <c r="B517" s="108" t="s">
        <v>2999</v>
      </c>
      <c r="C517" s="108" t="s">
        <v>3000</v>
      </c>
    </row>
    <row r="518" spans="1:3" x14ac:dyDescent="0.3">
      <c r="A518" s="108">
        <f t="shared" si="8"/>
        <v>0</v>
      </c>
      <c r="B518" s="108" t="s">
        <v>3003</v>
      </c>
      <c r="C518" s="108" t="s">
        <v>3004</v>
      </c>
    </row>
    <row r="519" spans="1:3" x14ac:dyDescent="0.3">
      <c r="A519" s="108">
        <f t="shared" si="8"/>
        <v>0</v>
      </c>
      <c r="B519" s="108" t="s">
        <v>3007</v>
      </c>
      <c r="C519" s="108" t="s">
        <v>3008</v>
      </c>
    </row>
    <row r="520" spans="1:3" x14ac:dyDescent="0.3">
      <c r="A520" s="108">
        <f t="shared" si="8"/>
        <v>0</v>
      </c>
      <c r="B520" s="108" t="s">
        <v>3011</v>
      </c>
      <c r="C520" s="108" t="s">
        <v>3012</v>
      </c>
    </row>
    <row r="521" spans="1:3" x14ac:dyDescent="0.3">
      <c r="A521" s="108">
        <f t="shared" si="8"/>
        <v>0</v>
      </c>
      <c r="B521" s="108" t="s">
        <v>3015</v>
      </c>
      <c r="C521" s="108" t="s">
        <v>3016</v>
      </c>
    </row>
    <row r="522" spans="1:3" x14ac:dyDescent="0.3">
      <c r="A522" s="108">
        <f t="shared" si="8"/>
        <v>0</v>
      </c>
      <c r="B522" s="108" t="s">
        <v>3019</v>
      </c>
      <c r="C522" s="108" t="s">
        <v>3020</v>
      </c>
    </row>
    <row r="523" spans="1:3" x14ac:dyDescent="0.3">
      <c r="A523" s="108">
        <f t="shared" si="8"/>
        <v>0</v>
      </c>
      <c r="B523" s="108" t="s">
        <v>3023</v>
      </c>
      <c r="C523" s="108" t="s">
        <v>3024</v>
      </c>
    </row>
    <row r="524" spans="1:3" x14ac:dyDescent="0.3">
      <c r="A524" s="108">
        <f t="shared" si="8"/>
        <v>0</v>
      </c>
      <c r="B524" s="108" t="s">
        <v>3027</v>
      </c>
      <c r="C524" s="108" t="s">
        <v>3028</v>
      </c>
    </row>
    <row r="525" spans="1:3" x14ac:dyDescent="0.3">
      <c r="A525" s="108">
        <f t="shared" si="8"/>
        <v>0</v>
      </c>
      <c r="B525" s="108" t="s">
        <v>3031</v>
      </c>
      <c r="C525" s="108" t="s">
        <v>3032</v>
      </c>
    </row>
    <row r="526" spans="1:3" x14ac:dyDescent="0.3">
      <c r="A526" s="108">
        <f t="shared" si="8"/>
        <v>0</v>
      </c>
      <c r="B526" s="108" t="s">
        <v>3035</v>
      </c>
      <c r="C526" s="108" t="s">
        <v>3036</v>
      </c>
    </row>
    <row r="527" spans="1:3" x14ac:dyDescent="0.3">
      <c r="A527" s="108">
        <f t="shared" si="8"/>
        <v>0</v>
      </c>
      <c r="B527" s="108" t="s">
        <v>3039</v>
      </c>
      <c r="C527" s="108" t="s">
        <v>3040</v>
      </c>
    </row>
    <row r="528" spans="1:3" x14ac:dyDescent="0.3">
      <c r="A528" s="108">
        <f t="shared" si="8"/>
        <v>0</v>
      </c>
      <c r="B528" s="108" t="s">
        <v>3043</v>
      </c>
      <c r="C528" s="108" t="s">
        <v>3044</v>
      </c>
    </row>
    <row r="529" spans="1:3" x14ac:dyDescent="0.3">
      <c r="A529" s="108">
        <f t="shared" si="8"/>
        <v>0</v>
      </c>
      <c r="B529" s="108" t="s">
        <v>3047</v>
      </c>
      <c r="C529" s="108" t="s">
        <v>3048</v>
      </c>
    </row>
    <row r="530" spans="1:3" x14ac:dyDescent="0.3">
      <c r="A530" s="108">
        <f t="shared" si="8"/>
        <v>0</v>
      </c>
      <c r="B530" s="108" t="s">
        <v>3051</v>
      </c>
      <c r="C530" s="108" t="s">
        <v>3052</v>
      </c>
    </row>
    <row r="531" spans="1:3" x14ac:dyDescent="0.3">
      <c r="A531" s="108">
        <f t="shared" si="8"/>
        <v>0</v>
      </c>
      <c r="B531" s="108" t="s">
        <v>3054</v>
      </c>
      <c r="C531" s="108" t="s">
        <v>3055</v>
      </c>
    </row>
    <row r="532" spans="1:3" x14ac:dyDescent="0.3">
      <c r="A532" s="108">
        <f t="shared" si="8"/>
        <v>0</v>
      </c>
      <c r="B532" s="108" t="s">
        <v>3058</v>
      </c>
      <c r="C532" s="108" t="s">
        <v>3059</v>
      </c>
    </row>
    <row r="533" spans="1:3" x14ac:dyDescent="0.3">
      <c r="A533" s="108">
        <f t="shared" si="8"/>
        <v>0</v>
      </c>
      <c r="B533" s="108" t="s">
        <v>3062</v>
      </c>
      <c r="C533" s="108" t="s">
        <v>3063</v>
      </c>
    </row>
    <row r="534" spans="1:3" x14ac:dyDescent="0.3">
      <c r="A534" s="108">
        <f t="shared" si="8"/>
        <v>0</v>
      </c>
      <c r="B534" s="108" t="s">
        <v>3066</v>
      </c>
      <c r="C534" s="108" t="s">
        <v>3067</v>
      </c>
    </row>
    <row r="535" spans="1:3" x14ac:dyDescent="0.3">
      <c r="A535" s="108">
        <f t="shared" si="8"/>
        <v>0</v>
      </c>
      <c r="B535" s="108" t="s">
        <v>3070</v>
      </c>
      <c r="C535" s="108" t="s">
        <v>3071</v>
      </c>
    </row>
    <row r="536" spans="1:3" x14ac:dyDescent="0.3">
      <c r="A536" s="108">
        <f t="shared" si="8"/>
        <v>0</v>
      </c>
      <c r="B536" s="108" t="s">
        <v>3074</v>
      </c>
      <c r="C536" s="108" t="s">
        <v>3075</v>
      </c>
    </row>
    <row r="537" spans="1:3" x14ac:dyDescent="0.3">
      <c r="A537" s="108">
        <f t="shared" si="8"/>
        <v>0</v>
      </c>
      <c r="B537" s="108" t="s">
        <v>3078</v>
      </c>
      <c r="C537" s="108" t="s">
        <v>3079</v>
      </c>
    </row>
    <row r="538" spans="1:3" x14ac:dyDescent="0.3">
      <c r="A538" s="108">
        <f t="shared" si="8"/>
        <v>0</v>
      </c>
      <c r="B538" s="108" t="s">
        <v>3082</v>
      </c>
      <c r="C538" s="108" t="s">
        <v>3083</v>
      </c>
    </row>
    <row r="539" spans="1:3" x14ac:dyDescent="0.3">
      <c r="A539" s="108">
        <f t="shared" si="8"/>
        <v>0</v>
      </c>
      <c r="B539" s="108" t="s">
        <v>3086</v>
      </c>
      <c r="C539" s="108" t="s">
        <v>3087</v>
      </c>
    </row>
    <row r="540" spans="1:3" x14ac:dyDescent="0.3">
      <c r="A540" s="108">
        <f t="shared" si="8"/>
        <v>0</v>
      </c>
      <c r="B540" s="108" t="s">
        <v>3090</v>
      </c>
      <c r="C540" s="108" t="s">
        <v>3091</v>
      </c>
    </row>
    <row r="541" spans="1:3" x14ac:dyDescent="0.3">
      <c r="A541" s="108">
        <f t="shared" si="8"/>
        <v>0</v>
      </c>
      <c r="B541" s="108" t="s">
        <v>3094</v>
      </c>
      <c r="C541" s="108" t="s">
        <v>3095</v>
      </c>
    </row>
    <row r="542" spans="1:3" x14ac:dyDescent="0.3">
      <c r="A542" s="108">
        <f t="shared" si="8"/>
        <v>0</v>
      </c>
      <c r="B542" s="108" t="s">
        <v>3098</v>
      </c>
      <c r="C542" s="108" t="s">
        <v>3099</v>
      </c>
    </row>
    <row r="543" spans="1:3" x14ac:dyDescent="0.3">
      <c r="A543" s="108">
        <f t="shared" si="8"/>
        <v>0</v>
      </c>
      <c r="B543" s="108" t="s">
        <v>3102</v>
      </c>
      <c r="C543" s="108" t="s">
        <v>3103</v>
      </c>
    </row>
    <row r="544" spans="1:3" x14ac:dyDescent="0.3">
      <c r="A544" s="108">
        <f t="shared" si="8"/>
        <v>0</v>
      </c>
      <c r="B544" s="108" t="s">
        <v>3106</v>
      </c>
      <c r="C544" s="108" t="s">
        <v>3107</v>
      </c>
    </row>
    <row r="545" spans="1:3" x14ac:dyDescent="0.3">
      <c r="A545" s="108">
        <f t="shared" si="8"/>
        <v>0</v>
      </c>
      <c r="B545" s="108" t="s">
        <v>3110</v>
      </c>
      <c r="C545" s="108" t="s">
        <v>3111</v>
      </c>
    </row>
    <row r="546" spans="1:3" x14ac:dyDescent="0.3">
      <c r="A546" s="108">
        <f t="shared" si="8"/>
        <v>0</v>
      </c>
      <c r="B546" s="108" t="s">
        <v>3114</v>
      </c>
      <c r="C546" s="108" t="s">
        <v>3115</v>
      </c>
    </row>
    <row r="547" spans="1:3" x14ac:dyDescent="0.3">
      <c r="A547" s="108">
        <f t="shared" si="8"/>
        <v>0</v>
      </c>
      <c r="B547" s="108" t="s">
        <v>3118</v>
      </c>
      <c r="C547" s="108" t="s">
        <v>3119</v>
      </c>
    </row>
    <row r="548" spans="1:3" x14ac:dyDescent="0.3">
      <c r="A548" s="108">
        <f t="shared" si="8"/>
        <v>0</v>
      </c>
      <c r="B548" s="108" t="s">
        <v>3122</v>
      </c>
      <c r="C548" s="108" t="s">
        <v>3123</v>
      </c>
    </row>
    <row r="549" spans="1:3" x14ac:dyDescent="0.3">
      <c r="A549" s="108">
        <f t="shared" si="8"/>
        <v>0</v>
      </c>
      <c r="B549" s="108" t="s">
        <v>3126</v>
      </c>
      <c r="C549" s="108" t="s">
        <v>3128</v>
      </c>
    </row>
    <row r="550" spans="1:3" x14ac:dyDescent="0.3">
      <c r="A550" s="108">
        <f t="shared" si="8"/>
        <v>0</v>
      </c>
      <c r="B550" s="108" t="s">
        <v>3131</v>
      </c>
      <c r="C550" s="108" t="s">
        <v>3132</v>
      </c>
    </row>
    <row r="551" spans="1:3" x14ac:dyDescent="0.3">
      <c r="A551" s="108">
        <f t="shared" si="8"/>
        <v>0</v>
      </c>
      <c r="B551" s="108" t="s">
        <v>3135</v>
      </c>
      <c r="C551" s="108" t="s">
        <v>3136</v>
      </c>
    </row>
    <row r="552" spans="1:3" x14ac:dyDescent="0.3">
      <c r="A552" s="108">
        <f t="shared" si="8"/>
        <v>0</v>
      </c>
      <c r="B552" s="108" t="s">
        <v>3139</v>
      </c>
      <c r="C552" s="108" t="s">
        <v>3140</v>
      </c>
    </row>
    <row r="553" spans="1:3" x14ac:dyDescent="0.3">
      <c r="A553" s="108">
        <f t="shared" si="8"/>
        <v>0</v>
      </c>
      <c r="B553" s="108" t="s">
        <v>3143</v>
      </c>
      <c r="C553" s="108" t="s">
        <v>3144</v>
      </c>
    </row>
    <row r="554" spans="1:3" x14ac:dyDescent="0.3">
      <c r="A554" s="108">
        <f t="shared" si="8"/>
        <v>0</v>
      </c>
      <c r="B554" s="108" t="s">
        <v>3147</v>
      </c>
      <c r="C554" s="108" t="s">
        <v>3148</v>
      </c>
    </row>
    <row r="555" spans="1:3" x14ac:dyDescent="0.3">
      <c r="A555" s="108">
        <f t="shared" si="8"/>
        <v>0</v>
      </c>
      <c r="B555" s="108" t="s">
        <v>3151</v>
      </c>
      <c r="C555" s="108" t="s">
        <v>3152</v>
      </c>
    </row>
    <row r="556" spans="1:3" x14ac:dyDescent="0.3">
      <c r="A556" s="108">
        <f t="shared" si="8"/>
        <v>0</v>
      </c>
      <c r="B556" s="108" t="s">
        <v>3155</v>
      </c>
      <c r="C556" s="108" t="s">
        <v>3156</v>
      </c>
    </row>
    <row r="557" spans="1:3" x14ac:dyDescent="0.3">
      <c r="A557" s="108">
        <f t="shared" si="8"/>
        <v>0</v>
      </c>
      <c r="B557" s="108" t="s">
        <v>3159</v>
      </c>
      <c r="C557" s="108" t="s">
        <v>3160</v>
      </c>
    </row>
    <row r="558" spans="1:3" x14ac:dyDescent="0.3">
      <c r="A558" s="108">
        <f t="shared" si="8"/>
        <v>0</v>
      </c>
      <c r="B558" s="108" t="s">
        <v>3163</v>
      </c>
      <c r="C558" s="108" t="s">
        <v>3164</v>
      </c>
    </row>
    <row r="559" spans="1:3" x14ac:dyDescent="0.3">
      <c r="A559" s="108">
        <f t="shared" si="8"/>
        <v>0</v>
      </c>
      <c r="B559" s="108" t="s">
        <v>3167</v>
      </c>
      <c r="C559" s="108" t="s">
        <v>3168</v>
      </c>
    </row>
    <row r="560" spans="1:3" x14ac:dyDescent="0.3">
      <c r="A560" s="108">
        <f t="shared" si="8"/>
        <v>0</v>
      </c>
      <c r="B560" s="108" t="s">
        <v>3171</v>
      </c>
      <c r="C560" s="108" t="s">
        <v>3172</v>
      </c>
    </row>
    <row r="561" spans="1:3" x14ac:dyDescent="0.3">
      <c r="A561" s="108">
        <f t="shared" si="8"/>
        <v>0</v>
      </c>
      <c r="B561" s="108" t="s">
        <v>3175</v>
      </c>
      <c r="C561" s="108" t="s">
        <v>3176</v>
      </c>
    </row>
    <row r="562" spans="1:3" x14ac:dyDescent="0.3">
      <c r="A562" s="108">
        <f t="shared" si="8"/>
        <v>0</v>
      </c>
      <c r="B562" s="108" t="s">
        <v>3179</v>
      </c>
      <c r="C562" s="108" t="s">
        <v>3180</v>
      </c>
    </row>
    <row r="563" spans="1:3" x14ac:dyDescent="0.3">
      <c r="A563" s="108">
        <f t="shared" si="8"/>
        <v>0</v>
      </c>
      <c r="B563" s="108" t="s">
        <v>3183</v>
      </c>
      <c r="C563" s="108" t="s">
        <v>3184</v>
      </c>
    </row>
    <row r="564" spans="1:3" x14ac:dyDescent="0.3">
      <c r="A564" s="108">
        <f t="shared" si="8"/>
        <v>0</v>
      </c>
      <c r="B564" s="108" t="s">
        <v>3187</v>
      </c>
      <c r="C564" s="108" t="s">
        <v>3188</v>
      </c>
    </row>
    <row r="565" spans="1:3" x14ac:dyDescent="0.3">
      <c r="A565" s="108">
        <f t="shared" si="8"/>
        <v>0</v>
      </c>
      <c r="B565" s="108" t="s">
        <v>3189</v>
      </c>
      <c r="C565" s="108" t="s">
        <v>3190</v>
      </c>
    </row>
    <row r="566" spans="1:3" x14ac:dyDescent="0.3">
      <c r="A566" s="108">
        <f t="shared" si="8"/>
        <v>0</v>
      </c>
      <c r="B566" s="108" t="s">
        <v>3193</v>
      </c>
      <c r="C566" s="108" t="s">
        <v>3194</v>
      </c>
    </row>
    <row r="567" spans="1:3" x14ac:dyDescent="0.3">
      <c r="A567" s="108">
        <f t="shared" si="8"/>
        <v>0</v>
      </c>
      <c r="B567" s="108" t="s">
        <v>3197</v>
      </c>
      <c r="C567" s="108" t="s">
        <v>3198</v>
      </c>
    </row>
    <row r="568" spans="1:3" x14ac:dyDescent="0.3">
      <c r="A568" s="108">
        <f t="shared" si="8"/>
        <v>0</v>
      </c>
      <c r="B568" s="108" t="s">
        <v>3201</v>
      </c>
      <c r="C568" s="108" t="s">
        <v>3202</v>
      </c>
    </row>
    <row r="569" spans="1:3" x14ac:dyDescent="0.3">
      <c r="A569" s="108">
        <f t="shared" si="8"/>
        <v>0</v>
      </c>
      <c r="B569" s="108" t="s">
        <v>3205</v>
      </c>
      <c r="C569" s="108" t="s">
        <v>3206</v>
      </c>
    </row>
    <row r="570" spans="1:3" x14ac:dyDescent="0.3">
      <c r="A570" s="108">
        <f t="shared" si="8"/>
        <v>0</v>
      </c>
      <c r="B570" s="108" t="s">
        <v>3209</v>
      </c>
      <c r="C570" s="108" t="s">
        <v>3210</v>
      </c>
    </row>
    <row r="571" spans="1:3" x14ac:dyDescent="0.3">
      <c r="A571" s="108">
        <f t="shared" si="8"/>
        <v>0</v>
      </c>
      <c r="B571" s="108" t="s">
        <v>3213</v>
      </c>
      <c r="C571" s="108" t="s">
        <v>3214</v>
      </c>
    </row>
    <row r="572" spans="1:3" x14ac:dyDescent="0.3">
      <c r="A572" s="108">
        <f t="shared" si="8"/>
        <v>0</v>
      </c>
      <c r="B572" s="108" t="s">
        <v>3217</v>
      </c>
      <c r="C572" s="108" t="s">
        <v>3218</v>
      </c>
    </row>
    <row r="573" spans="1:3" x14ac:dyDescent="0.3">
      <c r="A573" s="108">
        <f t="shared" si="8"/>
        <v>0</v>
      </c>
      <c r="B573" s="108" t="s">
        <v>3221</v>
      </c>
      <c r="C573" s="108" t="s">
        <v>3222</v>
      </c>
    </row>
    <row r="574" spans="1:3" x14ac:dyDescent="0.3">
      <c r="A574" s="108">
        <f t="shared" si="8"/>
        <v>0</v>
      </c>
      <c r="B574" s="108" t="s">
        <v>3225</v>
      </c>
      <c r="C574" s="108" t="s">
        <v>3226</v>
      </c>
    </row>
    <row r="575" spans="1:3" x14ac:dyDescent="0.3">
      <c r="A575" s="108">
        <f t="shared" si="8"/>
        <v>0</v>
      </c>
      <c r="B575" s="108" t="s">
        <v>3229</v>
      </c>
      <c r="C575" s="108" t="s">
        <v>3230</v>
      </c>
    </row>
    <row r="576" spans="1:3" x14ac:dyDescent="0.3">
      <c r="A576" s="108">
        <f t="shared" si="8"/>
        <v>0</v>
      </c>
      <c r="B576" s="108" t="s">
        <v>3233</v>
      </c>
      <c r="C576" s="108" t="s">
        <v>3234</v>
      </c>
    </row>
    <row r="577" spans="1:3" x14ac:dyDescent="0.3">
      <c r="A577" s="108">
        <f t="shared" si="8"/>
        <v>0</v>
      </c>
      <c r="B577" s="108" t="s">
        <v>3237</v>
      </c>
      <c r="C577" s="108" t="s">
        <v>3238</v>
      </c>
    </row>
    <row r="578" spans="1:3" x14ac:dyDescent="0.3">
      <c r="A578" s="108">
        <f t="shared" si="8"/>
        <v>0</v>
      </c>
      <c r="B578" s="108" t="s">
        <v>3241</v>
      </c>
      <c r="C578" s="108" t="s">
        <v>3242</v>
      </c>
    </row>
    <row r="579" spans="1:3" x14ac:dyDescent="0.3">
      <c r="A579" s="108">
        <f t="shared" ref="A579:A642" si="9">IFERROR(IF(SEARCH($D$1,C579)&gt;0,A578+1,A578),A578)</f>
        <v>0</v>
      </c>
      <c r="B579" s="108" t="s">
        <v>3245</v>
      </c>
      <c r="C579" s="108" t="s">
        <v>3246</v>
      </c>
    </row>
    <row r="580" spans="1:3" x14ac:dyDescent="0.3">
      <c r="A580" s="108">
        <f t="shared" si="9"/>
        <v>0</v>
      </c>
      <c r="B580" s="108" t="s">
        <v>3250</v>
      </c>
      <c r="C580" s="108" t="s">
        <v>3251</v>
      </c>
    </row>
    <row r="581" spans="1:3" x14ac:dyDescent="0.3">
      <c r="A581" s="108">
        <f t="shared" si="9"/>
        <v>0</v>
      </c>
      <c r="B581" s="108" t="s">
        <v>3249</v>
      </c>
      <c r="C581" s="108" t="s">
        <v>3254</v>
      </c>
    </row>
    <row r="582" spans="1:3" x14ac:dyDescent="0.3">
      <c r="A582" s="108">
        <f t="shared" si="9"/>
        <v>0</v>
      </c>
      <c r="B582" s="108" t="s">
        <v>3255</v>
      </c>
      <c r="C582" s="108" t="s">
        <v>3256</v>
      </c>
    </row>
    <row r="583" spans="1:3" x14ac:dyDescent="0.3">
      <c r="A583" s="108">
        <f t="shared" si="9"/>
        <v>0</v>
      </c>
      <c r="B583" s="108" t="s">
        <v>3259</v>
      </c>
      <c r="C583" s="108" t="s">
        <v>3260</v>
      </c>
    </row>
    <row r="584" spans="1:3" x14ac:dyDescent="0.3">
      <c r="A584" s="108">
        <f t="shared" si="9"/>
        <v>0</v>
      </c>
      <c r="B584" s="108" t="s">
        <v>3263</v>
      </c>
      <c r="C584" s="108" t="s">
        <v>3264</v>
      </c>
    </row>
    <row r="585" spans="1:3" x14ac:dyDescent="0.3">
      <c r="A585" s="108">
        <f t="shared" si="9"/>
        <v>0</v>
      </c>
      <c r="B585" s="108" t="s">
        <v>3267</v>
      </c>
      <c r="C585" s="108" t="s">
        <v>3268</v>
      </c>
    </row>
    <row r="586" spans="1:3" x14ac:dyDescent="0.3">
      <c r="A586" s="108">
        <f t="shared" si="9"/>
        <v>0</v>
      </c>
      <c r="B586" s="108" t="s">
        <v>3271</v>
      </c>
      <c r="C586" s="108" t="s">
        <v>3272</v>
      </c>
    </row>
    <row r="587" spans="1:3" x14ac:dyDescent="0.3">
      <c r="A587" s="108">
        <f t="shared" si="9"/>
        <v>0</v>
      </c>
      <c r="B587" s="108" t="s">
        <v>3275</v>
      </c>
      <c r="C587" s="108" t="s">
        <v>3276</v>
      </c>
    </row>
    <row r="588" spans="1:3" x14ac:dyDescent="0.3">
      <c r="A588" s="108">
        <f t="shared" si="9"/>
        <v>0</v>
      </c>
      <c r="B588" s="108" t="s">
        <v>3279</v>
      </c>
      <c r="C588" s="108" t="s">
        <v>3280</v>
      </c>
    </row>
    <row r="589" spans="1:3" x14ac:dyDescent="0.3">
      <c r="A589" s="108">
        <f t="shared" si="9"/>
        <v>0</v>
      </c>
      <c r="B589" s="108" t="s">
        <v>3283</v>
      </c>
      <c r="C589" s="108" t="s">
        <v>3284</v>
      </c>
    </row>
    <row r="590" spans="1:3" x14ac:dyDescent="0.3">
      <c r="A590" s="108">
        <f t="shared" si="9"/>
        <v>0</v>
      </c>
      <c r="B590" s="108" t="s">
        <v>3287</v>
      </c>
      <c r="C590" s="108" t="s">
        <v>3288</v>
      </c>
    </row>
    <row r="591" spans="1:3" x14ac:dyDescent="0.3">
      <c r="A591" s="108">
        <f t="shared" si="9"/>
        <v>0</v>
      </c>
      <c r="B591" s="108" t="s">
        <v>3291</v>
      </c>
      <c r="C591" s="108" t="s">
        <v>3292</v>
      </c>
    </row>
    <row r="592" spans="1:3" x14ac:dyDescent="0.3">
      <c r="A592" s="108">
        <f t="shared" si="9"/>
        <v>0</v>
      </c>
      <c r="B592" s="108" t="s">
        <v>3295</v>
      </c>
      <c r="C592" s="108" t="s">
        <v>3296</v>
      </c>
    </row>
    <row r="593" spans="1:3" x14ac:dyDescent="0.3">
      <c r="A593" s="108">
        <f t="shared" si="9"/>
        <v>0</v>
      </c>
      <c r="B593" s="108" t="s">
        <v>3299</v>
      </c>
      <c r="C593" s="108" t="s">
        <v>3300</v>
      </c>
    </row>
    <row r="594" spans="1:3" x14ac:dyDescent="0.3">
      <c r="A594" s="108">
        <f t="shared" si="9"/>
        <v>0</v>
      </c>
      <c r="B594" s="108" t="s">
        <v>3303</v>
      </c>
      <c r="C594" s="108" t="s">
        <v>3304</v>
      </c>
    </row>
    <row r="595" spans="1:3" x14ac:dyDescent="0.3">
      <c r="A595" s="108">
        <f t="shared" si="9"/>
        <v>0</v>
      </c>
      <c r="B595" s="108" t="s">
        <v>3307</v>
      </c>
      <c r="C595" s="108" t="s">
        <v>3308</v>
      </c>
    </row>
    <row r="596" spans="1:3" x14ac:dyDescent="0.3">
      <c r="A596" s="108">
        <f t="shared" si="9"/>
        <v>0</v>
      </c>
      <c r="B596" s="108" t="s">
        <v>3311</v>
      </c>
      <c r="C596" s="108" t="s">
        <v>3312</v>
      </c>
    </row>
    <row r="597" spans="1:3" x14ac:dyDescent="0.3">
      <c r="A597" s="108">
        <f t="shared" si="9"/>
        <v>0</v>
      </c>
      <c r="B597" s="108" t="s">
        <v>3315</v>
      </c>
      <c r="C597" s="108" t="s">
        <v>3316</v>
      </c>
    </row>
    <row r="598" spans="1:3" x14ac:dyDescent="0.3">
      <c r="A598" s="108">
        <f t="shared" si="9"/>
        <v>0</v>
      </c>
      <c r="B598" s="108" t="s">
        <v>3319</v>
      </c>
      <c r="C598" s="108" t="s">
        <v>3320</v>
      </c>
    </row>
    <row r="599" spans="1:3" x14ac:dyDescent="0.3">
      <c r="A599" s="108">
        <f t="shared" si="9"/>
        <v>0</v>
      </c>
      <c r="B599" s="108" t="s">
        <v>3323</v>
      </c>
      <c r="C599" s="108" t="s">
        <v>3324</v>
      </c>
    </row>
    <row r="600" spans="1:3" x14ac:dyDescent="0.3">
      <c r="A600" s="108">
        <f t="shared" si="9"/>
        <v>0</v>
      </c>
      <c r="B600" s="108" t="s">
        <v>3327</v>
      </c>
      <c r="C600" s="108" t="s">
        <v>3328</v>
      </c>
    </row>
    <row r="601" spans="1:3" x14ac:dyDescent="0.3">
      <c r="A601" s="108">
        <f t="shared" si="9"/>
        <v>0</v>
      </c>
      <c r="B601" s="108" t="s">
        <v>3331</v>
      </c>
      <c r="C601" s="108" t="s">
        <v>3332</v>
      </c>
    </row>
    <row r="602" spans="1:3" x14ac:dyDescent="0.3">
      <c r="A602" s="108">
        <f t="shared" si="9"/>
        <v>0</v>
      </c>
      <c r="B602" s="108" t="s">
        <v>3335</v>
      </c>
      <c r="C602" s="108" t="s">
        <v>3336</v>
      </c>
    </row>
    <row r="603" spans="1:3" x14ac:dyDescent="0.3">
      <c r="A603" s="108">
        <f t="shared" si="9"/>
        <v>0</v>
      </c>
      <c r="B603" s="108" t="s">
        <v>3339</v>
      </c>
      <c r="C603" s="108" t="s">
        <v>3340</v>
      </c>
    </row>
    <row r="604" spans="1:3" x14ac:dyDescent="0.3">
      <c r="A604" s="108">
        <f t="shared" si="9"/>
        <v>0</v>
      </c>
      <c r="B604" s="108" t="s">
        <v>3343</v>
      </c>
      <c r="C604" s="108" t="s">
        <v>3344</v>
      </c>
    </row>
    <row r="605" spans="1:3" x14ac:dyDescent="0.3">
      <c r="A605" s="108">
        <f t="shared" si="9"/>
        <v>0</v>
      </c>
      <c r="B605" s="108" t="s">
        <v>3347</v>
      </c>
      <c r="C605" s="108" t="s">
        <v>3349</v>
      </c>
    </row>
    <row r="606" spans="1:3" x14ac:dyDescent="0.3">
      <c r="A606" s="108">
        <f t="shared" si="9"/>
        <v>0</v>
      </c>
      <c r="B606" s="108" t="s">
        <v>3352</v>
      </c>
      <c r="C606" s="108" t="s">
        <v>3353</v>
      </c>
    </row>
    <row r="607" spans="1:3" x14ac:dyDescent="0.3">
      <c r="A607" s="108">
        <f t="shared" si="9"/>
        <v>0</v>
      </c>
      <c r="B607" s="108" t="s">
        <v>3356</v>
      </c>
      <c r="C607" s="108" t="s">
        <v>3357</v>
      </c>
    </row>
    <row r="608" spans="1:3" x14ac:dyDescent="0.3">
      <c r="A608" s="108">
        <f t="shared" si="9"/>
        <v>0</v>
      </c>
      <c r="B608" s="108" t="s">
        <v>3360</v>
      </c>
      <c r="C608" s="108" t="s">
        <v>3361</v>
      </c>
    </row>
    <row r="609" spans="1:3" x14ac:dyDescent="0.3">
      <c r="A609" s="108">
        <f t="shared" si="9"/>
        <v>0</v>
      </c>
      <c r="B609" s="108" t="s">
        <v>3364</v>
      </c>
      <c r="C609" s="108" t="s">
        <v>3365</v>
      </c>
    </row>
    <row r="610" spans="1:3" x14ac:dyDescent="0.3">
      <c r="A610" s="108">
        <f t="shared" si="9"/>
        <v>0</v>
      </c>
      <c r="B610" s="108" t="s">
        <v>3368</v>
      </c>
      <c r="C610" s="108" t="s">
        <v>3369</v>
      </c>
    </row>
    <row r="611" spans="1:3" x14ac:dyDescent="0.3">
      <c r="A611" s="108">
        <f t="shared" si="9"/>
        <v>0</v>
      </c>
      <c r="B611" s="108" t="s">
        <v>3371</v>
      </c>
      <c r="C611" s="108" t="s">
        <v>3372</v>
      </c>
    </row>
    <row r="612" spans="1:3" x14ac:dyDescent="0.3">
      <c r="A612" s="108">
        <f t="shared" si="9"/>
        <v>0</v>
      </c>
      <c r="B612" s="108" t="s">
        <v>3374</v>
      </c>
      <c r="C612" s="108" t="s">
        <v>3375</v>
      </c>
    </row>
    <row r="613" spans="1:3" x14ac:dyDescent="0.3">
      <c r="A613" s="108">
        <f t="shared" si="9"/>
        <v>0</v>
      </c>
      <c r="B613" s="108" t="s">
        <v>3378</v>
      </c>
      <c r="C613" s="108" t="s">
        <v>3379</v>
      </c>
    </row>
    <row r="614" spans="1:3" x14ac:dyDescent="0.3">
      <c r="A614" s="108">
        <f t="shared" si="9"/>
        <v>0</v>
      </c>
      <c r="B614" s="108" t="s">
        <v>3382</v>
      </c>
      <c r="C614" s="108" t="s">
        <v>3383</v>
      </c>
    </row>
    <row r="615" spans="1:3" x14ac:dyDescent="0.3">
      <c r="A615" s="108">
        <f t="shared" si="9"/>
        <v>0</v>
      </c>
      <c r="B615" s="108" t="s">
        <v>3386</v>
      </c>
      <c r="C615" s="108" t="s">
        <v>3387</v>
      </c>
    </row>
    <row r="616" spans="1:3" x14ac:dyDescent="0.3">
      <c r="A616" s="108">
        <f t="shared" si="9"/>
        <v>0</v>
      </c>
      <c r="B616" s="108" t="s">
        <v>3390</v>
      </c>
      <c r="C616" s="108" t="s">
        <v>3391</v>
      </c>
    </row>
    <row r="617" spans="1:3" x14ac:dyDescent="0.3">
      <c r="A617" s="108">
        <f t="shared" si="9"/>
        <v>0</v>
      </c>
      <c r="B617" s="108" t="s">
        <v>3394</v>
      </c>
      <c r="C617" s="108" t="s">
        <v>3395</v>
      </c>
    </row>
    <row r="618" spans="1:3" x14ac:dyDescent="0.3">
      <c r="A618" s="108">
        <f t="shared" si="9"/>
        <v>0</v>
      </c>
      <c r="B618" s="108" t="s">
        <v>3397</v>
      </c>
      <c r="C618" s="108" t="s">
        <v>3398</v>
      </c>
    </row>
    <row r="619" spans="1:3" x14ac:dyDescent="0.3">
      <c r="A619" s="108">
        <f t="shared" si="9"/>
        <v>0</v>
      </c>
      <c r="B619" s="108" t="s">
        <v>3402</v>
      </c>
      <c r="C619" s="108" t="s">
        <v>3403</v>
      </c>
    </row>
    <row r="620" spans="1:3" x14ac:dyDescent="0.3">
      <c r="A620" s="108">
        <f t="shared" si="9"/>
        <v>0</v>
      </c>
      <c r="B620" s="108" t="s">
        <v>3406</v>
      </c>
      <c r="C620" s="108" t="s">
        <v>3407</v>
      </c>
    </row>
    <row r="621" spans="1:3" x14ac:dyDescent="0.3">
      <c r="A621" s="108">
        <f t="shared" si="9"/>
        <v>0</v>
      </c>
      <c r="B621" s="108" t="s">
        <v>3409</v>
      </c>
      <c r="C621" s="108" t="s">
        <v>3410</v>
      </c>
    </row>
    <row r="622" spans="1:3" x14ac:dyDescent="0.3">
      <c r="A622" s="108">
        <f t="shared" si="9"/>
        <v>0</v>
      </c>
      <c r="B622" s="108" t="s">
        <v>3413</v>
      </c>
      <c r="C622" s="108" t="s">
        <v>3414</v>
      </c>
    </row>
    <row r="623" spans="1:3" x14ac:dyDescent="0.3">
      <c r="A623" s="108">
        <f t="shared" si="9"/>
        <v>0</v>
      </c>
      <c r="B623" s="108" t="s">
        <v>3417</v>
      </c>
      <c r="C623" s="108" t="s">
        <v>3418</v>
      </c>
    </row>
    <row r="624" spans="1:3" x14ac:dyDescent="0.3">
      <c r="A624" s="108">
        <f t="shared" si="9"/>
        <v>0</v>
      </c>
      <c r="B624" s="108" t="s">
        <v>3421</v>
      </c>
      <c r="C624" s="108" t="s">
        <v>3422</v>
      </c>
    </row>
    <row r="625" spans="1:3" x14ac:dyDescent="0.3">
      <c r="A625" s="108">
        <f t="shared" si="9"/>
        <v>0</v>
      </c>
      <c r="B625" s="108" t="s">
        <v>3401</v>
      </c>
      <c r="C625" s="108" t="s">
        <v>3425</v>
      </c>
    </row>
    <row r="626" spans="1:3" x14ac:dyDescent="0.3">
      <c r="A626" s="108">
        <f t="shared" si="9"/>
        <v>0</v>
      </c>
      <c r="B626" s="108" t="s">
        <v>3427</v>
      </c>
      <c r="C626" s="108" t="s">
        <v>3428</v>
      </c>
    </row>
    <row r="627" spans="1:3" x14ac:dyDescent="0.3">
      <c r="A627" s="108">
        <f t="shared" si="9"/>
        <v>0</v>
      </c>
      <c r="B627" s="108" t="s">
        <v>3431</v>
      </c>
      <c r="C627" s="108" t="s">
        <v>3432</v>
      </c>
    </row>
    <row r="628" spans="1:3" x14ac:dyDescent="0.3">
      <c r="A628" s="108">
        <f t="shared" si="9"/>
        <v>0</v>
      </c>
      <c r="B628" s="108" t="s">
        <v>3435</v>
      </c>
      <c r="C628" s="108" t="s">
        <v>3436</v>
      </c>
    </row>
    <row r="629" spans="1:3" x14ac:dyDescent="0.3">
      <c r="A629" s="108">
        <f t="shared" si="9"/>
        <v>0</v>
      </c>
      <c r="B629" s="108" t="s">
        <v>3439</v>
      </c>
      <c r="C629" s="108" t="s">
        <v>3440</v>
      </c>
    </row>
    <row r="630" spans="1:3" x14ac:dyDescent="0.3">
      <c r="A630" s="108">
        <f t="shared" si="9"/>
        <v>0</v>
      </c>
      <c r="B630" s="108" t="s">
        <v>3443</v>
      </c>
      <c r="C630" s="108" t="s">
        <v>3444</v>
      </c>
    </row>
    <row r="631" spans="1:3" x14ac:dyDescent="0.3">
      <c r="A631" s="108">
        <f t="shared" si="9"/>
        <v>0</v>
      </c>
      <c r="B631" s="108" t="s">
        <v>3447</v>
      </c>
      <c r="C631" s="108" t="s">
        <v>3448</v>
      </c>
    </row>
    <row r="632" spans="1:3" x14ac:dyDescent="0.3">
      <c r="A632" s="108">
        <f t="shared" si="9"/>
        <v>0</v>
      </c>
      <c r="B632" s="108" t="s">
        <v>3451</v>
      </c>
      <c r="C632" s="108" t="s">
        <v>3452</v>
      </c>
    </row>
    <row r="633" spans="1:3" x14ac:dyDescent="0.3">
      <c r="A633" s="108">
        <f t="shared" si="9"/>
        <v>0</v>
      </c>
      <c r="B633" s="108" t="s">
        <v>3455</v>
      </c>
      <c r="C633" s="108" t="s">
        <v>3456</v>
      </c>
    </row>
    <row r="634" spans="1:3" x14ac:dyDescent="0.3">
      <c r="A634" s="108">
        <f t="shared" si="9"/>
        <v>0</v>
      </c>
      <c r="B634" s="108" t="s">
        <v>3459</v>
      </c>
      <c r="C634" s="108" t="s">
        <v>3460</v>
      </c>
    </row>
    <row r="635" spans="1:3" x14ac:dyDescent="0.3">
      <c r="A635" s="108">
        <f t="shared" si="9"/>
        <v>0</v>
      </c>
      <c r="B635" s="108" t="s">
        <v>3463</v>
      </c>
      <c r="C635" s="108" t="s">
        <v>3464</v>
      </c>
    </row>
    <row r="636" spans="1:3" x14ac:dyDescent="0.3">
      <c r="A636" s="108">
        <f t="shared" si="9"/>
        <v>0</v>
      </c>
      <c r="B636" s="108" t="s">
        <v>3467</v>
      </c>
      <c r="C636" s="108" t="s">
        <v>3468</v>
      </c>
    </row>
    <row r="637" spans="1:3" x14ac:dyDescent="0.3">
      <c r="A637" s="108">
        <f t="shared" si="9"/>
        <v>0</v>
      </c>
      <c r="B637" s="108" t="s">
        <v>3471</v>
      </c>
      <c r="C637" s="108" t="s">
        <v>3472</v>
      </c>
    </row>
    <row r="638" spans="1:3" x14ac:dyDescent="0.3">
      <c r="A638" s="108">
        <f t="shared" si="9"/>
        <v>0</v>
      </c>
      <c r="B638" s="108" t="s">
        <v>3475</v>
      </c>
      <c r="C638" s="108" t="s">
        <v>3476</v>
      </c>
    </row>
    <row r="639" spans="1:3" x14ac:dyDescent="0.3">
      <c r="A639" s="108">
        <f t="shared" si="9"/>
        <v>0</v>
      </c>
      <c r="B639" s="108" t="s">
        <v>3479</v>
      </c>
      <c r="C639" s="108" t="s">
        <v>3480</v>
      </c>
    </row>
    <row r="640" spans="1:3" x14ac:dyDescent="0.3">
      <c r="A640" s="108">
        <f t="shared" si="9"/>
        <v>0</v>
      </c>
      <c r="B640" s="108" t="s">
        <v>3483</v>
      </c>
      <c r="C640" s="108" t="s">
        <v>3484</v>
      </c>
    </row>
    <row r="641" spans="1:3" x14ac:dyDescent="0.3">
      <c r="A641" s="108">
        <f t="shared" si="9"/>
        <v>0</v>
      </c>
      <c r="B641" s="108" t="s">
        <v>3487</v>
      </c>
      <c r="C641" s="108" t="s">
        <v>3488</v>
      </c>
    </row>
    <row r="642" spans="1:3" x14ac:dyDescent="0.3">
      <c r="A642" s="108">
        <f t="shared" si="9"/>
        <v>0</v>
      </c>
      <c r="B642" s="108" t="s">
        <v>3491</v>
      </c>
      <c r="C642" s="108" t="s">
        <v>3492</v>
      </c>
    </row>
    <row r="643" spans="1:3" x14ac:dyDescent="0.3">
      <c r="A643" s="108">
        <f t="shared" ref="A643:A706" si="10">IFERROR(IF(SEARCH($D$1,C643)&gt;0,A642+1,A642),A642)</f>
        <v>0</v>
      </c>
      <c r="B643" s="108" t="s">
        <v>3495</v>
      </c>
      <c r="C643" s="108" t="s">
        <v>3496</v>
      </c>
    </row>
    <row r="644" spans="1:3" x14ac:dyDescent="0.3">
      <c r="A644" s="108">
        <f t="shared" si="10"/>
        <v>0</v>
      </c>
      <c r="B644" s="108" t="s">
        <v>3499</v>
      </c>
      <c r="C644" s="108" t="s">
        <v>3500</v>
      </c>
    </row>
    <row r="645" spans="1:3" x14ac:dyDescent="0.3">
      <c r="A645" s="108">
        <f t="shared" si="10"/>
        <v>0</v>
      </c>
      <c r="B645" s="108" t="s">
        <v>3503</v>
      </c>
      <c r="C645" s="108" t="s">
        <v>3504</v>
      </c>
    </row>
    <row r="646" spans="1:3" x14ac:dyDescent="0.3">
      <c r="A646" s="108">
        <f t="shared" si="10"/>
        <v>0</v>
      </c>
      <c r="B646" s="108" t="s">
        <v>3507</v>
      </c>
      <c r="C646" s="108" t="s">
        <v>3508</v>
      </c>
    </row>
    <row r="647" spans="1:3" x14ac:dyDescent="0.3">
      <c r="A647" s="108">
        <f t="shared" si="10"/>
        <v>0</v>
      </c>
      <c r="B647" s="108" t="s">
        <v>3511</v>
      </c>
      <c r="C647" s="108" t="s">
        <v>3512</v>
      </c>
    </row>
    <row r="648" spans="1:3" x14ac:dyDescent="0.3">
      <c r="A648" s="108">
        <f t="shared" si="10"/>
        <v>0</v>
      </c>
      <c r="B648" s="108" t="s">
        <v>3515</v>
      </c>
      <c r="C648" s="108" t="s">
        <v>3516</v>
      </c>
    </row>
    <row r="649" spans="1:3" x14ac:dyDescent="0.3">
      <c r="A649" s="108">
        <f t="shared" si="10"/>
        <v>0</v>
      </c>
      <c r="B649" s="108" t="s">
        <v>3519</v>
      </c>
      <c r="C649" s="108" t="s">
        <v>3520</v>
      </c>
    </row>
    <row r="650" spans="1:3" x14ac:dyDescent="0.3">
      <c r="A650" s="108">
        <f t="shared" si="10"/>
        <v>0</v>
      </c>
      <c r="B650" s="108" t="s">
        <v>3523</v>
      </c>
      <c r="C650" s="108" t="s">
        <v>3524</v>
      </c>
    </row>
    <row r="651" spans="1:3" x14ac:dyDescent="0.3">
      <c r="A651" s="108">
        <f t="shared" si="10"/>
        <v>0</v>
      </c>
      <c r="B651" s="108" t="s">
        <v>3527</v>
      </c>
      <c r="C651" s="108" t="s">
        <v>3528</v>
      </c>
    </row>
    <row r="652" spans="1:3" x14ac:dyDescent="0.3">
      <c r="A652" s="108">
        <f t="shared" si="10"/>
        <v>0</v>
      </c>
      <c r="B652" s="108" t="s">
        <v>3531</v>
      </c>
      <c r="C652" s="108" t="s">
        <v>3532</v>
      </c>
    </row>
    <row r="653" spans="1:3" x14ac:dyDescent="0.3">
      <c r="A653" s="108">
        <f t="shared" si="10"/>
        <v>0</v>
      </c>
      <c r="B653" s="108" t="s">
        <v>3535</v>
      </c>
      <c r="C653" s="108" t="s">
        <v>3536</v>
      </c>
    </row>
    <row r="654" spans="1:3" x14ac:dyDescent="0.3">
      <c r="A654" s="108">
        <f t="shared" si="10"/>
        <v>0</v>
      </c>
      <c r="B654" s="108" t="s">
        <v>3539</v>
      </c>
      <c r="C654" s="108" t="s">
        <v>3540</v>
      </c>
    </row>
    <row r="655" spans="1:3" x14ac:dyDescent="0.3">
      <c r="A655" s="108">
        <f t="shared" si="10"/>
        <v>0</v>
      </c>
      <c r="B655" s="108" t="s">
        <v>3543</v>
      </c>
      <c r="C655" s="108" t="s">
        <v>3544</v>
      </c>
    </row>
    <row r="656" spans="1:3" x14ac:dyDescent="0.3">
      <c r="A656" s="108">
        <f t="shared" si="10"/>
        <v>0</v>
      </c>
      <c r="B656" s="108" t="s">
        <v>3547</v>
      </c>
      <c r="C656" s="108" t="s">
        <v>3548</v>
      </c>
    </row>
    <row r="657" spans="1:3" x14ac:dyDescent="0.3">
      <c r="A657" s="108">
        <f t="shared" si="10"/>
        <v>0</v>
      </c>
      <c r="B657" s="108" t="s">
        <v>3551</v>
      </c>
      <c r="C657" s="108" t="s">
        <v>3552</v>
      </c>
    </row>
    <row r="658" spans="1:3" x14ac:dyDescent="0.3">
      <c r="A658" s="108">
        <f t="shared" si="10"/>
        <v>0</v>
      </c>
      <c r="B658" s="108" t="s">
        <v>3555</v>
      </c>
      <c r="C658" s="108" t="s">
        <v>3556</v>
      </c>
    </row>
    <row r="659" spans="1:3" x14ac:dyDescent="0.3">
      <c r="A659" s="108">
        <f t="shared" si="10"/>
        <v>0</v>
      </c>
      <c r="B659" s="108" t="s">
        <v>3559</v>
      </c>
      <c r="C659" s="108" t="s">
        <v>3560</v>
      </c>
    </row>
    <row r="660" spans="1:3" x14ac:dyDescent="0.3">
      <c r="A660" s="108">
        <f t="shared" si="10"/>
        <v>0</v>
      </c>
      <c r="B660" s="108" t="s">
        <v>3563</v>
      </c>
      <c r="C660" s="108" t="s">
        <v>3564</v>
      </c>
    </row>
    <row r="661" spans="1:3" x14ac:dyDescent="0.3">
      <c r="A661" s="108">
        <f t="shared" si="10"/>
        <v>0</v>
      </c>
      <c r="B661" s="108" t="s">
        <v>3567</v>
      </c>
      <c r="C661" s="108" t="s">
        <v>3568</v>
      </c>
    </row>
    <row r="662" spans="1:3" x14ac:dyDescent="0.3">
      <c r="A662" s="108">
        <f t="shared" si="10"/>
        <v>0</v>
      </c>
      <c r="B662" s="108" t="s">
        <v>3571</v>
      </c>
      <c r="C662" s="108" t="s">
        <v>3572</v>
      </c>
    </row>
    <row r="663" spans="1:3" x14ac:dyDescent="0.3">
      <c r="A663" s="108">
        <f t="shared" si="10"/>
        <v>0</v>
      </c>
      <c r="B663" s="108" t="s">
        <v>3575</v>
      </c>
      <c r="C663" s="108" t="s">
        <v>3576</v>
      </c>
    </row>
    <row r="664" spans="1:3" x14ac:dyDescent="0.3">
      <c r="A664" s="108">
        <f t="shared" si="10"/>
        <v>0</v>
      </c>
      <c r="B664" s="108" t="s">
        <v>3579</v>
      </c>
      <c r="C664" s="108" t="s">
        <v>3580</v>
      </c>
    </row>
    <row r="665" spans="1:3" x14ac:dyDescent="0.3">
      <c r="A665" s="108">
        <f t="shared" si="10"/>
        <v>0</v>
      </c>
      <c r="B665" s="108" t="s">
        <v>3583</v>
      </c>
      <c r="C665" s="108" t="s">
        <v>3584</v>
      </c>
    </row>
    <row r="666" spans="1:3" x14ac:dyDescent="0.3">
      <c r="A666" s="108">
        <f t="shared" si="10"/>
        <v>0</v>
      </c>
      <c r="B666" s="108" t="s">
        <v>3587</v>
      </c>
      <c r="C666" s="108" t="s">
        <v>3588</v>
      </c>
    </row>
    <row r="667" spans="1:3" x14ac:dyDescent="0.3">
      <c r="A667" s="108">
        <f t="shared" si="10"/>
        <v>0</v>
      </c>
      <c r="B667" s="108" t="s">
        <v>3590</v>
      </c>
      <c r="C667" s="108" t="s">
        <v>3591</v>
      </c>
    </row>
    <row r="668" spans="1:3" x14ac:dyDescent="0.3">
      <c r="A668" s="108">
        <f t="shared" si="10"/>
        <v>0</v>
      </c>
      <c r="B668" s="108" t="s">
        <v>3594</v>
      </c>
      <c r="C668" s="108" t="s">
        <v>3595</v>
      </c>
    </row>
    <row r="669" spans="1:3" x14ac:dyDescent="0.3">
      <c r="A669" s="108">
        <f t="shared" si="10"/>
        <v>0</v>
      </c>
      <c r="B669" s="108" t="s">
        <v>3598</v>
      </c>
      <c r="C669" s="108" t="s">
        <v>3600</v>
      </c>
    </row>
    <row r="670" spans="1:3" x14ac:dyDescent="0.3">
      <c r="A670" s="108">
        <f t="shared" si="10"/>
        <v>0</v>
      </c>
      <c r="B670" s="108" t="s">
        <v>3603</v>
      </c>
      <c r="C670" s="108" t="s">
        <v>3604</v>
      </c>
    </row>
    <row r="671" spans="1:3" x14ac:dyDescent="0.3">
      <c r="A671" s="108">
        <f t="shared" si="10"/>
        <v>0</v>
      </c>
      <c r="B671" s="108" t="s">
        <v>3607</v>
      </c>
      <c r="C671" s="108" t="s">
        <v>3608</v>
      </c>
    </row>
    <row r="672" spans="1:3" x14ac:dyDescent="0.3">
      <c r="A672" s="108">
        <f t="shared" si="10"/>
        <v>0</v>
      </c>
      <c r="B672" s="108" t="s">
        <v>3611</v>
      </c>
      <c r="C672" s="108" t="s">
        <v>3612</v>
      </c>
    </row>
    <row r="673" spans="1:3" x14ac:dyDescent="0.3">
      <c r="A673" s="108">
        <f t="shared" si="10"/>
        <v>0</v>
      </c>
      <c r="B673" s="108" t="s">
        <v>3615</v>
      </c>
      <c r="C673" s="108" t="s">
        <v>3616</v>
      </c>
    </row>
    <row r="674" spans="1:3" x14ac:dyDescent="0.3">
      <c r="A674" s="108">
        <f t="shared" si="10"/>
        <v>0</v>
      </c>
      <c r="B674" s="108" t="s">
        <v>3619</v>
      </c>
      <c r="C674" s="108" t="s">
        <v>3620</v>
      </c>
    </row>
    <row r="675" spans="1:3" x14ac:dyDescent="0.3">
      <c r="A675" s="108">
        <f t="shared" si="10"/>
        <v>0</v>
      </c>
      <c r="B675" s="108" t="s">
        <v>3623</v>
      </c>
      <c r="C675" s="108" t="s">
        <v>3624</v>
      </c>
    </row>
    <row r="676" spans="1:3" x14ac:dyDescent="0.3">
      <c r="A676" s="108">
        <f t="shared" si="10"/>
        <v>0</v>
      </c>
      <c r="B676" s="108" t="s">
        <v>3627</v>
      </c>
      <c r="C676" s="108" t="s">
        <v>3628</v>
      </c>
    </row>
    <row r="677" spans="1:3" x14ac:dyDescent="0.3">
      <c r="A677" s="108">
        <f t="shared" si="10"/>
        <v>0</v>
      </c>
      <c r="B677" s="108" t="s">
        <v>3631</v>
      </c>
      <c r="C677" s="108" t="s">
        <v>3632</v>
      </c>
    </row>
    <row r="678" spans="1:3" x14ac:dyDescent="0.3">
      <c r="A678" s="108">
        <f t="shared" si="10"/>
        <v>0</v>
      </c>
      <c r="B678" s="108" t="s">
        <v>3635</v>
      </c>
      <c r="C678" s="108" t="s">
        <v>3636</v>
      </c>
    </row>
    <row r="679" spans="1:3" x14ac:dyDescent="0.3">
      <c r="A679" s="108">
        <f t="shared" si="10"/>
        <v>0</v>
      </c>
      <c r="B679" s="108" t="s">
        <v>3637</v>
      </c>
      <c r="C679" s="108" t="s">
        <v>3638</v>
      </c>
    </row>
    <row r="680" spans="1:3" x14ac:dyDescent="0.3">
      <c r="A680" s="108">
        <f t="shared" si="10"/>
        <v>0</v>
      </c>
      <c r="B680" s="108" t="s">
        <v>3640</v>
      </c>
      <c r="C680" s="108" t="s">
        <v>3641</v>
      </c>
    </row>
    <row r="681" spans="1:3" x14ac:dyDescent="0.3">
      <c r="A681" s="108">
        <f t="shared" si="10"/>
        <v>0</v>
      </c>
      <c r="B681" s="108" t="s">
        <v>3644</v>
      </c>
      <c r="C681" s="108" t="s">
        <v>3645</v>
      </c>
    </row>
    <row r="682" spans="1:3" x14ac:dyDescent="0.3">
      <c r="A682" s="108">
        <f t="shared" si="10"/>
        <v>0</v>
      </c>
      <c r="B682" s="108" t="s">
        <v>3648</v>
      </c>
      <c r="C682" s="108" t="s">
        <v>3649</v>
      </c>
    </row>
    <row r="683" spans="1:3" x14ac:dyDescent="0.3">
      <c r="A683" s="108">
        <f t="shared" si="10"/>
        <v>0</v>
      </c>
      <c r="B683" s="108" t="s">
        <v>3652</v>
      </c>
      <c r="C683" s="108" t="s">
        <v>3653</v>
      </c>
    </row>
    <row r="684" spans="1:3" x14ac:dyDescent="0.3">
      <c r="A684" s="108">
        <f t="shared" si="10"/>
        <v>0</v>
      </c>
      <c r="B684" s="108" t="s">
        <v>3656</v>
      </c>
      <c r="C684" s="108" t="s">
        <v>3657</v>
      </c>
    </row>
    <row r="685" spans="1:3" x14ac:dyDescent="0.3">
      <c r="A685" s="108">
        <f t="shared" si="10"/>
        <v>0</v>
      </c>
      <c r="B685" s="108" t="s">
        <v>3660</v>
      </c>
      <c r="C685" s="108" t="s">
        <v>3661</v>
      </c>
    </row>
    <row r="686" spans="1:3" x14ac:dyDescent="0.3">
      <c r="A686" s="108">
        <f t="shared" si="10"/>
        <v>0</v>
      </c>
      <c r="B686" s="108" t="s">
        <v>3663</v>
      </c>
      <c r="C686" s="108" t="s">
        <v>3664</v>
      </c>
    </row>
    <row r="687" spans="1:3" x14ac:dyDescent="0.3">
      <c r="A687" s="108">
        <f t="shared" si="10"/>
        <v>0</v>
      </c>
      <c r="B687" s="108" t="s">
        <v>3667</v>
      </c>
      <c r="C687" s="108" t="s">
        <v>3668</v>
      </c>
    </row>
    <row r="688" spans="1:3" x14ac:dyDescent="0.3">
      <c r="A688" s="108">
        <f t="shared" si="10"/>
        <v>0</v>
      </c>
      <c r="B688" s="108" t="s">
        <v>3671</v>
      </c>
      <c r="C688" s="108" t="s">
        <v>3672</v>
      </c>
    </row>
    <row r="689" spans="1:3" x14ac:dyDescent="0.3">
      <c r="A689" s="108">
        <f t="shared" si="10"/>
        <v>0</v>
      </c>
      <c r="B689" s="108" t="s">
        <v>3675</v>
      </c>
      <c r="C689" s="108" t="s">
        <v>3676</v>
      </c>
    </row>
    <row r="690" spans="1:3" x14ac:dyDescent="0.3">
      <c r="A690" s="108">
        <f t="shared" si="10"/>
        <v>0</v>
      </c>
      <c r="B690" s="108" t="s">
        <v>3679</v>
      </c>
      <c r="C690" s="108" t="s">
        <v>3680</v>
      </c>
    </row>
    <row r="691" spans="1:3" x14ac:dyDescent="0.3">
      <c r="A691" s="108">
        <f t="shared" si="10"/>
        <v>0</v>
      </c>
      <c r="B691" s="108" t="s">
        <v>3683</v>
      </c>
      <c r="C691" s="108" t="s">
        <v>3684</v>
      </c>
    </row>
    <row r="692" spans="1:3" x14ac:dyDescent="0.3">
      <c r="A692" s="108">
        <f t="shared" si="10"/>
        <v>0</v>
      </c>
      <c r="B692" s="108" t="s">
        <v>3687</v>
      </c>
      <c r="C692" s="108" t="s">
        <v>3688</v>
      </c>
    </row>
    <row r="693" spans="1:3" x14ac:dyDescent="0.3">
      <c r="A693" s="108">
        <f t="shared" si="10"/>
        <v>0</v>
      </c>
      <c r="B693" s="108" t="s">
        <v>3691</v>
      </c>
      <c r="C693" s="108" t="s">
        <v>3692</v>
      </c>
    </row>
    <row r="694" spans="1:3" x14ac:dyDescent="0.3">
      <c r="A694" s="108">
        <f t="shared" si="10"/>
        <v>0</v>
      </c>
      <c r="B694" s="108" t="s">
        <v>3695</v>
      </c>
      <c r="C694" s="108" t="s">
        <v>3696</v>
      </c>
    </row>
    <row r="695" spans="1:3" x14ac:dyDescent="0.3">
      <c r="A695" s="108">
        <f t="shared" si="10"/>
        <v>0</v>
      </c>
      <c r="B695" s="108" t="s">
        <v>3699</v>
      </c>
      <c r="C695" s="108" t="s">
        <v>3700</v>
      </c>
    </row>
    <row r="696" spans="1:3" x14ac:dyDescent="0.3">
      <c r="A696" s="108">
        <f t="shared" si="10"/>
        <v>0</v>
      </c>
      <c r="B696" s="108" t="s">
        <v>3703</v>
      </c>
      <c r="C696" s="108" t="s">
        <v>3704</v>
      </c>
    </row>
    <row r="697" spans="1:3" x14ac:dyDescent="0.3">
      <c r="A697" s="108">
        <f t="shared" si="10"/>
        <v>0</v>
      </c>
      <c r="B697" s="108" t="s">
        <v>3707</v>
      </c>
      <c r="C697" s="108" t="s">
        <v>3708</v>
      </c>
    </row>
    <row r="698" spans="1:3" x14ac:dyDescent="0.3">
      <c r="A698" s="108">
        <f t="shared" si="10"/>
        <v>0</v>
      </c>
      <c r="B698" s="108" t="s">
        <v>3710</v>
      </c>
      <c r="C698" s="108" t="s">
        <v>3711</v>
      </c>
    </row>
    <row r="699" spans="1:3" x14ac:dyDescent="0.3">
      <c r="A699" s="108">
        <f t="shared" si="10"/>
        <v>0</v>
      </c>
      <c r="B699" s="108" t="s">
        <v>3714</v>
      </c>
      <c r="C699" s="108" t="s">
        <v>3715</v>
      </c>
    </row>
    <row r="700" spans="1:3" x14ac:dyDescent="0.3">
      <c r="A700" s="108">
        <f t="shared" si="10"/>
        <v>0</v>
      </c>
      <c r="B700" s="108" t="s">
        <v>3718</v>
      </c>
      <c r="C700" s="108" t="s">
        <v>3719</v>
      </c>
    </row>
    <row r="701" spans="1:3" x14ac:dyDescent="0.3">
      <c r="A701" s="108">
        <f t="shared" si="10"/>
        <v>0</v>
      </c>
      <c r="B701" s="108" t="s">
        <v>3722</v>
      </c>
      <c r="C701" s="108" t="s">
        <v>3723</v>
      </c>
    </row>
    <row r="702" spans="1:3" x14ac:dyDescent="0.3">
      <c r="A702" s="108">
        <f t="shared" si="10"/>
        <v>0</v>
      </c>
      <c r="B702" s="108" t="s">
        <v>3727</v>
      </c>
      <c r="C702" s="108" t="s">
        <v>3728</v>
      </c>
    </row>
    <row r="703" spans="1:3" x14ac:dyDescent="0.3">
      <c r="A703" s="108">
        <f t="shared" si="10"/>
        <v>0</v>
      </c>
      <c r="B703" s="108" t="s">
        <v>3732</v>
      </c>
      <c r="C703" s="108" t="s">
        <v>3733</v>
      </c>
    </row>
    <row r="704" spans="1:3" x14ac:dyDescent="0.3">
      <c r="A704" s="108">
        <f t="shared" si="10"/>
        <v>0</v>
      </c>
      <c r="B704" s="108" t="s">
        <v>3735</v>
      </c>
      <c r="C704" s="108" t="s">
        <v>3736</v>
      </c>
    </row>
    <row r="705" spans="1:3" x14ac:dyDescent="0.3">
      <c r="A705" s="108">
        <f t="shared" si="10"/>
        <v>0</v>
      </c>
      <c r="B705" s="108" t="s">
        <v>3739</v>
      </c>
      <c r="C705" s="108" t="s">
        <v>3740</v>
      </c>
    </row>
    <row r="706" spans="1:3" x14ac:dyDescent="0.3">
      <c r="A706" s="108">
        <f t="shared" si="10"/>
        <v>0</v>
      </c>
      <c r="B706" s="108" t="s">
        <v>3743</v>
      </c>
      <c r="C706" s="108" t="s">
        <v>3744</v>
      </c>
    </row>
    <row r="707" spans="1:3" x14ac:dyDescent="0.3">
      <c r="A707" s="108">
        <f t="shared" ref="A707:A770" si="11">IFERROR(IF(SEARCH($D$1,C707)&gt;0,A706+1,A706),A706)</f>
        <v>0</v>
      </c>
      <c r="B707" s="108" t="s">
        <v>3746</v>
      </c>
      <c r="C707" s="108" t="s">
        <v>3747</v>
      </c>
    </row>
    <row r="708" spans="1:3" x14ac:dyDescent="0.3">
      <c r="A708" s="108">
        <f t="shared" si="11"/>
        <v>0</v>
      </c>
      <c r="B708" s="108" t="s">
        <v>3750</v>
      </c>
      <c r="C708" s="108" t="s">
        <v>3751</v>
      </c>
    </row>
    <row r="709" spans="1:3" x14ac:dyDescent="0.3">
      <c r="A709" s="108">
        <f t="shared" si="11"/>
        <v>0</v>
      </c>
      <c r="B709" s="108" t="s">
        <v>3754</v>
      </c>
      <c r="C709" s="108" t="s">
        <v>3755</v>
      </c>
    </row>
    <row r="710" spans="1:3" x14ac:dyDescent="0.3">
      <c r="A710" s="108">
        <f t="shared" si="11"/>
        <v>0</v>
      </c>
      <c r="B710" s="108" t="s">
        <v>3731</v>
      </c>
      <c r="C710" s="108" t="s">
        <v>3758</v>
      </c>
    </row>
    <row r="711" spans="1:3" x14ac:dyDescent="0.3">
      <c r="A711" s="108">
        <f t="shared" si="11"/>
        <v>0</v>
      </c>
      <c r="B711" s="108" t="s">
        <v>3726</v>
      </c>
      <c r="C711" s="108" t="s">
        <v>3759</v>
      </c>
    </row>
    <row r="712" spans="1:3" x14ac:dyDescent="0.3">
      <c r="A712" s="108">
        <f t="shared" si="11"/>
        <v>0</v>
      </c>
      <c r="B712" s="108" t="s">
        <v>3761</v>
      </c>
      <c r="C712" s="108" t="s">
        <v>3762</v>
      </c>
    </row>
    <row r="713" spans="1:3" x14ac:dyDescent="0.3">
      <c r="A713" s="108">
        <f t="shared" si="11"/>
        <v>0</v>
      </c>
      <c r="B713" s="108" t="s">
        <v>3765</v>
      </c>
      <c r="C713" s="108" t="s">
        <v>3766</v>
      </c>
    </row>
    <row r="714" spans="1:3" x14ac:dyDescent="0.3">
      <c r="A714" s="108">
        <f t="shared" si="11"/>
        <v>0</v>
      </c>
      <c r="B714" s="108" t="s">
        <v>3769</v>
      </c>
      <c r="C714" s="108" t="s">
        <v>3770</v>
      </c>
    </row>
    <row r="715" spans="1:3" x14ac:dyDescent="0.3">
      <c r="A715" s="108">
        <f t="shared" si="11"/>
        <v>0</v>
      </c>
      <c r="B715" s="108" t="s">
        <v>3773</v>
      </c>
      <c r="C715" s="108" t="s">
        <v>3774</v>
      </c>
    </row>
    <row r="716" spans="1:3" x14ac:dyDescent="0.3">
      <c r="A716" s="108">
        <f t="shared" si="11"/>
        <v>0</v>
      </c>
      <c r="B716" s="108" t="s">
        <v>3777</v>
      </c>
      <c r="C716" s="108" t="s">
        <v>3778</v>
      </c>
    </row>
    <row r="717" spans="1:3" x14ac:dyDescent="0.3">
      <c r="A717" s="108">
        <f t="shared" si="11"/>
        <v>0</v>
      </c>
      <c r="B717" s="108" t="s">
        <v>3781</v>
      </c>
      <c r="C717" s="108" t="s">
        <v>3782</v>
      </c>
    </row>
    <row r="718" spans="1:3" x14ac:dyDescent="0.3">
      <c r="A718" s="108">
        <f t="shared" si="11"/>
        <v>0</v>
      </c>
      <c r="B718" s="108" t="s">
        <v>3784</v>
      </c>
      <c r="C718" s="108" t="s">
        <v>3785</v>
      </c>
    </row>
    <row r="719" spans="1:3" x14ac:dyDescent="0.3">
      <c r="A719" s="108">
        <f t="shared" si="11"/>
        <v>0</v>
      </c>
      <c r="B719" s="108" t="s">
        <v>3789</v>
      </c>
      <c r="C719" s="108" t="s">
        <v>3790</v>
      </c>
    </row>
    <row r="720" spans="1:3" x14ac:dyDescent="0.3">
      <c r="A720" s="108">
        <f t="shared" si="11"/>
        <v>0</v>
      </c>
      <c r="B720" s="108" t="s">
        <v>3793</v>
      </c>
      <c r="C720" s="108" t="s">
        <v>3794</v>
      </c>
    </row>
    <row r="721" spans="1:3" x14ac:dyDescent="0.3">
      <c r="A721" s="108">
        <f t="shared" si="11"/>
        <v>0</v>
      </c>
      <c r="B721" s="108" t="s">
        <v>3797</v>
      </c>
      <c r="C721" s="108" t="s">
        <v>3798</v>
      </c>
    </row>
    <row r="722" spans="1:3" x14ac:dyDescent="0.3">
      <c r="A722" s="108">
        <f t="shared" si="11"/>
        <v>0</v>
      </c>
      <c r="B722" s="108" t="s">
        <v>3788</v>
      </c>
      <c r="C722" s="108" t="s">
        <v>3801</v>
      </c>
    </row>
    <row r="723" spans="1:3" x14ac:dyDescent="0.3">
      <c r="A723" s="108">
        <f t="shared" si="11"/>
        <v>0</v>
      </c>
      <c r="B723" s="108" t="s">
        <v>3803</v>
      </c>
      <c r="C723" s="108" t="s">
        <v>3804</v>
      </c>
    </row>
    <row r="724" spans="1:3" x14ac:dyDescent="0.3">
      <c r="A724" s="108">
        <f t="shared" si="11"/>
        <v>0</v>
      </c>
      <c r="B724" s="108" t="s">
        <v>3808</v>
      </c>
      <c r="C724" s="108" t="s">
        <v>3809</v>
      </c>
    </row>
    <row r="725" spans="1:3" x14ac:dyDescent="0.3">
      <c r="A725" s="108">
        <f t="shared" si="11"/>
        <v>0</v>
      </c>
      <c r="B725" s="108" t="s">
        <v>3812</v>
      </c>
      <c r="C725" s="108" t="s">
        <v>3813</v>
      </c>
    </row>
    <row r="726" spans="1:3" x14ac:dyDescent="0.3">
      <c r="A726" s="108">
        <f t="shared" si="11"/>
        <v>0</v>
      </c>
      <c r="B726" s="108" t="s">
        <v>3816</v>
      </c>
      <c r="C726" s="108" t="s">
        <v>3817</v>
      </c>
    </row>
    <row r="727" spans="1:3" x14ac:dyDescent="0.3">
      <c r="A727" s="108">
        <f t="shared" si="11"/>
        <v>0</v>
      </c>
      <c r="B727" s="108" t="s">
        <v>3807</v>
      </c>
      <c r="C727" s="108" t="s">
        <v>3804</v>
      </c>
    </row>
    <row r="728" spans="1:3" x14ac:dyDescent="0.3">
      <c r="A728" s="108">
        <f t="shared" si="11"/>
        <v>0</v>
      </c>
      <c r="B728" s="108" t="s">
        <v>3822</v>
      </c>
      <c r="C728" s="108" t="s">
        <v>3823</v>
      </c>
    </row>
    <row r="729" spans="1:3" x14ac:dyDescent="0.3">
      <c r="A729" s="108">
        <f t="shared" si="11"/>
        <v>0</v>
      </c>
      <c r="B729" s="108" t="s">
        <v>3826</v>
      </c>
      <c r="C729" s="108" t="s">
        <v>3827</v>
      </c>
    </row>
    <row r="730" spans="1:3" x14ac:dyDescent="0.3">
      <c r="A730" s="108">
        <f t="shared" si="11"/>
        <v>0</v>
      </c>
      <c r="B730" s="108" t="s">
        <v>3830</v>
      </c>
      <c r="C730" s="108" t="s">
        <v>3831</v>
      </c>
    </row>
    <row r="731" spans="1:3" x14ac:dyDescent="0.3">
      <c r="A731" s="108">
        <f t="shared" si="11"/>
        <v>0</v>
      </c>
      <c r="B731" s="108" t="s">
        <v>3833</v>
      </c>
      <c r="C731" s="108" t="s">
        <v>3834</v>
      </c>
    </row>
    <row r="732" spans="1:3" x14ac:dyDescent="0.3">
      <c r="A732" s="108">
        <f t="shared" si="11"/>
        <v>0</v>
      </c>
      <c r="B732" s="108" t="s">
        <v>3837</v>
      </c>
      <c r="C732" s="108" t="s">
        <v>3838</v>
      </c>
    </row>
    <row r="733" spans="1:3" x14ac:dyDescent="0.3">
      <c r="A733" s="108">
        <f t="shared" si="11"/>
        <v>0</v>
      </c>
      <c r="B733" s="108" t="s">
        <v>3842</v>
      </c>
      <c r="C733" s="108" t="s">
        <v>3843</v>
      </c>
    </row>
    <row r="734" spans="1:3" x14ac:dyDescent="0.3">
      <c r="A734" s="108">
        <f t="shared" si="11"/>
        <v>0</v>
      </c>
      <c r="B734" s="108" t="s">
        <v>3841</v>
      </c>
      <c r="C734" s="108" t="s">
        <v>3846</v>
      </c>
    </row>
    <row r="735" spans="1:3" x14ac:dyDescent="0.3">
      <c r="A735" s="108">
        <f t="shared" si="11"/>
        <v>0</v>
      </c>
      <c r="B735" s="108" t="s">
        <v>3847</v>
      </c>
      <c r="C735" s="108" t="s">
        <v>3848</v>
      </c>
    </row>
    <row r="736" spans="1:3" x14ac:dyDescent="0.3">
      <c r="A736" s="108">
        <f t="shared" si="11"/>
        <v>0</v>
      </c>
      <c r="B736" s="108" t="s">
        <v>3851</v>
      </c>
      <c r="C736" s="108" t="s">
        <v>3852</v>
      </c>
    </row>
    <row r="737" spans="1:3" x14ac:dyDescent="0.3">
      <c r="A737" s="108">
        <f t="shared" si="11"/>
        <v>0</v>
      </c>
      <c r="B737" s="108" t="s">
        <v>3855</v>
      </c>
      <c r="C737" s="108" t="s">
        <v>3856</v>
      </c>
    </row>
    <row r="738" spans="1:3" x14ac:dyDescent="0.3">
      <c r="A738" s="108">
        <f t="shared" si="11"/>
        <v>0</v>
      </c>
      <c r="B738" s="108" t="s">
        <v>3859</v>
      </c>
      <c r="C738" s="108" t="s">
        <v>3860</v>
      </c>
    </row>
    <row r="739" spans="1:3" x14ac:dyDescent="0.3">
      <c r="A739" s="108">
        <f t="shared" si="11"/>
        <v>0</v>
      </c>
      <c r="B739" s="108" t="s">
        <v>3863</v>
      </c>
      <c r="C739" s="108" t="s">
        <v>3864</v>
      </c>
    </row>
    <row r="740" spans="1:3" x14ac:dyDescent="0.3">
      <c r="A740" s="108">
        <f t="shared" si="11"/>
        <v>0</v>
      </c>
      <c r="B740" s="108" t="s">
        <v>3868</v>
      </c>
      <c r="C740" s="108" t="s">
        <v>3869</v>
      </c>
    </row>
    <row r="741" spans="1:3" x14ac:dyDescent="0.3">
      <c r="A741" s="108">
        <f t="shared" si="11"/>
        <v>0</v>
      </c>
      <c r="B741" s="108" t="s">
        <v>3867</v>
      </c>
      <c r="C741" s="108" t="s">
        <v>3872</v>
      </c>
    </row>
    <row r="742" spans="1:3" x14ac:dyDescent="0.3">
      <c r="A742" s="108">
        <f t="shared" si="11"/>
        <v>0</v>
      </c>
      <c r="B742" s="108" t="s">
        <v>3874</v>
      </c>
      <c r="C742" s="108" t="s">
        <v>3875</v>
      </c>
    </row>
    <row r="743" spans="1:3" x14ac:dyDescent="0.3">
      <c r="A743" s="108">
        <f t="shared" si="11"/>
        <v>0</v>
      </c>
      <c r="B743" s="108" t="s">
        <v>3878</v>
      </c>
      <c r="C743" s="108" t="s">
        <v>3879</v>
      </c>
    </row>
    <row r="744" spans="1:3" x14ac:dyDescent="0.3">
      <c r="A744" s="108">
        <f t="shared" si="11"/>
        <v>0</v>
      </c>
      <c r="B744" s="108" t="s">
        <v>3882</v>
      </c>
      <c r="C744" s="108" t="s">
        <v>3883</v>
      </c>
    </row>
    <row r="745" spans="1:3" x14ac:dyDescent="0.3">
      <c r="A745" s="108">
        <f t="shared" si="11"/>
        <v>0</v>
      </c>
      <c r="B745" s="108" t="s">
        <v>3886</v>
      </c>
      <c r="C745" s="108" t="s">
        <v>3887</v>
      </c>
    </row>
    <row r="746" spans="1:3" x14ac:dyDescent="0.3">
      <c r="A746" s="108">
        <f t="shared" si="11"/>
        <v>0</v>
      </c>
      <c r="B746" s="108" t="s">
        <v>3890</v>
      </c>
      <c r="C746" s="108" t="s">
        <v>3891</v>
      </c>
    </row>
    <row r="747" spans="1:3" x14ac:dyDescent="0.3">
      <c r="A747" s="108">
        <f t="shared" si="11"/>
        <v>0</v>
      </c>
      <c r="B747" s="108" t="s">
        <v>3895</v>
      </c>
      <c r="C747" s="108" t="s">
        <v>3896</v>
      </c>
    </row>
    <row r="748" spans="1:3" x14ac:dyDescent="0.3">
      <c r="A748" s="108">
        <f t="shared" si="11"/>
        <v>0</v>
      </c>
      <c r="B748" s="108" t="s">
        <v>3894</v>
      </c>
      <c r="C748" s="108" t="s">
        <v>3896</v>
      </c>
    </row>
    <row r="749" spans="1:3" x14ac:dyDescent="0.3">
      <c r="A749" s="108">
        <f t="shared" si="11"/>
        <v>0</v>
      </c>
      <c r="B749" s="108" t="s">
        <v>3900</v>
      </c>
      <c r="C749" s="108" t="s">
        <v>3901</v>
      </c>
    </row>
    <row r="750" spans="1:3" x14ac:dyDescent="0.3">
      <c r="A750" s="108">
        <f t="shared" si="11"/>
        <v>0</v>
      </c>
      <c r="B750" s="108" t="s">
        <v>3904</v>
      </c>
      <c r="C750" s="108" t="s">
        <v>3905</v>
      </c>
    </row>
    <row r="751" spans="1:3" x14ac:dyDescent="0.3">
      <c r="A751" s="108">
        <f t="shared" si="11"/>
        <v>0</v>
      </c>
      <c r="B751" s="108" t="s">
        <v>3908</v>
      </c>
      <c r="C751" s="108" t="s">
        <v>3909</v>
      </c>
    </row>
    <row r="752" spans="1:3" x14ac:dyDescent="0.3">
      <c r="A752" s="108">
        <f t="shared" si="11"/>
        <v>0</v>
      </c>
      <c r="B752" s="108" t="s">
        <v>3820</v>
      </c>
      <c r="C752" s="108" t="s">
        <v>3913</v>
      </c>
    </row>
    <row r="753" spans="1:3" x14ac:dyDescent="0.3">
      <c r="A753" s="108">
        <f t="shared" si="11"/>
        <v>0</v>
      </c>
      <c r="B753" s="108" t="s">
        <v>3916</v>
      </c>
      <c r="C753" s="108" t="s">
        <v>3917</v>
      </c>
    </row>
    <row r="754" spans="1:3" x14ac:dyDescent="0.3">
      <c r="A754" s="108">
        <f t="shared" si="11"/>
        <v>0</v>
      </c>
      <c r="B754" s="108" t="s">
        <v>3920</v>
      </c>
      <c r="C754" s="108" t="s">
        <v>3921</v>
      </c>
    </row>
    <row r="755" spans="1:3" x14ac:dyDescent="0.3">
      <c r="A755" s="108">
        <f t="shared" si="11"/>
        <v>0</v>
      </c>
      <c r="B755" s="108" t="s">
        <v>3912</v>
      </c>
      <c r="C755" s="108" t="s">
        <v>3924</v>
      </c>
    </row>
    <row r="756" spans="1:3" x14ac:dyDescent="0.3">
      <c r="A756" s="108">
        <f t="shared" si="11"/>
        <v>0</v>
      </c>
      <c r="B756" s="108" t="s">
        <v>3926</v>
      </c>
      <c r="C756" s="108" t="s">
        <v>3927</v>
      </c>
    </row>
    <row r="757" spans="1:3" x14ac:dyDescent="0.3">
      <c r="A757" s="108">
        <f t="shared" si="11"/>
        <v>0</v>
      </c>
      <c r="B757" s="108" t="s">
        <v>3930</v>
      </c>
      <c r="C757" s="108" t="s">
        <v>3931</v>
      </c>
    </row>
    <row r="758" spans="1:3" x14ac:dyDescent="0.3">
      <c r="A758" s="108">
        <f t="shared" si="11"/>
        <v>0</v>
      </c>
      <c r="B758" s="108" t="s">
        <v>3934</v>
      </c>
      <c r="C758" s="108" t="s">
        <v>3935</v>
      </c>
    </row>
    <row r="759" spans="1:3" x14ac:dyDescent="0.3">
      <c r="A759" s="108">
        <f t="shared" si="11"/>
        <v>0</v>
      </c>
      <c r="B759" s="108" t="s">
        <v>3938</v>
      </c>
      <c r="C759" s="108" t="s">
        <v>3939</v>
      </c>
    </row>
    <row r="760" spans="1:3" x14ac:dyDescent="0.3">
      <c r="A760" s="108">
        <f t="shared" si="11"/>
        <v>0</v>
      </c>
      <c r="B760" s="108" t="s">
        <v>3942</v>
      </c>
      <c r="C760" s="108" t="s">
        <v>3943</v>
      </c>
    </row>
    <row r="761" spans="1:3" x14ac:dyDescent="0.3">
      <c r="A761" s="108">
        <f t="shared" si="11"/>
        <v>0</v>
      </c>
      <c r="B761" s="108" t="s">
        <v>3946</v>
      </c>
      <c r="C761" s="108" t="s">
        <v>3947</v>
      </c>
    </row>
    <row r="762" spans="1:3" x14ac:dyDescent="0.3">
      <c r="A762" s="108">
        <f t="shared" si="11"/>
        <v>0</v>
      </c>
      <c r="B762" s="108" t="s">
        <v>3950</v>
      </c>
      <c r="C762" s="108" t="s">
        <v>3951</v>
      </c>
    </row>
    <row r="763" spans="1:3" x14ac:dyDescent="0.3">
      <c r="A763" s="108">
        <f t="shared" si="11"/>
        <v>0</v>
      </c>
      <c r="B763" s="108" t="s">
        <v>3954</v>
      </c>
      <c r="C763" s="108" t="s">
        <v>3955</v>
      </c>
    </row>
    <row r="764" spans="1:3" x14ac:dyDescent="0.3">
      <c r="A764" s="108">
        <f t="shared" si="11"/>
        <v>0</v>
      </c>
      <c r="B764" s="108" t="s">
        <v>3958</v>
      </c>
      <c r="C764" s="108" t="s">
        <v>3959</v>
      </c>
    </row>
    <row r="765" spans="1:3" x14ac:dyDescent="0.3">
      <c r="A765" s="108">
        <f t="shared" si="11"/>
        <v>0</v>
      </c>
      <c r="B765" s="108" t="s">
        <v>3962</v>
      </c>
      <c r="C765" s="108" t="s">
        <v>3963</v>
      </c>
    </row>
    <row r="766" spans="1:3" x14ac:dyDescent="0.3">
      <c r="A766" s="108">
        <f t="shared" si="11"/>
        <v>0</v>
      </c>
      <c r="B766" s="108" t="s">
        <v>3966</v>
      </c>
      <c r="C766" s="108" t="s">
        <v>3967</v>
      </c>
    </row>
    <row r="767" spans="1:3" x14ac:dyDescent="0.3">
      <c r="A767" s="108">
        <f t="shared" si="11"/>
        <v>0</v>
      </c>
      <c r="B767" s="108" t="s">
        <v>3970</v>
      </c>
      <c r="C767" s="108" t="s">
        <v>3971</v>
      </c>
    </row>
    <row r="768" spans="1:3" x14ac:dyDescent="0.3">
      <c r="A768" s="108">
        <f t="shared" si="11"/>
        <v>0</v>
      </c>
      <c r="B768" s="108" t="s">
        <v>3974</v>
      </c>
      <c r="C768" s="108" t="s">
        <v>3975</v>
      </c>
    </row>
    <row r="769" spans="1:3" x14ac:dyDescent="0.3">
      <c r="A769" s="108">
        <f t="shared" si="11"/>
        <v>0</v>
      </c>
      <c r="B769" s="108" t="s">
        <v>3978</v>
      </c>
      <c r="C769" s="108" t="s">
        <v>3979</v>
      </c>
    </row>
    <row r="770" spans="1:3" x14ac:dyDescent="0.3">
      <c r="A770" s="108">
        <f t="shared" si="11"/>
        <v>0</v>
      </c>
      <c r="B770" s="108" t="s">
        <v>3982</v>
      </c>
      <c r="C770" s="108" t="s">
        <v>3983</v>
      </c>
    </row>
    <row r="771" spans="1:3" x14ac:dyDescent="0.3">
      <c r="A771" s="108">
        <f t="shared" ref="A771:A834" si="12">IFERROR(IF(SEARCH($D$1,C771)&gt;0,A770+1,A770),A770)</f>
        <v>0</v>
      </c>
      <c r="B771" s="108" t="s">
        <v>3986</v>
      </c>
      <c r="C771" s="108" t="s">
        <v>3987</v>
      </c>
    </row>
    <row r="772" spans="1:3" x14ac:dyDescent="0.3">
      <c r="A772" s="108">
        <f t="shared" si="12"/>
        <v>0</v>
      </c>
      <c r="B772" s="108" t="s">
        <v>3990</v>
      </c>
      <c r="C772" s="108" t="s">
        <v>3991</v>
      </c>
    </row>
    <row r="773" spans="1:3" x14ac:dyDescent="0.3">
      <c r="A773" s="108">
        <f t="shared" si="12"/>
        <v>0</v>
      </c>
      <c r="B773" s="108" t="s">
        <v>3994</v>
      </c>
      <c r="C773" s="108" t="s">
        <v>3995</v>
      </c>
    </row>
    <row r="774" spans="1:3" x14ac:dyDescent="0.3">
      <c r="A774" s="108">
        <f t="shared" si="12"/>
        <v>0</v>
      </c>
      <c r="B774" s="108" t="s">
        <v>3998</v>
      </c>
      <c r="C774" s="108" t="s">
        <v>3999</v>
      </c>
    </row>
    <row r="775" spans="1:3" x14ac:dyDescent="0.3">
      <c r="A775" s="108">
        <f t="shared" si="12"/>
        <v>0</v>
      </c>
      <c r="B775" s="108" t="s">
        <v>4002</v>
      </c>
      <c r="C775" s="108" t="s">
        <v>4003</v>
      </c>
    </row>
    <row r="776" spans="1:3" x14ac:dyDescent="0.3">
      <c r="A776" s="108">
        <f t="shared" si="12"/>
        <v>0</v>
      </c>
      <c r="B776" s="108" t="s">
        <v>4006</v>
      </c>
      <c r="C776" s="108" t="s">
        <v>4007</v>
      </c>
    </row>
    <row r="777" spans="1:3" x14ac:dyDescent="0.3">
      <c r="A777" s="108">
        <f t="shared" si="12"/>
        <v>0</v>
      </c>
      <c r="B777" s="108" t="s">
        <v>4010</v>
      </c>
      <c r="C777" s="108" t="s">
        <v>4011</v>
      </c>
    </row>
    <row r="778" spans="1:3" x14ac:dyDescent="0.3">
      <c r="A778" s="108">
        <f t="shared" si="12"/>
        <v>0</v>
      </c>
      <c r="B778" s="108" t="s">
        <v>4013</v>
      </c>
      <c r="C778" s="108" t="s">
        <v>4014</v>
      </c>
    </row>
    <row r="779" spans="1:3" x14ac:dyDescent="0.3">
      <c r="A779" s="108">
        <f t="shared" si="12"/>
        <v>0</v>
      </c>
      <c r="B779" s="108" t="s">
        <v>4017</v>
      </c>
      <c r="C779" s="108" t="s">
        <v>4018</v>
      </c>
    </row>
    <row r="780" spans="1:3" x14ac:dyDescent="0.3">
      <c r="A780" s="108">
        <f t="shared" si="12"/>
        <v>0</v>
      </c>
      <c r="B780" s="108" t="s">
        <v>4021</v>
      </c>
      <c r="C780" s="108" t="s">
        <v>4022</v>
      </c>
    </row>
    <row r="781" spans="1:3" x14ac:dyDescent="0.3">
      <c r="A781" s="108">
        <f t="shared" si="12"/>
        <v>0</v>
      </c>
      <c r="B781" s="108" t="s">
        <v>4025</v>
      </c>
      <c r="C781" s="108" t="s">
        <v>4026</v>
      </c>
    </row>
    <row r="782" spans="1:3" x14ac:dyDescent="0.3">
      <c r="A782" s="108">
        <f t="shared" si="12"/>
        <v>0</v>
      </c>
      <c r="B782" s="108" t="s">
        <v>4028</v>
      </c>
      <c r="C782" s="108" t="s">
        <v>4029</v>
      </c>
    </row>
    <row r="783" spans="1:3" x14ac:dyDescent="0.3">
      <c r="A783" s="108">
        <f t="shared" si="12"/>
        <v>0</v>
      </c>
      <c r="B783" s="108" t="s">
        <v>4032</v>
      </c>
      <c r="C783" s="108" t="s">
        <v>4033</v>
      </c>
    </row>
    <row r="784" spans="1:3" x14ac:dyDescent="0.3">
      <c r="A784" s="108">
        <f t="shared" si="12"/>
        <v>0</v>
      </c>
      <c r="B784" s="108" t="s">
        <v>4036</v>
      </c>
      <c r="C784" s="108" t="s">
        <v>4037</v>
      </c>
    </row>
    <row r="785" spans="1:3" x14ac:dyDescent="0.3">
      <c r="A785" s="108">
        <f t="shared" si="12"/>
        <v>0</v>
      </c>
      <c r="B785" s="108" t="s">
        <v>4040</v>
      </c>
      <c r="C785" s="108" t="s">
        <v>4041</v>
      </c>
    </row>
    <row r="786" spans="1:3" x14ac:dyDescent="0.3">
      <c r="A786" s="108">
        <f t="shared" si="12"/>
        <v>0</v>
      </c>
      <c r="B786" s="108" t="s">
        <v>4044</v>
      </c>
      <c r="C786" s="108" t="s">
        <v>4045</v>
      </c>
    </row>
    <row r="787" spans="1:3" x14ac:dyDescent="0.3">
      <c r="A787" s="108">
        <f t="shared" si="12"/>
        <v>0</v>
      </c>
      <c r="B787" s="108" t="s">
        <v>4048</v>
      </c>
      <c r="C787" s="108" t="s">
        <v>4049</v>
      </c>
    </row>
    <row r="788" spans="1:3" x14ac:dyDescent="0.3">
      <c r="A788" s="108">
        <f t="shared" si="12"/>
        <v>0</v>
      </c>
      <c r="B788" s="108" t="s">
        <v>4052</v>
      </c>
      <c r="C788" s="108" t="s">
        <v>4053</v>
      </c>
    </row>
    <row r="789" spans="1:3" x14ac:dyDescent="0.3">
      <c r="A789" s="108">
        <f t="shared" si="12"/>
        <v>0</v>
      </c>
      <c r="B789" s="108" t="s">
        <v>4056</v>
      </c>
      <c r="C789" s="108" t="s">
        <v>4057</v>
      </c>
    </row>
    <row r="790" spans="1:3" x14ac:dyDescent="0.3">
      <c r="A790" s="108">
        <f t="shared" si="12"/>
        <v>0</v>
      </c>
      <c r="B790" s="108" t="s">
        <v>4060</v>
      </c>
      <c r="C790" s="108" t="s">
        <v>4062</v>
      </c>
    </row>
    <row r="791" spans="1:3" x14ac:dyDescent="0.3">
      <c r="A791" s="108">
        <f t="shared" si="12"/>
        <v>0</v>
      </c>
      <c r="B791" s="108" t="s">
        <v>4065</v>
      </c>
      <c r="C791" s="108" t="s">
        <v>4066</v>
      </c>
    </row>
    <row r="792" spans="1:3" x14ac:dyDescent="0.3">
      <c r="A792" s="108">
        <f t="shared" si="12"/>
        <v>0</v>
      </c>
      <c r="B792" s="108" t="s">
        <v>4069</v>
      </c>
      <c r="C792" s="108" t="s">
        <v>4070</v>
      </c>
    </row>
    <row r="793" spans="1:3" x14ac:dyDescent="0.3">
      <c r="A793" s="108">
        <f t="shared" si="12"/>
        <v>0</v>
      </c>
      <c r="B793" s="108" t="s">
        <v>4072</v>
      </c>
      <c r="C793" s="108" t="s">
        <v>4073</v>
      </c>
    </row>
    <row r="794" spans="1:3" x14ac:dyDescent="0.3">
      <c r="A794" s="108">
        <f t="shared" si="12"/>
        <v>0</v>
      </c>
      <c r="B794" s="108" t="s">
        <v>4076</v>
      </c>
      <c r="C794" s="108" t="s">
        <v>4077</v>
      </c>
    </row>
    <row r="795" spans="1:3" x14ac:dyDescent="0.3">
      <c r="A795" s="108">
        <f t="shared" si="12"/>
        <v>0</v>
      </c>
      <c r="B795" s="108" t="s">
        <v>4080</v>
      </c>
      <c r="C795" s="108" t="s">
        <v>4081</v>
      </c>
    </row>
    <row r="796" spans="1:3" x14ac:dyDescent="0.3">
      <c r="A796" s="108">
        <f t="shared" si="12"/>
        <v>0</v>
      </c>
      <c r="B796" s="108" t="s">
        <v>4084</v>
      </c>
      <c r="C796" s="108" t="s">
        <v>4085</v>
      </c>
    </row>
    <row r="797" spans="1:3" x14ac:dyDescent="0.3">
      <c r="A797" s="108">
        <f t="shared" si="12"/>
        <v>0</v>
      </c>
      <c r="B797" s="108" t="s">
        <v>4088</v>
      </c>
      <c r="C797" s="108" t="s">
        <v>4089</v>
      </c>
    </row>
    <row r="798" spans="1:3" x14ac:dyDescent="0.3">
      <c r="A798" s="108">
        <f t="shared" si="12"/>
        <v>0</v>
      </c>
      <c r="B798" s="108" t="s">
        <v>4092</v>
      </c>
      <c r="C798" s="108" t="s">
        <v>4093</v>
      </c>
    </row>
    <row r="799" spans="1:3" x14ac:dyDescent="0.3">
      <c r="A799" s="108">
        <f t="shared" si="12"/>
        <v>0</v>
      </c>
      <c r="B799" s="108" t="s">
        <v>4096</v>
      </c>
      <c r="C799" s="108" t="s">
        <v>4097</v>
      </c>
    </row>
    <row r="800" spans="1:3" x14ac:dyDescent="0.3">
      <c r="A800" s="108">
        <f t="shared" si="12"/>
        <v>0</v>
      </c>
      <c r="B800" s="108" t="s">
        <v>4100</v>
      </c>
      <c r="C800" s="108" t="s">
        <v>4101</v>
      </c>
    </row>
    <row r="801" spans="1:3" x14ac:dyDescent="0.3">
      <c r="A801" s="108">
        <f t="shared" si="12"/>
        <v>0</v>
      </c>
      <c r="B801" s="108" t="s">
        <v>4104</v>
      </c>
      <c r="C801" s="108" t="s">
        <v>4105</v>
      </c>
    </row>
    <row r="802" spans="1:3" x14ac:dyDescent="0.3">
      <c r="A802" s="108">
        <f t="shared" si="12"/>
        <v>0</v>
      </c>
      <c r="B802" s="108" t="s">
        <v>4108</v>
      </c>
      <c r="C802" s="108" t="s">
        <v>4109</v>
      </c>
    </row>
    <row r="803" spans="1:3" x14ac:dyDescent="0.3">
      <c r="A803" s="108">
        <f t="shared" si="12"/>
        <v>0</v>
      </c>
      <c r="B803" s="108" t="s">
        <v>4112</v>
      </c>
      <c r="C803" s="108" t="s">
        <v>4113</v>
      </c>
    </row>
    <row r="804" spans="1:3" x14ac:dyDescent="0.3">
      <c r="A804" s="108">
        <f t="shared" si="12"/>
        <v>0</v>
      </c>
      <c r="B804" s="108" t="s">
        <v>4116</v>
      </c>
      <c r="C804" s="108" t="s">
        <v>4117</v>
      </c>
    </row>
    <row r="805" spans="1:3" x14ac:dyDescent="0.3">
      <c r="A805" s="108">
        <f t="shared" si="12"/>
        <v>0</v>
      </c>
      <c r="B805" s="108" t="s">
        <v>4120</v>
      </c>
      <c r="C805" s="108" t="s">
        <v>4121</v>
      </c>
    </row>
    <row r="806" spans="1:3" x14ac:dyDescent="0.3">
      <c r="A806" s="108">
        <f t="shared" si="12"/>
        <v>0</v>
      </c>
      <c r="B806" s="108" t="s">
        <v>4124</v>
      </c>
      <c r="C806" s="108" t="s">
        <v>4125</v>
      </c>
    </row>
    <row r="807" spans="1:3" x14ac:dyDescent="0.3">
      <c r="A807" s="108">
        <f t="shared" si="12"/>
        <v>0</v>
      </c>
      <c r="B807" s="108" t="s">
        <v>4128</v>
      </c>
      <c r="C807" s="108" t="s">
        <v>4129</v>
      </c>
    </row>
    <row r="808" spans="1:3" x14ac:dyDescent="0.3">
      <c r="A808" s="108">
        <f t="shared" si="12"/>
        <v>0</v>
      </c>
      <c r="B808" s="108" t="s">
        <v>4131</v>
      </c>
      <c r="C808" s="108" t="s">
        <v>4132</v>
      </c>
    </row>
    <row r="809" spans="1:3" x14ac:dyDescent="0.3">
      <c r="A809" s="108">
        <f t="shared" si="12"/>
        <v>0</v>
      </c>
      <c r="B809" s="108" t="s">
        <v>4135</v>
      </c>
      <c r="C809" s="108" t="s">
        <v>4136</v>
      </c>
    </row>
    <row r="810" spans="1:3" x14ac:dyDescent="0.3">
      <c r="A810" s="108">
        <f t="shared" si="12"/>
        <v>0</v>
      </c>
      <c r="B810" s="108" t="s">
        <v>4139</v>
      </c>
      <c r="C810" s="108" t="s">
        <v>4140</v>
      </c>
    </row>
    <row r="811" spans="1:3" x14ac:dyDescent="0.3">
      <c r="A811" s="108">
        <f t="shared" si="12"/>
        <v>0</v>
      </c>
      <c r="B811" s="108" t="s">
        <v>4143</v>
      </c>
      <c r="C811" s="108" t="s">
        <v>4144</v>
      </c>
    </row>
    <row r="812" spans="1:3" x14ac:dyDescent="0.3">
      <c r="A812" s="108">
        <f t="shared" si="12"/>
        <v>0</v>
      </c>
      <c r="B812" s="108" t="s">
        <v>4147</v>
      </c>
      <c r="C812" s="108" t="s">
        <v>4148</v>
      </c>
    </row>
    <row r="813" spans="1:3" x14ac:dyDescent="0.3">
      <c r="A813" s="108">
        <f t="shared" si="12"/>
        <v>0</v>
      </c>
      <c r="B813" s="108" t="s">
        <v>4151</v>
      </c>
      <c r="C813" s="108" t="s">
        <v>4152</v>
      </c>
    </row>
    <row r="814" spans="1:3" x14ac:dyDescent="0.3">
      <c r="A814" s="108">
        <f t="shared" si="12"/>
        <v>0</v>
      </c>
      <c r="B814" s="108" t="s">
        <v>4155</v>
      </c>
      <c r="C814" s="108" t="s">
        <v>4156</v>
      </c>
    </row>
    <row r="815" spans="1:3" x14ac:dyDescent="0.3">
      <c r="A815" s="108">
        <f t="shared" si="12"/>
        <v>0</v>
      </c>
      <c r="B815" s="108" t="s">
        <v>4159</v>
      </c>
      <c r="C815" s="108" t="s">
        <v>4160</v>
      </c>
    </row>
    <row r="816" spans="1:3" x14ac:dyDescent="0.3">
      <c r="A816" s="108">
        <f t="shared" si="12"/>
        <v>0</v>
      </c>
      <c r="B816" s="108" t="s">
        <v>4163</v>
      </c>
      <c r="C816" s="108" t="s">
        <v>4164</v>
      </c>
    </row>
    <row r="817" spans="1:3" x14ac:dyDescent="0.3">
      <c r="A817" s="108">
        <f t="shared" si="12"/>
        <v>0</v>
      </c>
      <c r="B817" s="108" t="s">
        <v>4167</v>
      </c>
      <c r="C817" s="108" t="s">
        <v>4168</v>
      </c>
    </row>
    <row r="818" spans="1:3" x14ac:dyDescent="0.3">
      <c r="A818" s="108">
        <f t="shared" si="12"/>
        <v>0</v>
      </c>
      <c r="B818" s="108" t="s">
        <v>4171</v>
      </c>
      <c r="C818" s="108" t="s">
        <v>4172</v>
      </c>
    </row>
    <row r="819" spans="1:3" x14ac:dyDescent="0.3">
      <c r="A819" s="108">
        <f t="shared" si="12"/>
        <v>0</v>
      </c>
      <c r="B819" s="108" t="s">
        <v>4174</v>
      </c>
      <c r="C819" s="108" t="s">
        <v>4175</v>
      </c>
    </row>
    <row r="820" spans="1:3" x14ac:dyDescent="0.3">
      <c r="A820" s="108">
        <f t="shared" si="12"/>
        <v>0</v>
      </c>
      <c r="B820" s="108" t="s">
        <v>4178</v>
      </c>
      <c r="C820" s="108" t="s">
        <v>4179</v>
      </c>
    </row>
    <row r="821" spans="1:3" x14ac:dyDescent="0.3">
      <c r="A821" s="108">
        <f t="shared" si="12"/>
        <v>0</v>
      </c>
      <c r="B821" s="108" t="s">
        <v>4182</v>
      </c>
      <c r="C821" s="108" t="s">
        <v>4183</v>
      </c>
    </row>
    <row r="822" spans="1:3" x14ac:dyDescent="0.3">
      <c r="A822" s="108">
        <f t="shared" si="12"/>
        <v>0</v>
      </c>
      <c r="B822" s="108" t="s">
        <v>4186</v>
      </c>
      <c r="C822" s="108" t="s">
        <v>4187</v>
      </c>
    </row>
    <row r="823" spans="1:3" x14ac:dyDescent="0.3">
      <c r="A823" s="108">
        <f t="shared" si="12"/>
        <v>0</v>
      </c>
      <c r="B823" s="108" t="s">
        <v>4190</v>
      </c>
      <c r="C823" s="108" t="s">
        <v>4191</v>
      </c>
    </row>
    <row r="824" spans="1:3" x14ac:dyDescent="0.3">
      <c r="A824" s="108">
        <f t="shared" si="12"/>
        <v>0</v>
      </c>
      <c r="B824" s="108" t="s">
        <v>4194</v>
      </c>
      <c r="C824" s="108" t="s">
        <v>4195</v>
      </c>
    </row>
    <row r="825" spans="1:3" x14ac:dyDescent="0.3">
      <c r="A825" s="108">
        <f t="shared" si="12"/>
        <v>0</v>
      </c>
      <c r="B825" s="108" t="s">
        <v>4197</v>
      </c>
      <c r="C825" s="108" t="s">
        <v>4198</v>
      </c>
    </row>
    <row r="826" spans="1:3" x14ac:dyDescent="0.3">
      <c r="A826" s="108">
        <f t="shared" si="12"/>
        <v>0</v>
      </c>
      <c r="B826" s="108" t="s">
        <v>4201</v>
      </c>
      <c r="C826" s="108" t="s">
        <v>4202</v>
      </c>
    </row>
    <row r="827" spans="1:3" x14ac:dyDescent="0.3">
      <c r="A827" s="108">
        <f t="shared" si="12"/>
        <v>0</v>
      </c>
      <c r="B827" s="108" t="s">
        <v>4205</v>
      </c>
      <c r="C827" s="108" t="s">
        <v>4206</v>
      </c>
    </row>
    <row r="828" spans="1:3" x14ac:dyDescent="0.3">
      <c r="A828" s="108">
        <f t="shared" si="12"/>
        <v>0</v>
      </c>
      <c r="B828" s="108" t="s">
        <v>4209</v>
      </c>
      <c r="C828" s="108" t="s">
        <v>4210</v>
      </c>
    </row>
    <row r="829" spans="1:3" x14ac:dyDescent="0.3">
      <c r="A829" s="108">
        <f t="shared" si="12"/>
        <v>0</v>
      </c>
      <c r="B829" s="108" t="s">
        <v>4213</v>
      </c>
      <c r="C829" s="108" t="s">
        <v>4214</v>
      </c>
    </row>
    <row r="830" spans="1:3" x14ac:dyDescent="0.3">
      <c r="A830" s="108">
        <f t="shared" si="12"/>
        <v>0</v>
      </c>
      <c r="B830" s="108" t="s">
        <v>4217</v>
      </c>
      <c r="C830" s="108" t="s">
        <v>4218</v>
      </c>
    </row>
    <row r="831" spans="1:3" x14ac:dyDescent="0.3">
      <c r="A831" s="108">
        <f t="shared" si="12"/>
        <v>0</v>
      </c>
      <c r="B831" s="108" t="s">
        <v>4221</v>
      </c>
      <c r="C831" s="108" t="s">
        <v>4222</v>
      </c>
    </row>
    <row r="832" spans="1:3" x14ac:dyDescent="0.3">
      <c r="A832" s="108">
        <f t="shared" si="12"/>
        <v>0</v>
      </c>
      <c r="B832" s="108" t="s">
        <v>4223</v>
      </c>
      <c r="C832" s="108" t="s">
        <v>4224</v>
      </c>
    </row>
    <row r="833" spans="1:3" x14ac:dyDescent="0.3">
      <c r="A833" s="108">
        <f t="shared" si="12"/>
        <v>0</v>
      </c>
      <c r="B833" s="108" t="s">
        <v>4227</v>
      </c>
      <c r="C833" s="108" t="s">
        <v>4228</v>
      </c>
    </row>
    <row r="834" spans="1:3" x14ac:dyDescent="0.3">
      <c r="A834" s="108">
        <f t="shared" si="12"/>
        <v>0</v>
      </c>
      <c r="B834" s="108" t="s">
        <v>4231</v>
      </c>
      <c r="C834" s="108" t="s">
        <v>4232</v>
      </c>
    </row>
    <row r="835" spans="1:3" x14ac:dyDescent="0.3">
      <c r="A835" s="108">
        <f t="shared" ref="A835:A898" si="13">IFERROR(IF(SEARCH($D$1,C835)&gt;0,A834+1,A834),A834)</f>
        <v>0</v>
      </c>
      <c r="B835" s="108" t="s">
        <v>4235</v>
      </c>
      <c r="C835" s="108" t="s">
        <v>4236</v>
      </c>
    </row>
    <row r="836" spans="1:3" x14ac:dyDescent="0.3">
      <c r="A836" s="108">
        <f t="shared" si="13"/>
        <v>0</v>
      </c>
      <c r="B836" s="108" t="s">
        <v>4239</v>
      </c>
      <c r="C836" s="108" t="s">
        <v>4240</v>
      </c>
    </row>
    <row r="837" spans="1:3" x14ac:dyDescent="0.3">
      <c r="A837" s="108">
        <f t="shared" si="13"/>
        <v>0</v>
      </c>
      <c r="B837" s="108" t="s">
        <v>4243</v>
      </c>
      <c r="C837" s="108" t="s">
        <v>4244</v>
      </c>
    </row>
    <row r="838" spans="1:3" x14ac:dyDescent="0.3">
      <c r="A838" s="108">
        <f t="shared" si="13"/>
        <v>0</v>
      </c>
      <c r="B838" s="108" t="s">
        <v>4245</v>
      </c>
      <c r="C838" s="108" t="s">
        <v>4246</v>
      </c>
    </row>
    <row r="839" spans="1:3" x14ac:dyDescent="0.3">
      <c r="A839" s="108">
        <f t="shared" si="13"/>
        <v>0</v>
      </c>
      <c r="B839" s="108" t="s">
        <v>4249</v>
      </c>
      <c r="C839" s="108" t="s">
        <v>4250</v>
      </c>
    </row>
    <row r="840" spans="1:3" x14ac:dyDescent="0.3">
      <c r="A840" s="108">
        <f t="shared" si="13"/>
        <v>0</v>
      </c>
      <c r="B840" s="108" t="s">
        <v>4253</v>
      </c>
      <c r="C840" s="108" t="s">
        <v>4254</v>
      </c>
    </row>
    <row r="841" spans="1:3" x14ac:dyDescent="0.3">
      <c r="A841" s="108">
        <f t="shared" si="13"/>
        <v>0</v>
      </c>
      <c r="B841" s="108" t="s">
        <v>4257</v>
      </c>
      <c r="C841" s="108" t="s">
        <v>4258</v>
      </c>
    </row>
    <row r="842" spans="1:3" x14ac:dyDescent="0.3">
      <c r="A842" s="108">
        <f t="shared" si="13"/>
        <v>0</v>
      </c>
      <c r="B842" s="108" t="s">
        <v>4261</v>
      </c>
      <c r="C842" s="108" t="s">
        <v>4262</v>
      </c>
    </row>
    <row r="843" spans="1:3" x14ac:dyDescent="0.3">
      <c r="A843" s="108">
        <f t="shared" si="13"/>
        <v>0</v>
      </c>
      <c r="B843" s="108" t="s">
        <v>4265</v>
      </c>
      <c r="C843" s="108" t="s">
        <v>4266</v>
      </c>
    </row>
    <row r="844" spans="1:3" x14ac:dyDescent="0.3">
      <c r="A844" s="108">
        <f t="shared" si="13"/>
        <v>0</v>
      </c>
      <c r="B844" s="108" t="s">
        <v>4269</v>
      </c>
      <c r="C844" s="108" t="s">
        <v>4270</v>
      </c>
    </row>
    <row r="845" spans="1:3" x14ac:dyDescent="0.3">
      <c r="A845" s="108">
        <f t="shared" si="13"/>
        <v>0</v>
      </c>
      <c r="B845" s="108" t="s">
        <v>4273</v>
      </c>
      <c r="C845" s="108" t="s">
        <v>4274</v>
      </c>
    </row>
    <row r="846" spans="1:3" x14ac:dyDescent="0.3">
      <c r="A846" s="108">
        <f t="shared" si="13"/>
        <v>0</v>
      </c>
      <c r="B846" s="108" t="s">
        <v>4277</v>
      </c>
      <c r="C846" s="108" t="s">
        <v>4278</v>
      </c>
    </row>
    <row r="847" spans="1:3" x14ac:dyDescent="0.3">
      <c r="A847" s="108">
        <f t="shared" si="13"/>
        <v>0</v>
      </c>
      <c r="B847" s="108" t="s">
        <v>4281</v>
      </c>
      <c r="C847" s="108" t="s">
        <v>4282</v>
      </c>
    </row>
    <row r="848" spans="1:3" x14ac:dyDescent="0.3">
      <c r="A848" s="108">
        <f t="shared" si="13"/>
        <v>0</v>
      </c>
      <c r="B848" s="108" t="s">
        <v>4285</v>
      </c>
      <c r="C848" s="108" t="s">
        <v>4286</v>
      </c>
    </row>
    <row r="849" spans="1:3" x14ac:dyDescent="0.3">
      <c r="A849" s="108">
        <f t="shared" si="13"/>
        <v>0</v>
      </c>
      <c r="B849" s="108" t="s">
        <v>4289</v>
      </c>
      <c r="C849" s="108" t="s">
        <v>4290</v>
      </c>
    </row>
    <row r="850" spans="1:3" x14ac:dyDescent="0.3">
      <c r="A850" s="108">
        <f t="shared" si="13"/>
        <v>0</v>
      </c>
      <c r="B850" s="108" t="s">
        <v>4291</v>
      </c>
      <c r="C850" s="108" t="s">
        <v>4292</v>
      </c>
    </row>
    <row r="851" spans="1:3" x14ac:dyDescent="0.3">
      <c r="A851" s="108">
        <f t="shared" si="13"/>
        <v>0</v>
      </c>
      <c r="B851" s="108" t="s">
        <v>4295</v>
      </c>
      <c r="C851" s="108" t="s">
        <v>4296</v>
      </c>
    </row>
    <row r="852" spans="1:3" x14ac:dyDescent="0.3">
      <c r="A852" s="108">
        <f t="shared" si="13"/>
        <v>0</v>
      </c>
      <c r="B852" s="108" t="s">
        <v>4299</v>
      </c>
      <c r="C852" s="108" t="s">
        <v>4300</v>
      </c>
    </row>
    <row r="853" spans="1:3" x14ac:dyDescent="0.3">
      <c r="A853" s="108">
        <f t="shared" si="13"/>
        <v>0</v>
      </c>
      <c r="B853" s="108" t="s">
        <v>4303</v>
      </c>
      <c r="C853" s="108" t="s">
        <v>4304</v>
      </c>
    </row>
    <row r="854" spans="1:3" x14ac:dyDescent="0.3">
      <c r="A854" s="108">
        <f t="shared" si="13"/>
        <v>0</v>
      </c>
      <c r="B854" s="108" t="s">
        <v>4307</v>
      </c>
      <c r="C854" s="108" t="s">
        <v>4308</v>
      </c>
    </row>
    <row r="855" spans="1:3" x14ac:dyDescent="0.3">
      <c r="A855" s="108">
        <f t="shared" si="13"/>
        <v>0</v>
      </c>
      <c r="B855" s="108" t="s">
        <v>4311</v>
      </c>
      <c r="C855" s="108" t="s">
        <v>4312</v>
      </c>
    </row>
    <row r="856" spans="1:3" x14ac:dyDescent="0.3">
      <c r="A856" s="108">
        <f t="shared" si="13"/>
        <v>0</v>
      </c>
      <c r="B856" s="108" t="s">
        <v>4315</v>
      </c>
      <c r="C856" s="108" t="s">
        <v>4316</v>
      </c>
    </row>
    <row r="857" spans="1:3" x14ac:dyDescent="0.3">
      <c r="A857" s="108">
        <f t="shared" si="13"/>
        <v>0</v>
      </c>
      <c r="B857" s="108" t="s">
        <v>4319</v>
      </c>
      <c r="C857" s="108" t="s">
        <v>4320</v>
      </c>
    </row>
    <row r="858" spans="1:3" x14ac:dyDescent="0.3">
      <c r="A858" s="108">
        <f t="shared" si="13"/>
        <v>0</v>
      </c>
      <c r="B858" s="108" t="s">
        <v>4323</v>
      </c>
      <c r="C858" s="108" t="s">
        <v>4324</v>
      </c>
    </row>
    <row r="859" spans="1:3" x14ac:dyDescent="0.3">
      <c r="A859" s="108">
        <f t="shared" si="13"/>
        <v>0</v>
      </c>
      <c r="B859" s="108" t="s">
        <v>4327</v>
      </c>
      <c r="C859" s="108" t="s">
        <v>4328</v>
      </c>
    </row>
    <row r="860" spans="1:3" x14ac:dyDescent="0.3">
      <c r="A860" s="108">
        <f t="shared" si="13"/>
        <v>0</v>
      </c>
      <c r="B860" s="108" t="s">
        <v>4331</v>
      </c>
      <c r="C860" s="108" t="s">
        <v>4332</v>
      </c>
    </row>
    <row r="861" spans="1:3" x14ac:dyDescent="0.3">
      <c r="A861" s="108">
        <f t="shared" si="13"/>
        <v>0</v>
      </c>
      <c r="B861" s="108" t="s">
        <v>4335</v>
      </c>
      <c r="C861" s="108" t="s">
        <v>4336</v>
      </c>
    </row>
    <row r="862" spans="1:3" x14ac:dyDescent="0.3">
      <c r="A862" s="108">
        <f t="shared" si="13"/>
        <v>0</v>
      </c>
      <c r="B862" s="108" t="s">
        <v>4339</v>
      </c>
      <c r="C862" s="108" t="s">
        <v>4340</v>
      </c>
    </row>
    <row r="863" spans="1:3" x14ac:dyDescent="0.3">
      <c r="A863" s="108">
        <f t="shared" si="13"/>
        <v>0</v>
      </c>
      <c r="B863" s="108" t="s">
        <v>4343</v>
      </c>
      <c r="C863" s="108" t="s">
        <v>4344</v>
      </c>
    </row>
    <row r="864" spans="1:3" x14ac:dyDescent="0.3">
      <c r="A864" s="108">
        <f t="shared" si="13"/>
        <v>0</v>
      </c>
      <c r="B864" s="108" t="s">
        <v>4347</v>
      </c>
      <c r="C864" s="108" t="s">
        <v>4348</v>
      </c>
    </row>
    <row r="865" spans="1:3" x14ac:dyDescent="0.3">
      <c r="A865" s="108">
        <f t="shared" si="13"/>
        <v>0</v>
      </c>
      <c r="B865" s="108" t="s">
        <v>4351</v>
      </c>
      <c r="C865" s="108" t="s">
        <v>4352</v>
      </c>
    </row>
    <row r="866" spans="1:3" x14ac:dyDescent="0.3">
      <c r="A866" s="108">
        <f t="shared" si="13"/>
        <v>0</v>
      </c>
      <c r="B866" s="108" t="s">
        <v>4355</v>
      </c>
      <c r="C866" s="108" t="s">
        <v>4356</v>
      </c>
    </row>
    <row r="867" spans="1:3" x14ac:dyDescent="0.3">
      <c r="A867" s="108">
        <f t="shared" si="13"/>
        <v>0</v>
      </c>
      <c r="B867" s="108" t="s">
        <v>4359</v>
      </c>
      <c r="C867" s="108" t="s">
        <v>4360</v>
      </c>
    </row>
    <row r="868" spans="1:3" x14ac:dyDescent="0.3">
      <c r="A868" s="108">
        <f t="shared" si="13"/>
        <v>0</v>
      </c>
      <c r="B868" s="108" t="s">
        <v>4364</v>
      </c>
      <c r="C868" s="108" t="s">
        <v>4365</v>
      </c>
    </row>
    <row r="869" spans="1:3" x14ac:dyDescent="0.3">
      <c r="A869" s="108">
        <f t="shared" si="13"/>
        <v>0</v>
      </c>
      <c r="B869" s="108" t="s">
        <v>4363</v>
      </c>
      <c r="C869" s="108" t="s">
        <v>4368</v>
      </c>
    </row>
    <row r="870" spans="1:3" x14ac:dyDescent="0.3">
      <c r="A870" s="108">
        <f t="shared" si="13"/>
        <v>0</v>
      </c>
      <c r="B870" s="108" t="s">
        <v>4369</v>
      </c>
      <c r="C870" s="108" t="s">
        <v>4370</v>
      </c>
    </row>
    <row r="871" spans="1:3" x14ac:dyDescent="0.3">
      <c r="A871" s="108">
        <f t="shared" si="13"/>
        <v>0</v>
      </c>
      <c r="B871" s="108" t="s">
        <v>4373</v>
      </c>
      <c r="C871" s="108" t="s">
        <v>4374</v>
      </c>
    </row>
    <row r="872" spans="1:3" x14ac:dyDescent="0.3">
      <c r="A872" s="108">
        <f t="shared" si="13"/>
        <v>0</v>
      </c>
      <c r="B872" s="108" t="s">
        <v>4377</v>
      </c>
      <c r="C872" s="108" t="s">
        <v>4378</v>
      </c>
    </row>
    <row r="873" spans="1:3" x14ac:dyDescent="0.3">
      <c r="A873" s="108">
        <f t="shared" si="13"/>
        <v>0</v>
      </c>
      <c r="B873" s="108" t="s">
        <v>4381</v>
      </c>
      <c r="C873" s="108" t="s">
        <v>4382</v>
      </c>
    </row>
    <row r="874" spans="1:3" x14ac:dyDescent="0.3">
      <c r="A874" s="108">
        <f t="shared" si="13"/>
        <v>0</v>
      </c>
      <c r="B874" s="108" t="s">
        <v>4385</v>
      </c>
      <c r="C874" s="108" t="s">
        <v>4386</v>
      </c>
    </row>
    <row r="875" spans="1:3" x14ac:dyDescent="0.3">
      <c r="A875" s="108">
        <f t="shared" si="13"/>
        <v>0</v>
      </c>
      <c r="B875" s="108" t="s">
        <v>4389</v>
      </c>
      <c r="C875" s="108" t="s">
        <v>4390</v>
      </c>
    </row>
    <row r="876" spans="1:3" x14ac:dyDescent="0.3">
      <c r="A876" s="108">
        <f t="shared" si="13"/>
        <v>0</v>
      </c>
      <c r="B876" s="108" t="s">
        <v>4393</v>
      </c>
      <c r="C876" s="108" t="s">
        <v>4394</v>
      </c>
    </row>
    <row r="877" spans="1:3" x14ac:dyDescent="0.3">
      <c r="A877" s="108">
        <f t="shared" si="13"/>
        <v>0</v>
      </c>
      <c r="B877" s="108" t="s">
        <v>4397</v>
      </c>
      <c r="C877" s="108" t="s">
        <v>4398</v>
      </c>
    </row>
    <row r="878" spans="1:3" x14ac:dyDescent="0.3">
      <c r="A878" s="108">
        <f t="shared" si="13"/>
        <v>0</v>
      </c>
      <c r="B878" s="108" t="s">
        <v>4401</v>
      </c>
      <c r="C878" s="108" t="s">
        <v>4402</v>
      </c>
    </row>
    <row r="879" spans="1:3" x14ac:dyDescent="0.3">
      <c r="A879" s="108">
        <f t="shared" si="13"/>
        <v>0</v>
      </c>
      <c r="B879" s="108" t="s">
        <v>4405</v>
      </c>
      <c r="C879" s="108" t="s">
        <v>4406</v>
      </c>
    </row>
    <row r="880" spans="1:3" x14ac:dyDescent="0.3">
      <c r="A880" s="108">
        <f t="shared" si="13"/>
        <v>0</v>
      </c>
      <c r="B880" s="108" t="s">
        <v>4408</v>
      </c>
      <c r="C880" s="108" t="s">
        <v>4409</v>
      </c>
    </row>
    <row r="881" spans="1:3" x14ac:dyDescent="0.3">
      <c r="A881" s="108">
        <f t="shared" si="13"/>
        <v>0</v>
      </c>
      <c r="B881" s="108" t="s">
        <v>4412</v>
      </c>
      <c r="C881" s="108" t="s">
        <v>4413</v>
      </c>
    </row>
    <row r="882" spans="1:3" x14ac:dyDescent="0.3">
      <c r="A882" s="108">
        <f t="shared" si="13"/>
        <v>0</v>
      </c>
      <c r="B882" s="108" t="s">
        <v>4416</v>
      </c>
      <c r="C882" s="108" t="s">
        <v>4417</v>
      </c>
    </row>
    <row r="883" spans="1:3" x14ac:dyDescent="0.3">
      <c r="A883" s="108">
        <f t="shared" si="13"/>
        <v>0</v>
      </c>
      <c r="B883" s="108" t="s">
        <v>4420</v>
      </c>
      <c r="C883" s="108" t="s">
        <v>4421</v>
      </c>
    </row>
    <row r="884" spans="1:3" x14ac:dyDescent="0.3">
      <c r="A884" s="108">
        <f t="shared" si="13"/>
        <v>0</v>
      </c>
      <c r="B884" s="108" t="s">
        <v>4424</v>
      </c>
      <c r="C884" s="108" t="s">
        <v>4425</v>
      </c>
    </row>
    <row r="885" spans="1:3" x14ac:dyDescent="0.3">
      <c r="A885" s="108">
        <f t="shared" si="13"/>
        <v>0</v>
      </c>
      <c r="B885" s="108" t="s">
        <v>4428</v>
      </c>
      <c r="C885" s="108" t="s">
        <v>4429</v>
      </c>
    </row>
    <row r="886" spans="1:3" x14ac:dyDescent="0.3">
      <c r="A886" s="108">
        <f t="shared" si="13"/>
        <v>0</v>
      </c>
      <c r="B886" s="108" t="s">
        <v>4432</v>
      </c>
      <c r="C886" s="108" t="s">
        <v>4433</v>
      </c>
    </row>
    <row r="887" spans="1:3" x14ac:dyDescent="0.3">
      <c r="A887" s="108">
        <f t="shared" si="13"/>
        <v>0</v>
      </c>
      <c r="B887" s="108" t="s">
        <v>4436</v>
      </c>
      <c r="C887" s="108" t="s">
        <v>4437</v>
      </c>
    </row>
    <row r="888" spans="1:3" x14ac:dyDescent="0.3">
      <c r="A888" s="108">
        <f t="shared" si="13"/>
        <v>0</v>
      </c>
      <c r="B888" s="108" t="s">
        <v>4440</v>
      </c>
      <c r="C888" s="108" t="s">
        <v>4441</v>
      </c>
    </row>
    <row r="889" spans="1:3" x14ac:dyDescent="0.3">
      <c r="A889" s="108">
        <f t="shared" si="13"/>
        <v>0</v>
      </c>
      <c r="B889" s="108" t="s">
        <v>4444</v>
      </c>
      <c r="C889" s="108" t="s">
        <v>4445</v>
      </c>
    </row>
    <row r="890" spans="1:3" x14ac:dyDescent="0.3">
      <c r="A890" s="108">
        <f t="shared" si="13"/>
        <v>0</v>
      </c>
      <c r="B890" s="108" t="s">
        <v>4448</v>
      </c>
      <c r="C890" s="108" t="s">
        <v>4449</v>
      </c>
    </row>
    <row r="891" spans="1:3" x14ac:dyDescent="0.3">
      <c r="A891" s="108">
        <f t="shared" si="13"/>
        <v>0</v>
      </c>
      <c r="B891" s="108" t="s">
        <v>4451</v>
      </c>
      <c r="C891" s="108" t="s">
        <v>4452</v>
      </c>
    </row>
    <row r="892" spans="1:3" x14ac:dyDescent="0.3">
      <c r="A892" s="108">
        <f t="shared" si="13"/>
        <v>0</v>
      </c>
      <c r="B892" s="108" t="s">
        <v>4455</v>
      </c>
      <c r="C892" s="108" t="s">
        <v>4456</v>
      </c>
    </row>
    <row r="893" spans="1:3" x14ac:dyDescent="0.3">
      <c r="A893" s="108">
        <f t="shared" si="13"/>
        <v>0</v>
      </c>
      <c r="B893" s="108" t="s">
        <v>4459</v>
      </c>
      <c r="C893" s="108" t="s">
        <v>4460</v>
      </c>
    </row>
    <row r="894" spans="1:3" x14ac:dyDescent="0.3">
      <c r="A894" s="108">
        <f t="shared" si="13"/>
        <v>0</v>
      </c>
      <c r="B894" s="108" t="s">
        <v>4463</v>
      </c>
      <c r="C894" s="108" t="s">
        <v>4464</v>
      </c>
    </row>
    <row r="895" spans="1:3" x14ac:dyDescent="0.3">
      <c r="A895" s="108">
        <f t="shared" si="13"/>
        <v>0</v>
      </c>
      <c r="B895" s="108" t="s">
        <v>4466</v>
      </c>
      <c r="C895" s="108" t="s">
        <v>4467</v>
      </c>
    </row>
    <row r="896" spans="1:3" x14ac:dyDescent="0.3">
      <c r="A896" s="108">
        <f t="shared" si="13"/>
        <v>0</v>
      </c>
      <c r="B896" s="108" t="s">
        <v>4469</v>
      </c>
      <c r="C896" s="108" t="s">
        <v>4470</v>
      </c>
    </row>
    <row r="897" spans="1:3" x14ac:dyDescent="0.3">
      <c r="A897" s="108">
        <f t="shared" si="13"/>
        <v>0</v>
      </c>
      <c r="B897" s="108" t="s">
        <v>4473</v>
      </c>
      <c r="C897" s="108" t="s">
        <v>4474</v>
      </c>
    </row>
    <row r="898" spans="1:3" x14ac:dyDescent="0.3">
      <c r="A898" s="108">
        <f t="shared" si="13"/>
        <v>0</v>
      </c>
      <c r="B898" s="108" t="s">
        <v>4477</v>
      </c>
      <c r="C898" s="108" t="s">
        <v>4478</v>
      </c>
    </row>
    <row r="899" spans="1:3" x14ac:dyDescent="0.3">
      <c r="A899" s="108">
        <f t="shared" ref="A899:A962" si="14">IFERROR(IF(SEARCH($D$1,C899)&gt;0,A898+1,A898),A898)</f>
        <v>0</v>
      </c>
      <c r="B899" s="108" t="s">
        <v>4481</v>
      </c>
      <c r="C899" s="108" t="s">
        <v>4482</v>
      </c>
    </row>
    <row r="900" spans="1:3" x14ac:dyDescent="0.3">
      <c r="A900" s="108">
        <f t="shared" si="14"/>
        <v>0</v>
      </c>
      <c r="B900" s="108" t="s">
        <v>4485</v>
      </c>
      <c r="C900" s="108" t="s">
        <v>4486</v>
      </c>
    </row>
    <row r="901" spans="1:3" x14ac:dyDescent="0.3">
      <c r="A901" s="108">
        <f t="shared" si="14"/>
        <v>0</v>
      </c>
      <c r="B901" s="108" t="s">
        <v>4489</v>
      </c>
      <c r="C901" s="108" t="s">
        <v>4490</v>
      </c>
    </row>
    <row r="902" spans="1:3" x14ac:dyDescent="0.3">
      <c r="A902" s="108">
        <f t="shared" si="14"/>
        <v>0</v>
      </c>
      <c r="B902" s="108" t="s">
        <v>4493</v>
      </c>
      <c r="C902" s="108" t="s">
        <v>4494</v>
      </c>
    </row>
    <row r="903" spans="1:3" x14ac:dyDescent="0.3">
      <c r="A903" s="108">
        <f t="shared" si="14"/>
        <v>0</v>
      </c>
      <c r="B903" s="108" t="s">
        <v>4497</v>
      </c>
      <c r="C903" s="108" t="s">
        <v>4498</v>
      </c>
    </row>
    <row r="904" spans="1:3" x14ac:dyDescent="0.3">
      <c r="A904" s="108">
        <f t="shared" si="14"/>
        <v>0</v>
      </c>
      <c r="B904" s="108" t="s">
        <v>4500</v>
      </c>
      <c r="C904" s="108" t="s">
        <v>4501</v>
      </c>
    </row>
    <row r="905" spans="1:3" x14ac:dyDescent="0.3">
      <c r="A905" s="108">
        <f t="shared" si="14"/>
        <v>0</v>
      </c>
      <c r="B905" s="108" t="s">
        <v>4504</v>
      </c>
      <c r="C905" s="108" t="s">
        <v>4505</v>
      </c>
    </row>
    <row r="906" spans="1:3" x14ac:dyDescent="0.3">
      <c r="A906" s="108">
        <f t="shared" si="14"/>
        <v>0</v>
      </c>
      <c r="B906" s="108" t="s">
        <v>4508</v>
      </c>
      <c r="C906" s="108" t="s">
        <v>4509</v>
      </c>
    </row>
    <row r="907" spans="1:3" x14ac:dyDescent="0.3">
      <c r="A907" s="108">
        <f t="shared" si="14"/>
        <v>0</v>
      </c>
      <c r="B907" s="108" t="s">
        <v>4512</v>
      </c>
      <c r="C907" s="108" t="s">
        <v>4513</v>
      </c>
    </row>
    <row r="908" spans="1:3" x14ac:dyDescent="0.3">
      <c r="A908" s="108">
        <f t="shared" si="14"/>
        <v>0</v>
      </c>
      <c r="B908" s="108" t="s">
        <v>4516</v>
      </c>
      <c r="C908" s="108" t="s">
        <v>4517</v>
      </c>
    </row>
    <row r="909" spans="1:3" x14ac:dyDescent="0.3">
      <c r="A909" s="108">
        <f t="shared" si="14"/>
        <v>0</v>
      </c>
      <c r="B909" s="108" t="s">
        <v>4519</v>
      </c>
      <c r="C909" s="108" t="s">
        <v>4520</v>
      </c>
    </row>
    <row r="910" spans="1:3" x14ac:dyDescent="0.3">
      <c r="A910" s="108">
        <f t="shared" si="14"/>
        <v>0</v>
      </c>
      <c r="B910" s="108" t="s">
        <v>4523</v>
      </c>
      <c r="C910" s="108" t="s">
        <v>4524</v>
      </c>
    </row>
    <row r="911" spans="1:3" x14ac:dyDescent="0.3">
      <c r="A911" s="108">
        <f t="shared" si="14"/>
        <v>0</v>
      </c>
      <c r="B911" s="108" t="s">
        <v>4527</v>
      </c>
      <c r="C911" s="108" t="s">
        <v>4528</v>
      </c>
    </row>
    <row r="912" spans="1:3" x14ac:dyDescent="0.3">
      <c r="A912" s="108">
        <f t="shared" si="14"/>
        <v>0</v>
      </c>
      <c r="B912" s="108" t="s">
        <v>4531</v>
      </c>
      <c r="C912" s="108" t="s">
        <v>4532</v>
      </c>
    </row>
    <row r="913" spans="1:3" x14ac:dyDescent="0.3">
      <c r="A913" s="108">
        <f t="shared" si="14"/>
        <v>0</v>
      </c>
      <c r="B913" s="108" t="s">
        <v>4535</v>
      </c>
      <c r="C913" s="108" t="s">
        <v>4536</v>
      </c>
    </row>
    <row r="914" spans="1:3" x14ac:dyDescent="0.3">
      <c r="A914" s="108">
        <f t="shared" si="14"/>
        <v>0</v>
      </c>
      <c r="B914" s="108" t="s">
        <v>4538</v>
      </c>
      <c r="C914" s="108" t="s">
        <v>4539</v>
      </c>
    </row>
    <row r="915" spans="1:3" x14ac:dyDescent="0.3">
      <c r="A915" s="108">
        <f t="shared" si="14"/>
        <v>0</v>
      </c>
      <c r="B915" s="108" t="s">
        <v>4542</v>
      </c>
      <c r="C915" s="108" t="s">
        <v>4543</v>
      </c>
    </row>
    <row r="916" spans="1:3" x14ac:dyDescent="0.3">
      <c r="A916" s="108">
        <f t="shared" si="14"/>
        <v>0</v>
      </c>
      <c r="B916" s="108" t="s">
        <v>4546</v>
      </c>
      <c r="C916" s="108" t="s">
        <v>4547</v>
      </c>
    </row>
    <row r="917" spans="1:3" x14ac:dyDescent="0.3">
      <c r="A917" s="108">
        <f t="shared" si="14"/>
        <v>0</v>
      </c>
      <c r="B917" s="108" t="s">
        <v>4550</v>
      </c>
      <c r="C917" s="108" t="s">
        <v>4551</v>
      </c>
    </row>
    <row r="918" spans="1:3" x14ac:dyDescent="0.3">
      <c r="A918" s="108">
        <f t="shared" si="14"/>
        <v>0</v>
      </c>
      <c r="B918" s="108" t="s">
        <v>4554</v>
      </c>
      <c r="C918" s="108" t="s">
        <v>4555</v>
      </c>
    </row>
    <row r="919" spans="1:3" x14ac:dyDescent="0.3">
      <c r="A919" s="108">
        <f t="shared" si="14"/>
        <v>0</v>
      </c>
      <c r="B919" s="108" t="s">
        <v>4558</v>
      </c>
      <c r="C919" s="108" t="s">
        <v>4559</v>
      </c>
    </row>
    <row r="920" spans="1:3" x14ac:dyDescent="0.3">
      <c r="A920" s="108">
        <f t="shared" si="14"/>
        <v>0</v>
      </c>
      <c r="B920" s="108" t="s">
        <v>4562</v>
      </c>
      <c r="C920" s="108" t="s">
        <v>4563</v>
      </c>
    </row>
    <row r="921" spans="1:3" x14ac:dyDescent="0.3">
      <c r="A921" s="108">
        <f t="shared" si="14"/>
        <v>0</v>
      </c>
      <c r="B921" s="108" t="s">
        <v>4566</v>
      </c>
      <c r="C921" s="108" t="s">
        <v>4567</v>
      </c>
    </row>
    <row r="922" spans="1:3" x14ac:dyDescent="0.3">
      <c r="A922" s="108">
        <f t="shared" si="14"/>
        <v>0</v>
      </c>
      <c r="B922" s="108" t="s">
        <v>4570</v>
      </c>
      <c r="C922" s="108" t="s">
        <v>4571</v>
      </c>
    </row>
    <row r="923" spans="1:3" x14ac:dyDescent="0.3">
      <c r="A923" s="108">
        <f t="shared" si="14"/>
        <v>0</v>
      </c>
      <c r="B923" s="108" t="s">
        <v>4574</v>
      </c>
      <c r="C923" s="108" t="s">
        <v>4575</v>
      </c>
    </row>
    <row r="924" spans="1:3" x14ac:dyDescent="0.3">
      <c r="A924" s="108">
        <f t="shared" si="14"/>
        <v>0</v>
      </c>
      <c r="B924" s="108" t="s">
        <v>4578</v>
      </c>
      <c r="C924" s="108" t="s">
        <v>4580</v>
      </c>
    </row>
    <row r="925" spans="1:3" x14ac:dyDescent="0.3">
      <c r="A925" s="108">
        <f t="shared" si="14"/>
        <v>0</v>
      </c>
      <c r="B925" s="108" t="s">
        <v>4583</v>
      </c>
      <c r="C925" s="108" t="s">
        <v>4584</v>
      </c>
    </row>
    <row r="926" spans="1:3" x14ac:dyDescent="0.3">
      <c r="A926" s="108">
        <f t="shared" si="14"/>
        <v>0</v>
      </c>
      <c r="B926" s="108" t="s">
        <v>4587</v>
      </c>
      <c r="C926" s="108" t="s">
        <v>4588</v>
      </c>
    </row>
    <row r="927" spans="1:3" x14ac:dyDescent="0.3">
      <c r="A927" s="108">
        <f t="shared" si="14"/>
        <v>0</v>
      </c>
      <c r="B927" s="108" t="s">
        <v>4591</v>
      </c>
      <c r="C927" s="108" t="s">
        <v>4592</v>
      </c>
    </row>
    <row r="928" spans="1:3" x14ac:dyDescent="0.3">
      <c r="A928" s="108">
        <f t="shared" si="14"/>
        <v>0</v>
      </c>
      <c r="B928" s="108" t="s">
        <v>4595</v>
      </c>
      <c r="C928" s="108" t="s">
        <v>4596</v>
      </c>
    </row>
    <row r="929" spans="1:3" x14ac:dyDescent="0.3">
      <c r="A929" s="108">
        <f t="shared" si="14"/>
        <v>0</v>
      </c>
      <c r="B929" s="108" t="s">
        <v>4599</v>
      </c>
      <c r="C929" s="108" t="s">
        <v>4600</v>
      </c>
    </row>
    <row r="930" spans="1:3" x14ac:dyDescent="0.3">
      <c r="A930" s="108">
        <f t="shared" si="14"/>
        <v>0</v>
      </c>
      <c r="B930" s="108" t="s">
        <v>4603</v>
      </c>
      <c r="C930" s="108" t="s">
        <v>4604</v>
      </c>
    </row>
    <row r="931" spans="1:3" x14ac:dyDescent="0.3">
      <c r="A931" s="108">
        <f t="shared" si="14"/>
        <v>0</v>
      </c>
      <c r="B931" s="108" t="s">
        <v>4607</v>
      </c>
      <c r="C931" s="108" t="s">
        <v>4608</v>
      </c>
    </row>
    <row r="932" spans="1:3" x14ac:dyDescent="0.3">
      <c r="A932" s="108">
        <f t="shared" si="14"/>
        <v>0</v>
      </c>
      <c r="B932" s="108" t="s">
        <v>4611</v>
      </c>
      <c r="C932" s="108" t="s">
        <v>4612</v>
      </c>
    </row>
    <row r="933" spans="1:3" x14ac:dyDescent="0.3">
      <c r="A933" s="108">
        <f t="shared" si="14"/>
        <v>0</v>
      </c>
      <c r="B933" s="108" t="s">
        <v>4615</v>
      </c>
      <c r="C933" s="108" t="s">
        <v>4616</v>
      </c>
    </row>
    <row r="934" spans="1:3" x14ac:dyDescent="0.3">
      <c r="A934" s="108">
        <f t="shared" si="14"/>
        <v>0</v>
      </c>
      <c r="B934" s="108" t="s">
        <v>4619</v>
      </c>
      <c r="C934" s="108" t="s">
        <v>4620</v>
      </c>
    </row>
    <row r="935" spans="1:3" x14ac:dyDescent="0.3">
      <c r="A935" s="108">
        <f t="shared" si="14"/>
        <v>0</v>
      </c>
      <c r="B935" s="108" t="s">
        <v>4623</v>
      </c>
      <c r="C935" s="108" t="s">
        <v>4624</v>
      </c>
    </row>
    <row r="936" spans="1:3" x14ac:dyDescent="0.3">
      <c r="A936" s="108">
        <f t="shared" si="14"/>
        <v>0</v>
      </c>
      <c r="B936" s="108" t="s">
        <v>4627</v>
      </c>
      <c r="C936" s="108" t="s">
        <v>4628</v>
      </c>
    </row>
    <row r="937" spans="1:3" x14ac:dyDescent="0.3">
      <c r="A937" s="108">
        <f t="shared" si="14"/>
        <v>0</v>
      </c>
      <c r="B937" s="108" t="s">
        <v>4631</v>
      </c>
      <c r="C937" s="108" t="s">
        <v>4632</v>
      </c>
    </row>
    <row r="938" spans="1:3" x14ac:dyDescent="0.3">
      <c r="A938" s="108">
        <f t="shared" si="14"/>
        <v>0</v>
      </c>
      <c r="B938" s="108" t="s">
        <v>4635</v>
      </c>
      <c r="C938" s="108" t="s">
        <v>4636</v>
      </c>
    </row>
    <row r="939" spans="1:3" x14ac:dyDescent="0.3">
      <c r="A939" s="108">
        <f t="shared" si="14"/>
        <v>0</v>
      </c>
      <c r="B939" s="108" t="s">
        <v>4639</v>
      </c>
      <c r="C939" s="108" t="s">
        <v>4640</v>
      </c>
    </row>
    <row r="940" spans="1:3" x14ac:dyDescent="0.3">
      <c r="A940" s="108">
        <f t="shared" si="14"/>
        <v>0</v>
      </c>
      <c r="B940" s="108" t="s">
        <v>4643</v>
      </c>
      <c r="C940" s="108" t="s">
        <v>4644</v>
      </c>
    </row>
    <row r="941" spans="1:3" x14ac:dyDescent="0.3">
      <c r="A941" s="108">
        <f t="shared" si="14"/>
        <v>0</v>
      </c>
      <c r="B941" s="108" t="s">
        <v>4647</v>
      </c>
      <c r="C941" s="108" t="s">
        <v>4648</v>
      </c>
    </row>
    <row r="942" spans="1:3" x14ac:dyDescent="0.3">
      <c r="A942" s="108">
        <f t="shared" si="14"/>
        <v>0</v>
      </c>
      <c r="B942" s="108" t="s">
        <v>4651</v>
      </c>
      <c r="C942" s="108" t="s">
        <v>4652</v>
      </c>
    </row>
    <row r="943" spans="1:3" x14ac:dyDescent="0.3">
      <c r="A943" s="108">
        <f t="shared" si="14"/>
        <v>0</v>
      </c>
      <c r="B943" s="108" t="s">
        <v>4655</v>
      </c>
      <c r="C943" s="108" t="s">
        <v>4656</v>
      </c>
    </row>
    <row r="944" spans="1:3" x14ac:dyDescent="0.3">
      <c r="A944" s="108">
        <f t="shared" si="14"/>
        <v>0</v>
      </c>
      <c r="B944" s="108" t="s">
        <v>4659</v>
      </c>
      <c r="C944" s="108" t="s">
        <v>4660</v>
      </c>
    </row>
    <row r="945" spans="1:3" x14ac:dyDescent="0.3">
      <c r="A945" s="108">
        <f t="shared" si="14"/>
        <v>0</v>
      </c>
      <c r="B945" s="108" t="s">
        <v>4663</v>
      </c>
      <c r="C945" s="108" t="s">
        <v>4664</v>
      </c>
    </row>
    <row r="946" spans="1:3" x14ac:dyDescent="0.3">
      <c r="A946" s="108">
        <f t="shared" si="14"/>
        <v>0</v>
      </c>
      <c r="B946" s="108" t="s">
        <v>4667</v>
      </c>
      <c r="C946" s="108" t="s">
        <v>4668</v>
      </c>
    </row>
    <row r="947" spans="1:3" x14ac:dyDescent="0.3">
      <c r="A947" s="108">
        <f t="shared" si="14"/>
        <v>0</v>
      </c>
      <c r="B947" s="108" t="s">
        <v>4671</v>
      </c>
      <c r="C947" s="108" t="s">
        <v>4672</v>
      </c>
    </row>
    <row r="948" spans="1:3" x14ac:dyDescent="0.3">
      <c r="A948" s="108">
        <f t="shared" si="14"/>
        <v>0</v>
      </c>
      <c r="B948" s="108" t="s">
        <v>4675</v>
      </c>
      <c r="C948" s="108" t="s">
        <v>4676</v>
      </c>
    </row>
    <row r="949" spans="1:3" x14ac:dyDescent="0.3">
      <c r="A949" s="108">
        <f t="shared" si="14"/>
        <v>0</v>
      </c>
      <c r="B949" s="108" t="s">
        <v>4679</v>
      </c>
      <c r="C949" s="108" t="s">
        <v>4680</v>
      </c>
    </row>
    <row r="950" spans="1:3" x14ac:dyDescent="0.3">
      <c r="A950" s="108">
        <f t="shared" si="14"/>
        <v>0</v>
      </c>
      <c r="B950" s="108" t="s">
        <v>4683</v>
      </c>
      <c r="C950" s="108" t="s">
        <v>4684</v>
      </c>
    </row>
    <row r="951" spans="1:3" x14ac:dyDescent="0.3">
      <c r="A951" s="108">
        <f t="shared" si="14"/>
        <v>0</v>
      </c>
      <c r="B951" s="108" t="s">
        <v>4687</v>
      </c>
      <c r="C951" s="108" t="s">
        <v>4688</v>
      </c>
    </row>
    <row r="952" spans="1:3" x14ac:dyDescent="0.3">
      <c r="A952" s="108">
        <f t="shared" si="14"/>
        <v>0</v>
      </c>
      <c r="B952" s="108" t="s">
        <v>4691</v>
      </c>
      <c r="C952" s="108" t="s">
        <v>4692</v>
      </c>
    </row>
    <row r="953" spans="1:3" x14ac:dyDescent="0.3">
      <c r="A953" s="108">
        <f t="shared" si="14"/>
        <v>0</v>
      </c>
      <c r="B953" s="108" t="s">
        <v>4695</v>
      </c>
      <c r="C953" s="108" t="s">
        <v>4696</v>
      </c>
    </row>
    <row r="954" spans="1:3" x14ac:dyDescent="0.3">
      <c r="A954" s="108">
        <f t="shared" si="14"/>
        <v>0</v>
      </c>
      <c r="B954" s="108" t="s">
        <v>4699</v>
      </c>
      <c r="C954" s="108" t="s">
        <v>4700</v>
      </c>
    </row>
    <row r="955" spans="1:3" x14ac:dyDescent="0.3">
      <c r="A955" s="108">
        <f t="shared" si="14"/>
        <v>0</v>
      </c>
      <c r="B955" s="108" t="s">
        <v>4703</v>
      </c>
      <c r="C955" s="108" t="s">
        <v>4704</v>
      </c>
    </row>
    <row r="956" spans="1:3" x14ac:dyDescent="0.3">
      <c r="A956" s="108">
        <f t="shared" si="14"/>
        <v>0</v>
      </c>
      <c r="B956" s="108" t="s">
        <v>4707</v>
      </c>
      <c r="C956" s="108" t="s">
        <v>4708</v>
      </c>
    </row>
    <row r="957" spans="1:3" x14ac:dyDescent="0.3">
      <c r="A957" s="108">
        <f t="shared" si="14"/>
        <v>0</v>
      </c>
      <c r="B957" s="108" t="s">
        <v>4711</v>
      </c>
      <c r="C957" s="108" t="s">
        <v>4712</v>
      </c>
    </row>
    <row r="958" spans="1:3" x14ac:dyDescent="0.3">
      <c r="A958" s="108">
        <f t="shared" si="14"/>
        <v>0</v>
      </c>
      <c r="B958" s="108" t="s">
        <v>4714</v>
      </c>
      <c r="C958" s="108" t="s">
        <v>4715</v>
      </c>
    </row>
    <row r="959" spans="1:3" x14ac:dyDescent="0.3">
      <c r="A959" s="108">
        <f t="shared" si="14"/>
        <v>0</v>
      </c>
      <c r="B959" s="108" t="s">
        <v>4718</v>
      </c>
      <c r="C959" s="108" t="s">
        <v>4719</v>
      </c>
    </row>
    <row r="960" spans="1:3" x14ac:dyDescent="0.3">
      <c r="A960" s="108">
        <f t="shared" si="14"/>
        <v>0</v>
      </c>
      <c r="B960" s="108" t="s">
        <v>4722</v>
      </c>
      <c r="C960" s="108" t="s">
        <v>4723</v>
      </c>
    </row>
    <row r="961" spans="1:3" x14ac:dyDescent="0.3">
      <c r="A961" s="108">
        <f t="shared" si="14"/>
        <v>0</v>
      </c>
      <c r="B961" s="108" t="s">
        <v>4726</v>
      </c>
      <c r="C961" s="108" t="s">
        <v>4727</v>
      </c>
    </row>
    <row r="962" spans="1:3" x14ac:dyDescent="0.3">
      <c r="A962" s="108">
        <f t="shared" si="14"/>
        <v>0</v>
      </c>
      <c r="B962" s="108" t="s">
        <v>4730</v>
      </c>
      <c r="C962" s="108" t="s">
        <v>4731</v>
      </c>
    </row>
    <row r="963" spans="1:3" x14ac:dyDescent="0.3">
      <c r="A963" s="108">
        <f t="shared" ref="A963:A1026" si="15">IFERROR(IF(SEARCH($D$1,C963)&gt;0,A962+1,A962),A962)</f>
        <v>0</v>
      </c>
      <c r="B963" s="108" t="s">
        <v>4734</v>
      </c>
      <c r="C963" s="108" t="s">
        <v>4735</v>
      </c>
    </row>
    <row r="964" spans="1:3" x14ac:dyDescent="0.3">
      <c r="A964" s="108">
        <f t="shared" si="15"/>
        <v>0</v>
      </c>
      <c r="B964" s="108" t="s">
        <v>4738</v>
      </c>
      <c r="C964" s="108" t="s">
        <v>4739</v>
      </c>
    </row>
    <row r="965" spans="1:3" x14ac:dyDescent="0.3">
      <c r="A965" s="108">
        <f t="shared" si="15"/>
        <v>0</v>
      </c>
      <c r="B965" s="108" t="s">
        <v>4742</v>
      </c>
      <c r="C965" s="108" t="s">
        <v>4743</v>
      </c>
    </row>
    <row r="966" spans="1:3" x14ac:dyDescent="0.3">
      <c r="A966" s="108">
        <f t="shared" si="15"/>
        <v>0</v>
      </c>
      <c r="B966" s="108" t="s">
        <v>4746</v>
      </c>
      <c r="C966" s="108" t="s">
        <v>4747</v>
      </c>
    </row>
    <row r="967" spans="1:3" x14ac:dyDescent="0.3">
      <c r="A967" s="108">
        <f t="shared" si="15"/>
        <v>0</v>
      </c>
      <c r="B967" s="108" t="s">
        <v>4750</v>
      </c>
      <c r="C967" s="108" t="s">
        <v>4751</v>
      </c>
    </row>
    <row r="968" spans="1:3" x14ac:dyDescent="0.3">
      <c r="A968" s="108">
        <f t="shared" si="15"/>
        <v>0</v>
      </c>
      <c r="B968" s="108" t="s">
        <v>4754</v>
      </c>
      <c r="C968" s="108" t="s">
        <v>4755</v>
      </c>
    </row>
    <row r="969" spans="1:3" x14ac:dyDescent="0.3">
      <c r="A969" s="108">
        <f t="shared" si="15"/>
        <v>0</v>
      </c>
      <c r="B969" s="108" t="s">
        <v>4758</v>
      </c>
      <c r="C969" s="108" t="s">
        <v>4759</v>
      </c>
    </row>
    <row r="970" spans="1:3" x14ac:dyDescent="0.3">
      <c r="A970" s="108">
        <f t="shared" si="15"/>
        <v>0</v>
      </c>
      <c r="B970" s="108" t="s">
        <v>4762</v>
      </c>
      <c r="C970" s="108" t="s">
        <v>4763</v>
      </c>
    </row>
    <row r="971" spans="1:3" x14ac:dyDescent="0.3">
      <c r="A971" s="108">
        <f t="shared" si="15"/>
        <v>0</v>
      </c>
      <c r="B971" s="108" t="s">
        <v>4766</v>
      </c>
      <c r="C971" s="108" t="s">
        <v>4767</v>
      </c>
    </row>
    <row r="972" spans="1:3" x14ac:dyDescent="0.3">
      <c r="A972" s="108">
        <f t="shared" si="15"/>
        <v>0</v>
      </c>
      <c r="B972" s="108" t="s">
        <v>4770</v>
      </c>
      <c r="C972" s="108" t="s">
        <v>4771</v>
      </c>
    </row>
    <row r="973" spans="1:3" x14ac:dyDescent="0.3">
      <c r="A973" s="108">
        <f t="shared" si="15"/>
        <v>0</v>
      </c>
      <c r="B973" s="108" t="s">
        <v>4774</v>
      </c>
      <c r="C973" s="108" t="s">
        <v>4775</v>
      </c>
    </row>
    <row r="974" spans="1:3" x14ac:dyDescent="0.3">
      <c r="A974" s="108">
        <f t="shared" si="15"/>
        <v>0</v>
      </c>
      <c r="B974" s="108" t="s">
        <v>4777</v>
      </c>
      <c r="C974" s="108" t="s">
        <v>4778</v>
      </c>
    </row>
    <row r="975" spans="1:3" x14ac:dyDescent="0.3">
      <c r="A975" s="108">
        <f t="shared" si="15"/>
        <v>0</v>
      </c>
      <c r="B975" s="108" t="s">
        <v>4779</v>
      </c>
      <c r="C975" s="108" t="s">
        <v>4780</v>
      </c>
    </row>
    <row r="976" spans="1:3" x14ac:dyDescent="0.3">
      <c r="A976" s="108">
        <f t="shared" si="15"/>
        <v>0</v>
      </c>
      <c r="B976" s="108" t="s">
        <v>4783</v>
      </c>
      <c r="C976" s="108" t="s">
        <v>4784</v>
      </c>
    </row>
    <row r="977" spans="1:3" x14ac:dyDescent="0.3">
      <c r="A977" s="108">
        <f t="shared" si="15"/>
        <v>0</v>
      </c>
      <c r="B977" s="108" t="s">
        <v>4787</v>
      </c>
      <c r="C977" s="108" t="s">
        <v>4788</v>
      </c>
    </row>
    <row r="978" spans="1:3" x14ac:dyDescent="0.3">
      <c r="A978" s="108">
        <f t="shared" si="15"/>
        <v>0</v>
      </c>
      <c r="B978" s="108" t="s">
        <v>4791</v>
      </c>
      <c r="C978" s="108" t="s">
        <v>4792</v>
      </c>
    </row>
    <row r="979" spans="1:3" x14ac:dyDescent="0.3">
      <c r="A979" s="108">
        <f t="shared" si="15"/>
        <v>0</v>
      </c>
      <c r="B979" s="108" t="s">
        <v>4795</v>
      </c>
      <c r="C979" s="108" t="s">
        <v>4796</v>
      </c>
    </row>
    <row r="980" spans="1:3" x14ac:dyDescent="0.3">
      <c r="A980" s="108">
        <f t="shared" si="15"/>
        <v>0</v>
      </c>
      <c r="B980" s="108" t="s">
        <v>4799</v>
      </c>
      <c r="C980" s="108" t="s">
        <v>4800</v>
      </c>
    </row>
    <row r="981" spans="1:3" x14ac:dyDescent="0.3">
      <c r="A981" s="108">
        <f t="shared" si="15"/>
        <v>0</v>
      </c>
      <c r="B981" s="108" t="s">
        <v>4803</v>
      </c>
      <c r="C981" s="108" t="s">
        <v>4804</v>
      </c>
    </row>
    <row r="982" spans="1:3" x14ac:dyDescent="0.3">
      <c r="A982" s="108">
        <f t="shared" si="15"/>
        <v>0</v>
      </c>
      <c r="B982" s="108" t="s">
        <v>4807</v>
      </c>
      <c r="C982" s="108" t="s">
        <v>4808</v>
      </c>
    </row>
    <row r="983" spans="1:3" x14ac:dyDescent="0.3">
      <c r="A983" s="108">
        <f t="shared" si="15"/>
        <v>0</v>
      </c>
      <c r="B983" s="108" t="s">
        <v>4811</v>
      </c>
      <c r="C983" s="108" t="s">
        <v>4812</v>
      </c>
    </row>
    <row r="984" spans="1:3" x14ac:dyDescent="0.3">
      <c r="A984" s="108">
        <f t="shared" si="15"/>
        <v>0</v>
      </c>
      <c r="B984" s="108" t="s">
        <v>4815</v>
      </c>
      <c r="C984" s="108" t="s">
        <v>4816</v>
      </c>
    </row>
    <row r="985" spans="1:3" x14ac:dyDescent="0.3">
      <c r="A985" s="108">
        <f t="shared" si="15"/>
        <v>0</v>
      </c>
      <c r="B985" s="108" t="s">
        <v>4819</v>
      </c>
      <c r="C985" s="108" t="s">
        <v>4820</v>
      </c>
    </row>
    <row r="986" spans="1:3" x14ac:dyDescent="0.3">
      <c r="A986" s="108">
        <f t="shared" si="15"/>
        <v>0</v>
      </c>
      <c r="B986" s="108" t="s">
        <v>4822</v>
      </c>
      <c r="C986" s="108" t="s">
        <v>4823</v>
      </c>
    </row>
    <row r="987" spans="1:3" x14ac:dyDescent="0.3">
      <c r="A987" s="108">
        <f t="shared" si="15"/>
        <v>0</v>
      </c>
      <c r="B987" s="108" t="s">
        <v>4826</v>
      </c>
      <c r="C987" s="108" t="s">
        <v>4827</v>
      </c>
    </row>
    <row r="988" spans="1:3" x14ac:dyDescent="0.3">
      <c r="A988" s="108">
        <f t="shared" si="15"/>
        <v>0</v>
      </c>
      <c r="B988" s="108" t="s">
        <v>4830</v>
      </c>
      <c r="C988" s="108" t="s">
        <v>4831</v>
      </c>
    </row>
    <row r="989" spans="1:3" x14ac:dyDescent="0.3">
      <c r="A989" s="108">
        <f t="shared" si="15"/>
        <v>0</v>
      </c>
      <c r="B989" s="108" t="s">
        <v>4834</v>
      </c>
      <c r="C989" s="108" t="s">
        <v>4835</v>
      </c>
    </row>
    <row r="990" spans="1:3" x14ac:dyDescent="0.3">
      <c r="A990" s="108">
        <f t="shared" si="15"/>
        <v>0</v>
      </c>
      <c r="B990" s="108" t="s">
        <v>4838</v>
      </c>
      <c r="C990" s="108" t="s">
        <v>4839</v>
      </c>
    </row>
    <row r="991" spans="1:3" x14ac:dyDescent="0.3">
      <c r="A991" s="108">
        <f t="shared" si="15"/>
        <v>0</v>
      </c>
      <c r="B991" s="108" t="s">
        <v>4842</v>
      </c>
      <c r="C991" s="108" t="s">
        <v>4843</v>
      </c>
    </row>
    <row r="992" spans="1:3" x14ac:dyDescent="0.3">
      <c r="A992" s="108">
        <f t="shared" si="15"/>
        <v>0</v>
      </c>
      <c r="B992" s="108" t="s">
        <v>4846</v>
      </c>
      <c r="C992" s="108" t="s">
        <v>4847</v>
      </c>
    </row>
    <row r="993" spans="1:3" x14ac:dyDescent="0.3">
      <c r="A993" s="108">
        <f t="shared" si="15"/>
        <v>0</v>
      </c>
      <c r="B993" s="108" t="s">
        <v>4850</v>
      </c>
      <c r="C993" s="108" t="s">
        <v>4851</v>
      </c>
    </row>
    <row r="994" spans="1:3" x14ac:dyDescent="0.3">
      <c r="A994" s="108">
        <f t="shared" si="15"/>
        <v>0</v>
      </c>
      <c r="B994" s="108" t="s">
        <v>4854</v>
      </c>
      <c r="C994" s="108" t="s">
        <v>4855</v>
      </c>
    </row>
    <row r="995" spans="1:3" x14ac:dyDescent="0.3">
      <c r="A995" s="108">
        <f t="shared" si="15"/>
        <v>0</v>
      </c>
      <c r="B995" s="108" t="s">
        <v>4859</v>
      </c>
      <c r="C995" s="108" t="s">
        <v>4860</v>
      </c>
    </row>
    <row r="996" spans="1:3" x14ac:dyDescent="0.3">
      <c r="A996" s="108">
        <f t="shared" si="15"/>
        <v>0</v>
      </c>
      <c r="B996" s="108" t="s">
        <v>4863</v>
      </c>
      <c r="C996" s="108" t="s">
        <v>4864</v>
      </c>
    </row>
    <row r="997" spans="1:3" x14ac:dyDescent="0.3">
      <c r="A997" s="108">
        <f t="shared" si="15"/>
        <v>0</v>
      </c>
      <c r="B997" s="108" t="s">
        <v>4867</v>
      </c>
      <c r="C997" s="108" t="s">
        <v>4868</v>
      </c>
    </row>
    <row r="998" spans="1:3" x14ac:dyDescent="0.3">
      <c r="A998" s="108">
        <f t="shared" si="15"/>
        <v>0</v>
      </c>
      <c r="B998" s="108" t="s">
        <v>4871</v>
      </c>
      <c r="C998" s="108" t="s">
        <v>4872</v>
      </c>
    </row>
    <row r="999" spans="1:3" x14ac:dyDescent="0.3">
      <c r="A999" s="108">
        <f t="shared" si="15"/>
        <v>0</v>
      </c>
      <c r="B999" s="108" t="s">
        <v>4875</v>
      </c>
      <c r="C999" s="108" t="s">
        <v>4876</v>
      </c>
    </row>
    <row r="1000" spans="1:3" x14ac:dyDescent="0.3">
      <c r="A1000" s="108">
        <f t="shared" si="15"/>
        <v>0</v>
      </c>
      <c r="B1000" s="108" t="s">
        <v>4879</v>
      </c>
      <c r="C1000" s="108" t="s">
        <v>4880</v>
      </c>
    </row>
    <row r="1001" spans="1:3" x14ac:dyDescent="0.3">
      <c r="A1001" s="108">
        <f t="shared" si="15"/>
        <v>0</v>
      </c>
      <c r="B1001" s="108" t="s">
        <v>4858</v>
      </c>
      <c r="C1001" s="108" t="s">
        <v>4883</v>
      </c>
    </row>
    <row r="1002" spans="1:3" x14ac:dyDescent="0.3">
      <c r="A1002" s="108">
        <f t="shared" si="15"/>
        <v>0</v>
      </c>
      <c r="B1002" s="108" t="s">
        <v>4885</v>
      </c>
      <c r="C1002" s="108" t="s">
        <v>4887</v>
      </c>
    </row>
    <row r="1003" spans="1:3" x14ac:dyDescent="0.3">
      <c r="A1003" s="108">
        <f t="shared" si="15"/>
        <v>0</v>
      </c>
      <c r="B1003" s="108" t="s">
        <v>4890</v>
      </c>
      <c r="C1003" s="108" t="s">
        <v>4891</v>
      </c>
    </row>
    <row r="1004" spans="1:3" x14ac:dyDescent="0.3">
      <c r="A1004" s="108">
        <f t="shared" si="15"/>
        <v>0</v>
      </c>
      <c r="B1004" s="108" t="s">
        <v>4894</v>
      </c>
      <c r="C1004" s="108" t="s">
        <v>4895</v>
      </c>
    </row>
    <row r="1005" spans="1:3" x14ac:dyDescent="0.3">
      <c r="A1005" s="108">
        <f t="shared" si="15"/>
        <v>0</v>
      </c>
      <c r="B1005" s="108" t="s">
        <v>4898</v>
      </c>
      <c r="C1005" s="108" t="s">
        <v>4899</v>
      </c>
    </row>
    <row r="1006" spans="1:3" x14ac:dyDescent="0.3">
      <c r="A1006" s="108">
        <f t="shared" si="15"/>
        <v>0</v>
      </c>
      <c r="B1006" s="108" t="s">
        <v>4902</v>
      </c>
      <c r="C1006" s="108" t="s">
        <v>4903</v>
      </c>
    </row>
    <row r="1007" spans="1:3" x14ac:dyDescent="0.3">
      <c r="A1007" s="108">
        <f t="shared" si="15"/>
        <v>0</v>
      </c>
      <c r="B1007" s="108" t="s">
        <v>4906</v>
      </c>
      <c r="C1007" s="108" t="s">
        <v>4907</v>
      </c>
    </row>
    <row r="1008" spans="1:3" x14ac:dyDescent="0.3">
      <c r="A1008" s="108">
        <f t="shared" si="15"/>
        <v>0</v>
      </c>
      <c r="B1008" s="108" t="s">
        <v>4910</v>
      </c>
      <c r="C1008" s="108" t="s">
        <v>4911</v>
      </c>
    </row>
    <row r="1009" spans="1:3" x14ac:dyDescent="0.3">
      <c r="A1009" s="108">
        <f t="shared" si="15"/>
        <v>0</v>
      </c>
      <c r="B1009" s="108" t="s">
        <v>4914</v>
      </c>
      <c r="C1009" s="108" t="s">
        <v>4915</v>
      </c>
    </row>
    <row r="1010" spans="1:3" x14ac:dyDescent="0.3">
      <c r="A1010" s="108">
        <f t="shared" si="15"/>
        <v>0</v>
      </c>
      <c r="B1010" s="108" t="s">
        <v>4919</v>
      </c>
      <c r="C1010" s="108" t="s">
        <v>4920</v>
      </c>
    </row>
    <row r="1011" spans="1:3" x14ac:dyDescent="0.3">
      <c r="A1011" s="108">
        <f t="shared" si="15"/>
        <v>0</v>
      </c>
      <c r="B1011" s="108" t="s">
        <v>4923</v>
      </c>
      <c r="C1011" s="108" t="s">
        <v>4924</v>
      </c>
    </row>
    <row r="1012" spans="1:3" x14ac:dyDescent="0.3">
      <c r="A1012" s="108">
        <f t="shared" si="15"/>
        <v>0</v>
      </c>
      <c r="B1012" s="108" t="s">
        <v>4927</v>
      </c>
      <c r="C1012" s="108" t="s">
        <v>4928</v>
      </c>
    </row>
    <row r="1013" spans="1:3" x14ac:dyDescent="0.3">
      <c r="A1013" s="108">
        <f t="shared" si="15"/>
        <v>0</v>
      </c>
      <c r="B1013" s="108" t="s">
        <v>4931</v>
      </c>
      <c r="C1013" s="108" t="s">
        <v>4932</v>
      </c>
    </row>
    <row r="1014" spans="1:3" x14ac:dyDescent="0.3">
      <c r="A1014" s="108">
        <f t="shared" si="15"/>
        <v>0</v>
      </c>
      <c r="B1014" s="108" t="s">
        <v>4935</v>
      </c>
      <c r="C1014" s="108" t="s">
        <v>4936</v>
      </c>
    </row>
    <row r="1015" spans="1:3" x14ac:dyDescent="0.3">
      <c r="A1015" s="108">
        <f t="shared" si="15"/>
        <v>0</v>
      </c>
      <c r="B1015" s="108" t="s">
        <v>4939</v>
      </c>
      <c r="C1015" s="108" t="s">
        <v>4940</v>
      </c>
    </row>
    <row r="1016" spans="1:3" x14ac:dyDescent="0.3">
      <c r="A1016" s="108">
        <f t="shared" si="15"/>
        <v>0</v>
      </c>
      <c r="B1016" s="108" t="s">
        <v>4943</v>
      </c>
      <c r="C1016" s="108" t="s">
        <v>4944</v>
      </c>
    </row>
    <row r="1017" spans="1:3" x14ac:dyDescent="0.3">
      <c r="A1017" s="108">
        <f t="shared" si="15"/>
        <v>0</v>
      </c>
      <c r="B1017" s="108" t="s">
        <v>4947</v>
      </c>
      <c r="C1017" s="108" t="s">
        <v>4948</v>
      </c>
    </row>
    <row r="1018" spans="1:3" x14ac:dyDescent="0.3">
      <c r="A1018" s="108">
        <f t="shared" si="15"/>
        <v>0</v>
      </c>
      <c r="B1018" s="108" t="s">
        <v>4951</v>
      </c>
      <c r="C1018" s="108" t="s">
        <v>4952</v>
      </c>
    </row>
    <row r="1019" spans="1:3" x14ac:dyDescent="0.3">
      <c r="A1019" s="108">
        <f t="shared" si="15"/>
        <v>0</v>
      </c>
      <c r="B1019" s="108" t="s">
        <v>4955</v>
      </c>
      <c r="C1019" s="108" t="s">
        <v>4956</v>
      </c>
    </row>
    <row r="1020" spans="1:3" x14ac:dyDescent="0.3">
      <c r="A1020" s="108">
        <f t="shared" si="15"/>
        <v>0</v>
      </c>
      <c r="B1020" s="108" t="s">
        <v>4959</v>
      </c>
      <c r="C1020" s="108" t="s">
        <v>4960</v>
      </c>
    </row>
    <row r="1021" spans="1:3" x14ac:dyDescent="0.3">
      <c r="A1021" s="108">
        <f t="shared" si="15"/>
        <v>0</v>
      </c>
      <c r="B1021" s="108" t="s">
        <v>4963</v>
      </c>
      <c r="C1021" s="108" t="s">
        <v>4964</v>
      </c>
    </row>
    <row r="1022" spans="1:3" x14ac:dyDescent="0.3">
      <c r="A1022" s="108">
        <f t="shared" si="15"/>
        <v>0</v>
      </c>
      <c r="B1022" s="108" t="s">
        <v>4967</v>
      </c>
      <c r="C1022" s="108" t="s">
        <v>4968</v>
      </c>
    </row>
    <row r="1023" spans="1:3" x14ac:dyDescent="0.3">
      <c r="A1023" s="108">
        <f t="shared" si="15"/>
        <v>0</v>
      </c>
      <c r="B1023" s="108" t="s">
        <v>4971</v>
      </c>
      <c r="C1023" s="108" t="s">
        <v>4972</v>
      </c>
    </row>
    <row r="1024" spans="1:3" x14ac:dyDescent="0.3">
      <c r="A1024" s="108">
        <f t="shared" si="15"/>
        <v>0</v>
      </c>
      <c r="B1024" s="108" t="s">
        <v>4975</v>
      </c>
      <c r="C1024" s="108" t="s">
        <v>4976</v>
      </c>
    </row>
    <row r="1025" spans="1:3" x14ac:dyDescent="0.3">
      <c r="A1025" s="108">
        <f t="shared" si="15"/>
        <v>0</v>
      </c>
      <c r="B1025" s="108" t="s">
        <v>4979</v>
      </c>
      <c r="C1025" s="108" t="s">
        <v>4980</v>
      </c>
    </row>
    <row r="1026" spans="1:3" x14ac:dyDescent="0.3">
      <c r="A1026" s="108">
        <f t="shared" si="15"/>
        <v>0</v>
      </c>
      <c r="B1026" s="108" t="s">
        <v>4983</v>
      </c>
      <c r="C1026" s="108" t="s">
        <v>4984</v>
      </c>
    </row>
    <row r="1027" spans="1:3" x14ac:dyDescent="0.3">
      <c r="A1027" s="108">
        <f t="shared" ref="A1027:A1090" si="16">IFERROR(IF(SEARCH($D$1,C1027)&gt;0,A1026+1,A1026),A1026)</f>
        <v>0</v>
      </c>
      <c r="B1027" s="108" t="s">
        <v>4987</v>
      </c>
      <c r="C1027" s="108" t="s">
        <v>4988</v>
      </c>
    </row>
    <row r="1028" spans="1:3" x14ac:dyDescent="0.3">
      <c r="A1028" s="108">
        <f t="shared" si="16"/>
        <v>0</v>
      </c>
      <c r="B1028" s="108" t="s">
        <v>4991</v>
      </c>
      <c r="C1028" s="108" t="s">
        <v>4992</v>
      </c>
    </row>
    <row r="1029" spans="1:3" x14ac:dyDescent="0.3">
      <c r="A1029" s="108">
        <f t="shared" si="16"/>
        <v>0</v>
      </c>
      <c r="B1029" s="108" t="s">
        <v>4995</v>
      </c>
      <c r="C1029" s="108" t="s">
        <v>4996</v>
      </c>
    </row>
    <row r="1030" spans="1:3" x14ac:dyDescent="0.3">
      <c r="A1030" s="108">
        <f t="shared" si="16"/>
        <v>0</v>
      </c>
      <c r="B1030" s="108" t="s">
        <v>4998</v>
      </c>
      <c r="C1030" s="108" t="s">
        <v>4999</v>
      </c>
    </row>
    <row r="1031" spans="1:3" x14ac:dyDescent="0.3">
      <c r="A1031" s="108">
        <f t="shared" si="16"/>
        <v>0</v>
      </c>
      <c r="B1031" s="108" t="s">
        <v>5002</v>
      </c>
      <c r="C1031" s="108" t="s">
        <v>5003</v>
      </c>
    </row>
    <row r="1032" spans="1:3" x14ac:dyDescent="0.3">
      <c r="A1032" s="108">
        <f t="shared" si="16"/>
        <v>0</v>
      </c>
      <c r="B1032" s="108" t="s">
        <v>5006</v>
      </c>
      <c r="C1032" s="108" t="s">
        <v>5007</v>
      </c>
    </row>
    <row r="1033" spans="1:3" x14ac:dyDescent="0.3">
      <c r="A1033" s="108">
        <f t="shared" si="16"/>
        <v>0</v>
      </c>
      <c r="B1033" s="108" t="s">
        <v>5009</v>
      </c>
      <c r="C1033" s="108" t="s">
        <v>5010</v>
      </c>
    </row>
    <row r="1034" spans="1:3" x14ac:dyDescent="0.3">
      <c r="A1034" s="108">
        <f t="shared" si="16"/>
        <v>0</v>
      </c>
      <c r="B1034" s="108" t="s">
        <v>5013</v>
      </c>
      <c r="C1034" s="108" t="s">
        <v>5014</v>
      </c>
    </row>
    <row r="1035" spans="1:3" x14ac:dyDescent="0.3">
      <c r="A1035" s="108">
        <f t="shared" si="16"/>
        <v>0</v>
      </c>
      <c r="B1035" s="108" t="s">
        <v>5017</v>
      </c>
      <c r="C1035" s="108" t="s">
        <v>5018</v>
      </c>
    </row>
    <row r="1036" spans="1:3" x14ac:dyDescent="0.3">
      <c r="A1036" s="108">
        <f t="shared" si="16"/>
        <v>0</v>
      </c>
      <c r="B1036" s="108" t="s">
        <v>5021</v>
      </c>
      <c r="C1036" s="108" t="s">
        <v>5022</v>
      </c>
    </row>
    <row r="1037" spans="1:3" x14ac:dyDescent="0.3">
      <c r="A1037" s="108">
        <f t="shared" si="16"/>
        <v>0</v>
      </c>
      <c r="B1037" s="108" t="s">
        <v>5025</v>
      </c>
      <c r="C1037" s="108" t="s">
        <v>5026</v>
      </c>
    </row>
    <row r="1038" spans="1:3" x14ac:dyDescent="0.3">
      <c r="A1038" s="108">
        <f t="shared" si="16"/>
        <v>0</v>
      </c>
      <c r="B1038" s="108" t="s">
        <v>5029</v>
      </c>
      <c r="C1038" s="108" t="s">
        <v>5030</v>
      </c>
    </row>
    <row r="1039" spans="1:3" x14ac:dyDescent="0.3">
      <c r="A1039" s="108">
        <f t="shared" si="16"/>
        <v>0</v>
      </c>
      <c r="B1039" s="108" t="s">
        <v>5033</v>
      </c>
      <c r="C1039" s="108" t="s">
        <v>5034</v>
      </c>
    </row>
    <row r="1040" spans="1:3" x14ac:dyDescent="0.3">
      <c r="A1040" s="108">
        <f t="shared" si="16"/>
        <v>0</v>
      </c>
      <c r="B1040" s="108" t="s">
        <v>5037</v>
      </c>
      <c r="C1040" s="108" t="s">
        <v>5038</v>
      </c>
    </row>
    <row r="1041" spans="1:3" x14ac:dyDescent="0.3">
      <c r="A1041" s="108">
        <f t="shared" si="16"/>
        <v>0</v>
      </c>
      <c r="B1041" s="108" t="s">
        <v>5041</v>
      </c>
      <c r="C1041" s="108" t="s">
        <v>5042</v>
      </c>
    </row>
    <row r="1042" spans="1:3" x14ac:dyDescent="0.3">
      <c r="A1042" s="108">
        <f t="shared" si="16"/>
        <v>0</v>
      </c>
      <c r="B1042" s="108" t="s">
        <v>5045</v>
      </c>
      <c r="C1042" s="108" t="s">
        <v>5046</v>
      </c>
    </row>
    <row r="1043" spans="1:3" x14ac:dyDescent="0.3">
      <c r="A1043" s="108">
        <f t="shared" si="16"/>
        <v>0</v>
      </c>
      <c r="B1043" s="108" t="s">
        <v>5049</v>
      </c>
      <c r="C1043" s="108" t="s">
        <v>5050</v>
      </c>
    </row>
    <row r="1044" spans="1:3" x14ac:dyDescent="0.3">
      <c r="A1044" s="108">
        <f t="shared" si="16"/>
        <v>0</v>
      </c>
      <c r="B1044" s="108" t="s">
        <v>5053</v>
      </c>
      <c r="C1044" s="108" t="s">
        <v>5054</v>
      </c>
    </row>
    <row r="1045" spans="1:3" x14ac:dyDescent="0.3">
      <c r="A1045" s="108">
        <f t="shared" si="16"/>
        <v>0</v>
      </c>
      <c r="B1045" s="108" t="s">
        <v>5057</v>
      </c>
      <c r="C1045" s="108" t="s">
        <v>5058</v>
      </c>
    </row>
    <row r="1046" spans="1:3" x14ac:dyDescent="0.3">
      <c r="A1046" s="108">
        <f t="shared" si="16"/>
        <v>0</v>
      </c>
      <c r="B1046" s="108" t="s">
        <v>5061</v>
      </c>
      <c r="C1046" s="108" t="s">
        <v>5062</v>
      </c>
    </row>
    <row r="1047" spans="1:3" x14ac:dyDescent="0.3">
      <c r="A1047" s="108">
        <f t="shared" si="16"/>
        <v>0</v>
      </c>
      <c r="B1047" s="108" t="s">
        <v>5065</v>
      </c>
      <c r="C1047" s="108" t="s">
        <v>5066</v>
      </c>
    </row>
    <row r="1048" spans="1:3" x14ac:dyDescent="0.3">
      <c r="A1048" s="108">
        <f t="shared" si="16"/>
        <v>0</v>
      </c>
      <c r="B1048" s="108" t="s">
        <v>5069</v>
      </c>
      <c r="C1048" s="108" t="s">
        <v>5070</v>
      </c>
    </row>
    <row r="1049" spans="1:3" x14ac:dyDescent="0.3">
      <c r="A1049" s="108">
        <f t="shared" si="16"/>
        <v>0</v>
      </c>
      <c r="B1049" s="108" t="s">
        <v>5073</v>
      </c>
      <c r="C1049" s="108" t="s">
        <v>5074</v>
      </c>
    </row>
    <row r="1050" spans="1:3" x14ac:dyDescent="0.3">
      <c r="A1050" s="108">
        <f t="shared" si="16"/>
        <v>0</v>
      </c>
      <c r="B1050" s="108" t="s">
        <v>5077</v>
      </c>
      <c r="C1050" s="108" t="s">
        <v>5078</v>
      </c>
    </row>
    <row r="1051" spans="1:3" x14ac:dyDescent="0.3">
      <c r="A1051" s="108">
        <f t="shared" si="16"/>
        <v>0</v>
      </c>
      <c r="B1051" s="108" t="s">
        <v>5081</v>
      </c>
      <c r="C1051" s="108" t="s">
        <v>5082</v>
      </c>
    </row>
    <row r="1052" spans="1:3" x14ac:dyDescent="0.3">
      <c r="A1052" s="108">
        <f t="shared" si="16"/>
        <v>0</v>
      </c>
      <c r="B1052" s="108" t="s">
        <v>5085</v>
      </c>
      <c r="C1052" s="108" t="s">
        <v>5086</v>
      </c>
    </row>
    <row r="1053" spans="1:3" x14ac:dyDescent="0.3">
      <c r="A1053" s="108">
        <f t="shared" si="16"/>
        <v>0</v>
      </c>
      <c r="B1053" s="108" t="s">
        <v>5089</v>
      </c>
      <c r="C1053" s="108" t="s">
        <v>5090</v>
      </c>
    </row>
    <row r="1054" spans="1:3" x14ac:dyDescent="0.3">
      <c r="A1054" s="108">
        <f t="shared" si="16"/>
        <v>0</v>
      </c>
      <c r="B1054" s="108" t="s">
        <v>5093</v>
      </c>
      <c r="C1054" s="108" t="s">
        <v>5094</v>
      </c>
    </row>
    <row r="1055" spans="1:3" x14ac:dyDescent="0.3">
      <c r="A1055" s="108">
        <f t="shared" si="16"/>
        <v>0</v>
      </c>
      <c r="B1055" s="108" t="s">
        <v>5097</v>
      </c>
      <c r="C1055" s="108" t="s">
        <v>5098</v>
      </c>
    </row>
    <row r="1056" spans="1:3" x14ac:dyDescent="0.3">
      <c r="A1056" s="108">
        <f t="shared" si="16"/>
        <v>0</v>
      </c>
      <c r="B1056" s="108" t="s">
        <v>5101</v>
      </c>
      <c r="C1056" s="108" t="s">
        <v>5102</v>
      </c>
    </row>
    <row r="1057" spans="1:3" x14ac:dyDescent="0.3">
      <c r="A1057" s="108">
        <f t="shared" si="16"/>
        <v>0</v>
      </c>
      <c r="B1057" s="108" t="s">
        <v>5105</v>
      </c>
      <c r="C1057" s="108" t="s">
        <v>5106</v>
      </c>
    </row>
    <row r="1058" spans="1:3" x14ac:dyDescent="0.3">
      <c r="A1058" s="108">
        <f t="shared" si="16"/>
        <v>0</v>
      </c>
      <c r="B1058" s="108" t="s">
        <v>5109</v>
      </c>
      <c r="C1058" s="108" t="s">
        <v>5110</v>
      </c>
    </row>
    <row r="1059" spans="1:3" x14ac:dyDescent="0.3">
      <c r="A1059" s="108">
        <f t="shared" si="16"/>
        <v>0</v>
      </c>
      <c r="B1059" s="108" t="s">
        <v>5113</v>
      </c>
      <c r="C1059" s="108" t="s">
        <v>5114</v>
      </c>
    </row>
    <row r="1060" spans="1:3" x14ac:dyDescent="0.3">
      <c r="A1060" s="108">
        <f t="shared" si="16"/>
        <v>0</v>
      </c>
      <c r="B1060" s="108" t="s">
        <v>5117</v>
      </c>
      <c r="C1060" s="108" t="s">
        <v>5118</v>
      </c>
    </row>
    <row r="1061" spans="1:3" x14ac:dyDescent="0.3">
      <c r="A1061" s="108">
        <f t="shared" si="16"/>
        <v>0</v>
      </c>
      <c r="B1061" s="108" t="s">
        <v>5121</v>
      </c>
      <c r="C1061" s="108" t="s">
        <v>5122</v>
      </c>
    </row>
    <row r="1062" spans="1:3" x14ac:dyDescent="0.3">
      <c r="A1062" s="108">
        <f t="shared" si="16"/>
        <v>0</v>
      </c>
      <c r="B1062" s="108" t="s">
        <v>5125</v>
      </c>
      <c r="C1062" s="108" t="s">
        <v>5126</v>
      </c>
    </row>
    <row r="1063" spans="1:3" x14ac:dyDescent="0.3">
      <c r="A1063" s="108">
        <f t="shared" si="16"/>
        <v>0</v>
      </c>
      <c r="B1063" s="108" t="s">
        <v>5129</v>
      </c>
      <c r="C1063" s="108" t="s">
        <v>5130</v>
      </c>
    </row>
    <row r="1064" spans="1:3" x14ac:dyDescent="0.3">
      <c r="A1064" s="108">
        <f t="shared" si="16"/>
        <v>0</v>
      </c>
      <c r="B1064" s="108" t="s">
        <v>5133</v>
      </c>
      <c r="C1064" s="108" t="s">
        <v>5134</v>
      </c>
    </row>
    <row r="1065" spans="1:3" x14ac:dyDescent="0.3">
      <c r="A1065" s="108">
        <f t="shared" si="16"/>
        <v>0</v>
      </c>
      <c r="B1065" s="108" t="s">
        <v>5137</v>
      </c>
      <c r="C1065" s="108" t="s">
        <v>5138</v>
      </c>
    </row>
    <row r="1066" spans="1:3" x14ac:dyDescent="0.3">
      <c r="A1066" s="108">
        <f t="shared" si="16"/>
        <v>0</v>
      </c>
      <c r="B1066" s="108" t="s">
        <v>5140</v>
      </c>
      <c r="C1066" s="108" t="s">
        <v>5141</v>
      </c>
    </row>
    <row r="1067" spans="1:3" x14ac:dyDescent="0.3">
      <c r="A1067" s="108">
        <f t="shared" si="16"/>
        <v>0</v>
      </c>
      <c r="B1067" s="108" t="s">
        <v>5144</v>
      </c>
      <c r="C1067" s="108" t="s">
        <v>5145</v>
      </c>
    </row>
    <row r="1068" spans="1:3" x14ac:dyDescent="0.3">
      <c r="A1068" s="108">
        <f t="shared" si="16"/>
        <v>0</v>
      </c>
      <c r="B1068" s="108" t="s">
        <v>4918</v>
      </c>
      <c r="C1068" s="108" t="s">
        <v>5148</v>
      </c>
    </row>
    <row r="1069" spans="1:3" x14ac:dyDescent="0.3">
      <c r="A1069" s="108">
        <f t="shared" si="16"/>
        <v>0</v>
      </c>
      <c r="B1069" s="108" t="s">
        <v>5149</v>
      </c>
      <c r="C1069" s="108" t="s">
        <v>4903</v>
      </c>
    </row>
    <row r="1070" spans="1:3" x14ac:dyDescent="0.3">
      <c r="A1070" s="108">
        <f t="shared" si="16"/>
        <v>0</v>
      </c>
      <c r="B1070" s="108" t="s">
        <v>5151</v>
      </c>
      <c r="C1070" s="108" t="s">
        <v>5152</v>
      </c>
    </row>
    <row r="1071" spans="1:3" x14ac:dyDescent="0.3">
      <c r="A1071" s="108">
        <f t="shared" si="16"/>
        <v>0</v>
      </c>
      <c r="B1071" s="108" t="s">
        <v>5155</v>
      </c>
      <c r="C1071" s="108" t="s">
        <v>5156</v>
      </c>
    </row>
    <row r="1072" spans="1:3" x14ac:dyDescent="0.3">
      <c r="A1072" s="108">
        <f t="shared" si="16"/>
        <v>0</v>
      </c>
      <c r="B1072" s="108" t="s">
        <v>5159</v>
      </c>
      <c r="C1072" s="108" t="s">
        <v>5160</v>
      </c>
    </row>
    <row r="1073" spans="1:3" x14ac:dyDescent="0.3">
      <c r="A1073" s="108">
        <f t="shared" si="16"/>
        <v>0</v>
      </c>
      <c r="B1073" s="108" t="s">
        <v>5163</v>
      </c>
      <c r="C1073" s="108" t="s">
        <v>5164</v>
      </c>
    </row>
    <row r="1074" spans="1:3" x14ac:dyDescent="0.3">
      <c r="A1074" s="108">
        <f t="shared" si="16"/>
        <v>0</v>
      </c>
      <c r="B1074" s="108" t="s">
        <v>5167</v>
      </c>
      <c r="C1074" s="108" t="s">
        <v>5168</v>
      </c>
    </row>
    <row r="1075" spans="1:3" x14ac:dyDescent="0.3">
      <c r="A1075" s="108">
        <f t="shared" si="16"/>
        <v>0</v>
      </c>
      <c r="B1075" s="108" t="s">
        <v>5171</v>
      </c>
      <c r="C1075" s="108" t="s">
        <v>5172</v>
      </c>
    </row>
    <row r="1076" spans="1:3" x14ac:dyDescent="0.3">
      <c r="A1076" s="108">
        <f t="shared" si="16"/>
        <v>0</v>
      </c>
      <c r="B1076" s="108" t="s">
        <v>5175</v>
      </c>
      <c r="C1076" s="108" t="s">
        <v>5176</v>
      </c>
    </row>
    <row r="1077" spans="1:3" x14ac:dyDescent="0.3">
      <c r="A1077" s="108">
        <f t="shared" si="16"/>
        <v>0</v>
      </c>
      <c r="B1077" s="108" t="s">
        <v>5179</v>
      </c>
      <c r="C1077" s="108" t="s">
        <v>5180</v>
      </c>
    </row>
    <row r="1078" spans="1:3" x14ac:dyDescent="0.3">
      <c r="A1078" s="108">
        <f t="shared" si="16"/>
        <v>0</v>
      </c>
      <c r="B1078" s="108" t="s">
        <v>5183</v>
      </c>
      <c r="C1078" s="108" t="s">
        <v>5184</v>
      </c>
    </row>
    <row r="1079" spans="1:3" x14ac:dyDescent="0.3">
      <c r="A1079" s="108">
        <f t="shared" si="16"/>
        <v>0</v>
      </c>
      <c r="B1079" s="108" t="s">
        <v>5186</v>
      </c>
      <c r="C1079" s="108" t="s">
        <v>5187</v>
      </c>
    </row>
    <row r="1080" spans="1:3" x14ac:dyDescent="0.3">
      <c r="A1080" s="108">
        <f t="shared" si="16"/>
        <v>0</v>
      </c>
      <c r="B1080" s="108" t="s">
        <v>5190</v>
      </c>
      <c r="C1080" s="108" t="s">
        <v>5191</v>
      </c>
    </row>
    <row r="1081" spans="1:3" x14ac:dyDescent="0.3">
      <c r="A1081" s="108">
        <f t="shared" si="16"/>
        <v>0</v>
      </c>
      <c r="B1081" s="108" t="s">
        <v>5194</v>
      </c>
      <c r="C1081" s="108" t="s">
        <v>5195</v>
      </c>
    </row>
    <row r="1082" spans="1:3" x14ac:dyDescent="0.3">
      <c r="A1082" s="108">
        <f t="shared" si="16"/>
        <v>0</v>
      </c>
      <c r="B1082" s="108" t="s">
        <v>5198</v>
      </c>
      <c r="C1082" s="108" t="s">
        <v>5199</v>
      </c>
    </row>
    <row r="1083" spans="1:3" x14ac:dyDescent="0.3">
      <c r="A1083" s="108">
        <f t="shared" si="16"/>
        <v>0</v>
      </c>
      <c r="B1083" s="108" t="s">
        <v>5202</v>
      </c>
      <c r="C1083" s="108" t="s">
        <v>5203</v>
      </c>
    </row>
    <row r="1084" spans="1:3" x14ac:dyDescent="0.3">
      <c r="A1084" s="108">
        <f t="shared" si="16"/>
        <v>0</v>
      </c>
      <c r="B1084" s="108" t="s">
        <v>5205</v>
      </c>
      <c r="C1084" s="108" t="s">
        <v>5208</v>
      </c>
    </row>
    <row r="1085" spans="1:3" x14ac:dyDescent="0.3">
      <c r="A1085" s="108">
        <f t="shared" si="16"/>
        <v>0</v>
      </c>
      <c r="B1085" s="108" t="s">
        <v>5211</v>
      </c>
      <c r="C1085" s="108" t="s">
        <v>5212</v>
      </c>
    </row>
    <row r="1086" spans="1:3" x14ac:dyDescent="0.3">
      <c r="A1086" s="108">
        <f t="shared" si="16"/>
        <v>0</v>
      </c>
      <c r="B1086" s="108" t="s">
        <v>5215</v>
      </c>
      <c r="C1086" s="108" t="s">
        <v>5216</v>
      </c>
    </row>
    <row r="1087" spans="1:3" x14ac:dyDescent="0.3">
      <c r="A1087" s="108">
        <f t="shared" si="16"/>
        <v>0</v>
      </c>
      <c r="B1087" s="108" t="s">
        <v>5219</v>
      </c>
      <c r="C1087" s="108" t="s">
        <v>5220</v>
      </c>
    </row>
    <row r="1088" spans="1:3" x14ac:dyDescent="0.3">
      <c r="A1088" s="108">
        <f t="shared" si="16"/>
        <v>0</v>
      </c>
      <c r="B1088" s="108" t="s">
        <v>5223</v>
      </c>
      <c r="C1088" s="108" t="s">
        <v>5224</v>
      </c>
    </row>
    <row r="1089" spans="1:3" x14ac:dyDescent="0.3">
      <c r="A1089" s="108">
        <f t="shared" si="16"/>
        <v>0</v>
      </c>
      <c r="B1089" s="108" t="s">
        <v>5227</v>
      </c>
      <c r="C1089" s="108" t="s">
        <v>5228</v>
      </c>
    </row>
    <row r="1090" spans="1:3" x14ac:dyDescent="0.3">
      <c r="A1090" s="108">
        <f t="shared" si="16"/>
        <v>0</v>
      </c>
      <c r="B1090" s="108" t="s">
        <v>5231</v>
      </c>
      <c r="C1090" s="108" t="s">
        <v>5232</v>
      </c>
    </row>
    <row r="1091" spans="1:3" x14ac:dyDescent="0.3">
      <c r="A1091" s="108">
        <f t="shared" ref="A1091:A1154" si="17">IFERROR(IF(SEARCH($D$1,C1091)&gt;0,A1090+1,A1090),A1090)</f>
        <v>0</v>
      </c>
      <c r="B1091" s="108" t="s">
        <v>5234</v>
      </c>
      <c r="C1091" s="108" t="s">
        <v>5235</v>
      </c>
    </row>
    <row r="1092" spans="1:3" x14ac:dyDescent="0.3">
      <c r="A1092" s="108">
        <f t="shared" si="17"/>
        <v>0</v>
      </c>
      <c r="B1092" s="108" t="s">
        <v>5238</v>
      </c>
      <c r="C1092" s="108" t="s">
        <v>5239</v>
      </c>
    </row>
    <row r="1093" spans="1:3" x14ac:dyDescent="0.3">
      <c r="A1093" s="108">
        <f t="shared" si="17"/>
        <v>0</v>
      </c>
      <c r="B1093" s="108" t="s">
        <v>5242</v>
      </c>
      <c r="C1093" s="108" t="s">
        <v>5243</v>
      </c>
    </row>
    <row r="1094" spans="1:3" x14ac:dyDescent="0.3">
      <c r="A1094" s="108">
        <f t="shared" si="17"/>
        <v>0</v>
      </c>
      <c r="B1094" s="108" t="s">
        <v>5246</v>
      </c>
      <c r="C1094" s="108" t="s">
        <v>5247</v>
      </c>
    </row>
    <row r="1095" spans="1:3" x14ac:dyDescent="0.3">
      <c r="A1095" s="108">
        <f t="shared" si="17"/>
        <v>0</v>
      </c>
      <c r="B1095" s="108" t="s">
        <v>5250</v>
      </c>
      <c r="C1095" s="108" t="s">
        <v>5251</v>
      </c>
    </row>
    <row r="1096" spans="1:3" x14ac:dyDescent="0.3">
      <c r="A1096" s="108">
        <f t="shared" si="17"/>
        <v>0</v>
      </c>
      <c r="B1096" s="108" t="s">
        <v>5254</v>
      </c>
      <c r="C1096" s="108" t="s">
        <v>5255</v>
      </c>
    </row>
    <row r="1097" spans="1:3" x14ac:dyDescent="0.3">
      <c r="A1097" s="108">
        <f t="shared" si="17"/>
        <v>0</v>
      </c>
      <c r="B1097" s="108" t="s">
        <v>5258</v>
      </c>
      <c r="C1097" s="108" t="s">
        <v>5259</v>
      </c>
    </row>
    <row r="1098" spans="1:3" x14ac:dyDescent="0.3">
      <c r="A1098" s="108">
        <f t="shared" si="17"/>
        <v>0</v>
      </c>
      <c r="B1098" s="108" t="s">
        <v>5262</v>
      </c>
      <c r="C1098" s="108" t="s">
        <v>5263</v>
      </c>
    </row>
    <row r="1099" spans="1:3" x14ac:dyDescent="0.3">
      <c r="A1099" s="108">
        <f t="shared" si="17"/>
        <v>0</v>
      </c>
      <c r="B1099" s="108" t="s">
        <v>5266</v>
      </c>
      <c r="C1099" s="108" t="s">
        <v>5267</v>
      </c>
    </row>
    <row r="1100" spans="1:3" x14ac:dyDescent="0.3">
      <c r="A1100" s="108">
        <f t="shared" si="17"/>
        <v>0</v>
      </c>
      <c r="B1100" s="108" t="s">
        <v>5270</v>
      </c>
      <c r="C1100" s="108" t="s">
        <v>5271</v>
      </c>
    </row>
    <row r="1101" spans="1:3" x14ac:dyDescent="0.3">
      <c r="A1101" s="108">
        <f t="shared" si="17"/>
        <v>0</v>
      </c>
      <c r="B1101" s="108" t="s">
        <v>5274</v>
      </c>
      <c r="C1101" s="108" t="s">
        <v>5275</v>
      </c>
    </row>
    <row r="1102" spans="1:3" x14ac:dyDescent="0.3">
      <c r="A1102" s="108">
        <f t="shared" si="17"/>
        <v>0</v>
      </c>
      <c r="B1102" s="108" t="s">
        <v>5278</v>
      </c>
      <c r="C1102" s="108" t="s">
        <v>5279</v>
      </c>
    </row>
    <row r="1103" spans="1:3" x14ac:dyDescent="0.3">
      <c r="A1103" s="108">
        <f t="shared" si="17"/>
        <v>0</v>
      </c>
      <c r="B1103" s="108" t="s">
        <v>5282</v>
      </c>
      <c r="C1103" s="108" t="s">
        <v>5283</v>
      </c>
    </row>
    <row r="1104" spans="1:3" x14ac:dyDescent="0.3">
      <c r="A1104" s="108">
        <f t="shared" si="17"/>
        <v>0</v>
      </c>
      <c r="B1104" s="108" t="s">
        <v>5286</v>
      </c>
      <c r="C1104" s="108" t="s">
        <v>5287</v>
      </c>
    </row>
    <row r="1105" spans="1:3" x14ac:dyDescent="0.3">
      <c r="A1105" s="108">
        <f t="shared" si="17"/>
        <v>0</v>
      </c>
      <c r="B1105" s="108" t="s">
        <v>5290</v>
      </c>
      <c r="C1105" s="108" t="s">
        <v>5291</v>
      </c>
    </row>
    <row r="1106" spans="1:3" x14ac:dyDescent="0.3">
      <c r="A1106" s="108">
        <f t="shared" si="17"/>
        <v>0</v>
      </c>
      <c r="B1106" s="108" t="s">
        <v>5294</v>
      </c>
      <c r="C1106" s="108" t="s">
        <v>5295</v>
      </c>
    </row>
    <row r="1107" spans="1:3" x14ac:dyDescent="0.3">
      <c r="A1107" s="108">
        <f t="shared" si="17"/>
        <v>0</v>
      </c>
      <c r="B1107" s="108" t="s">
        <v>5298</v>
      </c>
      <c r="C1107" s="108" t="s">
        <v>5299</v>
      </c>
    </row>
    <row r="1108" spans="1:3" x14ac:dyDescent="0.3">
      <c r="A1108" s="108">
        <f t="shared" si="17"/>
        <v>0</v>
      </c>
      <c r="B1108" s="108" t="s">
        <v>5302</v>
      </c>
      <c r="C1108" s="108" t="s">
        <v>5303</v>
      </c>
    </row>
    <row r="1109" spans="1:3" x14ac:dyDescent="0.3">
      <c r="A1109" s="108">
        <f t="shared" si="17"/>
        <v>0</v>
      </c>
      <c r="B1109" s="108" t="s">
        <v>5306</v>
      </c>
      <c r="C1109" s="108" t="s">
        <v>5307</v>
      </c>
    </row>
    <row r="1110" spans="1:3" x14ac:dyDescent="0.3">
      <c r="A1110" s="108">
        <f t="shared" si="17"/>
        <v>0</v>
      </c>
      <c r="B1110" s="108" t="s">
        <v>5310</v>
      </c>
      <c r="C1110" s="108" t="s">
        <v>5311</v>
      </c>
    </row>
    <row r="1111" spans="1:3" x14ac:dyDescent="0.3">
      <c r="A1111" s="108">
        <f t="shared" si="17"/>
        <v>0</v>
      </c>
      <c r="B1111" s="108" t="s">
        <v>5314</v>
      </c>
      <c r="C1111" s="108" t="s">
        <v>5315</v>
      </c>
    </row>
    <row r="1112" spans="1:3" x14ac:dyDescent="0.3">
      <c r="A1112" s="108">
        <f t="shared" si="17"/>
        <v>0</v>
      </c>
      <c r="B1112" s="108" t="s">
        <v>5318</v>
      </c>
      <c r="C1112" s="108" t="s">
        <v>5319</v>
      </c>
    </row>
    <row r="1113" spans="1:3" x14ac:dyDescent="0.3">
      <c r="A1113" s="108">
        <f t="shared" si="17"/>
        <v>0</v>
      </c>
      <c r="B1113" s="108" t="s">
        <v>5322</v>
      </c>
      <c r="C1113" s="108" t="s">
        <v>5323</v>
      </c>
    </row>
    <row r="1114" spans="1:3" x14ac:dyDescent="0.3">
      <c r="A1114" s="108">
        <f t="shared" si="17"/>
        <v>0</v>
      </c>
      <c r="B1114" s="108" t="s">
        <v>5326</v>
      </c>
      <c r="C1114" s="108" t="s">
        <v>5327</v>
      </c>
    </row>
    <row r="1115" spans="1:3" x14ac:dyDescent="0.3">
      <c r="A1115" s="108">
        <f t="shared" si="17"/>
        <v>0</v>
      </c>
      <c r="B1115" s="108" t="s">
        <v>5330</v>
      </c>
      <c r="C1115" s="108" t="s">
        <v>5331</v>
      </c>
    </row>
    <row r="1116" spans="1:3" x14ac:dyDescent="0.3">
      <c r="A1116" s="108">
        <f t="shared" si="17"/>
        <v>0</v>
      </c>
      <c r="B1116" s="108" t="s">
        <v>5334</v>
      </c>
      <c r="C1116" s="108" t="s">
        <v>5335</v>
      </c>
    </row>
    <row r="1117" spans="1:3" x14ac:dyDescent="0.3">
      <c r="A1117" s="108">
        <f t="shared" si="17"/>
        <v>0</v>
      </c>
      <c r="B1117" s="108" t="s">
        <v>5338</v>
      </c>
      <c r="C1117" s="108" t="s">
        <v>5339</v>
      </c>
    </row>
    <row r="1118" spans="1:3" x14ac:dyDescent="0.3">
      <c r="A1118" s="108">
        <f t="shared" si="17"/>
        <v>0</v>
      </c>
      <c r="B1118" s="108" t="s">
        <v>5342</v>
      </c>
      <c r="C1118" s="108" t="s">
        <v>5343</v>
      </c>
    </row>
    <row r="1119" spans="1:3" x14ac:dyDescent="0.3">
      <c r="A1119" s="108">
        <f t="shared" si="17"/>
        <v>0</v>
      </c>
      <c r="B1119" s="108" t="s">
        <v>5346</v>
      </c>
      <c r="C1119" s="108" t="s">
        <v>5347</v>
      </c>
    </row>
    <row r="1120" spans="1:3" x14ac:dyDescent="0.3">
      <c r="A1120" s="108">
        <f t="shared" si="17"/>
        <v>0</v>
      </c>
      <c r="B1120" s="108" t="s">
        <v>5350</v>
      </c>
      <c r="C1120" s="108" t="s">
        <v>5351</v>
      </c>
    </row>
    <row r="1121" spans="1:3" x14ac:dyDescent="0.3">
      <c r="A1121" s="108">
        <f t="shared" si="17"/>
        <v>0</v>
      </c>
      <c r="B1121" s="108" t="s">
        <v>5354</v>
      </c>
      <c r="C1121" s="108" t="s">
        <v>5355</v>
      </c>
    </row>
    <row r="1122" spans="1:3" x14ac:dyDescent="0.3">
      <c r="A1122" s="108">
        <f t="shared" si="17"/>
        <v>0</v>
      </c>
      <c r="B1122" s="108" t="s">
        <v>5358</v>
      </c>
      <c r="C1122" s="108" t="s">
        <v>5359</v>
      </c>
    </row>
    <row r="1123" spans="1:3" x14ac:dyDescent="0.3">
      <c r="A1123" s="108">
        <f t="shared" si="17"/>
        <v>0</v>
      </c>
      <c r="B1123" s="108" t="s">
        <v>5362</v>
      </c>
      <c r="C1123" s="108" t="s">
        <v>5363</v>
      </c>
    </row>
    <row r="1124" spans="1:3" x14ac:dyDescent="0.3">
      <c r="A1124" s="108">
        <f t="shared" si="17"/>
        <v>0</v>
      </c>
      <c r="B1124" s="108" t="s">
        <v>5366</v>
      </c>
      <c r="C1124" s="108" t="s">
        <v>5367</v>
      </c>
    </row>
    <row r="1125" spans="1:3" x14ac:dyDescent="0.3">
      <c r="A1125" s="108">
        <f t="shared" si="17"/>
        <v>0</v>
      </c>
      <c r="B1125" s="108" t="s">
        <v>5370</v>
      </c>
      <c r="C1125" s="108" t="s">
        <v>5371</v>
      </c>
    </row>
    <row r="1126" spans="1:3" x14ac:dyDescent="0.3">
      <c r="A1126" s="108">
        <f t="shared" si="17"/>
        <v>0</v>
      </c>
      <c r="B1126" s="108" t="s">
        <v>5374</v>
      </c>
      <c r="C1126" s="108" t="s">
        <v>5375</v>
      </c>
    </row>
    <row r="1127" spans="1:3" x14ac:dyDescent="0.3">
      <c r="A1127" s="108">
        <f t="shared" si="17"/>
        <v>0</v>
      </c>
      <c r="B1127" s="108" t="s">
        <v>5378</v>
      </c>
      <c r="C1127" s="108" t="s">
        <v>5379</v>
      </c>
    </row>
    <row r="1128" spans="1:3" x14ac:dyDescent="0.3">
      <c r="A1128" s="108">
        <f t="shared" si="17"/>
        <v>0</v>
      </c>
      <c r="B1128" s="108" t="s">
        <v>5382</v>
      </c>
      <c r="C1128" s="108" t="s">
        <v>5383</v>
      </c>
    </row>
    <row r="1129" spans="1:3" x14ac:dyDescent="0.3">
      <c r="A1129" s="108">
        <f t="shared" si="17"/>
        <v>0</v>
      </c>
      <c r="B1129" s="108" t="s">
        <v>5386</v>
      </c>
      <c r="C1129" s="108" t="s">
        <v>5387</v>
      </c>
    </row>
    <row r="1130" spans="1:3" x14ac:dyDescent="0.3">
      <c r="A1130" s="108">
        <f t="shared" si="17"/>
        <v>0</v>
      </c>
      <c r="B1130" s="108" t="s">
        <v>5390</v>
      </c>
      <c r="C1130" s="108" t="s">
        <v>5391</v>
      </c>
    </row>
    <row r="1131" spans="1:3" x14ac:dyDescent="0.3">
      <c r="A1131" s="108">
        <f t="shared" si="17"/>
        <v>0</v>
      </c>
      <c r="B1131" s="108" t="s">
        <v>5394</v>
      </c>
      <c r="C1131" s="108" t="s">
        <v>5395</v>
      </c>
    </row>
    <row r="1132" spans="1:3" x14ac:dyDescent="0.3">
      <c r="A1132" s="108">
        <f t="shared" si="17"/>
        <v>0</v>
      </c>
      <c r="B1132" s="108" t="s">
        <v>5398</v>
      </c>
      <c r="C1132" s="108" t="s">
        <v>5399</v>
      </c>
    </row>
    <row r="1133" spans="1:3" x14ac:dyDescent="0.3">
      <c r="A1133" s="108">
        <f t="shared" si="17"/>
        <v>0</v>
      </c>
      <c r="B1133" s="108" t="s">
        <v>5402</v>
      </c>
      <c r="C1133" s="108" t="s">
        <v>5403</v>
      </c>
    </row>
    <row r="1134" spans="1:3" x14ac:dyDescent="0.3">
      <c r="A1134" s="108">
        <f t="shared" si="17"/>
        <v>0</v>
      </c>
      <c r="B1134" s="108" t="s">
        <v>5406</v>
      </c>
      <c r="C1134" s="108" t="s">
        <v>5407</v>
      </c>
    </row>
    <row r="1135" spans="1:3" x14ac:dyDescent="0.3">
      <c r="A1135" s="108">
        <f t="shared" si="17"/>
        <v>0</v>
      </c>
      <c r="B1135" s="108" t="s">
        <v>5410</v>
      </c>
      <c r="C1135" s="108" t="s">
        <v>5411</v>
      </c>
    </row>
    <row r="1136" spans="1:3" x14ac:dyDescent="0.3">
      <c r="A1136" s="108">
        <f t="shared" si="17"/>
        <v>0</v>
      </c>
      <c r="B1136" s="108" t="s">
        <v>5414</v>
      </c>
      <c r="C1136" s="108" t="s">
        <v>5415</v>
      </c>
    </row>
    <row r="1137" spans="1:3" x14ac:dyDescent="0.3">
      <c r="A1137" s="108">
        <f t="shared" si="17"/>
        <v>0</v>
      </c>
      <c r="B1137" s="108" t="s">
        <v>5418</v>
      </c>
      <c r="C1137" s="108" t="s">
        <v>5419</v>
      </c>
    </row>
    <row r="1138" spans="1:3" x14ac:dyDescent="0.3">
      <c r="A1138" s="108">
        <f t="shared" si="17"/>
        <v>0</v>
      </c>
      <c r="B1138" s="108" t="s">
        <v>5422</v>
      </c>
      <c r="C1138" s="108" t="s">
        <v>5423</v>
      </c>
    </row>
    <row r="1139" spans="1:3" x14ac:dyDescent="0.3">
      <c r="A1139" s="108">
        <f t="shared" si="17"/>
        <v>0</v>
      </c>
      <c r="B1139" s="108" t="s">
        <v>5426</v>
      </c>
      <c r="C1139" s="108" t="s">
        <v>5427</v>
      </c>
    </row>
    <row r="1140" spans="1:3" x14ac:dyDescent="0.3">
      <c r="A1140" s="108">
        <f t="shared" si="17"/>
        <v>0</v>
      </c>
      <c r="B1140" s="108" t="s">
        <v>5430</v>
      </c>
      <c r="C1140" s="108" t="s">
        <v>5431</v>
      </c>
    </row>
    <row r="1141" spans="1:3" x14ac:dyDescent="0.3">
      <c r="A1141" s="108">
        <f t="shared" si="17"/>
        <v>0</v>
      </c>
      <c r="B1141" s="108" t="s">
        <v>5434</v>
      </c>
      <c r="C1141" s="108" t="s">
        <v>5435</v>
      </c>
    </row>
    <row r="1142" spans="1:3" x14ac:dyDescent="0.3">
      <c r="A1142" s="108">
        <f t="shared" si="17"/>
        <v>0</v>
      </c>
      <c r="B1142" s="108" t="s">
        <v>5438</v>
      </c>
      <c r="C1142" s="108" t="s">
        <v>5439</v>
      </c>
    </row>
    <row r="1143" spans="1:3" x14ac:dyDescent="0.3">
      <c r="A1143" s="108">
        <f t="shared" si="17"/>
        <v>0</v>
      </c>
      <c r="B1143" s="108" t="s">
        <v>5442</v>
      </c>
      <c r="C1143" s="108" t="s">
        <v>5443</v>
      </c>
    </row>
    <row r="1144" spans="1:3" x14ac:dyDescent="0.3">
      <c r="A1144" s="108">
        <f t="shared" si="17"/>
        <v>0</v>
      </c>
      <c r="B1144" s="108" t="s">
        <v>5446</v>
      </c>
      <c r="C1144" s="108" t="s">
        <v>5447</v>
      </c>
    </row>
    <row r="1145" spans="1:3" x14ac:dyDescent="0.3">
      <c r="A1145" s="108">
        <f t="shared" si="17"/>
        <v>0</v>
      </c>
      <c r="B1145" s="108" t="s">
        <v>5450</v>
      </c>
      <c r="C1145" s="108" t="s">
        <v>5451</v>
      </c>
    </row>
    <row r="1146" spans="1:3" x14ac:dyDescent="0.3">
      <c r="A1146" s="108">
        <f t="shared" si="17"/>
        <v>0</v>
      </c>
      <c r="B1146" s="108" t="s">
        <v>5454</v>
      </c>
      <c r="C1146" s="108" t="s">
        <v>5455</v>
      </c>
    </row>
    <row r="1147" spans="1:3" x14ac:dyDescent="0.3">
      <c r="A1147" s="108">
        <f t="shared" si="17"/>
        <v>0</v>
      </c>
      <c r="B1147" s="108" t="s">
        <v>5458</v>
      </c>
      <c r="C1147" s="108" t="s">
        <v>5459</v>
      </c>
    </row>
    <row r="1148" spans="1:3" x14ac:dyDescent="0.3">
      <c r="A1148" s="108">
        <f t="shared" si="17"/>
        <v>0</v>
      </c>
      <c r="B1148" s="108" t="s">
        <v>5462</v>
      </c>
      <c r="C1148" s="108" t="s">
        <v>5463</v>
      </c>
    </row>
    <row r="1149" spans="1:3" x14ac:dyDescent="0.3">
      <c r="A1149" s="108">
        <f t="shared" si="17"/>
        <v>0</v>
      </c>
      <c r="B1149" s="108" t="s">
        <v>5466</v>
      </c>
      <c r="C1149" s="108" t="s">
        <v>5467</v>
      </c>
    </row>
    <row r="1150" spans="1:3" x14ac:dyDescent="0.3">
      <c r="A1150" s="108">
        <f t="shared" si="17"/>
        <v>0</v>
      </c>
      <c r="B1150" s="108" t="s">
        <v>5470</v>
      </c>
      <c r="C1150" s="108" t="s">
        <v>5471</v>
      </c>
    </row>
    <row r="1151" spans="1:3" x14ac:dyDescent="0.3">
      <c r="A1151" s="108">
        <f t="shared" si="17"/>
        <v>0</v>
      </c>
      <c r="B1151" s="108" t="s">
        <v>5474</v>
      </c>
      <c r="C1151" s="108" t="s">
        <v>5475</v>
      </c>
    </row>
    <row r="1152" spans="1:3" x14ac:dyDescent="0.3">
      <c r="A1152" s="108">
        <f t="shared" si="17"/>
        <v>0</v>
      </c>
      <c r="B1152" s="108" t="s">
        <v>5478</v>
      </c>
      <c r="C1152" s="108" t="s">
        <v>5479</v>
      </c>
    </row>
    <row r="1153" spans="1:3" x14ac:dyDescent="0.3">
      <c r="A1153" s="108">
        <f t="shared" si="17"/>
        <v>0</v>
      </c>
      <c r="B1153" s="108" t="s">
        <v>5480</v>
      </c>
      <c r="C1153" s="108" t="s">
        <v>5481</v>
      </c>
    </row>
    <row r="1154" spans="1:3" x14ac:dyDescent="0.3">
      <c r="A1154" s="108">
        <f t="shared" si="17"/>
        <v>0</v>
      </c>
      <c r="B1154" s="108" t="s">
        <v>5484</v>
      </c>
      <c r="C1154" s="108" t="s">
        <v>5485</v>
      </c>
    </row>
    <row r="1155" spans="1:3" x14ac:dyDescent="0.3">
      <c r="A1155" s="108">
        <f t="shared" ref="A1155:A1218" si="18">IFERROR(IF(SEARCH($D$1,C1155)&gt;0,A1154+1,A1154),A1154)</f>
        <v>0</v>
      </c>
      <c r="B1155" s="108" t="s">
        <v>5488</v>
      </c>
      <c r="C1155" s="108" t="s">
        <v>5489</v>
      </c>
    </row>
    <row r="1156" spans="1:3" x14ac:dyDescent="0.3">
      <c r="A1156" s="108">
        <f t="shared" si="18"/>
        <v>0</v>
      </c>
      <c r="B1156" s="108" t="s">
        <v>5492</v>
      </c>
      <c r="C1156" s="108" t="s">
        <v>5493</v>
      </c>
    </row>
    <row r="1157" spans="1:3" x14ac:dyDescent="0.3">
      <c r="A1157" s="108">
        <f t="shared" si="18"/>
        <v>0</v>
      </c>
      <c r="B1157" s="108" t="s">
        <v>5496</v>
      </c>
      <c r="C1157" s="108" t="s">
        <v>5497</v>
      </c>
    </row>
    <row r="1158" spans="1:3" x14ac:dyDescent="0.3">
      <c r="A1158" s="108">
        <f t="shared" si="18"/>
        <v>0</v>
      </c>
      <c r="B1158" s="108" t="s">
        <v>5500</v>
      </c>
      <c r="C1158" s="108" t="s">
        <v>5501</v>
      </c>
    </row>
    <row r="1159" spans="1:3" x14ac:dyDescent="0.3">
      <c r="A1159" s="108">
        <f t="shared" si="18"/>
        <v>0</v>
      </c>
      <c r="B1159" s="108" t="s">
        <v>5504</v>
      </c>
      <c r="C1159" s="108" t="s">
        <v>5505</v>
      </c>
    </row>
    <row r="1160" spans="1:3" x14ac:dyDescent="0.3">
      <c r="A1160" s="108">
        <f t="shared" si="18"/>
        <v>0</v>
      </c>
      <c r="B1160" s="108" t="s">
        <v>5508</v>
      </c>
      <c r="C1160" s="108" t="s">
        <v>5509</v>
      </c>
    </row>
    <row r="1161" spans="1:3" x14ac:dyDescent="0.3">
      <c r="A1161" s="108">
        <f t="shared" si="18"/>
        <v>0</v>
      </c>
      <c r="B1161" s="108" t="s">
        <v>5512</v>
      </c>
      <c r="C1161" s="108" t="s">
        <v>5513</v>
      </c>
    </row>
    <row r="1162" spans="1:3" x14ac:dyDescent="0.3">
      <c r="A1162" s="108">
        <f t="shared" si="18"/>
        <v>0</v>
      </c>
      <c r="B1162" s="108" t="s">
        <v>5516</v>
      </c>
      <c r="C1162" s="108" t="s">
        <v>5517</v>
      </c>
    </row>
    <row r="1163" spans="1:3" x14ac:dyDescent="0.3">
      <c r="A1163" s="108">
        <f t="shared" si="18"/>
        <v>0</v>
      </c>
      <c r="B1163" s="108" t="s">
        <v>5520</v>
      </c>
      <c r="C1163" s="108" t="s">
        <v>5521</v>
      </c>
    </row>
    <row r="1164" spans="1:3" x14ac:dyDescent="0.3">
      <c r="A1164" s="108">
        <f t="shared" si="18"/>
        <v>0</v>
      </c>
      <c r="B1164" s="108" t="s">
        <v>5524</v>
      </c>
      <c r="C1164" s="108" t="s">
        <v>5525</v>
      </c>
    </row>
    <row r="1165" spans="1:3" x14ac:dyDescent="0.3">
      <c r="A1165" s="108">
        <f t="shared" si="18"/>
        <v>0</v>
      </c>
      <c r="B1165" s="108" t="s">
        <v>5528</v>
      </c>
      <c r="C1165" s="108" t="s">
        <v>5529</v>
      </c>
    </row>
    <row r="1166" spans="1:3" x14ac:dyDescent="0.3">
      <c r="A1166" s="108">
        <f t="shared" si="18"/>
        <v>0</v>
      </c>
      <c r="B1166" s="108" t="s">
        <v>5532</v>
      </c>
      <c r="C1166" s="108" t="s">
        <v>5533</v>
      </c>
    </row>
    <row r="1167" spans="1:3" x14ac:dyDescent="0.3">
      <c r="A1167" s="108">
        <f t="shared" si="18"/>
        <v>0</v>
      </c>
      <c r="B1167" s="108" t="s">
        <v>5536</v>
      </c>
      <c r="C1167" s="108" t="s">
        <v>5537</v>
      </c>
    </row>
    <row r="1168" spans="1:3" x14ac:dyDescent="0.3">
      <c r="A1168" s="108">
        <f t="shared" si="18"/>
        <v>0</v>
      </c>
      <c r="B1168" s="108" t="s">
        <v>5540</v>
      </c>
      <c r="C1168" s="108" t="s">
        <v>5541</v>
      </c>
    </row>
    <row r="1169" spans="1:3" x14ac:dyDescent="0.3">
      <c r="A1169" s="108">
        <f t="shared" si="18"/>
        <v>0</v>
      </c>
      <c r="B1169" s="108" t="s">
        <v>5544</v>
      </c>
      <c r="C1169" s="108" t="s">
        <v>5545</v>
      </c>
    </row>
    <row r="1170" spans="1:3" x14ac:dyDescent="0.3">
      <c r="A1170" s="108">
        <f t="shared" si="18"/>
        <v>0</v>
      </c>
      <c r="B1170" s="108" t="s">
        <v>5548</v>
      </c>
      <c r="C1170" s="108" t="s">
        <v>5549</v>
      </c>
    </row>
    <row r="1171" spans="1:3" x14ac:dyDescent="0.3">
      <c r="A1171" s="108">
        <f t="shared" si="18"/>
        <v>0</v>
      </c>
      <c r="B1171" s="108" t="s">
        <v>5552</v>
      </c>
      <c r="C1171" s="108" t="s">
        <v>5553</v>
      </c>
    </row>
    <row r="1172" spans="1:3" x14ac:dyDescent="0.3">
      <c r="A1172" s="108">
        <f t="shared" si="18"/>
        <v>0</v>
      </c>
      <c r="B1172" s="108" t="s">
        <v>5556</v>
      </c>
      <c r="C1172" s="108" t="s">
        <v>5557</v>
      </c>
    </row>
    <row r="1173" spans="1:3" x14ac:dyDescent="0.3">
      <c r="A1173" s="108">
        <f t="shared" si="18"/>
        <v>0</v>
      </c>
      <c r="B1173" s="108" t="s">
        <v>5560</v>
      </c>
      <c r="C1173" s="108" t="s">
        <v>5561</v>
      </c>
    </row>
    <row r="1174" spans="1:3" x14ac:dyDescent="0.3">
      <c r="A1174" s="108">
        <f t="shared" si="18"/>
        <v>0</v>
      </c>
      <c r="B1174" s="108" t="s">
        <v>5564</v>
      </c>
      <c r="C1174" s="108" t="s">
        <v>5565</v>
      </c>
    </row>
    <row r="1175" spans="1:3" x14ac:dyDescent="0.3">
      <c r="A1175" s="108">
        <f t="shared" si="18"/>
        <v>0</v>
      </c>
      <c r="B1175" s="108" t="s">
        <v>5568</v>
      </c>
      <c r="C1175" s="108" t="s">
        <v>5569</v>
      </c>
    </row>
    <row r="1176" spans="1:3" x14ac:dyDescent="0.3">
      <c r="A1176" s="108">
        <f t="shared" si="18"/>
        <v>0</v>
      </c>
      <c r="B1176" s="108" t="s">
        <v>5572</v>
      </c>
      <c r="C1176" s="108" t="s">
        <v>5573</v>
      </c>
    </row>
    <row r="1177" spans="1:3" x14ac:dyDescent="0.3">
      <c r="A1177" s="108">
        <f t="shared" si="18"/>
        <v>0</v>
      </c>
      <c r="B1177" s="108" t="s">
        <v>5576</v>
      </c>
      <c r="C1177" s="108" t="s">
        <v>5577</v>
      </c>
    </row>
    <row r="1178" spans="1:3" x14ac:dyDescent="0.3">
      <c r="A1178" s="108">
        <f t="shared" si="18"/>
        <v>0</v>
      </c>
      <c r="B1178" s="108" t="s">
        <v>5580</v>
      </c>
      <c r="C1178" s="108" t="s">
        <v>5581</v>
      </c>
    </row>
    <row r="1179" spans="1:3" x14ac:dyDescent="0.3">
      <c r="A1179" s="108">
        <f t="shared" si="18"/>
        <v>0</v>
      </c>
      <c r="B1179" s="108" t="s">
        <v>5584</v>
      </c>
      <c r="C1179" s="108" t="s">
        <v>5585</v>
      </c>
    </row>
    <row r="1180" spans="1:3" x14ac:dyDescent="0.3">
      <c r="A1180" s="108">
        <f t="shared" si="18"/>
        <v>0</v>
      </c>
      <c r="B1180" s="108" t="s">
        <v>5588</v>
      </c>
      <c r="C1180" s="108" t="s">
        <v>5589</v>
      </c>
    </row>
    <row r="1181" spans="1:3" x14ac:dyDescent="0.3">
      <c r="A1181" s="108">
        <f t="shared" si="18"/>
        <v>0</v>
      </c>
      <c r="B1181" s="108" t="s">
        <v>5592</v>
      </c>
      <c r="C1181" s="108" t="s">
        <v>5593</v>
      </c>
    </row>
    <row r="1182" spans="1:3" x14ac:dyDescent="0.3">
      <c r="A1182" s="108">
        <f t="shared" si="18"/>
        <v>0</v>
      </c>
      <c r="B1182" s="108" t="s">
        <v>5596</v>
      </c>
      <c r="C1182" s="108" t="s">
        <v>5597</v>
      </c>
    </row>
    <row r="1183" spans="1:3" x14ac:dyDescent="0.3">
      <c r="A1183" s="108">
        <f t="shared" si="18"/>
        <v>0</v>
      </c>
      <c r="B1183" s="108" t="s">
        <v>5600</v>
      </c>
      <c r="C1183" s="108" t="s">
        <v>5601</v>
      </c>
    </row>
    <row r="1184" spans="1:3" x14ac:dyDescent="0.3">
      <c r="A1184" s="108">
        <f t="shared" si="18"/>
        <v>0</v>
      </c>
      <c r="B1184" s="108" t="s">
        <v>5604</v>
      </c>
      <c r="C1184" s="108" t="s">
        <v>5605</v>
      </c>
    </row>
    <row r="1185" spans="1:3" x14ac:dyDescent="0.3">
      <c r="A1185" s="108">
        <f t="shared" si="18"/>
        <v>0</v>
      </c>
      <c r="B1185" s="108" t="s">
        <v>5608</v>
      </c>
      <c r="C1185" s="108" t="s">
        <v>5609</v>
      </c>
    </row>
    <row r="1186" spans="1:3" x14ac:dyDescent="0.3">
      <c r="A1186" s="108">
        <f t="shared" si="18"/>
        <v>0</v>
      </c>
      <c r="B1186" s="108" t="s">
        <v>5612</v>
      </c>
      <c r="C1186" s="108" t="s">
        <v>5613</v>
      </c>
    </row>
    <row r="1187" spans="1:3" x14ac:dyDescent="0.3">
      <c r="A1187" s="108">
        <f t="shared" si="18"/>
        <v>0</v>
      </c>
      <c r="B1187" s="108" t="s">
        <v>5616</v>
      </c>
      <c r="C1187" s="108" t="s">
        <v>5617</v>
      </c>
    </row>
    <row r="1188" spans="1:3" x14ac:dyDescent="0.3">
      <c r="A1188" s="108">
        <f t="shared" si="18"/>
        <v>0</v>
      </c>
      <c r="B1188" s="108" t="s">
        <v>5620</v>
      </c>
      <c r="C1188" s="108" t="s">
        <v>5621</v>
      </c>
    </row>
    <row r="1189" spans="1:3" x14ac:dyDescent="0.3">
      <c r="A1189" s="108">
        <f t="shared" si="18"/>
        <v>0</v>
      </c>
      <c r="B1189" s="108" t="s">
        <v>5624</v>
      </c>
      <c r="C1189" s="108" t="s">
        <v>5625</v>
      </c>
    </row>
    <row r="1190" spans="1:3" x14ac:dyDescent="0.3">
      <c r="A1190" s="108">
        <f t="shared" si="18"/>
        <v>0</v>
      </c>
      <c r="B1190" s="108" t="s">
        <v>5628</v>
      </c>
      <c r="C1190" s="108" t="s">
        <v>5629</v>
      </c>
    </row>
    <row r="1191" spans="1:3" x14ac:dyDescent="0.3">
      <c r="A1191" s="108">
        <f t="shared" si="18"/>
        <v>0</v>
      </c>
      <c r="B1191" s="108" t="s">
        <v>5632</v>
      </c>
      <c r="C1191" s="108" t="s">
        <v>5633</v>
      </c>
    </row>
    <row r="1192" spans="1:3" x14ac:dyDescent="0.3">
      <c r="A1192" s="108">
        <f t="shared" si="18"/>
        <v>0</v>
      </c>
      <c r="B1192" s="108" t="s">
        <v>5636</v>
      </c>
      <c r="C1192" s="108" t="s">
        <v>5637</v>
      </c>
    </row>
    <row r="1193" spans="1:3" x14ac:dyDescent="0.3">
      <c r="A1193" s="108">
        <f t="shared" si="18"/>
        <v>0</v>
      </c>
      <c r="B1193" s="108" t="s">
        <v>5640</v>
      </c>
      <c r="C1193" s="108" t="s">
        <v>5641</v>
      </c>
    </row>
    <row r="1194" spans="1:3" x14ac:dyDescent="0.3">
      <c r="A1194" s="108">
        <f t="shared" si="18"/>
        <v>0</v>
      </c>
      <c r="B1194" s="108" t="s">
        <v>5643</v>
      </c>
      <c r="C1194" s="108" t="s">
        <v>5644</v>
      </c>
    </row>
    <row r="1195" spans="1:3" x14ac:dyDescent="0.3">
      <c r="A1195" s="108">
        <f t="shared" si="18"/>
        <v>0</v>
      </c>
      <c r="B1195" s="108" t="s">
        <v>5647</v>
      </c>
      <c r="C1195" s="108" t="s">
        <v>5648</v>
      </c>
    </row>
    <row r="1196" spans="1:3" x14ac:dyDescent="0.3">
      <c r="A1196" s="108">
        <f t="shared" si="18"/>
        <v>0</v>
      </c>
      <c r="B1196" s="108" t="s">
        <v>5651</v>
      </c>
      <c r="C1196" s="108" t="s">
        <v>5652</v>
      </c>
    </row>
    <row r="1197" spans="1:3" x14ac:dyDescent="0.3">
      <c r="A1197" s="108">
        <f t="shared" si="18"/>
        <v>0</v>
      </c>
      <c r="B1197" s="108" t="s">
        <v>5655</v>
      </c>
      <c r="C1197" s="108" t="s">
        <v>5656</v>
      </c>
    </row>
    <row r="1198" spans="1:3" x14ac:dyDescent="0.3">
      <c r="A1198" s="108">
        <f t="shared" si="18"/>
        <v>0</v>
      </c>
      <c r="B1198" s="108" t="s">
        <v>5659</v>
      </c>
      <c r="C1198" s="108" t="s">
        <v>5660</v>
      </c>
    </row>
    <row r="1199" spans="1:3" x14ac:dyDescent="0.3">
      <c r="A1199" s="108">
        <f t="shared" si="18"/>
        <v>0</v>
      </c>
      <c r="B1199" s="108" t="s">
        <v>5663</v>
      </c>
      <c r="C1199" s="108" t="s">
        <v>5664</v>
      </c>
    </row>
    <row r="1200" spans="1:3" x14ac:dyDescent="0.3">
      <c r="A1200" s="108">
        <f t="shared" si="18"/>
        <v>0</v>
      </c>
      <c r="B1200" s="108" t="s">
        <v>5667</v>
      </c>
      <c r="C1200" s="108" t="s">
        <v>5668</v>
      </c>
    </row>
    <row r="1201" spans="1:3" x14ac:dyDescent="0.3">
      <c r="A1201" s="108">
        <f t="shared" si="18"/>
        <v>0</v>
      </c>
      <c r="B1201" s="108" t="s">
        <v>5671</v>
      </c>
      <c r="C1201" s="108" t="s">
        <v>5672</v>
      </c>
    </row>
    <row r="1202" spans="1:3" x14ac:dyDescent="0.3">
      <c r="A1202" s="108">
        <f t="shared" si="18"/>
        <v>0</v>
      </c>
      <c r="B1202" s="108" t="s">
        <v>5675</v>
      </c>
      <c r="C1202" s="108" t="s">
        <v>5676</v>
      </c>
    </row>
    <row r="1203" spans="1:3" x14ac:dyDescent="0.3">
      <c r="A1203" s="108">
        <f t="shared" si="18"/>
        <v>0</v>
      </c>
      <c r="B1203" s="108" t="s">
        <v>5679</v>
      </c>
      <c r="C1203" s="108" t="s">
        <v>5680</v>
      </c>
    </row>
    <row r="1204" spans="1:3" x14ac:dyDescent="0.3">
      <c r="A1204" s="108">
        <f t="shared" si="18"/>
        <v>0</v>
      </c>
      <c r="B1204" s="108" t="s">
        <v>5683</v>
      </c>
      <c r="C1204" s="108" t="s">
        <v>5684</v>
      </c>
    </row>
    <row r="1205" spans="1:3" x14ac:dyDescent="0.3">
      <c r="A1205" s="108">
        <f t="shared" si="18"/>
        <v>0</v>
      </c>
      <c r="B1205" s="108" t="s">
        <v>5687</v>
      </c>
      <c r="C1205" s="108" t="s">
        <v>5688</v>
      </c>
    </row>
    <row r="1206" spans="1:3" x14ac:dyDescent="0.3">
      <c r="A1206" s="108">
        <f t="shared" si="18"/>
        <v>0</v>
      </c>
      <c r="B1206" s="108" t="s">
        <v>5691</v>
      </c>
      <c r="C1206" s="108" t="s">
        <v>5692</v>
      </c>
    </row>
    <row r="1207" spans="1:3" x14ac:dyDescent="0.3">
      <c r="A1207" s="108">
        <f t="shared" si="18"/>
        <v>0</v>
      </c>
      <c r="B1207" s="108" t="s">
        <v>5695</v>
      </c>
      <c r="C1207" s="108" t="s">
        <v>5696</v>
      </c>
    </row>
    <row r="1208" spans="1:3" x14ac:dyDescent="0.3">
      <c r="A1208" s="108">
        <f t="shared" si="18"/>
        <v>0</v>
      </c>
      <c r="B1208" s="108" t="s">
        <v>5699</v>
      </c>
      <c r="C1208" s="108" t="s">
        <v>5700</v>
      </c>
    </row>
    <row r="1209" spans="1:3" x14ac:dyDescent="0.3">
      <c r="A1209" s="108">
        <f t="shared" si="18"/>
        <v>0</v>
      </c>
      <c r="B1209" s="108" t="s">
        <v>5703</v>
      </c>
      <c r="C1209" s="108" t="s">
        <v>5704</v>
      </c>
    </row>
    <row r="1210" spans="1:3" x14ac:dyDescent="0.3">
      <c r="A1210" s="108">
        <f t="shared" si="18"/>
        <v>0</v>
      </c>
      <c r="B1210" s="108" t="s">
        <v>5707</v>
      </c>
      <c r="C1210" s="108" t="s">
        <v>5708</v>
      </c>
    </row>
    <row r="1211" spans="1:3" x14ac:dyDescent="0.3">
      <c r="A1211" s="108">
        <f t="shared" si="18"/>
        <v>0</v>
      </c>
      <c r="B1211" s="108" t="s">
        <v>5711</v>
      </c>
      <c r="C1211" s="108" t="s">
        <v>5712</v>
      </c>
    </row>
    <row r="1212" spans="1:3" x14ac:dyDescent="0.3">
      <c r="A1212" s="108">
        <f t="shared" si="18"/>
        <v>0</v>
      </c>
      <c r="B1212" s="108" t="s">
        <v>5715</v>
      </c>
      <c r="C1212" s="108" t="s">
        <v>5716</v>
      </c>
    </row>
    <row r="1213" spans="1:3" x14ac:dyDescent="0.3">
      <c r="A1213" s="108">
        <f t="shared" si="18"/>
        <v>0</v>
      </c>
      <c r="B1213" s="108" t="s">
        <v>5719</v>
      </c>
      <c r="C1213" s="108" t="s">
        <v>5720</v>
      </c>
    </row>
    <row r="1214" spans="1:3" x14ac:dyDescent="0.3">
      <c r="A1214" s="108">
        <f t="shared" si="18"/>
        <v>0</v>
      </c>
      <c r="B1214" s="108" t="s">
        <v>5723</v>
      </c>
      <c r="C1214" s="108" t="s">
        <v>5724</v>
      </c>
    </row>
    <row r="1215" spans="1:3" x14ac:dyDescent="0.3">
      <c r="A1215" s="108">
        <f t="shared" si="18"/>
        <v>0</v>
      </c>
      <c r="B1215" s="108" t="s">
        <v>5727</v>
      </c>
      <c r="C1215" s="108" t="s">
        <v>5728</v>
      </c>
    </row>
    <row r="1216" spans="1:3" x14ac:dyDescent="0.3">
      <c r="A1216" s="108">
        <f t="shared" si="18"/>
        <v>0</v>
      </c>
      <c r="B1216" s="108" t="s">
        <v>5731</v>
      </c>
      <c r="C1216" s="108" t="s">
        <v>5732</v>
      </c>
    </row>
    <row r="1217" spans="1:3" x14ac:dyDescent="0.3">
      <c r="A1217" s="108">
        <f t="shared" si="18"/>
        <v>0</v>
      </c>
      <c r="B1217" s="108" t="s">
        <v>5735</v>
      </c>
      <c r="C1217" s="108" t="s">
        <v>5736</v>
      </c>
    </row>
    <row r="1218" spans="1:3" x14ac:dyDescent="0.3">
      <c r="A1218" s="108">
        <f t="shared" si="18"/>
        <v>0</v>
      </c>
      <c r="B1218" s="108" t="s">
        <v>5739</v>
      </c>
      <c r="C1218" s="108" t="s">
        <v>5740</v>
      </c>
    </row>
    <row r="1219" spans="1:3" x14ac:dyDescent="0.3">
      <c r="A1219" s="108">
        <f t="shared" ref="A1219:A1282" si="19">IFERROR(IF(SEARCH($D$1,C1219)&gt;0,A1218+1,A1218),A1218)</f>
        <v>0</v>
      </c>
      <c r="B1219" s="108" t="s">
        <v>5743</v>
      </c>
      <c r="C1219" s="108" t="s">
        <v>5744</v>
      </c>
    </row>
    <row r="1220" spans="1:3" x14ac:dyDescent="0.3">
      <c r="A1220" s="108">
        <f t="shared" si="19"/>
        <v>0</v>
      </c>
      <c r="B1220" s="108" t="s">
        <v>5747</v>
      </c>
      <c r="C1220" s="108" t="s">
        <v>5748</v>
      </c>
    </row>
    <row r="1221" spans="1:3" x14ac:dyDescent="0.3">
      <c r="A1221" s="108">
        <f t="shared" si="19"/>
        <v>0</v>
      </c>
      <c r="B1221" s="108" t="s">
        <v>5751</v>
      </c>
      <c r="C1221" s="108" t="s">
        <v>5752</v>
      </c>
    </row>
    <row r="1222" spans="1:3" x14ac:dyDescent="0.3">
      <c r="A1222" s="108">
        <f t="shared" si="19"/>
        <v>0</v>
      </c>
      <c r="B1222" s="108" t="s">
        <v>5755</v>
      </c>
      <c r="C1222" s="108" t="s">
        <v>5756</v>
      </c>
    </row>
    <row r="1223" spans="1:3" x14ac:dyDescent="0.3">
      <c r="A1223" s="108">
        <f t="shared" si="19"/>
        <v>0</v>
      </c>
      <c r="B1223" s="108" t="s">
        <v>5759</v>
      </c>
      <c r="C1223" s="108" t="s">
        <v>5760</v>
      </c>
    </row>
    <row r="1224" spans="1:3" x14ac:dyDescent="0.3">
      <c r="A1224" s="108">
        <f t="shared" si="19"/>
        <v>0</v>
      </c>
      <c r="B1224" s="108" t="s">
        <v>5763</v>
      </c>
      <c r="C1224" s="108" t="s">
        <v>5764</v>
      </c>
    </row>
    <row r="1225" spans="1:3" x14ac:dyDescent="0.3">
      <c r="A1225" s="108">
        <f t="shared" si="19"/>
        <v>0</v>
      </c>
      <c r="B1225" s="108" t="s">
        <v>5767</v>
      </c>
      <c r="C1225" s="108" t="s">
        <v>5768</v>
      </c>
    </row>
    <row r="1226" spans="1:3" x14ac:dyDescent="0.3">
      <c r="A1226" s="108">
        <f t="shared" si="19"/>
        <v>0</v>
      </c>
      <c r="B1226" s="108" t="s">
        <v>5771</v>
      </c>
      <c r="C1226" s="108" t="s">
        <v>5772</v>
      </c>
    </row>
    <row r="1227" spans="1:3" x14ac:dyDescent="0.3">
      <c r="A1227" s="108">
        <f t="shared" si="19"/>
        <v>0</v>
      </c>
      <c r="B1227" s="108" t="s">
        <v>5775</v>
      </c>
      <c r="C1227" s="108" t="s">
        <v>5776</v>
      </c>
    </row>
    <row r="1228" spans="1:3" x14ac:dyDescent="0.3">
      <c r="A1228" s="108">
        <f t="shared" si="19"/>
        <v>0</v>
      </c>
      <c r="B1228" s="108" t="s">
        <v>5779</v>
      </c>
      <c r="C1228" s="108" t="s">
        <v>5780</v>
      </c>
    </row>
    <row r="1229" spans="1:3" x14ac:dyDescent="0.3">
      <c r="A1229" s="108">
        <f t="shared" si="19"/>
        <v>0</v>
      </c>
      <c r="B1229" s="108" t="s">
        <v>5783</v>
      </c>
      <c r="C1229" s="108" t="s">
        <v>5784</v>
      </c>
    </row>
    <row r="1230" spans="1:3" x14ac:dyDescent="0.3">
      <c r="A1230" s="108">
        <f t="shared" si="19"/>
        <v>0</v>
      </c>
      <c r="B1230" s="108" t="s">
        <v>5787</v>
      </c>
      <c r="C1230" s="108" t="s">
        <v>5788</v>
      </c>
    </row>
    <row r="1231" spans="1:3" x14ac:dyDescent="0.3">
      <c r="A1231" s="108">
        <f t="shared" si="19"/>
        <v>0</v>
      </c>
      <c r="B1231" s="108" t="s">
        <v>5791</v>
      </c>
      <c r="C1231" s="108" t="s">
        <v>5792</v>
      </c>
    </row>
    <row r="1232" spans="1:3" x14ac:dyDescent="0.3">
      <c r="A1232" s="108">
        <f t="shared" si="19"/>
        <v>0</v>
      </c>
      <c r="B1232" s="108" t="s">
        <v>5795</v>
      </c>
      <c r="C1232" s="108" t="s">
        <v>5796</v>
      </c>
    </row>
    <row r="1233" spans="1:3" x14ac:dyDescent="0.3">
      <c r="A1233" s="108">
        <f t="shared" si="19"/>
        <v>0</v>
      </c>
      <c r="B1233" s="108" t="s">
        <v>5799</v>
      </c>
      <c r="C1233" s="108" t="s">
        <v>5800</v>
      </c>
    </row>
    <row r="1234" spans="1:3" x14ac:dyDescent="0.3">
      <c r="A1234" s="108">
        <f t="shared" si="19"/>
        <v>0</v>
      </c>
      <c r="B1234" s="108" t="s">
        <v>5803</v>
      </c>
      <c r="C1234" s="108" t="s">
        <v>5804</v>
      </c>
    </row>
    <row r="1235" spans="1:3" x14ac:dyDescent="0.3">
      <c r="A1235" s="108">
        <f t="shared" si="19"/>
        <v>0</v>
      </c>
      <c r="B1235" s="108" t="s">
        <v>5807</v>
      </c>
      <c r="C1235" s="108" t="s">
        <v>5808</v>
      </c>
    </row>
    <row r="1236" spans="1:3" x14ac:dyDescent="0.3">
      <c r="A1236" s="108">
        <f t="shared" si="19"/>
        <v>0</v>
      </c>
      <c r="B1236" s="108" t="s">
        <v>5811</v>
      </c>
      <c r="C1236" s="108" t="s">
        <v>5812</v>
      </c>
    </row>
    <row r="1237" spans="1:3" x14ac:dyDescent="0.3">
      <c r="A1237" s="108">
        <f t="shared" si="19"/>
        <v>0</v>
      </c>
      <c r="B1237" s="108" t="s">
        <v>5815</v>
      </c>
      <c r="C1237" s="108" t="s">
        <v>5816</v>
      </c>
    </row>
    <row r="1238" spans="1:3" x14ac:dyDescent="0.3">
      <c r="A1238" s="108">
        <f t="shared" si="19"/>
        <v>0</v>
      </c>
      <c r="B1238" s="108" t="s">
        <v>5819</v>
      </c>
      <c r="C1238" s="108" t="s">
        <v>5820</v>
      </c>
    </row>
    <row r="1239" spans="1:3" x14ac:dyDescent="0.3">
      <c r="A1239" s="108">
        <f t="shared" si="19"/>
        <v>0</v>
      </c>
      <c r="B1239" s="108" t="s">
        <v>5823</v>
      </c>
      <c r="C1239" s="108" t="s">
        <v>5824</v>
      </c>
    </row>
    <row r="1240" spans="1:3" x14ac:dyDescent="0.3">
      <c r="A1240" s="108">
        <f t="shared" si="19"/>
        <v>0</v>
      </c>
      <c r="B1240" s="108" t="s">
        <v>5827</v>
      </c>
      <c r="C1240" s="108" t="s">
        <v>5828</v>
      </c>
    </row>
    <row r="1241" spans="1:3" x14ac:dyDescent="0.3">
      <c r="A1241" s="108">
        <f t="shared" si="19"/>
        <v>0</v>
      </c>
      <c r="B1241" s="108" t="s">
        <v>5831</v>
      </c>
      <c r="C1241" s="108" t="s">
        <v>5832</v>
      </c>
    </row>
    <row r="1242" spans="1:3" x14ac:dyDescent="0.3">
      <c r="A1242" s="108">
        <f t="shared" si="19"/>
        <v>0</v>
      </c>
      <c r="B1242" s="108" t="s">
        <v>5835</v>
      </c>
      <c r="C1242" s="108" t="s">
        <v>5836</v>
      </c>
    </row>
    <row r="1243" spans="1:3" x14ac:dyDescent="0.3">
      <c r="A1243" s="108">
        <f t="shared" si="19"/>
        <v>0</v>
      </c>
      <c r="B1243" s="108" t="s">
        <v>5839</v>
      </c>
      <c r="C1243" s="108" t="s">
        <v>5840</v>
      </c>
    </row>
    <row r="1244" spans="1:3" x14ac:dyDescent="0.3">
      <c r="A1244" s="108">
        <f t="shared" si="19"/>
        <v>0</v>
      </c>
      <c r="B1244" s="108" t="s">
        <v>5843</v>
      </c>
      <c r="C1244" s="108" t="s">
        <v>5844</v>
      </c>
    </row>
    <row r="1245" spans="1:3" x14ac:dyDescent="0.3">
      <c r="A1245" s="108">
        <f t="shared" si="19"/>
        <v>0</v>
      </c>
      <c r="B1245" s="108" t="s">
        <v>5846</v>
      </c>
      <c r="C1245" s="108" t="s">
        <v>5847</v>
      </c>
    </row>
    <row r="1246" spans="1:3" x14ac:dyDescent="0.3">
      <c r="A1246" s="108">
        <f t="shared" si="19"/>
        <v>0</v>
      </c>
      <c r="B1246" s="108" t="s">
        <v>5850</v>
      </c>
      <c r="C1246" s="108" t="s">
        <v>5851</v>
      </c>
    </row>
    <row r="1247" spans="1:3" x14ac:dyDescent="0.3">
      <c r="A1247" s="108">
        <f t="shared" si="19"/>
        <v>0</v>
      </c>
      <c r="B1247" s="108" t="s">
        <v>5854</v>
      </c>
      <c r="C1247" s="108" t="s">
        <v>5855</v>
      </c>
    </row>
    <row r="1248" spans="1:3" x14ac:dyDescent="0.3">
      <c r="A1248" s="108">
        <f t="shared" si="19"/>
        <v>0</v>
      </c>
      <c r="B1248" s="108" t="s">
        <v>5858</v>
      </c>
      <c r="C1248" s="108" t="s">
        <v>5859</v>
      </c>
    </row>
    <row r="1249" spans="1:3" x14ac:dyDescent="0.3">
      <c r="A1249" s="108">
        <f t="shared" si="19"/>
        <v>0</v>
      </c>
      <c r="B1249" s="108" t="s">
        <v>5862</v>
      </c>
      <c r="C1249" s="108" t="s">
        <v>5863</v>
      </c>
    </row>
    <row r="1250" spans="1:3" x14ac:dyDescent="0.3">
      <c r="A1250" s="108">
        <f t="shared" si="19"/>
        <v>0</v>
      </c>
      <c r="B1250" s="108" t="s">
        <v>5866</v>
      </c>
      <c r="C1250" s="108" t="s">
        <v>5867</v>
      </c>
    </row>
    <row r="1251" spans="1:3" x14ac:dyDescent="0.3">
      <c r="A1251" s="108">
        <f t="shared" si="19"/>
        <v>0</v>
      </c>
      <c r="B1251" s="108" t="s">
        <v>5870</v>
      </c>
      <c r="C1251" s="108" t="s">
        <v>5871</v>
      </c>
    </row>
    <row r="1252" spans="1:3" x14ac:dyDescent="0.3">
      <c r="A1252" s="108">
        <f t="shared" si="19"/>
        <v>0</v>
      </c>
      <c r="B1252" s="108" t="s">
        <v>5874</v>
      </c>
      <c r="C1252" s="108" t="s">
        <v>5875</v>
      </c>
    </row>
    <row r="1253" spans="1:3" x14ac:dyDescent="0.3">
      <c r="A1253" s="108">
        <f t="shared" si="19"/>
        <v>0</v>
      </c>
      <c r="B1253" s="108" t="s">
        <v>5878</v>
      </c>
      <c r="C1253" s="108" t="s">
        <v>5879</v>
      </c>
    </row>
    <row r="1254" spans="1:3" x14ac:dyDescent="0.3">
      <c r="A1254" s="108">
        <f t="shared" si="19"/>
        <v>0</v>
      </c>
      <c r="B1254" s="108" t="s">
        <v>5882</v>
      </c>
      <c r="C1254" s="108" t="s">
        <v>5883</v>
      </c>
    </row>
    <row r="1255" spans="1:3" x14ac:dyDescent="0.3">
      <c r="A1255" s="108">
        <f t="shared" si="19"/>
        <v>0</v>
      </c>
      <c r="B1255" s="108" t="s">
        <v>5886</v>
      </c>
      <c r="C1255" s="108" t="s">
        <v>5887</v>
      </c>
    </row>
    <row r="1256" spans="1:3" x14ac:dyDescent="0.3">
      <c r="A1256" s="108">
        <f t="shared" si="19"/>
        <v>0</v>
      </c>
      <c r="B1256" s="108" t="s">
        <v>5890</v>
      </c>
      <c r="C1256" s="108" t="s">
        <v>5891</v>
      </c>
    </row>
    <row r="1257" spans="1:3" x14ac:dyDescent="0.3">
      <c r="A1257" s="108">
        <f t="shared" si="19"/>
        <v>0</v>
      </c>
      <c r="B1257" s="108" t="s">
        <v>5894</v>
      </c>
      <c r="C1257" s="108" t="s">
        <v>5895</v>
      </c>
    </row>
    <row r="1258" spans="1:3" x14ac:dyDescent="0.3">
      <c r="A1258" s="108">
        <f t="shared" si="19"/>
        <v>0</v>
      </c>
      <c r="B1258" s="108" t="s">
        <v>5898</v>
      </c>
      <c r="C1258" s="108" t="s">
        <v>5899</v>
      </c>
    </row>
    <row r="1259" spans="1:3" x14ac:dyDescent="0.3">
      <c r="A1259" s="108">
        <f t="shared" si="19"/>
        <v>0</v>
      </c>
      <c r="B1259" s="108" t="s">
        <v>5902</v>
      </c>
      <c r="C1259" s="108" t="s">
        <v>5903</v>
      </c>
    </row>
    <row r="1260" spans="1:3" x14ac:dyDescent="0.3">
      <c r="A1260" s="108">
        <f t="shared" si="19"/>
        <v>0</v>
      </c>
      <c r="B1260" s="108" t="s">
        <v>5906</v>
      </c>
      <c r="C1260" s="108" t="s">
        <v>5907</v>
      </c>
    </row>
    <row r="1261" spans="1:3" x14ac:dyDescent="0.3">
      <c r="A1261" s="108">
        <f t="shared" si="19"/>
        <v>0</v>
      </c>
      <c r="B1261" s="108" t="s">
        <v>5910</v>
      </c>
      <c r="C1261" s="108" t="s">
        <v>5911</v>
      </c>
    </row>
    <row r="1262" spans="1:3" x14ac:dyDescent="0.3">
      <c r="A1262" s="108">
        <f t="shared" si="19"/>
        <v>0</v>
      </c>
      <c r="B1262" s="108" t="s">
        <v>5914</v>
      </c>
      <c r="C1262" s="108" t="s">
        <v>5915</v>
      </c>
    </row>
    <row r="1263" spans="1:3" x14ac:dyDescent="0.3">
      <c r="A1263" s="108">
        <f t="shared" si="19"/>
        <v>0</v>
      </c>
      <c r="B1263" s="108" t="s">
        <v>5918</v>
      </c>
      <c r="C1263" s="108" t="s">
        <v>5919</v>
      </c>
    </row>
    <row r="1264" spans="1:3" x14ac:dyDescent="0.3">
      <c r="A1264" s="108">
        <f t="shared" si="19"/>
        <v>0</v>
      </c>
      <c r="B1264" s="108" t="s">
        <v>5922</v>
      </c>
      <c r="C1264" s="108" t="s">
        <v>5923</v>
      </c>
    </row>
    <row r="1265" spans="1:3" x14ac:dyDescent="0.3">
      <c r="A1265" s="108">
        <f t="shared" si="19"/>
        <v>0</v>
      </c>
      <c r="B1265" s="108" t="s">
        <v>5926</v>
      </c>
      <c r="C1265" s="108" t="s">
        <v>5927</v>
      </c>
    </row>
    <row r="1266" spans="1:3" x14ac:dyDescent="0.3">
      <c r="A1266" s="108">
        <f t="shared" si="19"/>
        <v>0</v>
      </c>
      <c r="B1266" s="108" t="s">
        <v>5930</v>
      </c>
      <c r="C1266" s="108" t="s">
        <v>5931</v>
      </c>
    </row>
    <row r="1267" spans="1:3" x14ac:dyDescent="0.3">
      <c r="A1267" s="108">
        <f t="shared" si="19"/>
        <v>0</v>
      </c>
      <c r="B1267" s="108" t="s">
        <v>5934</v>
      </c>
      <c r="C1267" s="108" t="s">
        <v>5935</v>
      </c>
    </row>
    <row r="1268" spans="1:3" x14ac:dyDescent="0.3">
      <c r="A1268" s="108">
        <f t="shared" si="19"/>
        <v>0</v>
      </c>
      <c r="B1268" s="108" t="s">
        <v>5938</v>
      </c>
      <c r="C1268" s="108" t="s">
        <v>5939</v>
      </c>
    </row>
    <row r="1269" spans="1:3" x14ac:dyDescent="0.3">
      <c r="A1269" s="108">
        <f t="shared" si="19"/>
        <v>0</v>
      </c>
      <c r="B1269" s="108" t="s">
        <v>5941</v>
      </c>
      <c r="C1269" s="108" t="s">
        <v>5942</v>
      </c>
    </row>
    <row r="1270" spans="1:3" x14ac:dyDescent="0.3">
      <c r="A1270" s="108">
        <f t="shared" si="19"/>
        <v>0</v>
      </c>
      <c r="B1270" s="108" t="s">
        <v>5944</v>
      </c>
      <c r="C1270" s="108" t="s">
        <v>5945</v>
      </c>
    </row>
    <row r="1271" spans="1:3" x14ac:dyDescent="0.3">
      <c r="A1271" s="108">
        <f t="shared" si="19"/>
        <v>0</v>
      </c>
      <c r="B1271" s="108" t="s">
        <v>5948</v>
      </c>
      <c r="C1271" s="108" t="s">
        <v>5949</v>
      </c>
    </row>
    <row r="1272" spans="1:3" x14ac:dyDescent="0.3">
      <c r="A1272" s="108">
        <f t="shared" si="19"/>
        <v>0</v>
      </c>
      <c r="B1272" s="108" t="s">
        <v>5952</v>
      </c>
      <c r="C1272" s="108" t="s">
        <v>5953</v>
      </c>
    </row>
    <row r="1273" spans="1:3" x14ac:dyDescent="0.3">
      <c r="A1273" s="108">
        <f t="shared" si="19"/>
        <v>0</v>
      </c>
      <c r="B1273" s="108" t="s">
        <v>5956</v>
      </c>
      <c r="C1273" s="108" t="s">
        <v>5957</v>
      </c>
    </row>
    <row r="1274" spans="1:3" x14ac:dyDescent="0.3">
      <c r="A1274" s="108">
        <f t="shared" si="19"/>
        <v>0</v>
      </c>
      <c r="B1274" s="108" t="s">
        <v>5960</v>
      </c>
      <c r="C1274" s="108" t="s">
        <v>5961</v>
      </c>
    </row>
    <row r="1275" spans="1:3" x14ac:dyDescent="0.3">
      <c r="A1275" s="108">
        <f t="shared" si="19"/>
        <v>0</v>
      </c>
      <c r="B1275" s="108" t="s">
        <v>5964</v>
      </c>
      <c r="C1275" s="108" t="s">
        <v>5965</v>
      </c>
    </row>
    <row r="1276" spans="1:3" x14ac:dyDescent="0.3">
      <c r="A1276" s="108">
        <f t="shared" si="19"/>
        <v>0</v>
      </c>
      <c r="B1276" s="108" t="s">
        <v>5967</v>
      </c>
      <c r="C1276" s="108" t="s">
        <v>5968</v>
      </c>
    </row>
    <row r="1277" spans="1:3" x14ac:dyDescent="0.3">
      <c r="A1277" s="108">
        <f t="shared" si="19"/>
        <v>0</v>
      </c>
      <c r="B1277" s="108" t="s">
        <v>5971</v>
      </c>
      <c r="C1277" s="108" t="s">
        <v>5972</v>
      </c>
    </row>
    <row r="1278" spans="1:3" x14ac:dyDescent="0.3">
      <c r="A1278" s="108">
        <f t="shared" si="19"/>
        <v>0</v>
      </c>
      <c r="B1278" s="108" t="s">
        <v>5975</v>
      </c>
      <c r="C1278" s="108" t="s">
        <v>5976</v>
      </c>
    </row>
    <row r="1279" spans="1:3" x14ac:dyDescent="0.3">
      <c r="A1279" s="108">
        <f t="shared" si="19"/>
        <v>0</v>
      </c>
      <c r="B1279" s="108" t="s">
        <v>5978</v>
      </c>
      <c r="C1279" s="108" t="s">
        <v>5979</v>
      </c>
    </row>
    <row r="1280" spans="1:3" x14ac:dyDescent="0.3">
      <c r="A1280" s="108">
        <f t="shared" si="19"/>
        <v>0</v>
      </c>
      <c r="B1280" s="108" t="s">
        <v>5982</v>
      </c>
      <c r="C1280" s="108" t="s">
        <v>5983</v>
      </c>
    </row>
    <row r="1281" spans="1:3" x14ac:dyDescent="0.3">
      <c r="A1281" s="108">
        <f t="shared" si="19"/>
        <v>0</v>
      </c>
      <c r="B1281" s="108" t="s">
        <v>5985</v>
      </c>
      <c r="C1281" s="108" t="s">
        <v>5986</v>
      </c>
    </row>
    <row r="1282" spans="1:3" x14ac:dyDescent="0.3">
      <c r="A1282" s="108">
        <f t="shared" si="19"/>
        <v>0</v>
      </c>
      <c r="B1282" s="108" t="s">
        <v>5989</v>
      </c>
      <c r="C1282" s="108" t="s">
        <v>5990</v>
      </c>
    </row>
    <row r="1283" spans="1:3" x14ac:dyDescent="0.3">
      <c r="A1283" s="108">
        <f t="shared" ref="A1283:A1346" si="20">IFERROR(IF(SEARCH($D$1,C1283)&gt;0,A1282+1,A1282),A1282)</f>
        <v>0</v>
      </c>
      <c r="B1283" s="108" t="s">
        <v>5993</v>
      </c>
      <c r="C1283" s="108" t="s">
        <v>5994</v>
      </c>
    </row>
    <row r="1284" spans="1:3" x14ac:dyDescent="0.3">
      <c r="A1284" s="108">
        <f t="shared" si="20"/>
        <v>0</v>
      </c>
      <c r="B1284" s="108" t="s">
        <v>5996</v>
      </c>
      <c r="C1284" s="108" t="s">
        <v>5997</v>
      </c>
    </row>
    <row r="1285" spans="1:3" x14ac:dyDescent="0.3">
      <c r="A1285" s="108">
        <f t="shared" si="20"/>
        <v>0</v>
      </c>
      <c r="B1285" s="108" t="s">
        <v>6000</v>
      </c>
      <c r="C1285" s="108" t="s">
        <v>6001</v>
      </c>
    </row>
    <row r="1286" spans="1:3" x14ac:dyDescent="0.3">
      <c r="A1286" s="108">
        <f t="shared" si="20"/>
        <v>0</v>
      </c>
      <c r="B1286" s="108" t="s">
        <v>6004</v>
      </c>
      <c r="C1286" s="108" t="s">
        <v>6005</v>
      </c>
    </row>
    <row r="1287" spans="1:3" x14ac:dyDescent="0.3">
      <c r="A1287" s="108">
        <f t="shared" si="20"/>
        <v>0</v>
      </c>
      <c r="B1287" s="108" t="s">
        <v>6008</v>
      </c>
      <c r="C1287" s="108" t="s">
        <v>6010</v>
      </c>
    </row>
    <row r="1288" spans="1:3" x14ac:dyDescent="0.3">
      <c r="A1288" s="108">
        <f t="shared" si="20"/>
        <v>0</v>
      </c>
      <c r="B1288" s="108" t="s">
        <v>6013</v>
      </c>
      <c r="C1288" s="108" t="s">
        <v>6014</v>
      </c>
    </row>
    <row r="1289" spans="1:3" x14ac:dyDescent="0.3">
      <c r="A1289" s="108">
        <f t="shared" si="20"/>
        <v>0</v>
      </c>
      <c r="B1289" s="108" t="s">
        <v>6017</v>
      </c>
      <c r="C1289" s="108" t="s">
        <v>6018</v>
      </c>
    </row>
    <row r="1290" spans="1:3" x14ac:dyDescent="0.3">
      <c r="A1290" s="108">
        <f t="shared" si="20"/>
        <v>0</v>
      </c>
      <c r="B1290" s="108" t="s">
        <v>6021</v>
      </c>
      <c r="C1290" s="108" t="s">
        <v>6022</v>
      </c>
    </row>
    <row r="1291" spans="1:3" x14ac:dyDescent="0.3">
      <c r="A1291" s="108">
        <f t="shared" si="20"/>
        <v>0</v>
      </c>
      <c r="B1291" s="108" t="s">
        <v>6025</v>
      </c>
      <c r="C1291" s="108" t="s">
        <v>6026</v>
      </c>
    </row>
    <row r="1292" spans="1:3" x14ac:dyDescent="0.3">
      <c r="A1292" s="108">
        <f t="shared" si="20"/>
        <v>0</v>
      </c>
      <c r="B1292" s="108" t="s">
        <v>6029</v>
      </c>
      <c r="C1292" s="108" t="s">
        <v>6030</v>
      </c>
    </row>
    <row r="1293" spans="1:3" x14ac:dyDescent="0.3">
      <c r="A1293" s="108">
        <f t="shared" si="20"/>
        <v>0</v>
      </c>
      <c r="B1293" s="108" t="s">
        <v>6033</v>
      </c>
      <c r="C1293" s="108" t="s">
        <v>6034</v>
      </c>
    </row>
    <row r="1294" spans="1:3" x14ac:dyDescent="0.3">
      <c r="A1294" s="108">
        <f t="shared" si="20"/>
        <v>0</v>
      </c>
      <c r="B1294" s="108" t="s">
        <v>6037</v>
      </c>
      <c r="C1294" s="108" t="s">
        <v>6038</v>
      </c>
    </row>
    <row r="1295" spans="1:3" x14ac:dyDescent="0.3">
      <c r="A1295" s="108">
        <f t="shared" si="20"/>
        <v>0</v>
      </c>
      <c r="B1295" s="108" t="s">
        <v>6041</v>
      </c>
      <c r="C1295" s="108" t="s">
        <v>6042</v>
      </c>
    </row>
    <row r="1296" spans="1:3" x14ac:dyDescent="0.3">
      <c r="A1296" s="108">
        <f t="shared" si="20"/>
        <v>0</v>
      </c>
      <c r="B1296" s="108" t="s">
        <v>6045</v>
      </c>
      <c r="C1296" s="108" t="s">
        <v>6046</v>
      </c>
    </row>
    <row r="1297" spans="1:3" x14ac:dyDescent="0.3">
      <c r="A1297" s="108">
        <f t="shared" si="20"/>
        <v>0</v>
      </c>
      <c r="B1297" s="108" t="s">
        <v>6049</v>
      </c>
      <c r="C1297" s="108" t="s">
        <v>6050</v>
      </c>
    </row>
    <row r="1298" spans="1:3" x14ac:dyDescent="0.3">
      <c r="A1298" s="108">
        <f t="shared" si="20"/>
        <v>0</v>
      </c>
      <c r="B1298" s="108" t="s">
        <v>6053</v>
      </c>
      <c r="C1298" s="108" t="s">
        <v>6054</v>
      </c>
    </row>
    <row r="1299" spans="1:3" x14ac:dyDescent="0.3">
      <c r="A1299" s="108">
        <f t="shared" si="20"/>
        <v>0</v>
      </c>
      <c r="B1299" s="108" t="s">
        <v>6057</v>
      </c>
      <c r="C1299" s="108" t="s">
        <v>6058</v>
      </c>
    </row>
    <row r="1300" spans="1:3" x14ac:dyDescent="0.3">
      <c r="A1300" s="108">
        <f t="shared" si="20"/>
        <v>0</v>
      </c>
      <c r="B1300" s="108" t="s">
        <v>6061</v>
      </c>
      <c r="C1300" s="108" t="s">
        <v>6062</v>
      </c>
    </row>
    <row r="1301" spans="1:3" x14ac:dyDescent="0.3">
      <c r="A1301" s="108">
        <f t="shared" si="20"/>
        <v>0</v>
      </c>
      <c r="B1301" s="108" t="s">
        <v>6065</v>
      </c>
      <c r="C1301" s="108" t="s">
        <v>6066</v>
      </c>
    </row>
    <row r="1302" spans="1:3" x14ac:dyDescent="0.3">
      <c r="A1302" s="108">
        <f t="shared" si="20"/>
        <v>0</v>
      </c>
      <c r="B1302" s="108" t="s">
        <v>6069</v>
      </c>
      <c r="C1302" s="108" t="s">
        <v>6070</v>
      </c>
    </row>
    <row r="1303" spans="1:3" x14ac:dyDescent="0.3">
      <c r="A1303" s="108">
        <f t="shared" si="20"/>
        <v>0</v>
      </c>
      <c r="B1303" s="108" t="s">
        <v>6073</v>
      </c>
      <c r="C1303" s="108" t="s">
        <v>6074</v>
      </c>
    </row>
    <row r="1304" spans="1:3" x14ac:dyDescent="0.3">
      <c r="A1304" s="108">
        <f t="shared" si="20"/>
        <v>0</v>
      </c>
      <c r="B1304" s="108" t="s">
        <v>6077</v>
      </c>
      <c r="C1304" s="108" t="s">
        <v>6078</v>
      </c>
    </row>
    <row r="1305" spans="1:3" x14ac:dyDescent="0.3">
      <c r="A1305" s="108">
        <f t="shared" si="20"/>
        <v>0</v>
      </c>
      <c r="B1305" s="108" t="s">
        <v>6080</v>
      </c>
      <c r="C1305" s="108" t="s">
        <v>6081</v>
      </c>
    </row>
    <row r="1306" spans="1:3" x14ac:dyDescent="0.3">
      <c r="A1306" s="108">
        <f t="shared" si="20"/>
        <v>0</v>
      </c>
      <c r="B1306" s="108" t="s">
        <v>6084</v>
      </c>
      <c r="C1306" s="108" t="s">
        <v>6085</v>
      </c>
    </row>
    <row r="1307" spans="1:3" x14ac:dyDescent="0.3">
      <c r="A1307" s="108">
        <f t="shared" si="20"/>
        <v>0</v>
      </c>
      <c r="B1307" s="108" t="s">
        <v>6088</v>
      </c>
      <c r="C1307" s="108" t="s">
        <v>6089</v>
      </c>
    </row>
    <row r="1308" spans="1:3" x14ac:dyDescent="0.3">
      <c r="A1308" s="108">
        <f t="shared" si="20"/>
        <v>0</v>
      </c>
      <c r="B1308" s="108" t="s">
        <v>6092</v>
      </c>
      <c r="C1308" s="108" t="s">
        <v>6093</v>
      </c>
    </row>
    <row r="1309" spans="1:3" x14ac:dyDescent="0.3">
      <c r="A1309" s="108">
        <f t="shared" si="20"/>
        <v>0</v>
      </c>
      <c r="B1309" s="108" t="s">
        <v>6096</v>
      </c>
      <c r="C1309" s="108" t="s">
        <v>6097</v>
      </c>
    </row>
    <row r="1310" spans="1:3" x14ac:dyDescent="0.3">
      <c r="A1310" s="108">
        <f t="shared" si="20"/>
        <v>0</v>
      </c>
      <c r="B1310" s="108" t="s">
        <v>6100</v>
      </c>
      <c r="C1310" s="108" t="s">
        <v>6101</v>
      </c>
    </row>
    <row r="1311" spans="1:3" x14ac:dyDescent="0.3">
      <c r="A1311" s="108">
        <f t="shared" si="20"/>
        <v>0</v>
      </c>
      <c r="B1311" s="108" t="s">
        <v>6104</v>
      </c>
      <c r="C1311" s="108" t="s">
        <v>6105</v>
      </c>
    </row>
    <row r="1312" spans="1:3" x14ac:dyDescent="0.3">
      <c r="A1312" s="108">
        <f t="shared" si="20"/>
        <v>0</v>
      </c>
      <c r="B1312" s="108" t="s">
        <v>6108</v>
      </c>
      <c r="C1312" s="108" t="s">
        <v>6109</v>
      </c>
    </row>
    <row r="1313" spans="1:3" x14ac:dyDescent="0.3">
      <c r="A1313" s="108">
        <f t="shared" si="20"/>
        <v>0</v>
      </c>
      <c r="B1313" s="108" t="s">
        <v>6112</v>
      </c>
      <c r="C1313" s="108" t="s">
        <v>6113</v>
      </c>
    </row>
    <row r="1314" spans="1:3" x14ac:dyDescent="0.3">
      <c r="A1314" s="108">
        <f t="shared" si="20"/>
        <v>0</v>
      </c>
      <c r="B1314" s="108" t="s">
        <v>6116</v>
      </c>
      <c r="C1314" s="108" t="s">
        <v>6117</v>
      </c>
    </row>
    <row r="1315" spans="1:3" x14ac:dyDescent="0.3">
      <c r="A1315" s="108">
        <f t="shared" si="20"/>
        <v>0</v>
      </c>
      <c r="B1315" s="108" t="s">
        <v>6120</v>
      </c>
      <c r="C1315" s="108" t="s">
        <v>6121</v>
      </c>
    </row>
    <row r="1316" spans="1:3" x14ac:dyDescent="0.3">
      <c r="A1316" s="108">
        <f t="shared" si="20"/>
        <v>0</v>
      </c>
      <c r="B1316" s="108" t="s">
        <v>6124</v>
      </c>
      <c r="C1316" s="108" t="s">
        <v>6125</v>
      </c>
    </row>
    <row r="1317" spans="1:3" x14ac:dyDescent="0.3">
      <c r="A1317" s="108">
        <f t="shared" si="20"/>
        <v>0</v>
      </c>
      <c r="B1317" s="108" t="s">
        <v>6128</v>
      </c>
      <c r="C1317" s="108" t="s">
        <v>6129</v>
      </c>
    </row>
    <row r="1318" spans="1:3" x14ac:dyDescent="0.3">
      <c r="A1318" s="108">
        <f t="shared" si="20"/>
        <v>0</v>
      </c>
      <c r="B1318" s="108" t="s">
        <v>6132</v>
      </c>
      <c r="C1318" s="108" t="s">
        <v>6133</v>
      </c>
    </row>
    <row r="1319" spans="1:3" x14ac:dyDescent="0.3">
      <c r="A1319" s="108">
        <f t="shared" si="20"/>
        <v>0</v>
      </c>
      <c r="B1319" s="108" t="s">
        <v>6135</v>
      </c>
      <c r="C1319" s="108" t="s">
        <v>6136</v>
      </c>
    </row>
    <row r="1320" spans="1:3" x14ac:dyDescent="0.3">
      <c r="A1320" s="108">
        <f t="shared" si="20"/>
        <v>0</v>
      </c>
      <c r="B1320" s="108" t="s">
        <v>6139</v>
      </c>
      <c r="C1320" s="108" t="s">
        <v>6140</v>
      </c>
    </row>
    <row r="1321" spans="1:3" x14ac:dyDescent="0.3">
      <c r="A1321" s="108">
        <f t="shared" si="20"/>
        <v>0</v>
      </c>
      <c r="B1321" s="108" t="s">
        <v>6143</v>
      </c>
      <c r="C1321" s="108" t="s">
        <v>6144</v>
      </c>
    </row>
    <row r="1322" spans="1:3" x14ac:dyDescent="0.3">
      <c r="A1322" s="108">
        <f t="shared" si="20"/>
        <v>0</v>
      </c>
      <c r="B1322" s="108" t="s">
        <v>6147</v>
      </c>
      <c r="C1322" s="108" t="s">
        <v>6148</v>
      </c>
    </row>
    <row r="1323" spans="1:3" x14ac:dyDescent="0.3">
      <c r="A1323" s="108">
        <f t="shared" si="20"/>
        <v>0</v>
      </c>
      <c r="B1323" s="108" t="s">
        <v>6151</v>
      </c>
      <c r="C1323" s="108" t="s">
        <v>6152</v>
      </c>
    </row>
    <row r="1324" spans="1:3" x14ac:dyDescent="0.3">
      <c r="A1324" s="108">
        <f t="shared" si="20"/>
        <v>0</v>
      </c>
      <c r="B1324" s="108" t="s">
        <v>6155</v>
      </c>
      <c r="C1324" s="108" t="s">
        <v>6156</v>
      </c>
    </row>
    <row r="1325" spans="1:3" x14ac:dyDescent="0.3">
      <c r="A1325" s="108">
        <f t="shared" si="20"/>
        <v>0</v>
      </c>
      <c r="B1325" s="108" t="s">
        <v>6159</v>
      </c>
      <c r="C1325" s="108" t="s">
        <v>6160</v>
      </c>
    </row>
    <row r="1326" spans="1:3" x14ac:dyDescent="0.3">
      <c r="A1326" s="108">
        <f t="shared" si="20"/>
        <v>0</v>
      </c>
      <c r="B1326" s="108" t="s">
        <v>6163</v>
      </c>
      <c r="C1326" s="108" t="s">
        <v>6164</v>
      </c>
    </row>
    <row r="1327" spans="1:3" x14ac:dyDescent="0.3">
      <c r="A1327" s="108">
        <f t="shared" si="20"/>
        <v>0</v>
      </c>
      <c r="B1327" s="108" t="s">
        <v>6167</v>
      </c>
      <c r="C1327" s="108" t="s">
        <v>6168</v>
      </c>
    </row>
    <row r="1328" spans="1:3" x14ac:dyDescent="0.3">
      <c r="A1328" s="108">
        <f t="shared" si="20"/>
        <v>0</v>
      </c>
      <c r="B1328" s="108" t="s">
        <v>6171</v>
      </c>
      <c r="C1328" s="108" t="s">
        <v>6172</v>
      </c>
    </row>
    <row r="1329" spans="1:3" x14ac:dyDescent="0.3">
      <c r="A1329" s="108">
        <f t="shared" si="20"/>
        <v>0</v>
      </c>
      <c r="B1329" s="108" t="s">
        <v>6175</v>
      </c>
      <c r="C1329" s="108" t="s">
        <v>6176</v>
      </c>
    </row>
    <row r="1330" spans="1:3" x14ac:dyDescent="0.3">
      <c r="A1330" s="108">
        <f t="shared" si="20"/>
        <v>0</v>
      </c>
      <c r="B1330" s="108" t="s">
        <v>6179</v>
      </c>
      <c r="C1330" s="108" t="s">
        <v>6180</v>
      </c>
    </row>
    <row r="1331" spans="1:3" x14ac:dyDescent="0.3">
      <c r="A1331" s="108">
        <f t="shared" si="20"/>
        <v>0</v>
      </c>
      <c r="B1331" s="108" t="s">
        <v>6183</v>
      </c>
      <c r="C1331" s="108" t="s">
        <v>6184</v>
      </c>
    </row>
    <row r="1332" spans="1:3" x14ac:dyDescent="0.3">
      <c r="A1332" s="108">
        <f t="shared" si="20"/>
        <v>0</v>
      </c>
      <c r="B1332" s="108" t="s">
        <v>6187</v>
      </c>
      <c r="C1332" s="108" t="s">
        <v>6188</v>
      </c>
    </row>
    <row r="1333" spans="1:3" x14ac:dyDescent="0.3">
      <c r="A1333" s="108">
        <f t="shared" si="20"/>
        <v>0</v>
      </c>
      <c r="B1333" s="108" t="s">
        <v>6191</v>
      </c>
      <c r="C1333" s="108" t="s">
        <v>6192</v>
      </c>
    </row>
    <row r="1334" spans="1:3" x14ac:dyDescent="0.3">
      <c r="A1334" s="108">
        <f t="shared" si="20"/>
        <v>0</v>
      </c>
      <c r="B1334" s="108" t="s">
        <v>6195</v>
      </c>
      <c r="C1334" s="108" t="s">
        <v>6196</v>
      </c>
    </row>
    <row r="1335" spans="1:3" x14ac:dyDescent="0.3">
      <c r="A1335" s="108">
        <f t="shared" si="20"/>
        <v>0</v>
      </c>
      <c r="B1335" s="108" t="s">
        <v>6199</v>
      </c>
      <c r="C1335" s="108" t="s">
        <v>6200</v>
      </c>
    </row>
    <row r="1336" spans="1:3" x14ac:dyDescent="0.3">
      <c r="A1336" s="108">
        <f t="shared" si="20"/>
        <v>0</v>
      </c>
      <c r="B1336" s="108" t="s">
        <v>6203</v>
      </c>
      <c r="C1336" s="108" t="s">
        <v>6204</v>
      </c>
    </row>
    <row r="1337" spans="1:3" x14ac:dyDescent="0.3">
      <c r="A1337" s="108">
        <f t="shared" si="20"/>
        <v>0</v>
      </c>
      <c r="B1337" s="108" t="s">
        <v>6207</v>
      </c>
      <c r="C1337" s="108" t="s">
        <v>6208</v>
      </c>
    </row>
    <row r="1338" spans="1:3" x14ac:dyDescent="0.3">
      <c r="A1338" s="108">
        <f t="shared" si="20"/>
        <v>0</v>
      </c>
      <c r="B1338" s="108" t="s">
        <v>6210</v>
      </c>
      <c r="C1338" s="108" t="s">
        <v>6211</v>
      </c>
    </row>
    <row r="1339" spans="1:3" x14ac:dyDescent="0.3">
      <c r="A1339" s="108">
        <f t="shared" si="20"/>
        <v>0</v>
      </c>
      <c r="B1339" s="108" t="s">
        <v>6214</v>
      </c>
      <c r="C1339" s="108" t="s">
        <v>6215</v>
      </c>
    </row>
    <row r="1340" spans="1:3" x14ac:dyDescent="0.3">
      <c r="A1340" s="108">
        <f t="shared" si="20"/>
        <v>0</v>
      </c>
      <c r="B1340" s="108" t="s">
        <v>6217</v>
      </c>
      <c r="C1340" s="108" t="s">
        <v>6218</v>
      </c>
    </row>
    <row r="1341" spans="1:3" x14ac:dyDescent="0.3">
      <c r="A1341" s="108">
        <f t="shared" si="20"/>
        <v>0</v>
      </c>
      <c r="B1341" s="108" t="s">
        <v>6221</v>
      </c>
      <c r="C1341" s="108" t="s">
        <v>6222</v>
      </c>
    </row>
    <row r="1342" spans="1:3" x14ac:dyDescent="0.3">
      <c r="A1342" s="108">
        <f t="shared" si="20"/>
        <v>0</v>
      </c>
      <c r="B1342" s="108" t="s">
        <v>6225</v>
      </c>
      <c r="C1342" s="108" t="s">
        <v>6226</v>
      </c>
    </row>
    <row r="1343" spans="1:3" x14ac:dyDescent="0.3">
      <c r="A1343" s="108">
        <f t="shared" si="20"/>
        <v>0</v>
      </c>
      <c r="B1343" s="108" t="s">
        <v>6229</v>
      </c>
      <c r="C1343" s="108" t="s">
        <v>6230</v>
      </c>
    </row>
    <row r="1344" spans="1:3" x14ac:dyDescent="0.3">
      <c r="A1344" s="108">
        <f t="shared" si="20"/>
        <v>0</v>
      </c>
      <c r="B1344" s="108" t="s">
        <v>6233</v>
      </c>
      <c r="C1344" s="108" t="s">
        <v>6234</v>
      </c>
    </row>
    <row r="1345" spans="1:3" x14ac:dyDescent="0.3">
      <c r="A1345" s="108">
        <f t="shared" si="20"/>
        <v>0</v>
      </c>
      <c r="B1345" s="108" t="s">
        <v>6237</v>
      </c>
      <c r="C1345" s="108" t="s">
        <v>6238</v>
      </c>
    </row>
    <row r="1346" spans="1:3" x14ac:dyDescent="0.3">
      <c r="A1346" s="108">
        <f t="shared" si="20"/>
        <v>0</v>
      </c>
      <c r="B1346" s="108" t="s">
        <v>6241</v>
      </c>
      <c r="C1346" s="108" t="s">
        <v>6242</v>
      </c>
    </row>
    <row r="1347" spans="1:3" x14ac:dyDescent="0.3">
      <c r="A1347" s="108">
        <f t="shared" ref="A1347:A1410" si="21">IFERROR(IF(SEARCH($D$1,C1347)&gt;0,A1346+1,A1346),A1346)</f>
        <v>0</v>
      </c>
      <c r="B1347" s="108" t="s">
        <v>6245</v>
      </c>
      <c r="C1347" s="108" t="s">
        <v>6246</v>
      </c>
    </row>
    <row r="1348" spans="1:3" x14ac:dyDescent="0.3">
      <c r="A1348" s="108">
        <f t="shared" si="21"/>
        <v>0</v>
      </c>
      <c r="B1348" s="108" t="s">
        <v>6249</v>
      </c>
      <c r="C1348" s="108" t="s">
        <v>6250</v>
      </c>
    </row>
    <row r="1349" spans="1:3" x14ac:dyDescent="0.3">
      <c r="A1349" s="108">
        <f t="shared" si="21"/>
        <v>0</v>
      </c>
      <c r="B1349" s="108" t="s">
        <v>6253</v>
      </c>
      <c r="C1349" s="108" t="s">
        <v>6254</v>
      </c>
    </row>
    <row r="1350" spans="1:3" x14ac:dyDescent="0.3">
      <c r="A1350" s="108">
        <f t="shared" si="21"/>
        <v>0</v>
      </c>
      <c r="B1350" s="108" t="s">
        <v>6257</v>
      </c>
      <c r="C1350" s="108" t="s">
        <v>6258</v>
      </c>
    </row>
    <row r="1351" spans="1:3" x14ac:dyDescent="0.3">
      <c r="A1351" s="108">
        <f t="shared" si="21"/>
        <v>0</v>
      </c>
      <c r="B1351" s="108" t="s">
        <v>6261</v>
      </c>
      <c r="C1351" s="108" t="s">
        <v>6262</v>
      </c>
    </row>
    <row r="1352" spans="1:3" x14ac:dyDescent="0.3">
      <c r="A1352" s="108">
        <f t="shared" si="21"/>
        <v>0</v>
      </c>
      <c r="B1352" s="108" t="s">
        <v>6265</v>
      </c>
      <c r="C1352" s="108" t="s">
        <v>6266</v>
      </c>
    </row>
    <row r="1353" spans="1:3" x14ac:dyDescent="0.3">
      <c r="A1353" s="108">
        <f t="shared" si="21"/>
        <v>0</v>
      </c>
      <c r="B1353" s="108" t="s">
        <v>6269</v>
      </c>
      <c r="C1353" s="108" t="s">
        <v>6270</v>
      </c>
    </row>
    <row r="1354" spans="1:3" x14ac:dyDescent="0.3">
      <c r="A1354" s="108">
        <f t="shared" si="21"/>
        <v>0</v>
      </c>
      <c r="B1354" s="108" t="s">
        <v>6273</v>
      </c>
      <c r="C1354" s="108" t="s">
        <v>6274</v>
      </c>
    </row>
    <row r="1355" spans="1:3" x14ac:dyDescent="0.3">
      <c r="A1355" s="108">
        <f t="shared" si="21"/>
        <v>0</v>
      </c>
      <c r="B1355" s="108" t="s">
        <v>6277</v>
      </c>
      <c r="C1355" s="108" t="s">
        <v>6278</v>
      </c>
    </row>
    <row r="1356" spans="1:3" x14ac:dyDescent="0.3">
      <c r="A1356" s="108">
        <f t="shared" si="21"/>
        <v>0</v>
      </c>
      <c r="B1356" s="108" t="s">
        <v>6281</v>
      </c>
      <c r="C1356" s="108" t="s">
        <v>6282</v>
      </c>
    </row>
    <row r="1357" spans="1:3" x14ac:dyDescent="0.3">
      <c r="A1357" s="108">
        <f t="shared" si="21"/>
        <v>0</v>
      </c>
      <c r="B1357" s="108" t="s">
        <v>6285</v>
      </c>
      <c r="C1357" s="108" t="s">
        <v>6286</v>
      </c>
    </row>
    <row r="1358" spans="1:3" x14ac:dyDescent="0.3">
      <c r="A1358" s="108">
        <f t="shared" si="21"/>
        <v>0</v>
      </c>
      <c r="B1358" s="108" t="s">
        <v>6289</v>
      </c>
      <c r="C1358" s="108" t="s">
        <v>6290</v>
      </c>
    </row>
    <row r="1359" spans="1:3" x14ac:dyDescent="0.3">
      <c r="A1359" s="108">
        <f t="shared" si="21"/>
        <v>0</v>
      </c>
      <c r="B1359" s="108" t="s">
        <v>6293</v>
      </c>
      <c r="C1359" s="108" t="s">
        <v>6294</v>
      </c>
    </row>
    <row r="1360" spans="1:3" x14ac:dyDescent="0.3">
      <c r="A1360" s="108">
        <f t="shared" si="21"/>
        <v>0</v>
      </c>
      <c r="B1360" s="108" t="s">
        <v>6297</v>
      </c>
      <c r="C1360" s="108" t="s">
        <v>6298</v>
      </c>
    </row>
    <row r="1361" spans="1:3" x14ac:dyDescent="0.3">
      <c r="A1361" s="108">
        <f t="shared" si="21"/>
        <v>0</v>
      </c>
      <c r="B1361" s="108" t="s">
        <v>6301</v>
      </c>
      <c r="C1361" s="108" t="s">
        <v>6302</v>
      </c>
    </row>
    <row r="1362" spans="1:3" x14ac:dyDescent="0.3">
      <c r="A1362" s="108">
        <f t="shared" si="21"/>
        <v>0</v>
      </c>
      <c r="B1362" s="108" t="s">
        <v>6305</v>
      </c>
      <c r="C1362" s="108" t="s">
        <v>6306</v>
      </c>
    </row>
    <row r="1363" spans="1:3" x14ac:dyDescent="0.3">
      <c r="A1363" s="108">
        <f t="shared" si="21"/>
        <v>0</v>
      </c>
      <c r="B1363" s="108" t="s">
        <v>6309</v>
      </c>
      <c r="C1363" s="108" t="s">
        <v>6310</v>
      </c>
    </row>
    <row r="1364" spans="1:3" x14ac:dyDescent="0.3">
      <c r="A1364" s="108">
        <f t="shared" si="21"/>
        <v>0</v>
      </c>
      <c r="B1364" s="108" t="s">
        <v>6313</v>
      </c>
      <c r="C1364" s="108" t="s">
        <v>6314</v>
      </c>
    </row>
    <row r="1365" spans="1:3" x14ac:dyDescent="0.3">
      <c r="A1365" s="108">
        <f t="shared" si="21"/>
        <v>0</v>
      </c>
      <c r="B1365" s="108" t="s">
        <v>6317</v>
      </c>
      <c r="C1365" s="108" t="s">
        <v>6318</v>
      </c>
    </row>
    <row r="1366" spans="1:3" x14ac:dyDescent="0.3">
      <c r="A1366" s="108">
        <f t="shared" si="21"/>
        <v>0</v>
      </c>
      <c r="B1366" s="108" t="s">
        <v>6321</v>
      </c>
      <c r="C1366" s="108" t="s">
        <v>6322</v>
      </c>
    </row>
    <row r="1367" spans="1:3" x14ac:dyDescent="0.3">
      <c r="A1367" s="108">
        <f t="shared" si="21"/>
        <v>0</v>
      </c>
      <c r="B1367" s="108" t="s">
        <v>6325</v>
      </c>
      <c r="C1367" s="108" t="s">
        <v>6326</v>
      </c>
    </row>
    <row r="1368" spans="1:3" x14ac:dyDescent="0.3">
      <c r="A1368" s="108">
        <f t="shared" si="21"/>
        <v>0</v>
      </c>
      <c r="B1368" s="108" t="s">
        <v>6329</v>
      </c>
      <c r="C1368" s="108" t="s">
        <v>6330</v>
      </c>
    </row>
    <row r="1369" spans="1:3" x14ac:dyDescent="0.3">
      <c r="A1369" s="108">
        <f t="shared" si="21"/>
        <v>0</v>
      </c>
      <c r="B1369" s="108" t="s">
        <v>6333</v>
      </c>
      <c r="C1369" s="108" t="s">
        <v>6334</v>
      </c>
    </row>
    <row r="1370" spans="1:3" x14ac:dyDescent="0.3">
      <c r="A1370" s="108">
        <f t="shared" si="21"/>
        <v>0</v>
      </c>
      <c r="B1370" s="108" t="s">
        <v>6337</v>
      </c>
      <c r="C1370" s="108" t="s">
        <v>6338</v>
      </c>
    </row>
    <row r="1371" spans="1:3" x14ac:dyDescent="0.3">
      <c r="A1371" s="108">
        <f t="shared" si="21"/>
        <v>0</v>
      </c>
      <c r="B1371" s="108" t="s">
        <v>6341</v>
      </c>
      <c r="C1371" s="108" t="s">
        <v>6342</v>
      </c>
    </row>
    <row r="1372" spans="1:3" x14ac:dyDescent="0.3">
      <c r="A1372" s="108">
        <f t="shared" si="21"/>
        <v>0</v>
      </c>
      <c r="B1372" s="108" t="s">
        <v>6345</v>
      </c>
      <c r="C1372" s="108" t="s">
        <v>6346</v>
      </c>
    </row>
    <row r="1373" spans="1:3" x14ac:dyDescent="0.3">
      <c r="A1373" s="108">
        <f t="shared" si="21"/>
        <v>0</v>
      </c>
      <c r="B1373" s="108" t="s">
        <v>6349</v>
      </c>
      <c r="C1373" s="108" t="s">
        <v>6350</v>
      </c>
    </row>
    <row r="1374" spans="1:3" x14ac:dyDescent="0.3">
      <c r="A1374" s="108">
        <f t="shared" si="21"/>
        <v>0</v>
      </c>
      <c r="B1374" s="108" t="s">
        <v>6353</v>
      </c>
      <c r="C1374" s="108" t="s">
        <v>6354</v>
      </c>
    </row>
    <row r="1375" spans="1:3" x14ac:dyDescent="0.3">
      <c r="A1375" s="108">
        <f t="shared" si="21"/>
        <v>0</v>
      </c>
      <c r="B1375" s="108" t="s">
        <v>6357</v>
      </c>
      <c r="C1375" s="108" t="s">
        <v>6358</v>
      </c>
    </row>
    <row r="1376" spans="1:3" x14ac:dyDescent="0.3">
      <c r="A1376" s="108">
        <f t="shared" si="21"/>
        <v>0</v>
      </c>
      <c r="B1376" s="108" t="s">
        <v>6361</v>
      </c>
      <c r="C1376" s="108" t="s">
        <v>6362</v>
      </c>
    </row>
    <row r="1377" spans="1:3" x14ac:dyDescent="0.3">
      <c r="A1377" s="108">
        <f t="shared" si="21"/>
        <v>0</v>
      </c>
      <c r="B1377" s="108" t="s">
        <v>6365</v>
      </c>
      <c r="C1377" s="108" t="s">
        <v>6366</v>
      </c>
    </row>
    <row r="1378" spans="1:3" x14ac:dyDescent="0.3">
      <c r="A1378" s="108">
        <f t="shared" si="21"/>
        <v>0</v>
      </c>
      <c r="B1378" s="108" t="s">
        <v>6370</v>
      </c>
      <c r="C1378" s="108" t="s">
        <v>6371</v>
      </c>
    </row>
    <row r="1379" spans="1:3" x14ac:dyDescent="0.3">
      <c r="A1379" s="108">
        <f t="shared" si="21"/>
        <v>0</v>
      </c>
      <c r="B1379" s="108" t="s">
        <v>6369</v>
      </c>
      <c r="C1379" s="108" t="s">
        <v>6374</v>
      </c>
    </row>
    <row r="1380" spans="1:3" x14ac:dyDescent="0.3">
      <c r="A1380" s="108">
        <f t="shared" si="21"/>
        <v>0</v>
      </c>
      <c r="B1380" s="108" t="s">
        <v>6377</v>
      </c>
      <c r="C1380" s="108" t="s">
        <v>6378</v>
      </c>
    </row>
    <row r="1381" spans="1:3" x14ac:dyDescent="0.3">
      <c r="A1381" s="108">
        <f t="shared" si="21"/>
        <v>0</v>
      </c>
      <c r="B1381" s="108" t="s">
        <v>6381</v>
      </c>
      <c r="C1381" s="108" t="s">
        <v>6382</v>
      </c>
    </row>
    <row r="1382" spans="1:3" x14ac:dyDescent="0.3">
      <c r="A1382" s="108">
        <f t="shared" si="21"/>
        <v>0</v>
      </c>
      <c r="B1382" s="108" t="s">
        <v>6385</v>
      </c>
      <c r="C1382" s="108" t="s">
        <v>6386</v>
      </c>
    </row>
    <row r="1383" spans="1:3" x14ac:dyDescent="0.3">
      <c r="A1383" s="108">
        <f t="shared" si="21"/>
        <v>0</v>
      </c>
      <c r="B1383" s="108" t="s">
        <v>6389</v>
      </c>
      <c r="C1383" s="108" t="s">
        <v>6390</v>
      </c>
    </row>
    <row r="1384" spans="1:3" x14ac:dyDescent="0.3">
      <c r="A1384" s="108">
        <f t="shared" si="21"/>
        <v>0</v>
      </c>
      <c r="B1384" s="108" t="s">
        <v>6393</v>
      </c>
      <c r="C1384" s="108" t="s">
        <v>6394</v>
      </c>
    </row>
    <row r="1385" spans="1:3" x14ac:dyDescent="0.3">
      <c r="A1385" s="108">
        <f t="shared" si="21"/>
        <v>0</v>
      </c>
      <c r="B1385" s="108" t="s">
        <v>6397</v>
      </c>
      <c r="C1385" s="108" t="s">
        <v>6398</v>
      </c>
    </row>
    <row r="1386" spans="1:3" x14ac:dyDescent="0.3">
      <c r="A1386" s="108">
        <f t="shared" si="21"/>
        <v>0</v>
      </c>
      <c r="B1386" s="108" t="s">
        <v>6401</v>
      </c>
      <c r="C1386" s="108" t="s">
        <v>6402</v>
      </c>
    </row>
    <row r="1387" spans="1:3" x14ac:dyDescent="0.3">
      <c r="A1387" s="108">
        <f t="shared" si="21"/>
        <v>0</v>
      </c>
      <c r="B1387" s="108" t="s">
        <v>6405</v>
      </c>
      <c r="C1387" s="108" t="s">
        <v>6406</v>
      </c>
    </row>
    <row r="1388" spans="1:3" x14ac:dyDescent="0.3">
      <c r="A1388" s="108">
        <f t="shared" si="21"/>
        <v>0</v>
      </c>
      <c r="B1388" s="108" t="s">
        <v>6409</v>
      </c>
      <c r="C1388" s="108" t="s">
        <v>6410</v>
      </c>
    </row>
    <row r="1389" spans="1:3" x14ac:dyDescent="0.3">
      <c r="A1389" s="108">
        <f t="shared" si="21"/>
        <v>0</v>
      </c>
      <c r="B1389" s="108" t="s">
        <v>6413</v>
      </c>
      <c r="C1389" s="108" t="s">
        <v>6414</v>
      </c>
    </row>
    <row r="1390" spans="1:3" x14ac:dyDescent="0.3">
      <c r="A1390" s="108">
        <f t="shared" si="21"/>
        <v>0</v>
      </c>
      <c r="B1390" s="108" t="s">
        <v>6417</v>
      </c>
      <c r="C1390" s="108" t="s">
        <v>6418</v>
      </c>
    </row>
    <row r="1391" spans="1:3" x14ac:dyDescent="0.3">
      <c r="A1391" s="108">
        <f t="shared" si="21"/>
        <v>0</v>
      </c>
      <c r="B1391" s="108" t="s">
        <v>6421</v>
      </c>
      <c r="C1391" s="108" t="s">
        <v>6422</v>
      </c>
    </row>
    <row r="1392" spans="1:3" x14ac:dyDescent="0.3">
      <c r="A1392" s="108">
        <f t="shared" si="21"/>
        <v>0</v>
      </c>
      <c r="B1392" s="108" t="s">
        <v>6425</v>
      </c>
      <c r="C1392" s="108" t="s">
        <v>6426</v>
      </c>
    </row>
    <row r="1393" spans="1:3" x14ac:dyDescent="0.3">
      <c r="A1393" s="108">
        <f t="shared" si="21"/>
        <v>0</v>
      </c>
      <c r="B1393" s="108" t="s">
        <v>6429</v>
      </c>
      <c r="C1393" s="108" t="s">
        <v>6430</v>
      </c>
    </row>
    <row r="1394" spans="1:3" x14ac:dyDescent="0.3">
      <c r="A1394" s="108">
        <f t="shared" si="21"/>
        <v>0</v>
      </c>
      <c r="B1394" s="108" t="s">
        <v>6433</v>
      </c>
      <c r="C1394" s="108" t="s">
        <v>6434</v>
      </c>
    </row>
    <row r="1395" spans="1:3" x14ac:dyDescent="0.3">
      <c r="A1395" s="108">
        <f t="shared" si="21"/>
        <v>0</v>
      </c>
      <c r="B1395" s="108" t="s">
        <v>6437</v>
      </c>
      <c r="C1395" s="108" t="s">
        <v>6438</v>
      </c>
    </row>
    <row r="1396" spans="1:3" x14ac:dyDescent="0.3">
      <c r="A1396" s="108">
        <f t="shared" si="21"/>
        <v>0</v>
      </c>
      <c r="B1396" s="108" t="s">
        <v>6441</v>
      </c>
      <c r="C1396" s="108" t="s">
        <v>6442</v>
      </c>
    </row>
    <row r="1397" spans="1:3" x14ac:dyDescent="0.3">
      <c r="A1397" s="108">
        <f t="shared" si="21"/>
        <v>0</v>
      </c>
      <c r="B1397" s="108" t="s">
        <v>6445</v>
      </c>
      <c r="C1397" s="108" t="s">
        <v>6446</v>
      </c>
    </row>
    <row r="1398" spans="1:3" x14ac:dyDescent="0.3">
      <c r="A1398" s="108">
        <f t="shared" si="21"/>
        <v>0</v>
      </c>
      <c r="B1398" s="108" t="s">
        <v>6449</v>
      </c>
      <c r="C1398" s="108" t="s">
        <v>6450</v>
      </c>
    </row>
    <row r="1399" spans="1:3" x14ac:dyDescent="0.3">
      <c r="A1399" s="108">
        <f t="shared" si="21"/>
        <v>0</v>
      </c>
      <c r="B1399" s="108" t="s">
        <v>6453</v>
      </c>
      <c r="C1399" s="108" t="s">
        <v>6454</v>
      </c>
    </row>
    <row r="1400" spans="1:3" x14ac:dyDescent="0.3">
      <c r="A1400" s="108">
        <f t="shared" si="21"/>
        <v>0</v>
      </c>
      <c r="B1400" s="108" t="s">
        <v>6457</v>
      </c>
      <c r="C1400" s="108" t="s">
        <v>6458</v>
      </c>
    </row>
    <row r="1401" spans="1:3" x14ac:dyDescent="0.3">
      <c r="A1401" s="108">
        <f t="shared" si="21"/>
        <v>0</v>
      </c>
      <c r="B1401" s="108" t="s">
        <v>6461</v>
      </c>
      <c r="C1401" s="108" t="s">
        <v>6462</v>
      </c>
    </row>
    <row r="1402" spans="1:3" x14ac:dyDescent="0.3">
      <c r="A1402" s="108">
        <f t="shared" si="21"/>
        <v>0</v>
      </c>
      <c r="B1402" s="108" t="s">
        <v>6465</v>
      </c>
      <c r="C1402" s="108" t="s">
        <v>6466</v>
      </c>
    </row>
    <row r="1403" spans="1:3" x14ac:dyDescent="0.3">
      <c r="A1403" s="108">
        <f t="shared" si="21"/>
        <v>0</v>
      </c>
      <c r="B1403" s="108" t="s">
        <v>6469</v>
      </c>
      <c r="C1403" s="108" t="s">
        <v>6470</v>
      </c>
    </row>
    <row r="1404" spans="1:3" x14ac:dyDescent="0.3">
      <c r="A1404" s="108">
        <f t="shared" si="21"/>
        <v>0</v>
      </c>
      <c r="B1404" s="108" t="s">
        <v>6473</v>
      </c>
      <c r="C1404" s="108" t="s">
        <v>6474</v>
      </c>
    </row>
    <row r="1405" spans="1:3" x14ac:dyDescent="0.3">
      <c r="A1405" s="108">
        <f t="shared" si="21"/>
        <v>0</v>
      </c>
      <c r="B1405" s="108" t="s">
        <v>6477</v>
      </c>
      <c r="C1405" s="108" t="s">
        <v>6478</v>
      </c>
    </row>
    <row r="1406" spans="1:3" x14ac:dyDescent="0.3">
      <c r="A1406" s="108">
        <f t="shared" si="21"/>
        <v>0</v>
      </c>
      <c r="B1406" s="108" t="s">
        <v>6481</v>
      </c>
      <c r="C1406" s="108" t="s">
        <v>6482</v>
      </c>
    </row>
    <row r="1407" spans="1:3" x14ac:dyDescent="0.3">
      <c r="A1407" s="108">
        <f t="shared" si="21"/>
        <v>0</v>
      </c>
      <c r="B1407" s="108" t="s">
        <v>6485</v>
      </c>
      <c r="C1407" s="108" t="s">
        <v>6486</v>
      </c>
    </row>
    <row r="1408" spans="1:3" x14ac:dyDescent="0.3">
      <c r="A1408" s="108">
        <f t="shared" si="21"/>
        <v>0</v>
      </c>
      <c r="B1408" s="108" t="s">
        <v>6489</v>
      </c>
      <c r="C1408" s="108" t="s">
        <v>6490</v>
      </c>
    </row>
    <row r="1409" spans="1:3" x14ac:dyDescent="0.3">
      <c r="A1409" s="108">
        <f t="shared" si="21"/>
        <v>0</v>
      </c>
      <c r="B1409" s="108" t="s">
        <v>6493</v>
      </c>
      <c r="C1409" s="108" t="s">
        <v>6494</v>
      </c>
    </row>
    <row r="1410" spans="1:3" x14ac:dyDescent="0.3">
      <c r="A1410" s="108">
        <f t="shared" si="21"/>
        <v>0</v>
      </c>
      <c r="B1410" s="108" t="s">
        <v>6496</v>
      </c>
      <c r="C1410" s="108" t="s">
        <v>6497</v>
      </c>
    </row>
    <row r="1411" spans="1:3" x14ac:dyDescent="0.3">
      <c r="A1411" s="108">
        <f t="shared" ref="A1411:A1474" si="22">IFERROR(IF(SEARCH($D$1,C1411)&gt;0,A1410+1,A1410),A1410)</f>
        <v>0</v>
      </c>
      <c r="B1411" s="108" t="s">
        <v>6500</v>
      </c>
      <c r="C1411" s="108" t="s">
        <v>6501</v>
      </c>
    </row>
    <row r="1412" spans="1:3" x14ac:dyDescent="0.3">
      <c r="A1412" s="108">
        <f t="shared" si="22"/>
        <v>0</v>
      </c>
      <c r="B1412" s="108" t="s">
        <v>6504</v>
      </c>
      <c r="C1412" s="108" t="s">
        <v>6505</v>
      </c>
    </row>
    <row r="1413" spans="1:3" x14ac:dyDescent="0.3">
      <c r="A1413" s="108">
        <f t="shared" si="22"/>
        <v>0</v>
      </c>
      <c r="B1413" s="108" t="s">
        <v>6508</v>
      </c>
      <c r="C1413" s="108" t="s">
        <v>6509</v>
      </c>
    </row>
    <row r="1414" spans="1:3" x14ac:dyDescent="0.3">
      <c r="A1414" s="108">
        <f t="shared" si="22"/>
        <v>0</v>
      </c>
      <c r="B1414" s="108" t="s">
        <v>6511</v>
      </c>
      <c r="C1414" s="108" t="s">
        <v>6512</v>
      </c>
    </row>
    <row r="1415" spans="1:3" x14ac:dyDescent="0.3">
      <c r="A1415" s="108">
        <f t="shared" si="22"/>
        <v>0</v>
      </c>
      <c r="B1415" s="108" t="s">
        <v>6515</v>
      </c>
      <c r="C1415" s="108" t="s">
        <v>6516</v>
      </c>
    </row>
    <row r="1416" spans="1:3" x14ac:dyDescent="0.3">
      <c r="A1416" s="108">
        <f t="shared" si="22"/>
        <v>0</v>
      </c>
      <c r="B1416" s="108" t="s">
        <v>6519</v>
      </c>
      <c r="C1416" s="108" t="s">
        <v>6520</v>
      </c>
    </row>
    <row r="1417" spans="1:3" x14ac:dyDescent="0.3">
      <c r="A1417" s="108">
        <f t="shared" si="22"/>
        <v>0</v>
      </c>
      <c r="B1417" s="108" t="s">
        <v>6523</v>
      </c>
      <c r="C1417" s="108" t="s">
        <v>6524</v>
      </c>
    </row>
    <row r="1418" spans="1:3" x14ac:dyDescent="0.3">
      <c r="A1418" s="108">
        <f t="shared" si="22"/>
        <v>0</v>
      </c>
      <c r="B1418" s="108" t="s">
        <v>6527</v>
      </c>
      <c r="C1418" s="108" t="s">
        <v>6528</v>
      </c>
    </row>
    <row r="1419" spans="1:3" x14ac:dyDescent="0.3">
      <c r="A1419" s="108">
        <f t="shared" si="22"/>
        <v>0</v>
      </c>
      <c r="B1419" s="108" t="s">
        <v>6530</v>
      </c>
      <c r="C1419" s="108" t="s">
        <v>6531</v>
      </c>
    </row>
    <row r="1420" spans="1:3" x14ac:dyDescent="0.3">
      <c r="A1420" s="108">
        <f t="shared" si="22"/>
        <v>0</v>
      </c>
      <c r="B1420" s="108" t="s">
        <v>6534</v>
      </c>
      <c r="C1420" s="108" t="s">
        <v>6535</v>
      </c>
    </row>
    <row r="1421" spans="1:3" x14ac:dyDescent="0.3">
      <c r="A1421" s="108">
        <f t="shared" si="22"/>
        <v>0</v>
      </c>
      <c r="B1421" s="108" t="s">
        <v>6538</v>
      </c>
      <c r="C1421" s="108" t="s">
        <v>6539</v>
      </c>
    </row>
    <row r="1422" spans="1:3" x14ac:dyDescent="0.3">
      <c r="A1422" s="108">
        <f t="shared" si="22"/>
        <v>0</v>
      </c>
      <c r="B1422" s="108" t="s">
        <v>6541</v>
      </c>
      <c r="C1422" s="108" t="s">
        <v>6542</v>
      </c>
    </row>
    <row r="1423" spans="1:3" x14ac:dyDescent="0.3">
      <c r="A1423" s="108">
        <f t="shared" si="22"/>
        <v>0</v>
      </c>
      <c r="B1423" s="108" t="s">
        <v>6544</v>
      </c>
      <c r="C1423" s="108" t="s">
        <v>6545</v>
      </c>
    </row>
    <row r="1424" spans="1:3" x14ac:dyDescent="0.3">
      <c r="A1424" s="108">
        <f t="shared" si="22"/>
        <v>0</v>
      </c>
      <c r="B1424" s="108" t="s">
        <v>6548</v>
      </c>
      <c r="C1424" s="108" t="s">
        <v>6549</v>
      </c>
    </row>
    <row r="1425" spans="1:3" x14ac:dyDescent="0.3">
      <c r="A1425" s="108">
        <f t="shared" si="22"/>
        <v>0</v>
      </c>
      <c r="B1425" s="108" t="s">
        <v>6552</v>
      </c>
      <c r="C1425" s="108" t="s">
        <v>6553</v>
      </c>
    </row>
    <row r="1426" spans="1:3" x14ac:dyDescent="0.3">
      <c r="A1426" s="108">
        <f t="shared" si="22"/>
        <v>0</v>
      </c>
      <c r="B1426" s="108" t="s">
        <v>6556</v>
      </c>
      <c r="C1426" s="108" t="s">
        <v>6557</v>
      </c>
    </row>
    <row r="1427" spans="1:3" x14ac:dyDescent="0.3">
      <c r="A1427" s="108">
        <f t="shared" si="22"/>
        <v>0</v>
      </c>
      <c r="B1427" s="108" t="s">
        <v>6560</v>
      </c>
      <c r="C1427" s="108" t="s">
        <v>6561</v>
      </c>
    </row>
    <row r="1428" spans="1:3" x14ac:dyDescent="0.3">
      <c r="A1428" s="108">
        <f t="shared" si="22"/>
        <v>0</v>
      </c>
      <c r="B1428" s="108" t="s">
        <v>6564</v>
      </c>
      <c r="C1428" s="108" t="s">
        <v>6565</v>
      </c>
    </row>
    <row r="1429" spans="1:3" x14ac:dyDescent="0.3">
      <c r="A1429" s="108">
        <f t="shared" si="22"/>
        <v>0</v>
      </c>
      <c r="B1429" s="108" t="s">
        <v>6568</v>
      </c>
      <c r="C1429" s="108" t="s">
        <v>6569</v>
      </c>
    </row>
    <row r="1430" spans="1:3" x14ac:dyDescent="0.3">
      <c r="A1430" s="108">
        <f t="shared" si="22"/>
        <v>0</v>
      </c>
      <c r="B1430" s="108" t="s">
        <v>6572</v>
      </c>
      <c r="C1430" s="108" t="s">
        <v>6573</v>
      </c>
    </row>
    <row r="1431" spans="1:3" x14ac:dyDescent="0.3">
      <c r="A1431" s="108">
        <f t="shared" si="22"/>
        <v>0</v>
      </c>
      <c r="B1431" s="108" t="s">
        <v>6576</v>
      </c>
      <c r="C1431" s="108" t="s">
        <v>6577</v>
      </c>
    </row>
    <row r="1432" spans="1:3" x14ac:dyDescent="0.3">
      <c r="A1432" s="108">
        <f t="shared" si="22"/>
        <v>0</v>
      </c>
      <c r="B1432" s="108" t="s">
        <v>6580</v>
      </c>
      <c r="C1432" s="108" t="s">
        <v>6581</v>
      </c>
    </row>
    <row r="1433" spans="1:3" x14ac:dyDescent="0.3">
      <c r="A1433" s="108">
        <f t="shared" si="22"/>
        <v>0</v>
      </c>
      <c r="B1433" s="108" t="s">
        <v>6584</v>
      </c>
      <c r="C1433" s="108" t="s">
        <v>6585</v>
      </c>
    </row>
    <row r="1434" spans="1:3" x14ac:dyDescent="0.3">
      <c r="A1434" s="108">
        <f t="shared" si="22"/>
        <v>0</v>
      </c>
      <c r="B1434" s="108" t="s">
        <v>6588</v>
      </c>
      <c r="C1434" s="108" t="s">
        <v>6589</v>
      </c>
    </row>
    <row r="1435" spans="1:3" x14ac:dyDescent="0.3">
      <c r="A1435" s="108">
        <f t="shared" si="22"/>
        <v>0</v>
      </c>
      <c r="B1435" s="108" t="s">
        <v>6592</v>
      </c>
      <c r="C1435" s="108" t="s">
        <v>6593</v>
      </c>
    </row>
    <row r="1436" spans="1:3" x14ac:dyDescent="0.3">
      <c r="A1436" s="108">
        <f t="shared" si="22"/>
        <v>0</v>
      </c>
      <c r="B1436" s="108" t="s">
        <v>6595</v>
      </c>
      <c r="C1436" s="108" t="s">
        <v>6596</v>
      </c>
    </row>
    <row r="1437" spans="1:3" x14ac:dyDescent="0.3">
      <c r="A1437" s="108">
        <f t="shared" si="22"/>
        <v>0</v>
      </c>
      <c r="B1437" s="108" t="s">
        <v>6599</v>
      </c>
      <c r="C1437" s="108" t="s">
        <v>6600</v>
      </c>
    </row>
    <row r="1438" spans="1:3" x14ac:dyDescent="0.3">
      <c r="A1438" s="108">
        <f t="shared" si="22"/>
        <v>0</v>
      </c>
      <c r="B1438" s="108" t="s">
        <v>6603</v>
      </c>
      <c r="C1438" s="108" t="s">
        <v>6604</v>
      </c>
    </row>
    <row r="1439" spans="1:3" x14ac:dyDescent="0.3">
      <c r="A1439" s="108">
        <f t="shared" si="22"/>
        <v>0</v>
      </c>
      <c r="B1439" s="108" t="s">
        <v>6607</v>
      </c>
      <c r="C1439" s="108" t="s">
        <v>6608</v>
      </c>
    </row>
    <row r="1440" spans="1:3" x14ac:dyDescent="0.3">
      <c r="A1440" s="108">
        <f t="shared" si="22"/>
        <v>0</v>
      </c>
      <c r="B1440" s="108" t="s">
        <v>6611</v>
      </c>
      <c r="C1440" s="108" t="s">
        <v>6612</v>
      </c>
    </row>
    <row r="1441" spans="1:3" x14ac:dyDescent="0.3">
      <c r="A1441" s="108">
        <f t="shared" si="22"/>
        <v>0</v>
      </c>
      <c r="B1441" s="108" t="s">
        <v>6614</v>
      </c>
      <c r="C1441" s="108" t="s">
        <v>6615</v>
      </c>
    </row>
    <row r="1442" spans="1:3" x14ac:dyDescent="0.3">
      <c r="A1442" s="108">
        <f t="shared" si="22"/>
        <v>0</v>
      </c>
      <c r="B1442" s="108" t="s">
        <v>6618</v>
      </c>
      <c r="C1442" s="108" t="s">
        <v>6619</v>
      </c>
    </row>
    <row r="1443" spans="1:3" x14ac:dyDescent="0.3">
      <c r="A1443" s="108">
        <f t="shared" si="22"/>
        <v>0</v>
      </c>
      <c r="B1443" s="108" t="s">
        <v>6622</v>
      </c>
      <c r="C1443" s="108" t="s">
        <v>6623</v>
      </c>
    </row>
    <row r="1444" spans="1:3" x14ac:dyDescent="0.3">
      <c r="A1444" s="108">
        <f t="shared" si="22"/>
        <v>0</v>
      </c>
      <c r="B1444" s="108" t="s">
        <v>6625</v>
      </c>
      <c r="C1444" s="108" t="s">
        <v>6626</v>
      </c>
    </row>
    <row r="1445" spans="1:3" x14ac:dyDescent="0.3">
      <c r="A1445" s="108">
        <f t="shared" si="22"/>
        <v>0</v>
      </c>
      <c r="B1445" s="108" t="s">
        <v>6629</v>
      </c>
      <c r="C1445" s="108" t="s">
        <v>6630</v>
      </c>
    </row>
    <row r="1446" spans="1:3" x14ac:dyDescent="0.3">
      <c r="A1446" s="108">
        <f t="shared" si="22"/>
        <v>0</v>
      </c>
      <c r="B1446" s="108" t="s">
        <v>6633</v>
      </c>
      <c r="C1446" s="108" t="s">
        <v>6634</v>
      </c>
    </row>
    <row r="1447" spans="1:3" x14ac:dyDescent="0.3">
      <c r="A1447" s="108">
        <f t="shared" si="22"/>
        <v>0</v>
      </c>
      <c r="B1447" s="108" t="s">
        <v>6636</v>
      </c>
      <c r="C1447" s="108" t="s">
        <v>6637</v>
      </c>
    </row>
    <row r="1448" spans="1:3" x14ac:dyDescent="0.3">
      <c r="A1448" s="108">
        <f t="shared" si="22"/>
        <v>0</v>
      </c>
      <c r="B1448" s="108" t="s">
        <v>6640</v>
      </c>
      <c r="C1448" s="108" t="s">
        <v>6641</v>
      </c>
    </row>
    <row r="1449" spans="1:3" x14ac:dyDescent="0.3">
      <c r="A1449" s="108">
        <f t="shared" si="22"/>
        <v>0</v>
      </c>
      <c r="B1449" s="108" t="s">
        <v>6644</v>
      </c>
      <c r="C1449" s="108" t="s">
        <v>6645</v>
      </c>
    </row>
    <row r="1450" spans="1:3" x14ac:dyDescent="0.3">
      <c r="A1450" s="108">
        <f t="shared" si="22"/>
        <v>0</v>
      </c>
      <c r="B1450" s="108" t="s">
        <v>6648</v>
      </c>
      <c r="C1450" s="108" t="s">
        <v>6649</v>
      </c>
    </row>
    <row r="1451" spans="1:3" x14ac:dyDescent="0.3">
      <c r="A1451" s="108">
        <f t="shared" si="22"/>
        <v>0</v>
      </c>
      <c r="B1451" s="108" t="s">
        <v>6652</v>
      </c>
      <c r="C1451" s="108" t="s">
        <v>6653</v>
      </c>
    </row>
    <row r="1452" spans="1:3" x14ac:dyDescent="0.3">
      <c r="A1452" s="108">
        <f t="shared" si="22"/>
        <v>0</v>
      </c>
      <c r="B1452" s="108" t="s">
        <v>6656</v>
      </c>
      <c r="C1452" s="108" t="s">
        <v>6657</v>
      </c>
    </row>
    <row r="1453" spans="1:3" x14ac:dyDescent="0.3">
      <c r="A1453" s="108">
        <f t="shared" si="22"/>
        <v>0</v>
      </c>
      <c r="B1453" s="108" t="s">
        <v>6659</v>
      </c>
      <c r="C1453" s="108" t="s">
        <v>6660</v>
      </c>
    </row>
    <row r="1454" spans="1:3" x14ac:dyDescent="0.3">
      <c r="A1454" s="108">
        <f t="shared" si="22"/>
        <v>0</v>
      </c>
      <c r="B1454" s="108" t="s">
        <v>6663</v>
      </c>
      <c r="C1454" s="108" t="s">
        <v>6664</v>
      </c>
    </row>
    <row r="1455" spans="1:3" x14ac:dyDescent="0.3">
      <c r="A1455" s="108">
        <f t="shared" si="22"/>
        <v>0</v>
      </c>
      <c r="B1455" s="108" t="s">
        <v>6667</v>
      </c>
      <c r="C1455" s="108" t="s">
        <v>6668</v>
      </c>
    </row>
    <row r="1456" spans="1:3" x14ac:dyDescent="0.3">
      <c r="A1456" s="108">
        <f t="shared" si="22"/>
        <v>0</v>
      </c>
      <c r="B1456" s="108" t="s">
        <v>6669</v>
      </c>
      <c r="C1456" s="108" t="s">
        <v>6670</v>
      </c>
    </row>
    <row r="1457" spans="1:3" x14ac:dyDescent="0.3">
      <c r="A1457" s="108">
        <f t="shared" si="22"/>
        <v>0</v>
      </c>
      <c r="B1457" s="108" t="s">
        <v>6673</v>
      </c>
      <c r="C1457" s="108" t="s">
        <v>6674</v>
      </c>
    </row>
    <row r="1458" spans="1:3" x14ac:dyDescent="0.3">
      <c r="A1458" s="108">
        <f t="shared" si="22"/>
        <v>0</v>
      </c>
      <c r="B1458" s="108" t="s">
        <v>6676</v>
      </c>
      <c r="C1458" s="108" t="s">
        <v>6677</v>
      </c>
    </row>
    <row r="1459" spans="1:3" x14ac:dyDescent="0.3">
      <c r="A1459" s="108">
        <f t="shared" si="22"/>
        <v>0</v>
      </c>
      <c r="B1459" s="108" t="s">
        <v>6679</v>
      </c>
      <c r="C1459" s="108" t="s">
        <v>6680</v>
      </c>
    </row>
    <row r="1460" spans="1:3" x14ac:dyDescent="0.3">
      <c r="A1460" s="108">
        <f t="shared" si="22"/>
        <v>0</v>
      </c>
      <c r="B1460" s="108" t="s">
        <v>6683</v>
      </c>
      <c r="C1460" s="108" t="s">
        <v>6684</v>
      </c>
    </row>
    <row r="1461" spans="1:3" x14ac:dyDescent="0.3">
      <c r="A1461" s="108">
        <f t="shared" si="22"/>
        <v>0</v>
      </c>
      <c r="B1461" s="108" t="s">
        <v>6687</v>
      </c>
      <c r="C1461" s="108" t="s">
        <v>6688</v>
      </c>
    </row>
    <row r="1462" spans="1:3" x14ac:dyDescent="0.3">
      <c r="A1462" s="108">
        <f t="shared" si="22"/>
        <v>0</v>
      </c>
      <c r="B1462" s="108" t="s">
        <v>6691</v>
      </c>
      <c r="C1462" s="108" t="s">
        <v>6692</v>
      </c>
    </row>
    <row r="1463" spans="1:3" x14ac:dyDescent="0.3">
      <c r="A1463" s="108">
        <f t="shared" si="22"/>
        <v>0</v>
      </c>
      <c r="B1463" s="108" t="s">
        <v>6694</v>
      </c>
      <c r="C1463" s="108" t="s">
        <v>6695</v>
      </c>
    </row>
    <row r="1464" spans="1:3" x14ac:dyDescent="0.3">
      <c r="A1464" s="108">
        <f t="shared" si="22"/>
        <v>0</v>
      </c>
      <c r="B1464" s="108" t="s">
        <v>6698</v>
      </c>
      <c r="C1464" s="108" t="s">
        <v>6699</v>
      </c>
    </row>
    <row r="1465" spans="1:3" x14ac:dyDescent="0.3">
      <c r="A1465" s="108">
        <f t="shared" si="22"/>
        <v>0</v>
      </c>
      <c r="B1465" s="108" t="s">
        <v>6702</v>
      </c>
      <c r="C1465" s="108" t="s">
        <v>6703</v>
      </c>
    </row>
    <row r="1466" spans="1:3" x14ac:dyDescent="0.3">
      <c r="A1466" s="108">
        <f t="shared" si="22"/>
        <v>0</v>
      </c>
      <c r="B1466" s="108" t="s">
        <v>6705</v>
      </c>
      <c r="C1466" s="108" t="s">
        <v>6706</v>
      </c>
    </row>
    <row r="1467" spans="1:3" x14ac:dyDescent="0.3">
      <c r="A1467" s="108">
        <f t="shared" si="22"/>
        <v>0</v>
      </c>
      <c r="B1467" s="108" t="s">
        <v>6709</v>
      </c>
      <c r="C1467" s="108" t="s">
        <v>6710</v>
      </c>
    </row>
    <row r="1468" spans="1:3" x14ac:dyDescent="0.3">
      <c r="A1468" s="108">
        <f t="shared" si="22"/>
        <v>0</v>
      </c>
      <c r="B1468" s="108" t="s">
        <v>6712</v>
      </c>
      <c r="C1468" s="108" t="s">
        <v>6713</v>
      </c>
    </row>
    <row r="1469" spans="1:3" x14ac:dyDescent="0.3">
      <c r="A1469" s="108">
        <f t="shared" si="22"/>
        <v>0</v>
      </c>
      <c r="B1469" s="108" t="s">
        <v>6716</v>
      </c>
      <c r="C1469" s="108" t="s">
        <v>6717</v>
      </c>
    </row>
    <row r="1470" spans="1:3" x14ac:dyDescent="0.3">
      <c r="A1470" s="108">
        <f t="shared" si="22"/>
        <v>0</v>
      </c>
      <c r="B1470" s="108" t="s">
        <v>6720</v>
      </c>
      <c r="C1470" s="108" t="s">
        <v>6721</v>
      </c>
    </row>
    <row r="1471" spans="1:3" x14ac:dyDescent="0.3">
      <c r="A1471" s="108">
        <f t="shared" si="22"/>
        <v>0</v>
      </c>
      <c r="B1471" s="108" t="s">
        <v>6724</v>
      </c>
      <c r="C1471" s="108" t="s">
        <v>6725</v>
      </c>
    </row>
    <row r="1472" spans="1:3" x14ac:dyDescent="0.3">
      <c r="A1472" s="108">
        <f t="shared" si="22"/>
        <v>0</v>
      </c>
      <c r="B1472" s="108" t="s">
        <v>6728</v>
      </c>
      <c r="C1472" s="108" t="s">
        <v>6729</v>
      </c>
    </row>
    <row r="1473" spans="1:3" x14ac:dyDescent="0.3">
      <c r="A1473" s="108">
        <f t="shared" si="22"/>
        <v>0</v>
      </c>
      <c r="B1473" s="108" t="s">
        <v>6732</v>
      </c>
      <c r="C1473" s="108" t="s">
        <v>6733</v>
      </c>
    </row>
    <row r="1474" spans="1:3" x14ac:dyDescent="0.3">
      <c r="A1474" s="108">
        <f t="shared" si="22"/>
        <v>0</v>
      </c>
      <c r="B1474" s="108" t="s">
        <v>6736</v>
      </c>
      <c r="C1474" s="108" t="s">
        <v>6737</v>
      </c>
    </row>
    <row r="1475" spans="1:3" x14ac:dyDescent="0.3">
      <c r="A1475" s="108">
        <f t="shared" ref="A1475:A1538" si="23">IFERROR(IF(SEARCH($D$1,C1475)&gt;0,A1474+1,A1474),A1474)</f>
        <v>0</v>
      </c>
      <c r="B1475" s="108" t="s">
        <v>6740</v>
      </c>
      <c r="C1475" s="108" t="s">
        <v>6741</v>
      </c>
    </row>
    <row r="1476" spans="1:3" x14ac:dyDescent="0.3">
      <c r="A1476" s="108">
        <f t="shared" si="23"/>
        <v>0</v>
      </c>
      <c r="B1476" s="108" t="s">
        <v>6744</v>
      </c>
      <c r="C1476" s="108" t="s">
        <v>6745</v>
      </c>
    </row>
    <row r="1477" spans="1:3" x14ac:dyDescent="0.3">
      <c r="A1477" s="108">
        <f t="shared" si="23"/>
        <v>0</v>
      </c>
      <c r="B1477" s="108" t="s">
        <v>6748</v>
      </c>
      <c r="C1477" s="108" t="s">
        <v>6749</v>
      </c>
    </row>
    <row r="1478" spans="1:3" x14ac:dyDescent="0.3">
      <c r="A1478" s="108">
        <f t="shared" si="23"/>
        <v>0</v>
      </c>
      <c r="B1478" s="108" t="s">
        <v>6752</v>
      </c>
      <c r="C1478" s="108" t="s">
        <v>6754</v>
      </c>
    </row>
    <row r="1479" spans="1:3" x14ac:dyDescent="0.3">
      <c r="A1479" s="108">
        <f t="shared" si="23"/>
        <v>0</v>
      </c>
      <c r="B1479" s="108" t="s">
        <v>6757</v>
      </c>
      <c r="C1479" s="108" t="s">
        <v>6758</v>
      </c>
    </row>
    <row r="1480" spans="1:3" x14ac:dyDescent="0.3">
      <c r="A1480" s="108">
        <f t="shared" si="23"/>
        <v>0</v>
      </c>
      <c r="B1480" s="108" t="s">
        <v>6761</v>
      </c>
      <c r="C1480" s="108" t="s">
        <v>6762</v>
      </c>
    </row>
    <row r="1481" spans="1:3" x14ac:dyDescent="0.3">
      <c r="A1481" s="108">
        <f t="shared" si="23"/>
        <v>0</v>
      </c>
      <c r="B1481" s="108" t="s">
        <v>6765</v>
      </c>
      <c r="C1481" s="108" t="s">
        <v>6766</v>
      </c>
    </row>
    <row r="1482" spans="1:3" x14ac:dyDescent="0.3">
      <c r="A1482" s="108">
        <f t="shared" si="23"/>
        <v>0</v>
      </c>
      <c r="B1482" s="108" t="s">
        <v>6769</v>
      </c>
      <c r="C1482" s="108" t="s">
        <v>6770</v>
      </c>
    </row>
    <row r="1483" spans="1:3" x14ac:dyDescent="0.3">
      <c r="A1483" s="108">
        <f t="shared" si="23"/>
        <v>0</v>
      </c>
      <c r="B1483" s="108" t="s">
        <v>6773</v>
      </c>
      <c r="C1483" s="108" t="s">
        <v>6774</v>
      </c>
    </row>
    <row r="1484" spans="1:3" x14ac:dyDescent="0.3">
      <c r="A1484" s="108">
        <f t="shared" si="23"/>
        <v>0</v>
      </c>
      <c r="B1484" s="108" t="s">
        <v>6777</v>
      </c>
      <c r="C1484" s="108" t="s">
        <v>6778</v>
      </c>
    </row>
    <row r="1485" spans="1:3" x14ac:dyDescent="0.3">
      <c r="A1485" s="108">
        <f t="shared" si="23"/>
        <v>0</v>
      </c>
      <c r="B1485" s="108" t="s">
        <v>6779</v>
      </c>
      <c r="C1485" s="108" t="s">
        <v>6780</v>
      </c>
    </row>
    <row r="1486" spans="1:3" x14ac:dyDescent="0.3">
      <c r="A1486" s="108">
        <f t="shared" si="23"/>
        <v>0</v>
      </c>
      <c r="B1486" s="108" t="s">
        <v>6783</v>
      </c>
      <c r="C1486" s="108" t="s">
        <v>6784</v>
      </c>
    </row>
    <row r="1487" spans="1:3" x14ac:dyDescent="0.3">
      <c r="A1487" s="108">
        <f t="shared" si="23"/>
        <v>0</v>
      </c>
      <c r="B1487" s="108" t="s">
        <v>6787</v>
      </c>
      <c r="C1487" s="108" t="s">
        <v>6788</v>
      </c>
    </row>
    <row r="1488" spans="1:3" x14ac:dyDescent="0.3">
      <c r="A1488" s="108">
        <f t="shared" si="23"/>
        <v>0</v>
      </c>
      <c r="B1488" s="108" t="s">
        <v>6791</v>
      </c>
      <c r="C1488" s="108" t="s">
        <v>6792</v>
      </c>
    </row>
    <row r="1489" spans="1:3" x14ac:dyDescent="0.3">
      <c r="A1489" s="108">
        <f t="shared" si="23"/>
        <v>0</v>
      </c>
      <c r="B1489" s="108" t="s">
        <v>6795</v>
      </c>
      <c r="C1489" s="108" t="s">
        <v>6796</v>
      </c>
    </row>
    <row r="1490" spans="1:3" x14ac:dyDescent="0.3">
      <c r="A1490" s="108">
        <f t="shared" si="23"/>
        <v>0</v>
      </c>
      <c r="B1490" s="108" t="s">
        <v>6799</v>
      </c>
      <c r="C1490" s="108" t="s">
        <v>6800</v>
      </c>
    </row>
    <row r="1491" spans="1:3" x14ac:dyDescent="0.3">
      <c r="A1491" s="108">
        <f t="shared" si="23"/>
        <v>0</v>
      </c>
      <c r="B1491" s="108" t="s">
        <v>6803</v>
      </c>
      <c r="C1491" s="108" t="s">
        <v>6804</v>
      </c>
    </row>
    <row r="1492" spans="1:3" x14ac:dyDescent="0.3">
      <c r="A1492" s="108">
        <f t="shared" si="23"/>
        <v>0</v>
      </c>
      <c r="B1492" s="108" t="s">
        <v>6807</v>
      </c>
      <c r="C1492" s="108" t="s">
        <v>6808</v>
      </c>
    </row>
    <row r="1493" spans="1:3" x14ac:dyDescent="0.3">
      <c r="A1493" s="108">
        <f t="shared" si="23"/>
        <v>0</v>
      </c>
      <c r="B1493" s="108" t="s">
        <v>6811</v>
      </c>
      <c r="C1493" s="108" t="s">
        <v>6812</v>
      </c>
    </row>
    <row r="1494" spans="1:3" x14ac:dyDescent="0.3">
      <c r="A1494" s="108">
        <f t="shared" si="23"/>
        <v>0</v>
      </c>
      <c r="B1494" s="108" t="s">
        <v>6815</v>
      </c>
      <c r="C1494" s="108" t="s">
        <v>6816</v>
      </c>
    </row>
    <row r="1495" spans="1:3" x14ac:dyDescent="0.3">
      <c r="A1495" s="108">
        <f t="shared" si="23"/>
        <v>0</v>
      </c>
      <c r="B1495" s="108" t="s">
        <v>6819</v>
      </c>
      <c r="C1495" s="108" t="s">
        <v>6820</v>
      </c>
    </row>
    <row r="1496" spans="1:3" x14ac:dyDescent="0.3">
      <c r="A1496" s="108">
        <f t="shared" si="23"/>
        <v>0</v>
      </c>
      <c r="B1496" s="108" t="s">
        <v>6823</v>
      </c>
      <c r="C1496" s="108" t="s">
        <v>6824</v>
      </c>
    </row>
    <row r="1497" spans="1:3" x14ac:dyDescent="0.3">
      <c r="A1497" s="108">
        <f t="shared" si="23"/>
        <v>0</v>
      </c>
      <c r="B1497" s="108" t="s">
        <v>6827</v>
      </c>
      <c r="C1497" s="108" t="s">
        <v>6828</v>
      </c>
    </row>
    <row r="1498" spans="1:3" x14ac:dyDescent="0.3">
      <c r="A1498" s="108">
        <f t="shared" si="23"/>
        <v>0</v>
      </c>
      <c r="B1498" s="108" t="s">
        <v>6831</v>
      </c>
      <c r="C1498" s="108" t="s">
        <v>6832</v>
      </c>
    </row>
    <row r="1499" spans="1:3" x14ac:dyDescent="0.3">
      <c r="A1499" s="108">
        <f t="shared" si="23"/>
        <v>0</v>
      </c>
      <c r="B1499" s="108" t="s">
        <v>6835</v>
      </c>
      <c r="C1499" s="108" t="s">
        <v>6836</v>
      </c>
    </row>
    <row r="1500" spans="1:3" x14ac:dyDescent="0.3">
      <c r="A1500" s="108">
        <f t="shared" si="23"/>
        <v>0</v>
      </c>
      <c r="B1500" s="108" t="s">
        <v>6839</v>
      </c>
      <c r="C1500" s="108" t="s">
        <v>6840</v>
      </c>
    </row>
    <row r="1501" spans="1:3" x14ac:dyDescent="0.3">
      <c r="A1501" s="108">
        <f t="shared" si="23"/>
        <v>0</v>
      </c>
      <c r="B1501" s="108" t="s">
        <v>6843</v>
      </c>
      <c r="C1501" s="108" t="s">
        <v>6844</v>
      </c>
    </row>
    <row r="1502" spans="1:3" x14ac:dyDescent="0.3">
      <c r="A1502" s="108">
        <f t="shared" si="23"/>
        <v>0</v>
      </c>
      <c r="B1502" s="108" t="s">
        <v>6847</v>
      </c>
      <c r="C1502" s="108" t="s">
        <v>6848</v>
      </c>
    </row>
    <row r="1503" spans="1:3" x14ac:dyDescent="0.3">
      <c r="A1503" s="108">
        <f t="shared" si="23"/>
        <v>0</v>
      </c>
      <c r="B1503" s="108" t="s">
        <v>6851</v>
      </c>
      <c r="C1503" s="108" t="s">
        <v>6852</v>
      </c>
    </row>
    <row r="1504" spans="1:3" x14ac:dyDescent="0.3">
      <c r="A1504" s="108">
        <f t="shared" si="23"/>
        <v>0</v>
      </c>
      <c r="B1504" s="108" t="s">
        <v>6855</v>
      </c>
      <c r="C1504" s="108" t="s">
        <v>6856</v>
      </c>
    </row>
    <row r="1505" spans="1:3" x14ac:dyDescent="0.3">
      <c r="A1505" s="108">
        <f t="shared" si="23"/>
        <v>0</v>
      </c>
      <c r="B1505" s="108" t="s">
        <v>6859</v>
      </c>
      <c r="C1505" s="108" t="s">
        <v>6860</v>
      </c>
    </row>
    <row r="1506" spans="1:3" x14ac:dyDescent="0.3">
      <c r="A1506" s="108">
        <f t="shared" si="23"/>
        <v>0</v>
      </c>
      <c r="B1506" s="108" t="s">
        <v>6863</v>
      </c>
      <c r="C1506" s="108" t="s">
        <v>6864</v>
      </c>
    </row>
    <row r="1507" spans="1:3" x14ac:dyDescent="0.3">
      <c r="A1507" s="108">
        <f t="shared" si="23"/>
        <v>0</v>
      </c>
      <c r="B1507" s="108" t="s">
        <v>6867</v>
      </c>
      <c r="C1507" s="108" t="s">
        <v>6868</v>
      </c>
    </row>
    <row r="1508" spans="1:3" x14ac:dyDescent="0.3">
      <c r="A1508" s="108">
        <f t="shared" si="23"/>
        <v>0</v>
      </c>
      <c r="B1508" s="108" t="s">
        <v>6871</v>
      </c>
      <c r="C1508" s="108" t="s">
        <v>6872</v>
      </c>
    </row>
    <row r="1509" spans="1:3" x14ac:dyDescent="0.3">
      <c r="A1509" s="108">
        <f t="shared" si="23"/>
        <v>0</v>
      </c>
      <c r="B1509" s="108" t="s">
        <v>6875</v>
      </c>
      <c r="C1509" s="108" t="s">
        <v>6876</v>
      </c>
    </row>
    <row r="1510" spans="1:3" x14ac:dyDescent="0.3">
      <c r="A1510" s="108">
        <f t="shared" si="23"/>
        <v>0</v>
      </c>
      <c r="B1510" s="108" t="s">
        <v>6879</v>
      </c>
      <c r="C1510" s="108" t="s">
        <v>6880</v>
      </c>
    </row>
    <row r="1511" spans="1:3" x14ac:dyDescent="0.3">
      <c r="A1511" s="108">
        <f t="shared" si="23"/>
        <v>0</v>
      </c>
      <c r="B1511" s="108" t="s">
        <v>6883</v>
      </c>
      <c r="C1511" s="108" t="s">
        <v>6884</v>
      </c>
    </row>
    <row r="1512" spans="1:3" x14ac:dyDescent="0.3">
      <c r="A1512" s="108">
        <f t="shared" si="23"/>
        <v>0</v>
      </c>
      <c r="B1512" s="108" t="s">
        <v>6887</v>
      </c>
      <c r="C1512" s="108" t="s">
        <v>6888</v>
      </c>
    </row>
    <row r="1513" spans="1:3" x14ac:dyDescent="0.3">
      <c r="A1513" s="108">
        <f t="shared" si="23"/>
        <v>0</v>
      </c>
      <c r="B1513" s="108" t="s">
        <v>6891</v>
      </c>
      <c r="C1513" s="108" t="s">
        <v>6892</v>
      </c>
    </row>
    <row r="1514" spans="1:3" x14ac:dyDescent="0.3">
      <c r="A1514" s="108">
        <f t="shared" si="23"/>
        <v>0</v>
      </c>
      <c r="B1514" s="108" t="s">
        <v>6895</v>
      </c>
      <c r="C1514" s="108" t="s">
        <v>6896</v>
      </c>
    </row>
    <row r="1515" spans="1:3" x14ac:dyDescent="0.3">
      <c r="A1515" s="108">
        <f t="shared" si="23"/>
        <v>0</v>
      </c>
      <c r="B1515" s="108" t="s">
        <v>6899</v>
      </c>
      <c r="C1515" s="108" t="s">
        <v>6900</v>
      </c>
    </row>
    <row r="1516" spans="1:3" x14ac:dyDescent="0.3">
      <c r="A1516" s="108">
        <f t="shared" si="23"/>
        <v>0</v>
      </c>
      <c r="B1516" s="108" t="s">
        <v>6903</v>
      </c>
      <c r="C1516" s="108" t="s">
        <v>6904</v>
      </c>
    </row>
    <row r="1517" spans="1:3" x14ac:dyDescent="0.3">
      <c r="A1517" s="108">
        <f t="shared" si="23"/>
        <v>0</v>
      </c>
      <c r="B1517" s="108" t="s">
        <v>6907</v>
      </c>
      <c r="C1517" s="108" t="s">
        <v>6908</v>
      </c>
    </row>
    <row r="1518" spans="1:3" x14ac:dyDescent="0.3">
      <c r="A1518" s="108">
        <f t="shared" si="23"/>
        <v>0</v>
      </c>
      <c r="B1518" s="108" t="s">
        <v>6911</v>
      </c>
      <c r="C1518" s="108" t="s">
        <v>6912</v>
      </c>
    </row>
    <row r="1519" spans="1:3" x14ac:dyDescent="0.3">
      <c r="A1519" s="108">
        <f t="shared" si="23"/>
        <v>0</v>
      </c>
      <c r="B1519" s="108" t="s">
        <v>6915</v>
      </c>
      <c r="C1519" s="108" t="s">
        <v>6916</v>
      </c>
    </row>
    <row r="1520" spans="1:3" x14ac:dyDescent="0.3">
      <c r="A1520" s="108">
        <f t="shared" si="23"/>
        <v>0</v>
      </c>
      <c r="B1520" s="108" t="s">
        <v>6919</v>
      </c>
      <c r="C1520" s="108" t="s">
        <v>6920</v>
      </c>
    </row>
    <row r="1521" spans="1:3" x14ac:dyDescent="0.3">
      <c r="A1521" s="108">
        <f t="shared" si="23"/>
        <v>0</v>
      </c>
      <c r="B1521" s="108" t="s">
        <v>6923</v>
      </c>
      <c r="C1521" s="108" t="s">
        <v>6924</v>
      </c>
    </row>
    <row r="1522" spans="1:3" x14ac:dyDescent="0.3">
      <c r="A1522" s="108">
        <f t="shared" si="23"/>
        <v>0</v>
      </c>
      <c r="B1522" s="108" t="s">
        <v>6927</v>
      </c>
      <c r="C1522" s="108" t="s">
        <v>6928</v>
      </c>
    </row>
    <row r="1523" spans="1:3" x14ac:dyDescent="0.3">
      <c r="A1523" s="108">
        <f t="shared" si="23"/>
        <v>0</v>
      </c>
      <c r="B1523" s="108" t="s">
        <v>6931</v>
      </c>
      <c r="C1523" s="108" t="s">
        <v>6932</v>
      </c>
    </row>
    <row r="1524" spans="1:3" x14ac:dyDescent="0.3">
      <c r="A1524" s="108">
        <f t="shared" si="23"/>
        <v>0</v>
      </c>
      <c r="B1524" s="108" t="s">
        <v>6935</v>
      </c>
      <c r="C1524" s="108" t="s">
        <v>6936</v>
      </c>
    </row>
    <row r="1525" spans="1:3" x14ac:dyDescent="0.3">
      <c r="A1525" s="108">
        <f t="shared" si="23"/>
        <v>0</v>
      </c>
      <c r="B1525" s="108" t="s">
        <v>6939</v>
      </c>
      <c r="C1525" s="108" t="s">
        <v>6940</v>
      </c>
    </row>
    <row r="1526" spans="1:3" x14ac:dyDescent="0.3">
      <c r="A1526" s="108">
        <f t="shared" si="23"/>
        <v>0</v>
      </c>
      <c r="B1526" s="108" t="s">
        <v>6943</v>
      </c>
      <c r="C1526" s="108" t="s">
        <v>6944</v>
      </c>
    </row>
    <row r="1527" spans="1:3" x14ac:dyDescent="0.3">
      <c r="A1527" s="108">
        <f t="shared" si="23"/>
        <v>0</v>
      </c>
      <c r="B1527" s="108" t="s">
        <v>6946</v>
      </c>
      <c r="C1527" s="108" t="s">
        <v>6947</v>
      </c>
    </row>
    <row r="1528" spans="1:3" x14ac:dyDescent="0.3">
      <c r="A1528" s="108">
        <f t="shared" si="23"/>
        <v>0</v>
      </c>
      <c r="B1528" s="108" t="s">
        <v>6950</v>
      </c>
      <c r="C1528" s="108" t="s">
        <v>6951</v>
      </c>
    </row>
    <row r="1529" spans="1:3" x14ac:dyDescent="0.3">
      <c r="A1529" s="108">
        <f t="shared" si="23"/>
        <v>0</v>
      </c>
      <c r="B1529" s="108" t="s">
        <v>6954</v>
      </c>
      <c r="C1529" s="108" t="s">
        <v>6955</v>
      </c>
    </row>
    <row r="1530" spans="1:3" x14ac:dyDescent="0.3">
      <c r="A1530" s="108">
        <f t="shared" si="23"/>
        <v>0</v>
      </c>
      <c r="B1530" s="108" t="s">
        <v>6958</v>
      </c>
      <c r="C1530" s="108" t="s">
        <v>6959</v>
      </c>
    </row>
    <row r="1531" spans="1:3" x14ac:dyDescent="0.3">
      <c r="A1531" s="108">
        <f t="shared" si="23"/>
        <v>0</v>
      </c>
      <c r="B1531" s="108" t="s">
        <v>6962</v>
      </c>
      <c r="C1531" s="108" t="s">
        <v>6963</v>
      </c>
    </row>
    <row r="1532" spans="1:3" x14ac:dyDescent="0.3">
      <c r="A1532" s="108">
        <f t="shared" si="23"/>
        <v>0</v>
      </c>
      <c r="B1532" s="108" t="s">
        <v>6966</v>
      </c>
      <c r="C1532" s="108" t="s">
        <v>6967</v>
      </c>
    </row>
    <row r="1533" spans="1:3" x14ac:dyDescent="0.3">
      <c r="A1533" s="108">
        <f t="shared" si="23"/>
        <v>0</v>
      </c>
      <c r="B1533" s="108" t="s">
        <v>6970</v>
      </c>
      <c r="C1533" s="108" t="s">
        <v>6971</v>
      </c>
    </row>
    <row r="1534" spans="1:3" x14ac:dyDescent="0.3">
      <c r="A1534" s="108">
        <f t="shared" si="23"/>
        <v>0</v>
      </c>
      <c r="B1534" s="108" t="s">
        <v>6974</v>
      </c>
      <c r="C1534" s="108" t="s">
        <v>6975</v>
      </c>
    </row>
    <row r="1535" spans="1:3" x14ac:dyDescent="0.3">
      <c r="A1535" s="108">
        <f t="shared" si="23"/>
        <v>0</v>
      </c>
      <c r="B1535" s="108" t="s">
        <v>6977</v>
      </c>
      <c r="C1535" s="108" t="s">
        <v>6978</v>
      </c>
    </row>
    <row r="1536" spans="1:3" x14ac:dyDescent="0.3">
      <c r="A1536" s="108">
        <f t="shared" si="23"/>
        <v>0</v>
      </c>
      <c r="B1536" s="108" t="s">
        <v>6981</v>
      </c>
      <c r="C1536" s="108" t="s">
        <v>6982</v>
      </c>
    </row>
    <row r="1537" spans="1:3" x14ac:dyDescent="0.3">
      <c r="A1537" s="108">
        <f t="shared" si="23"/>
        <v>0</v>
      </c>
      <c r="B1537" s="108" t="s">
        <v>6985</v>
      </c>
      <c r="C1537" s="108" t="s">
        <v>6986</v>
      </c>
    </row>
    <row r="1538" spans="1:3" x14ac:dyDescent="0.3">
      <c r="A1538" s="108">
        <f t="shared" si="23"/>
        <v>0</v>
      </c>
      <c r="B1538" s="108" t="s">
        <v>6989</v>
      </c>
      <c r="C1538" s="108" t="s">
        <v>6990</v>
      </c>
    </row>
    <row r="1539" spans="1:3" x14ac:dyDescent="0.3">
      <c r="A1539" s="108">
        <f t="shared" ref="A1539:A1602" si="24">IFERROR(IF(SEARCH($D$1,C1539)&gt;0,A1538+1,A1538),A1538)</f>
        <v>0</v>
      </c>
      <c r="B1539" s="108" t="s">
        <v>6993</v>
      </c>
      <c r="C1539" s="108" t="s">
        <v>6994</v>
      </c>
    </row>
    <row r="1540" spans="1:3" x14ac:dyDescent="0.3">
      <c r="A1540" s="108">
        <f t="shared" si="24"/>
        <v>0</v>
      </c>
      <c r="B1540" s="108" t="s">
        <v>6997</v>
      </c>
      <c r="C1540" s="108" t="s">
        <v>6998</v>
      </c>
    </row>
    <row r="1541" spans="1:3" x14ac:dyDescent="0.3">
      <c r="A1541" s="108">
        <f t="shared" si="24"/>
        <v>0</v>
      </c>
      <c r="B1541" s="108" t="s">
        <v>7001</v>
      </c>
      <c r="C1541" s="108" t="s">
        <v>7002</v>
      </c>
    </row>
    <row r="1542" spans="1:3" x14ac:dyDescent="0.3">
      <c r="A1542" s="108">
        <f t="shared" si="24"/>
        <v>0</v>
      </c>
      <c r="B1542" s="108" t="s">
        <v>7005</v>
      </c>
      <c r="C1542" s="108" t="s">
        <v>7006</v>
      </c>
    </row>
    <row r="1543" spans="1:3" x14ac:dyDescent="0.3">
      <c r="A1543" s="108">
        <f t="shared" si="24"/>
        <v>0</v>
      </c>
      <c r="B1543" s="108" t="s">
        <v>7009</v>
      </c>
      <c r="C1543" s="108" t="s">
        <v>7010</v>
      </c>
    </row>
    <row r="1544" spans="1:3" x14ac:dyDescent="0.3">
      <c r="A1544" s="108">
        <f t="shared" si="24"/>
        <v>0</v>
      </c>
      <c r="B1544" s="108" t="s">
        <v>7013</v>
      </c>
      <c r="C1544" s="108" t="s">
        <v>7014</v>
      </c>
    </row>
    <row r="1545" spans="1:3" x14ac:dyDescent="0.3">
      <c r="A1545" s="108">
        <f t="shared" si="24"/>
        <v>0</v>
      </c>
      <c r="B1545" s="108" t="s">
        <v>7017</v>
      </c>
      <c r="C1545" s="108" t="s">
        <v>7018</v>
      </c>
    </row>
    <row r="1546" spans="1:3" x14ac:dyDescent="0.3">
      <c r="A1546" s="108">
        <f t="shared" si="24"/>
        <v>0</v>
      </c>
      <c r="B1546" s="108" t="s">
        <v>7021</v>
      </c>
      <c r="C1546" s="108" t="s">
        <v>7022</v>
      </c>
    </row>
    <row r="1547" spans="1:3" x14ac:dyDescent="0.3">
      <c r="A1547" s="108">
        <f t="shared" si="24"/>
        <v>0</v>
      </c>
      <c r="B1547" s="108" t="s">
        <v>7025</v>
      </c>
      <c r="C1547" s="108" t="s">
        <v>7026</v>
      </c>
    </row>
    <row r="1548" spans="1:3" x14ac:dyDescent="0.3">
      <c r="A1548" s="108">
        <f t="shared" si="24"/>
        <v>0</v>
      </c>
      <c r="B1548" s="108" t="s">
        <v>7029</v>
      </c>
      <c r="C1548" s="108" t="s">
        <v>7030</v>
      </c>
    </row>
    <row r="1549" spans="1:3" x14ac:dyDescent="0.3">
      <c r="A1549" s="108">
        <f t="shared" si="24"/>
        <v>0</v>
      </c>
      <c r="B1549" s="108" t="s">
        <v>7033</v>
      </c>
      <c r="C1549" s="108" t="s">
        <v>7034</v>
      </c>
    </row>
    <row r="1550" spans="1:3" x14ac:dyDescent="0.3">
      <c r="A1550" s="108">
        <f t="shared" si="24"/>
        <v>0</v>
      </c>
      <c r="B1550" s="108" t="s">
        <v>7037</v>
      </c>
      <c r="C1550" s="108" t="s">
        <v>7038</v>
      </c>
    </row>
    <row r="1551" spans="1:3" x14ac:dyDescent="0.3">
      <c r="A1551" s="108">
        <f t="shared" si="24"/>
        <v>0</v>
      </c>
      <c r="B1551" s="108" t="s">
        <v>7041</v>
      </c>
      <c r="C1551" s="108" t="s">
        <v>7042</v>
      </c>
    </row>
    <row r="1552" spans="1:3" x14ac:dyDescent="0.3">
      <c r="A1552" s="108">
        <f t="shared" si="24"/>
        <v>0</v>
      </c>
      <c r="B1552" s="108" t="s">
        <v>7045</v>
      </c>
      <c r="C1552" s="108" t="s">
        <v>7046</v>
      </c>
    </row>
    <row r="1553" spans="1:3" x14ac:dyDescent="0.3">
      <c r="A1553" s="108">
        <f t="shared" si="24"/>
        <v>0</v>
      </c>
      <c r="B1553" s="108" t="s">
        <v>7048</v>
      </c>
      <c r="C1553" s="108" t="s">
        <v>7049</v>
      </c>
    </row>
    <row r="1554" spans="1:3" x14ac:dyDescent="0.3">
      <c r="A1554" s="108">
        <f t="shared" si="24"/>
        <v>0</v>
      </c>
      <c r="B1554" s="108" t="s">
        <v>7052</v>
      </c>
      <c r="C1554" s="108" t="s">
        <v>7053</v>
      </c>
    </row>
    <row r="1555" spans="1:3" x14ac:dyDescent="0.3">
      <c r="A1555" s="108">
        <f t="shared" si="24"/>
        <v>0</v>
      </c>
      <c r="B1555" s="108" t="s">
        <v>7056</v>
      </c>
      <c r="C1555" s="108" t="s">
        <v>7057</v>
      </c>
    </row>
    <row r="1556" spans="1:3" x14ac:dyDescent="0.3">
      <c r="A1556" s="108">
        <f t="shared" si="24"/>
        <v>0</v>
      </c>
      <c r="B1556" s="108" t="s">
        <v>7060</v>
      </c>
      <c r="C1556" s="108" t="s">
        <v>7061</v>
      </c>
    </row>
    <row r="1557" spans="1:3" x14ac:dyDescent="0.3">
      <c r="A1557" s="108">
        <f t="shared" si="24"/>
        <v>0</v>
      </c>
      <c r="B1557" s="108" t="s">
        <v>7064</v>
      </c>
      <c r="C1557" s="108" t="s">
        <v>7065</v>
      </c>
    </row>
    <row r="1558" spans="1:3" x14ac:dyDescent="0.3">
      <c r="A1558" s="108">
        <f t="shared" si="24"/>
        <v>0</v>
      </c>
      <c r="B1558" s="108" t="s">
        <v>7068</v>
      </c>
      <c r="C1558" s="108" t="s">
        <v>7069</v>
      </c>
    </row>
    <row r="1559" spans="1:3" x14ac:dyDescent="0.3">
      <c r="A1559" s="108">
        <f t="shared" si="24"/>
        <v>0</v>
      </c>
      <c r="B1559" s="108" t="s">
        <v>7072</v>
      </c>
      <c r="C1559" s="108" t="s">
        <v>7073</v>
      </c>
    </row>
    <row r="1560" spans="1:3" x14ac:dyDescent="0.3">
      <c r="A1560" s="108">
        <f t="shared" si="24"/>
        <v>0</v>
      </c>
      <c r="B1560" s="108" t="s">
        <v>7076</v>
      </c>
      <c r="C1560" s="108" t="s">
        <v>7077</v>
      </c>
    </row>
    <row r="1561" spans="1:3" x14ac:dyDescent="0.3">
      <c r="A1561" s="108">
        <f t="shared" si="24"/>
        <v>0</v>
      </c>
      <c r="B1561" s="108" t="s">
        <v>7080</v>
      </c>
      <c r="C1561" s="108" t="s">
        <v>7081</v>
      </c>
    </row>
    <row r="1562" spans="1:3" x14ac:dyDescent="0.3">
      <c r="A1562" s="108">
        <f t="shared" si="24"/>
        <v>0</v>
      </c>
      <c r="B1562" s="108" t="s">
        <v>7084</v>
      </c>
      <c r="C1562" s="108" t="s">
        <v>7085</v>
      </c>
    </row>
    <row r="1563" spans="1:3" x14ac:dyDescent="0.3">
      <c r="A1563" s="108">
        <f t="shared" si="24"/>
        <v>0</v>
      </c>
      <c r="B1563" s="108" t="s">
        <v>7088</v>
      </c>
      <c r="C1563" s="108" t="s">
        <v>7089</v>
      </c>
    </row>
    <row r="1564" spans="1:3" x14ac:dyDescent="0.3">
      <c r="A1564" s="108">
        <f t="shared" si="24"/>
        <v>0</v>
      </c>
      <c r="B1564" s="108" t="s">
        <v>7092</v>
      </c>
      <c r="C1564" s="108" t="s">
        <v>7093</v>
      </c>
    </row>
    <row r="1565" spans="1:3" x14ac:dyDescent="0.3">
      <c r="A1565" s="108">
        <f t="shared" si="24"/>
        <v>0</v>
      </c>
      <c r="B1565" s="108" t="s">
        <v>7096</v>
      </c>
      <c r="C1565" s="108" t="s">
        <v>7097</v>
      </c>
    </row>
    <row r="1566" spans="1:3" x14ac:dyDescent="0.3">
      <c r="A1566" s="108">
        <f t="shared" si="24"/>
        <v>0</v>
      </c>
      <c r="B1566" s="108" t="s">
        <v>7100</v>
      </c>
      <c r="C1566" s="108" t="s">
        <v>7101</v>
      </c>
    </row>
    <row r="1567" spans="1:3" x14ac:dyDescent="0.3">
      <c r="A1567" s="108">
        <f t="shared" si="24"/>
        <v>0</v>
      </c>
      <c r="B1567" s="108" t="s">
        <v>7104</v>
      </c>
      <c r="C1567" s="108" t="s">
        <v>7105</v>
      </c>
    </row>
    <row r="1568" spans="1:3" x14ac:dyDescent="0.3">
      <c r="A1568" s="108">
        <f t="shared" si="24"/>
        <v>0</v>
      </c>
      <c r="B1568" s="108" t="s">
        <v>7108</v>
      </c>
      <c r="C1568" s="108" t="s">
        <v>7109</v>
      </c>
    </row>
    <row r="1569" spans="1:3" x14ac:dyDescent="0.3">
      <c r="A1569" s="108">
        <f t="shared" si="24"/>
        <v>0</v>
      </c>
      <c r="B1569" s="108" t="s">
        <v>7112</v>
      </c>
      <c r="C1569" s="108" t="s">
        <v>7113</v>
      </c>
    </row>
    <row r="1570" spans="1:3" x14ac:dyDescent="0.3">
      <c r="A1570" s="108">
        <f t="shared" si="24"/>
        <v>0</v>
      </c>
      <c r="B1570" s="108" t="s">
        <v>7116</v>
      </c>
      <c r="C1570" s="108" t="s">
        <v>7117</v>
      </c>
    </row>
    <row r="1571" spans="1:3" x14ac:dyDescent="0.3">
      <c r="A1571" s="108">
        <f t="shared" si="24"/>
        <v>0</v>
      </c>
      <c r="B1571" s="108" t="s">
        <v>7121</v>
      </c>
      <c r="C1571" s="108" t="s">
        <v>7122</v>
      </c>
    </row>
    <row r="1572" spans="1:3" x14ac:dyDescent="0.3">
      <c r="A1572" s="108">
        <f t="shared" si="24"/>
        <v>0</v>
      </c>
      <c r="B1572" s="108" t="s">
        <v>7125</v>
      </c>
      <c r="C1572" s="108" t="s">
        <v>7126</v>
      </c>
    </row>
    <row r="1573" spans="1:3" x14ac:dyDescent="0.3">
      <c r="A1573" s="108">
        <f t="shared" si="24"/>
        <v>0</v>
      </c>
      <c r="B1573" s="108" t="s">
        <v>7129</v>
      </c>
      <c r="C1573" s="108" t="s">
        <v>7130</v>
      </c>
    </row>
    <row r="1574" spans="1:3" x14ac:dyDescent="0.3">
      <c r="A1574" s="108">
        <f t="shared" si="24"/>
        <v>0</v>
      </c>
      <c r="B1574" s="108" t="s">
        <v>7120</v>
      </c>
      <c r="C1574" s="108" t="s">
        <v>7133</v>
      </c>
    </row>
    <row r="1575" spans="1:3" x14ac:dyDescent="0.3">
      <c r="A1575" s="108">
        <f t="shared" si="24"/>
        <v>0</v>
      </c>
      <c r="B1575" s="108" t="s">
        <v>7134</v>
      </c>
      <c r="C1575" s="108" t="s">
        <v>7135</v>
      </c>
    </row>
    <row r="1576" spans="1:3" x14ac:dyDescent="0.3">
      <c r="A1576" s="108">
        <f t="shared" si="24"/>
        <v>0</v>
      </c>
      <c r="B1576" s="108" t="s">
        <v>7138</v>
      </c>
      <c r="C1576" s="108" t="s">
        <v>7139</v>
      </c>
    </row>
    <row r="1577" spans="1:3" x14ac:dyDescent="0.3">
      <c r="A1577" s="108">
        <f t="shared" si="24"/>
        <v>0</v>
      </c>
      <c r="B1577" s="108" t="s">
        <v>7142</v>
      </c>
      <c r="C1577" s="108" t="s">
        <v>7143</v>
      </c>
    </row>
    <row r="1578" spans="1:3" x14ac:dyDescent="0.3">
      <c r="A1578" s="108">
        <f t="shared" si="24"/>
        <v>0</v>
      </c>
      <c r="B1578" s="108" t="s">
        <v>7146</v>
      </c>
      <c r="C1578" s="108" t="s">
        <v>7147</v>
      </c>
    </row>
    <row r="1579" spans="1:3" x14ac:dyDescent="0.3">
      <c r="A1579" s="108">
        <f t="shared" si="24"/>
        <v>0</v>
      </c>
      <c r="B1579" s="108" t="s">
        <v>7150</v>
      </c>
      <c r="C1579" s="108" t="s">
        <v>7151</v>
      </c>
    </row>
    <row r="1580" spans="1:3" x14ac:dyDescent="0.3">
      <c r="A1580" s="108">
        <f t="shared" si="24"/>
        <v>0</v>
      </c>
      <c r="B1580" s="108" t="s">
        <v>7154</v>
      </c>
      <c r="C1580" s="108" t="s">
        <v>7155</v>
      </c>
    </row>
    <row r="1581" spans="1:3" x14ac:dyDescent="0.3">
      <c r="A1581" s="108">
        <f t="shared" si="24"/>
        <v>0</v>
      </c>
      <c r="B1581" s="108" t="s">
        <v>7158</v>
      </c>
      <c r="C1581" s="108" t="s">
        <v>7159</v>
      </c>
    </row>
    <row r="1582" spans="1:3" x14ac:dyDescent="0.3">
      <c r="A1582" s="108">
        <f t="shared" si="24"/>
        <v>0</v>
      </c>
      <c r="B1582" s="108" t="s">
        <v>7162</v>
      </c>
      <c r="C1582" s="108" t="s">
        <v>7163</v>
      </c>
    </row>
    <row r="1583" spans="1:3" x14ac:dyDescent="0.3">
      <c r="A1583" s="108">
        <f t="shared" si="24"/>
        <v>0</v>
      </c>
      <c r="B1583" s="108" t="s">
        <v>7166</v>
      </c>
      <c r="C1583" s="108" t="s">
        <v>7167</v>
      </c>
    </row>
    <row r="1584" spans="1:3" x14ac:dyDescent="0.3">
      <c r="A1584" s="108">
        <f t="shared" si="24"/>
        <v>0</v>
      </c>
      <c r="B1584" s="108" t="s">
        <v>7170</v>
      </c>
      <c r="C1584" s="108" t="s">
        <v>7171</v>
      </c>
    </row>
    <row r="1585" spans="1:3" x14ac:dyDescent="0.3">
      <c r="A1585" s="108">
        <f t="shared" si="24"/>
        <v>0</v>
      </c>
      <c r="B1585" s="108" t="s">
        <v>7174</v>
      </c>
      <c r="C1585" s="108" t="s">
        <v>7175</v>
      </c>
    </row>
    <row r="1586" spans="1:3" x14ac:dyDescent="0.3">
      <c r="A1586" s="108">
        <f t="shared" si="24"/>
        <v>0</v>
      </c>
      <c r="B1586" s="108" t="s">
        <v>7178</v>
      </c>
      <c r="C1586" s="108" t="s">
        <v>7179</v>
      </c>
    </row>
    <row r="1587" spans="1:3" x14ac:dyDescent="0.3">
      <c r="A1587" s="108">
        <f t="shared" si="24"/>
        <v>0</v>
      </c>
      <c r="B1587" s="108" t="s">
        <v>7182</v>
      </c>
      <c r="C1587" s="108" t="s">
        <v>7183</v>
      </c>
    </row>
    <row r="1588" spans="1:3" x14ac:dyDescent="0.3">
      <c r="A1588" s="108">
        <f t="shared" si="24"/>
        <v>0</v>
      </c>
      <c r="B1588" s="108" t="s">
        <v>7186</v>
      </c>
      <c r="C1588" s="108" t="s">
        <v>7187</v>
      </c>
    </row>
    <row r="1589" spans="1:3" x14ac:dyDescent="0.3">
      <c r="A1589" s="108">
        <f t="shared" si="24"/>
        <v>0</v>
      </c>
      <c r="B1589" s="108" t="s">
        <v>7190</v>
      </c>
      <c r="C1589" s="108" t="s">
        <v>7191</v>
      </c>
    </row>
    <row r="1590" spans="1:3" x14ac:dyDescent="0.3">
      <c r="A1590" s="108">
        <f t="shared" si="24"/>
        <v>0</v>
      </c>
      <c r="B1590" s="108" t="s">
        <v>7194</v>
      </c>
      <c r="C1590" s="108" t="s">
        <v>7195</v>
      </c>
    </row>
    <row r="1591" spans="1:3" x14ac:dyDescent="0.3">
      <c r="A1591" s="108">
        <f t="shared" si="24"/>
        <v>0</v>
      </c>
      <c r="B1591" s="108" t="s">
        <v>7198</v>
      </c>
      <c r="C1591" s="108" t="s">
        <v>7199</v>
      </c>
    </row>
    <row r="1592" spans="1:3" x14ac:dyDescent="0.3">
      <c r="A1592" s="108">
        <f t="shared" si="24"/>
        <v>0</v>
      </c>
      <c r="B1592" s="108" t="s">
        <v>7202</v>
      </c>
      <c r="C1592" s="108" t="s">
        <v>7203</v>
      </c>
    </row>
    <row r="1593" spans="1:3" x14ac:dyDescent="0.3">
      <c r="A1593" s="108">
        <f t="shared" si="24"/>
        <v>0</v>
      </c>
      <c r="B1593" s="108" t="s">
        <v>7206</v>
      </c>
      <c r="C1593" s="108" t="s">
        <v>7207</v>
      </c>
    </row>
    <row r="1594" spans="1:3" x14ac:dyDescent="0.3">
      <c r="A1594" s="108">
        <f t="shared" si="24"/>
        <v>0</v>
      </c>
      <c r="B1594" s="108" t="s">
        <v>7210</v>
      </c>
      <c r="C1594" s="108" t="s">
        <v>7211</v>
      </c>
    </row>
    <row r="1595" spans="1:3" x14ac:dyDescent="0.3">
      <c r="A1595" s="108">
        <f t="shared" si="24"/>
        <v>0</v>
      </c>
      <c r="B1595" s="108" t="s">
        <v>7214</v>
      </c>
      <c r="C1595" s="108" t="s">
        <v>7215</v>
      </c>
    </row>
    <row r="1596" spans="1:3" x14ac:dyDescent="0.3">
      <c r="A1596" s="108">
        <f t="shared" si="24"/>
        <v>0</v>
      </c>
      <c r="B1596" s="108" t="s">
        <v>7216</v>
      </c>
      <c r="C1596" s="108" t="s">
        <v>7217</v>
      </c>
    </row>
    <row r="1597" spans="1:3" x14ac:dyDescent="0.3">
      <c r="A1597" s="108">
        <f t="shared" si="24"/>
        <v>0</v>
      </c>
      <c r="B1597" s="108" t="s">
        <v>7220</v>
      </c>
      <c r="C1597" s="108" t="s">
        <v>7221</v>
      </c>
    </row>
    <row r="1598" spans="1:3" x14ac:dyDescent="0.3">
      <c r="A1598" s="108">
        <f t="shared" si="24"/>
        <v>0</v>
      </c>
      <c r="B1598" s="108" t="s">
        <v>7224</v>
      </c>
      <c r="C1598" s="108" t="s">
        <v>7225</v>
      </c>
    </row>
    <row r="1599" spans="1:3" x14ac:dyDescent="0.3">
      <c r="A1599" s="108">
        <f t="shared" si="24"/>
        <v>0</v>
      </c>
      <c r="B1599" s="108" t="s">
        <v>7227</v>
      </c>
      <c r="C1599" s="108" t="s">
        <v>7228</v>
      </c>
    </row>
    <row r="1600" spans="1:3" x14ac:dyDescent="0.3">
      <c r="A1600" s="108">
        <f t="shared" si="24"/>
        <v>0</v>
      </c>
      <c r="B1600" s="108" t="s">
        <v>7231</v>
      </c>
      <c r="C1600" s="108" t="s">
        <v>7232</v>
      </c>
    </row>
    <row r="1601" spans="1:3" x14ac:dyDescent="0.3">
      <c r="A1601" s="108">
        <f t="shared" si="24"/>
        <v>0</v>
      </c>
      <c r="B1601" s="108" t="s">
        <v>7235</v>
      </c>
      <c r="C1601" s="108" t="s">
        <v>7236</v>
      </c>
    </row>
    <row r="1602" spans="1:3" x14ac:dyDescent="0.3">
      <c r="A1602" s="108">
        <f t="shared" si="24"/>
        <v>0</v>
      </c>
      <c r="B1602" s="108" t="s">
        <v>7239</v>
      </c>
      <c r="C1602" s="108" t="s">
        <v>7240</v>
      </c>
    </row>
    <row r="1603" spans="1:3" x14ac:dyDescent="0.3">
      <c r="A1603" s="108">
        <f t="shared" ref="A1603:A1666" si="25">IFERROR(IF(SEARCH($D$1,C1603)&gt;0,A1602+1,A1602),A1602)</f>
        <v>0</v>
      </c>
      <c r="B1603" s="108" t="s">
        <v>7243</v>
      </c>
      <c r="C1603" s="108" t="s">
        <v>7244</v>
      </c>
    </row>
    <row r="1604" spans="1:3" x14ac:dyDescent="0.3">
      <c r="A1604" s="108">
        <f t="shared" si="25"/>
        <v>0</v>
      </c>
      <c r="B1604" s="108" t="s">
        <v>7247</v>
      </c>
      <c r="C1604" s="108" t="s">
        <v>7248</v>
      </c>
    </row>
    <row r="1605" spans="1:3" x14ac:dyDescent="0.3">
      <c r="A1605" s="108">
        <f t="shared" si="25"/>
        <v>0</v>
      </c>
      <c r="B1605" s="108" t="s">
        <v>7251</v>
      </c>
      <c r="C1605" s="108" t="s">
        <v>7252</v>
      </c>
    </row>
    <row r="1606" spans="1:3" x14ac:dyDescent="0.3">
      <c r="A1606" s="108">
        <f t="shared" si="25"/>
        <v>0</v>
      </c>
      <c r="B1606" s="108" t="s">
        <v>7255</v>
      </c>
      <c r="C1606" s="108" t="s">
        <v>7256</v>
      </c>
    </row>
    <row r="1607" spans="1:3" x14ac:dyDescent="0.3">
      <c r="A1607" s="108">
        <f t="shared" si="25"/>
        <v>0</v>
      </c>
      <c r="B1607" s="108" t="s">
        <v>7259</v>
      </c>
      <c r="C1607" s="108" t="s">
        <v>7260</v>
      </c>
    </row>
    <row r="1608" spans="1:3" x14ac:dyDescent="0.3">
      <c r="A1608" s="108">
        <f t="shared" si="25"/>
        <v>0</v>
      </c>
      <c r="B1608" s="108" t="s">
        <v>7263</v>
      </c>
      <c r="C1608" s="108" t="s">
        <v>7264</v>
      </c>
    </row>
    <row r="1609" spans="1:3" x14ac:dyDescent="0.3">
      <c r="A1609" s="108">
        <f t="shared" si="25"/>
        <v>0</v>
      </c>
      <c r="B1609" s="108" t="s">
        <v>7267</v>
      </c>
      <c r="C1609" s="108" t="s">
        <v>7268</v>
      </c>
    </row>
    <row r="1610" spans="1:3" x14ac:dyDescent="0.3">
      <c r="A1610" s="108">
        <f t="shared" si="25"/>
        <v>0</v>
      </c>
      <c r="B1610" s="108" t="s">
        <v>7271</v>
      </c>
      <c r="C1610" s="108" t="s">
        <v>7272</v>
      </c>
    </row>
    <row r="1611" spans="1:3" x14ac:dyDescent="0.3">
      <c r="A1611" s="108">
        <f t="shared" si="25"/>
        <v>0</v>
      </c>
      <c r="B1611" s="108" t="s">
        <v>7275</v>
      </c>
      <c r="C1611" s="108" t="s">
        <v>7276</v>
      </c>
    </row>
    <row r="1612" spans="1:3" x14ac:dyDescent="0.3">
      <c r="A1612" s="108">
        <f t="shared" si="25"/>
        <v>0</v>
      </c>
      <c r="B1612" s="108" t="s">
        <v>7279</v>
      </c>
      <c r="C1612" s="108" t="s">
        <v>7280</v>
      </c>
    </row>
    <row r="1613" spans="1:3" x14ac:dyDescent="0.3">
      <c r="A1613" s="108">
        <f t="shared" si="25"/>
        <v>0</v>
      </c>
      <c r="B1613" s="108" t="s">
        <v>7283</v>
      </c>
      <c r="C1613" s="108" t="s">
        <v>7284</v>
      </c>
    </row>
    <row r="1614" spans="1:3" x14ac:dyDescent="0.3">
      <c r="A1614" s="108">
        <f t="shared" si="25"/>
        <v>0</v>
      </c>
      <c r="B1614" s="108" t="s">
        <v>7287</v>
      </c>
      <c r="C1614" s="108" t="s">
        <v>7288</v>
      </c>
    </row>
    <row r="1615" spans="1:3" x14ac:dyDescent="0.3">
      <c r="A1615" s="108">
        <f t="shared" si="25"/>
        <v>0</v>
      </c>
      <c r="B1615" s="108" t="s">
        <v>7291</v>
      </c>
      <c r="C1615" s="108" t="s">
        <v>7292</v>
      </c>
    </row>
    <row r="1616" spans="1:3" x14ac:dyDescent="0.3">
      <c r="A1616" s="108">
        <f t="shared" si="25"/>
        <v>0</v>
      </c>
      <c r="B1616" s="108" t="s">
        <v>7295</v>
      </c>
      <c r="C1616" s="108" t="s">
        <v>7296</v>
      </c>
    </row>
    <row r="1617" spans="1:3" x14ac:dyDescent="0.3">
      <c r="A1617" s="108">
        <f t="shared" si="25"/>
        <v>0</v>
      </c>
      <c r="B1617" s="108" t="s">
        <v>7299</v>
      </c>
      <c r="C1617" s="108" t="s">
        <v>7300</v>
      </c>
    </row>
    <row r="1618" spans="1:3" x14ac:dyDescent="0.3">
      <c r="A1618" s="108">
        <f t="shared" si="25"/>
        <v>0</v>
      </c>
      <c r="B1618" s="108" t="s">
        <v>7303</v>
      </c>
      <c r="C1618" s="108" t="s">
        <v>7304</v>
      </c>
    </row>
    <row r="1619" spans="1:3" x14ac:dyDescent="0.3">
      <c r="A1619" s="108">
        <f t="shared" si="25"/>
        <v>0</v>
      </c>
      <c r="B1619" s="108" t="s">
        <v>7307</v>
      </c>
      <c r="C1619" s="108" t="s">
        <v>7308</v>
      </c>
    </row>
    <row r="1620" spans="1:3" x14ac:dyDescent="0.3">
      <c r="A1620" s="108">
        <f t="shared" si="25"/>
        <v>0</v>
      </c>
      <c r="B1620" s="108" t="s">
        <v>7311</v>
      </c>
      <c r="C1620" s="108" t="s">
        <v>7312</v>
      </c>
    </row>
    <row r="1621" spans="1:3" x14ac:dyDescent="0.3">
      <c r="A1621" s="108">
        <f t="shared" si="25"/>
        <v>0</v>
      </c>
      <c r="B1621" s="108" t="s">
        <v>7315</v>
      </c>
      <c r="C1621" s="108" t="s">
        <v>7316</v>
      </c>
    </row>
    <row r="1622" spans="1:3" x14ac:dyDescent="0.3">
      <c r="A1622" s="108">
        <f t="shared" si="25"/>
        <v>0</v>
      </c>
      <c r="B1622" s="108" t="s">
        <v>7319</v>
      </c>
      <c r="C1622" s="108" t="s">
        <v>7320</v>
      </c>
    </row>
    <row r="1623" spans="1:3" x14ac:dyDescent="0.3">
      <c r="A1623" s="108">
        <f t="shared" si="25"/>
        <v>0</v>
      </c>
      <c r="B1623" s="108" t="s">
        <v>7323</v>
      </c>
      <c r="C1623" s="108" t="s">
        <v>7324</v>
      </c>
    </row>
    <row r="1624" spans="1:3" x14ac:dyDescent="0.3">
      <c r="A1624" s="108">
        <f t="shared" si="25"/>
        <v>0</v>
      </c>
      <c r="B1624" s="108" t="s">
        <v>7327</v>
      </c>
      <c r="C1624" s="108" t="s">
        <v>7328</v>
      </c>
    </row>
    <row r="1625" spans="1:3" x14ac:dyDescent="0.3">
      <c r="A1625" s="108">
        <f t="shared" si="25"/>
        <v>0</v>
      </c>
      <c r="B1625" s="108" t="s">
        <v>7331</v>
      </c>
      <c r="C1625" s="108" t="s">
        <v>7332</v>
      </c>
    </row>
    <row r="1626" spans="1:3" x14ac:dyDescent="0.3">
      <c r="A1626" s="108">
        <f t="shared" si="25"/>
        <v>0</v>
      </c>
      <c r="B1626" s="108" t="s">
        <v>7335</v>
      </c>
      <c r="C1626" s="108" t="s">
        <v>7336</v>
      </c>
    </row>
    <row r="1627" spans="1:3" x14ac:dyDescent="0.3">
      <c r="A1627" s="108">
        <f t="shared" si="25"/>
        <v>0</v>
      </c>
      <c r="B1627" s="108" t="s">
        <v>7339</v>
      </c>
      <c r="C1627" s="108" t="s">
        <v>7340</v>
      </c>
    </row>
    <row r="1628" spans="1:3" x14ac:dyDescent="0.3">
      <c r="A1628" s="108">
        <f t="shared" si="25"/>
        <v>0</v>
      </c>
      <c r="B1628" s="108" t="s">
        <v>7343</v>
      </c>
      <c r="C1628" s="108" t="s">
        <v>7344</v>
      </c>
    </row>
    <row r="1629" spans="1:3" x14ac:dyDescent="0.3">
      <c r="A1629" s="108">
        <f t="shared" si="25"/>
        <v>0</v>
      </c>
      <c r="B1629" s="108" t="s">
        <v>7347</v>
      </c>
      <c r="C1629" s="108" t="s">
        <v>7348</v>
      </c>
    </row>
    <row r="1630" spans="1:3" x14ac:dyDescent="0.3">
      <c r="A1630" s="108">
        <f t="shared" si="25"/>
        <v>0</v>
      </c>
      <c r="B1630" s="108" t="s">
        <v>7351</v>
      </c>
      <c r="C1630" s="108" t="s">
        <v>7352</v>
      </c>
    </row>
    <row r="1631" spans="1:3" x14ac:dyDescent="0.3">
      <c r="A1631" s="108">
        <f t="shared" si="25"/>
        <v>0</v>
      </c>
      <c r="B1631" s="108" t="s">
        <v>7355</v>
      </c>
      <c r="C1631" s="108" t="s">
        <v>7356</v>
      </c>
    </row>
    <row r="1632" spans="1:3" x14ac:dyDescent="0.3">
      <c r="A1632" s="108">
        <f t="shared" si="25"/>
        <v>0</v>
      </c>
      <c r="B1632" s="108" t="s">
        <v>7359</v>
      </c>
      <c r="C1632" s="108" t="s">
        <v>7360</v>
      </c>
    </row>
    <row r="1633" spans="1:3" x14ac:dyDescent="0.3">
      <c r="A1633" s="108">
        <f t="shared" si="25"/>
        <v>0</v>
      </c>
      <c r="B1633" s="108" t="s">
        <v>7363</v>
      </c>
      <c r="C1633" s="108" t="s">
        <v>7364</v>
      </c>
    </row>
    <row r="1634" spans="1:3" x14ac:dyDescent="0.3">
      <c r="A1634" s="108">
        <f t="shared" si="25"/>
        <v>0</v>
      </c>
      <c r="B1634" s="108" t="s">
        <v>7367</v>
      </c>
      <c r="C1634" s="108" t="s">
        <v>7368</v>
      </c>
    </row>
    <row r="1635" spans="1:3" x14ac:dyDescent="0.3">
      <c r="A1635" s="108">
        <f t="shared" si="25"/>
        <v>0</v>
      </c>
      <c r="B1635" s="108" t="s">
        <v>7371</v>
      </c>
      <c r="C1635" s="108" t="s">
        <v>7372</v>
      </c>
    </row>
    <row r="1636" spans="1:3" x14ac:dyDescent="0.3">
      <c r="A1636" s="108">
        <f t="shared" si="25"/>
        <v>0</v>
      </c>
      <c r="B1636" s="108" t="s">
        <v>7374</v>
      </c>
      <c r="C1636" s="108" t="s">
        <v>7375</v>
      </c>
    </row>
    <row r="1637" spans="1:3" x14ac:dyDescent="0.3">
      <c r="A1637" s="108">
        <f t="shared" si="25"/>
        <v>0</v>
      </c>
      <c r="B1637" s="108" t="s">
        <v>7378</v>
      </c>
      <c r="C1637" s="108" t="s">
        <v>7379</v>
      </c>
    </row>
    <row r="1638" spans="1:3" x14ac:dyDescent="0.3">
      <c r="A1638" s="108">
        <f t="shared" si="25"/>
        <v>0</v>
      </c>
      <c r="B1638" s="108" t="s">
        <v>7382</v>
      </c>
      <c r="C1638" s="108" t="s">
        <v>7383</v>
      </c>
    </row>
    <row r="1639" spans="1:3" x14ac:dyDescent="0.3">
      <c r="A1639" s="108">
        <f t="shared" si="25"/>
        <v>0</v>
      </c>
      <c r="B1639" s="108" t="s">
        <v>7386</v>
      </c>
      <c r="C1639" s="108" t="s">
        <v>7387</v>
      </c>
    </row>
    <row r="1640" spans="1:3" x14ac:dyDescent="0.3">
      <c r="A1640" s="108">
        <f t="shared" si="25"/>
        <v>0</v>
      </c>
      <c r="B1640" s="108" t="s">
        <v>7390</v>
      </c>
      <c r="C1640" s="108" t="s">
        <v>7391</v>
      </c>
    </row>
    <row r="1641" spans="1:3" x14ac:dyDescent="0.3">
      <c r="A1641" s="108">
        <f t="shared" si="25"/>
        <v>0</v>
      </c>
      <c r="B1641" s="108" t="s">
        <v>7394</v>
      </c>
      <c r="C1641" s="108" t="s">
        <v>7395</v>
      </c>
    </row>
    <row r="1642" spans="1:3" x14ac:dyDescent="0.3">
      <c r="A1642" s="108">
        <f t="shared" si="25"/>
        <v>0</v>
      </c>
      <c r="B1642" s="108" t="s">
        <v>7398</v>
      </c>
      <c r="C1642" s="108" t="s">
        <v>7399</v>
      </c>
    </row>
    <row r="1643" spans="1:3" x14ac:dyDescent="0.3">
      <c r="A1643" s="108">
        <f t="shared" si="25"/>
        <v>0</v>
      </c>
      <c r="B1643" s="108" t="s">
        <v>7402</v>
      </c>
      <c r="C1643" s="108" t="s">
        <v>7403</v>
      </c>
    </row>
    <row r="1644" spans="1:3" x14ac:dyDescent="0.3">
      <c r="A1644" s="108">
        <f t="shared" si="25"/>
        <v>0</v>
      </c>
      <c r="B1644" s="108" t="s">
        <v>7406</v>
      </c>
      <c r="C1644" s="108" t="s">
        <v>7407</v>
      </c>
    </row>
    <row r="1645" spans="1:3" x14ac:dyDescent="0.3">
      <c r="A1645" s="108">
        <f t="shared" si="25"/>
        <v>0</v>
      </c>
      <c r="B1645" s="108" t="s">
        <v>7410</v>
      </c>
      <c r="C1645" s="108" t="s">
        <v>7411</v>
      </c>
    </row>
    <row r="1646" spans="1:3" x14ac:dyDescent="0.3">
      <c r="A1646" s="108">
        <f t="shared" si="25"/>
        <v>0</v>
      </c>
      <c r="B1646" s="108" t="s">
        <v>7414</v>
      </c>
      <c r="C1646" s="108" t="s">
        <v>7415</v>
      </c>
    </row>
    <row r="1647" spans="1:3" x14ac:dyDescent="0.3">
      <c r="A1647" s="108">
        <f t="shared" si="25"/>
        <v>0</v>
      </c>
      <c r="B1647" s="108" t="s">
        <v>7418</v>
      </c>
      <c r="C1647" s="108" t="s">
        <v>7419</v>
      </c>
    </row>
    <row r="1648" spans="1:3" x14ac:dyDescent="0.3">
      <c r="A1648" s="108">
        <f t="shared" si="25"/>
        <v>0</v>
      </c>
      <c r="B1648" s="108" t="s">
        <v>7422</v>
      </c>
      <c r="C1648" s="108" t="s">
        <v>7423</v>
      </c>
    </row>
    <row r="1649" spans="1:3" x14ac:dyDescent="0.3">
      <c r="A1649" s="108">
        <f t="shared" si="25"/>
        <v>0</v>
      </c>
      <c r="B1649" s="108" t="s">
        <v>7426</v>
      </c>
      <c r="C1649" s="108" t="s">
        <v>7427</v>
      </c>
    </row>
    <row r="1650" spans="1:3" x14ac:dyDescent="0.3">
      <c r="A1650" s="108">
        <f t="shared" si="25"/>
        <v>0</v>
      </c>
      <c r="B1650" s="108" t="s">
        <v>7430</v>
      </c>
      <c r="C1650" s="108" t="s">
        <v>7431</v>
      </c>
    </row>
    <row r="1651" spans="1:3" x14ac:dyDescent="0.3">
      <c r="A1651" s="108">
        <f t="shared" si="25"/>
        <v>0</v>
      </c>
      <c r="B1651" s="108" t="s">
        <v>7434</v>
      </c>
      <c r="C1651" s="108" t="s">
        <v>7435</v>
      </c>
    </row>
    <row r="1652" spans="1:3" x14ac:dyDescent="0.3">
      <c r="A1652" s="108">
        <f t="shared" si="25"/>
        <v>0</v>
      </c>
      <c r="B1652" s="108" t="s">
        <v>7437</v>
      </c>
      <c r="C1652" s="108" t="s">
        <v>7438</v>
      </c>
    </row>
    <row r="1653" spans="1:3" x14ac:dyDescent="0.3">
      <c r="A1653" s="108">
        <f t="shared" si="25"/>
        <v>0</v>
      </c>
      <c r="B1653" s="108" t="s">
        <v>7439</v>
      </c>
      <c r="C1653" s="108" t="s">
        <v>7440</v>
      </c>
    </row>
    <row r="1654" spans="1:3" x14ac:dyDescent="0.3">
      <c r="A1654" s="108">
        <f t="shared" si="25"/>
        <v>0</v>
      </c>
      <c r="B1654" s="108" t="s">
        <v>7443</v>
      </c>
      <c r="C1654" s="108" t="s">
        <v>7444</v>
      </c>
    </row>
    <row r="1655" spans="1:3" x14ac:dyDescent="0.3">
      <c r="A1655" s="108">
        <f t="shared" si="25"/>
        <v>0</v>
      </c>
      <c r="B1655" s="108" t="s">
        <v>7447</v>
      </c>
      <c r="C1655" s="108" t="s">
        <v>7448</v>
      </c>
    </row>
    <row r="1656" spans="1:3" x14ac:dyDescent="0.3">
      <c r="A1656" s="108">
        <f t="shared" si="25"/>
        <v>0</v>
      </c>
      <c r="B1656" s="108" t="s">
        <v>7451</v>
      </c>
      <c r="C1656" s="108" t="s">
        <v>7452</v>
      </c>
    </row>
    <row r="1657" spans="1:3" x14ac:dyDescent="0.3">
      <c r="A1657" s="108">
        <f t="shared" si="25"/>
        <v>0</v>
      </c>
      <c r="B1657" s="108" t="s">
        <v>7455</v>
      </c>
      <c r="C1657" s="108" t="s">
        <v>7456</v>
      </c>
    </row>
    <row r="1658" spans="1:3" x14ac:dyDescent="0.3">
      <c r="A1658" s="108">
        <f t="shared" si="25"/>
        <v>0</v>
      </c>
      <c r="B1658" s="108" t="s">
        <v>7459</v>
      </c>
      <c r="C1658" s="108" t="s">
        <v>7460</v>
      </c>
    </row>
    <row r="1659" spans="1:3" x14ac:dyDescent="0.3">
      <c r="A1659" s="108">
        <f t="shared" si="25"/>
        <v>0</v>
      </c>
      <c r="B1659" s="108" t="s">
        <v>7463</v>
      </c>
      <c r="C1659" s="108" t="s">
        <v>7464</v>
      </c>
    </row>
    <row r="1660" spans="1:3" x14ac:dyDescent="0.3">
      <c r="A1660" s="108">
        <f t="shared" si="25"/>
        <v>0</v>
      </c>
      <c r="B1660" s="108" t="s">
        <v>7467</v>
      </c>
      <c r="C1660" s="108" t="s">
        <v>7468</v>
      </c>
    </row>
    <row r="1661" spans="1:3" x14ac:dyDescent="0.3">
      <c r="A1661" s="108">
        <f t="shared" si="25"/>
        <v>0</v>
      </c>
      <c r="B1661" s="108" t="s">
        <v>7471</v>
      </c>
      <c r="C1661" s="108" t="s">
        <v>7472</v>
      </c>
    </row>
    <row r="1662" spans="1:3" x14ac:dyDescent="0.3">
      <c r="A1662" s="108">
        <f t="shared" si="25"/>
        <v>0</v>
      </c>
      <c r="B1662" s="108" t="s">
        <v>7475</v>
      </c>
      <c r="C1662" s="108" t="s">
        <v>7476</v>
      </c>
    </row>
    <row r="1663" spans="1:3" x14ac:dyDescent="0.3">
      <c r="A1663" s="108">
        <f t="shared" si="25"/>
        <v>0</v>
      </c>
      <c r="B1663" s="108" t="s">
        <v>7479</v>
      </c>
      <c r="C1663" s="108" t="s">
        <v>7480</v>
      </c>
    </row>
    <row r="1664" spans="1:3" x14ac:dyDescent="0.3">
      <c r="A1664" s="108">
        <f t="shared" si="25"/>
        <v>0</v>
      </c>
      <c r="B1664" s="108" t="s">
        <v>7483</v>
      </c>
      <c r="C1664" s="108" t="s">
        <v>7484</v>
      </c>
    </row>
    <row r="1665" spans="1:3" x14ac:dyDescent="0.3">
      <c r="A1665" s="108">
        <f t="shared" si="25"/>
        <v>0</v>
      </c>
      <c r="B1665" s="108" t="s">
        <v>7487</v>
      </c>
      <c r="C1665" s="108" t="s">
        <v>7488</v>
      </c>
    </row>
    <row r="1666" spans="1:3" x14ac:dyDescent="0.3">
      <c r="A1666" s="108">
        <f t="shared" si="25"/>
        <v>0</v>
      </c>
      <c r="B1666" s="108" t="s">
        <v>7491</v>
      </c>
      <c r="C1666" s="108" t="s">
        <v>7492</v>
      </c>
    </row>
    <row r="1667" spans="1:3" x14ac:dyDescent="0.3">
      <c r="A1667" s="108">
        <f t="shared" ref="A1667:A1730" si="26">IFERROR(IF(SEARCH($D$1,C1667)&gt;0,A1666+1,A1666),A1666)</f>
        <v>0</v>
      </c>
      <c r="B1667" s="108" t="s">
        <v>7495</v>
      </c>
      <c r="C1667" s="108" t="s">
        <v>7496</v>
      </c>
    </row>
    <row r="1668" spans="1:3" x14ac:dyDescent="0.3">
      <c r="A1668" s="108">
        <f t="shared" si="26"/>
        <v>0</v>
      </c>
      <c r="B1668" s="108" t="s">
        <v>7499</v>
      </c>
      <c r="C1668" s="108" t="s">
        <v>7500</v>
      </c>
    </row>
    <row r="1669" spans="1:3" x14ac:dyDescent="0.3">
      <c r="A1669" s="108">
        <f t="shared" si="26"/>
        <v>0</v>
      </c>
      <c r="B1669" s="108" t="s">
        <v>7503</v>
      </c>
      <c r="C1669" s="108" t="s">
        <v>7504</v>
      </c>
    </row>
    <row r="1670" spans="1:3" x14ac:dyDescent="0.3">
      <c r="A1670" s="108">
        <f t="shared" si="26"/>
        <v>0</v>
      </c>
      <c r="B1670" s="108" t="s">
        <v>7507</v>
      </c>
      <c r="C1670" s="108" t="s">
        <v>7508</v>
      </c>
    </row>
    <row r="1671" spans="1:3" x14ac:dyDescent="0.3">
      <c r="A1671" s="108">
        <f t="shared" si="26"/>
        <v>0</v>
      </c>
      <c r="B1671" s="108" t="s">
        <v>7511</v>
      </c>
      <c r="C1671" s="108" t="s">
        <v>7512</v>
      </c>
    </row>
    <row r="1672" spans="1:3" x14ac:dyDescent="0.3">
      <c r="A1672" s="108">
        <f t="shared" si="26"/>
        <v>0</v>
      </c>
      <c r="B1672" s="108" t="s">
        <v>7515</v>
      </c>
      <c r="C1672" s="108" t="s">
        <v>7516</v>
      </c>
    </row>
    <row r="1673" spans="1:3" x14ac:dyDescent="0.3">
      <c r="A1673" s="108">
        <f t="shared" si="26"/>
        <v>0</v>
      </c>
      <c r="B1673" s="108" t="s">
        <v>7519</v>
      </c>
      <c r="C1673" s="108" t="s">
        <v>7520</v>
      </c>
    </row>
    <row r="1674" spans="1:3" x14ac:dyDescent="0.3">
      <c r="A1674" s="108">
        <f t="shared" si="26"/>
        <v>0</v>
      </c>
      <c r="B1674" s="108" t="s">
        <v>7523</v>
      </c>
      <c r="C1674" s="108" t="s">
        <v>7524</v>
      </c>
    </row>
    <row r="1675" spans="1:3" x14ac:dyDescent="0.3">
      <c r="A1675" s="108">
        <f t="shared" si="26"/>
        <v>0</v>
      </c>
      <c r="B1675" s="108" t="s">
        <v>7527</v>
      </c>
      <c r="C1675" s="108" t="s">
        <v>7528</v>
      </c>
    </row>
    <row r="1676" spans="1:3" x14ac:dyDescent="0.3">
      <c r="A1676" s="108">
        <f t="shared" si="26"/>
        <v>0</v>
      </c>
      <c r="B1676" s="108" t="s">
        <v>7531</v>
      </c>
      <c r="C1676" s="108" t="s">
        <v>7532</v>
      </c>
    </row>
    <row r="1677" spans="1:3" x14ac:dyDescent="0.3">
      <c r="A1677" s="108">
        <f t="shared" si="26"/>
        <v>0</v>
      </c>
      <c r="B1677" s="108" t="s">
        <v>7535</v>
      </c>
      <c r="C1677" s="108" t="s">
        <v>7536</v>
      </c>
    </row>
    <row r="1678" spans="1:3" x14ac:dyDescent="0.3">
      <c r="A1678" s="108">
        <f t="shared" si="26"/>
        <v>0</v>
      </c>
      <c r="B1678" s="108" t="s">
        <v>7539</v>
      </c>
      <c r="C1678" s="108" t="s">
        <v>7540</v>
      </c>
    </row>
    <row r="1679" spans="1:3" x14ac:dyDescent="0.3">
      <c r="A1679" s="108">
        <f t="shared" si="26"/>
        <v>0</v>
      </c>
      <c r="B1679" s="108" t="s">
        <v>7543</v>
      </c>
      <c r="C1679" s="108" t="s">
        <v>7544</v>
      </c>
    </row>
    <row r="1680" spans="1:3" x14ac:dyDescent="0.3">
      <c r="A1680" s="108">
        <f t="shared" si="26"/>
        <v>0</v>
      </c>
      <c r="B1680" s="108" t="s">
        <v>7546</v>
      </c>
      <c r="C1680" s="108" t="s">
        <v>7547</v>
      </c>
    </row>
    <row r="1681" spans="1:3" x14ac:dyDescent="0.3">
      <c r="A1681" s="108">
        <f t="shared" si="26"/>
        <v>0</v>
      </c>
      <c r="B1681" s="108" t="s">
        <v>7550</v>
      </c>
      <c r="C1681" s="108" t="s">
        <v>7551</v>
      </c>
    </row>
    <row r="1682" spans="1:3" x14ac:dyDescent="0.3">
      <c r="A1682" s="108">
        <f t="shared" si="26"/>
        <v>0</v>
      </c>
      <c r="B1682" s="108" t="s">
        <v>7554</v>
      </c>
      <c r="C1682" s="108" t="s">
        <v>7555</v>
      </c>
    </row>
    <row r="1683" spans="1:3" x14ac:dyDescent="0.3">
      <c r="A1683" s="108">
        <f t="shared" si="26"/>
        <v>0</v>
      </c>
      <c r="B1683" s="108" t="s">
        <v>7558</v>
      </c>
      <c r="C1683" s="108" t="s">
        <v>7559</v>
      </c>
    </row>
    <row r="1684" spans="1:3" x14ac:dyDescent="0.3">
      <c r="A1684" s="108">
        <f t="shared" si="26"/>
        <v>0</v>
      </c>
      <c r="B1684" s="108" t="s">
        <v>7562</v>
      </c>
      <c r="C1684" s="108" t="s">
        <v>7563</v>
      </c>
    </row>
    <row r="1685" spans="1:3" x14ac:dyDescent="0.3">
      <c r="A1685" s="108">
        <f t="shared" si="26"/>
        <v>0</v>
      </c>
      <c r="B1685" s="108" t="s">
        <v>7566</v>
      </c>
      <c r="C1685" s="108" t="s">
        <v>7567</v>
      </c>
    </row>
    <row r="1686" spans="1:3" x14ac:dyDescent="0.3">
      <c r="A1686" s="108">
        <f t="shared" si="26"/>
        <v>0</v>
      </c>
      <c r="B1686" s="108" t="s">
        <v>7570</v>
      </c>
      <c r="C1686" s="108" t="s">
        <v>7571</v>
      </c>
    </row>
    <row r="1687" spans="1:3" x14ac:dyDescent="0.3">
      <c r="A1687" s="108">
        <f t="shared" si="26"/>
        <v>0</v>
      </c>
      <c r="B1687" s="108" t="s">
        <v>7573</v>
      </c>
      <c r="C1687" s="108" t="s">
        <v>7574</v>
      </c>
    </row>
    <row r="1688" spans="1:3" x14ac:dyDescent="0.3">
      <c r="A1688" s="108">
        <f t="shared" si="26"/>
        <v>0</v>
      </c>
      <c r="B1688" s="108" t="s">
        <v>7577</v>
      </c>
      <c r="C1688" s="108" t="s">
        <v>7578</v>
      </c>
    </row>
    <row r="1689" spans="1:3" x14ac:dyDescent="0.3">
      <c r="A1689" s="108">
        <f t="shared" si="26"/>
        <v>0</v>
      </c>
      <c r="B1689" s="108" t="s">
        <v>7581</v>
      </c>
      <c r="C1689" s="108" t="s">
        <v>7582</v>
      </c>
    </row>
    <row r="1690" spans="1:3" x14ac:dyDescent="0.3">
      <c r="A1690" s="108">
        <f t="shared" si="26"/>
        <v>0</v>
      </c>
      <c r="B1690" s="108" t="s">
        <v>7585</v>
      </c>
      <c r="C1690" s="108" t="s">
        <v>7586</v>
      </c>
    </row>
    <row r="1691" spans="1:3" x14ac:dyDescent="0.3">
      <c r="A1691" s="108">
        <f t="shared" si="26"/>
        <v>0</v>
      </c>
      <c r="B1691" s="108" t="s">
        <v>7589</v>
      </c>
      <c r="C1691" s="108" t="s">
        <v>7590</v>
      </c>
    </row>
    <row r="1692" spans="1:3" x14ac:dyDescent="0.3">
      <c r="A1692" s="108">
        <f t="shared" si="26"/>
        <v>0</v>
      </c>
      <c r="B1692" s="108" t="s">
        <v>7593</v>
      </c>
      <c r="C1692" s="108" t="s">
        <v>7594</v>
      </c>
    </row>
    <row r="1693" spans="1:3" x14ac:dyDescent="0.3">
      <c r="A1693" s="108">
        <f t="shared" si="26"/>
        <v>0</v>
      </c>
      <c r="B1693" s="108" t="s">
        <v>7596</v>
      </c>
      <c r="C1693" s="108" t="s">
        <v>7597</v>
      </c>
    </row>
    <row r="1694" spans="1:3" x14ac:dyDescent="0.3">
      <c r="A1694" s="108">
        <f t="shared" si="26"/>
        <v>0</v>
      </c>
      <c r="B1694" s="108" t="s">
        <v>7600</v>
      </c>
      <c r="C1694" s="108" t="s">
        <v>7601</v>
      </c>
    </row>
    <row r="1695" spans="1:3" x14ac:dyDescent="0.3">
      <c r="A1695" s="108">
        <f t="shared" si="26"/>
        <v>0</v>
      </c>
      <c r="B1695" s="108" t="s">
        <v>7604</v>
      </c>
      <c r="C1695" s="108" t="s">
        <v>7605</v>
      </c>
    </row>
    <row r="1696" spans="1:3" x14ac:dyDescent="0.3">
      <c r="A1696" s="108">
        <f t="shared" si="26"/>
        <v>0</v>
      </c>
      <c r="B1696" s="108" t="s">
        <v>7608</v>
      </c>
      <c r="C1696" s="108" t="s">
        <v>7609</v>
      </c>
    </row>
    <row r="1697" spans="1:3" x14ac:dyDescent="0.3">
      <c r="A1697" s="108">
        <f t="shared" si="26"/>
        <v>0</v>
      </c>
      <c r="B1697" s="108" t="s">
        <v>7611</v>
      </c>
      <c r="C1697" s="108" t="s">
        <v>7612</v>
      </c>
    </row>
    <row r="1698" spans="1:3" x14ac:dyDescent="0.3">
      <c r="A1698" s="108">
        <f t="shared" si="26"/>
        <v>0</v>
      </c>
      <c r="B1698" s="108" t="s">
        <v>7615</v>
      </c>
      <c r="C1698" s="108" t="s">
        <v>7616</v>
      </c>
    </row>
    <row r="1699" spans="1:3" x14ac:dyDescent="0.3">
      <c r="A1699" s="108">
        <f t="shared" si="26"/>
        <v>0</v>
      </c>
      <c r="B1699" s="108" t="s">
        <v>7619</v>
      </c>
      <c r="C1699" s="108" t="s">
        <v>7620</v>
      </c>
    </row>
    <row r="1700" spans="1:3" x14ac:dyDescent="0.3">
      <c r="A1700" s="108">
        <f t="shared" si="26"/>
        <v>0</v>
      </c>
      <c r="B1700" s="108" t="s">
        <v>7623</v>
      </c>
      <c r="C1700" s="108" t="s">
        <v>7624</v>
      </c>
    </row>
    <row r="1701" spans="1:3" x14ac:dyDescent="0.3">
      <c r="A1701" s="108">
        <f t="shared" si="26"/>
        <v>0</v>
      </c>
      <c r="B1701" s="108" t="s">
        <v>7627</v>
      </c>
      <c r="C1701" s="108" t="s">
        <v>7628</v>
      </c>
    </row>
    <row r="1702" spans="1:3" x14ac:dyDescent="0.3">
      <c r="A1702" s="108">
        <f t="shared" si="26"/>
        <v>0</v>
      </c>
      <c r="B1702" s="108" t="s">
        <v>7630</v>
      </c>
      <c r="C1702" s="108" t="s">
        <v>7631</v>
      </c>
    </row>
    <row r="1703" spans="1:3" x14ac:dyDescent="0.3">
      <c r="A1703" s="108">
        <f t="shared" si="26"/>
        <v>0</v>
      </c>
      <c r="B1703" s="108" t="s">
        <v>7633</v>
      </c>
      <c r="C1703" s="108" t="s">
        <v>7634</v>
      </c>
    </row>
    <row r="1704" spans="1:3" x14ac:dyDescent="0.3">
      <c r="A1704" s="108">
        <f t="shared" si="26"/>
        <v>0</v>
      </c>
      <c r="B1704" s="108" t="s">
        <v>7637</v>
      </c>
      <c r="C1704" s="108" t="s">
        <v>7638</v>
      </c>
    </row>
    <row r="1705" spans="1:3" x14ac:dyDescent="0.3">
      <c r="A1705" s="108">
        <f t="shared" si="26"/>
        <v>0</v>
      </c>
      <c r="B1705" s="108" t="s">
        <v>7641</v>
      </c>
      <c r="C1705" s="108" t="s">
        <v>7642</v>
      </c>
    </row>
    <row r="1706" spans="1:3" x14ac:dyDescent="0.3">
      <c r="A1706" s="108">
        <f t="shared" si="26"/>
        <v>0</v>
      </c>
      <c r="B1706" s="108" t="s">
        <v>7645</v>
      </c>
      <c r="C1706" s="108" t="s">
        <v>7646</v>
      </c>
    </row>
    <row r="1707" spans="1:3" x14ac:dyDescent="0.3">
      <c r="A1707" s="108">
        <f t="shared" si="26"/>
        <v>0</v>
      </c>
      <c r="B1707" s="108" t="s">
        <v>7649</v>
      </c>
      <c r="C1707" s="108" t="s">
        <v>7650</v>
      </c>
    </row>
    <row r="1708" spans="1:3" x14ac:dyDescent="0.3">
      <c r="A1708" s="108">
        <f t="shared" si="26"/>
        <v>0</v>
      </c>
      <c r="B1708" s="108" t="s">
        <v>7652</v>
      </c>
      <c r="C1708" s="108" t="s">
        <v>7653</v>
      </c>
    </row>
    <row r="1709" spans="1:3" x14ac:dyDescent="0.3">
      <c r="A1709" s="108">
        <f t="shared" si="26"/>
        <v>0</v>
      </c>
      <c r="B1709" s="108" t="s">
        <v>7656</v>
      </c>
      <c r="C1709" s="108" t="s">
        <v>7657</v>
      </c>
    </row>
    <row r="1710" spans="1:3" x14ac:dyDescent="0.3">
      <c r="A1710" s="108">
        <f t="shared" si="26"/>
        <v>0</v>
      </c>
      <c r="B1710" s="108" t="s">
        <v>7659</v>
      </c>
      <c r="C1710" s="108" t="s">
        <v>7660</v>
      </c>
    </row>
    <row r="1711" spans="1:3" x14ac:dyDescent="0.3">
      <c r="A1711" s="108">
        <f t="shared" si="26"/>
        <v>0</v>
      </c>
      <c r="B1711" s="108" t="s">
        <v>7663</v>
      </c>
      <c r="C1711" s="108" t="s">
        <v>7664</v>
      </c>
    </row>
    <row r="1712" spans="1:3" x14ac:dyDescent="0.3">
      <c r="A1712" s="108">
        <f t="shared" si="26"/>
        <v>0</v>
      </c>
      <c r="B1712" s="108" t="s">
        <v>7667</v>
      </c>
      <c r="C1712" s="108" t="s">
        <v>7668</v>
      </c>
    </row>
    <row r="1713" spans="1:3" x14ac:dyDescent="0.3">
      <c r="A1713" s="108">
        <f t="shared" si="26"/>
        <v>0</v>
      </c>
      <c r="B1713" s="108" t="s">
        <v>7671</v>
      </c>
      <c r="C1713" s="108" t="s">
        <v>7672</v>
      </c>
    </row>
    <row r="1714" spans="1:3" x14ac:dyDescent="0.3">
      <c r="A1714" s="108">
        <f t="shared" si="26"/>
        <v>0</v>
      </c>
      <c r="B1714" s="108" t="s">
        <v>7675</v>
      </c>
      <c r="C1714" s="108" t="s">
        <v>7676</v>
      </c>
    </row>
    <row r="1715" spans="1:3" x14ac:dyDescent="0.3">
      <c r="A1715" s="108">
        <f t="shared" si="26"/>
        <v>0</v>
      </c>
      <c r="B1715" s="108" t="s">
        <v>7678</v>
      </c>
      <c r="C1715" s="108" t="s">
        <v>7679</v>
      </c>
    </row>
    <row r="1716" spans="1:3" x14ac:dyDescent="0.3">
      <c r="A1716" s="108">
        <f t="shared" si="26"/>
        <v>0</v>
      </c>
      <c r="B1716" s="108" t="s">
        <v>7680</v>
      </c>
      <c r="C1716" s="108" t="s">
        <v>7681</v>
      </c>
    </row>
    <row r="1717" spans="1:3" x14ac:dyDescent="0.3">
      <c r="A1717" s="108">
        <f t="shared" si="26"/>
        <v>0</v>
      </c>
      <c r="B1717" s="108" t="s">
        <v>7683</v>
      </c>
      <c r="C1717" s="108" t="s">
        <v>7684</v>
      </c>
    </row>
    <row r="1718" spans="1:3" x14ac:dyDescent="0.3">
      <c r="A1718" s="108">
        <f t="shared" si="26"/>
        <v>0</v>
      </c>
      <c r="B1718" s="108" t="s">
        <v>7687</v>
      </c>
      <c r="C1718" s="108" t="s">
        <v>7688</v>
      </c>
    </row>
    <row r="1719" spans="1:3" x14ac:dyDescent="0.3">
      <c r="A1719" s="108">
        <f t="shared" si="26"/>
        <v>0</v>
      </c>
      <c r="B1719" s="108" t="s">
        <v>7689</v>
      </c>
      <c r="C1719" s="108" t="s">
        <v>7690</v>
      </c>
    </row>
    <row r="1720" spans="1:3" x14ac:dyDescent="0.3">
      <c r="A1720" s="108">
        <f t="shared" si="26"/>
        <v>0</v>
      </c>
      <c r="B1720" s="108" t="s">
        <v>7691</v>
      </c>
      <c r="C1720" s="108" t="s">
        <v>7692</v>
      </c>
    </row>
    <row r="1721" spans="1:3" x14ac:dyDescent="0.3">
      <c r="A1721" s="108">
        <f t="shared" si="26"/>
        <v>0</v>
      </c>
      <c r="B1721" s="108" t="s">
        <v>7695</v>
      </c>
      <c r="C1721" s="108" t="s">
        <v>7696</v>
      </c>
    </row>
    <row r="1722" spans="1:3" x14ac:dyDescent="0.3">
      <c r="A1722" s="108">
        <f t="shared" si="26"/>
        <v>0</v>
      </c>
      <c r="B1722" s="108" t="s">
        <v>7698</v>
      </c>
      <c r="C1722" s="108" t="s">
        <v>7699</v>
      </c>
    </row>
    <row r="1723" spans="1:3" x14ac:dyDescent="0.3">
      <c r="A1723" s="108">
        <f t="shared" si="26"/>
        <v>0</v>
      </c>
      <c r="B1723" s="108" t="s">
        <v>7702</v>
      </c>
      <c r="C1723" s="108" t="s">
        <v>7703</v>
      </c>
    </row>
    <row r="1724" spans="1:3" x14ac:dyDescent="0.3">
      <c r="A1724" s="108">
        <f t="shared" si="26"/>
        <v>0</v>
      </c>
      <c r="B1724" s="108" t="s">
        <v>7705</v>
      </c>
      <c r="C1724" s="108" t="s">
        <v>7706</v>
      </c>
    </row>
    <row r="1725" spans="1:3" x14ac:dyDescent="0.3">
      <c r="A1725" s="108">
        <f t="shared" si="26"/>
        <v>0</v>
      </c>
      <c r="B1725" s="108" t="s">
        <v>7708</v>
      </c>
      <c r="C1725" s="108" t="s">
        <v>7709</v>
      </c>
    </row>
    <row r="1726" spans="1:3" x14ac:dyDescent="0.3">
      <c r="A1726" s="108">
        <f t="shared" si="26"/>
        <v>0</v>
      </c>
      <c r="B1726" s="108" t="s">
        <v>7712</v>
      </c>
      <c r="C1726" s="108" t="s">
        <v>7713</v>
      </c>
    </row>
    <row r="1727" spans="1:3" x14ac:dyDescent="0.3">
      <c r="A1727" s="108">
        <f t="shared" si="26"/>
        <v>0</v>
      </c>
      <c r="B1727" s="108" t="s">
        <v>7715</v>
      </c>
      <c r="C1727" s="108" t="s">
        <v>7716</v>
      </c>
    </row>
    <row r="1728" spans="1:3" x14ac:dyDescent="0.3">
      <c r="A1728" s="108">
        <f t="shared" si="26"/>
        <v>0</v>
      </c>
      <c r="B1728" s="108" t="s">
        <v>7719</v>
      </c>
      <c r="C1728" s="108" t="s">
        <v>7720</v>
      </c>
    </row>
    <row r="1729" spans="1:3" x14ac:dyDescent="0.3">
      <c r="A1729" s="108">
        <f t="shared" si="26"/>
        <v>0</v>
      </c>
      <c r="B1729" s="108" t="s">
        <v>7723</v>
      </c>
      <c r="C1729" s="108" t="s">
        <v>7724</v>
      </c>
    </row>
    <row r="1730" spans="1:3" x14ac:dyDescent="0.3">
      <c r="A1730" s="108">
        <f t="shared" si="26"/>
        <v>0</v>
      </c>
      <c r="B1730" s="108" t="s">
        <v>7726</v>
      </c>
      <c r="C1730" s="108" t="s">
        <v>7727</v>
      </c>
    </row>
    <row r="1731" spans="1:3" x14ac:dyDescent="0.3">
      <c r="A1731" s="108">
        <f t="shared" ref="A1731:A1794" si="27">IFERROR(IF(SEARCH($D$1,C1731)&gt;0,A1730+1,A1730),A1730)</f>
        <v>0</v>
      </c>
      <c r="B1731" s="108" t="s">
        <v>7730</v>
      </c>
      <c r="C1731" s="108" t="s">
        <v>7731</v>
      </c>
    </row>
    <row r="1732" spans="1:3" x14ac:dyDescent="0.3">
      <c r="A1732" s="108">
        <f t="shared" si="27"/>
        <v>0</v>
      </c>
      <c r="B1732" s="108" t="s">
        <v>7734</v>
      </c>
      <c r="C1732" s="108" t="s">
        <v>7735</v>
      </c>
    </row>
    <row r="1733" spans="1:3" x14ac:dyDescent="0.3">
      <c r="A1733" s="108">
        <f t="shared" si="27"/>
        <v>0</v>
      </c>
      <c r="B1733" s="108" t="s">
        <v>7738</v>
      </c>
      <c r="C1733" s="108" t="s">
        <v>7739</v>
      </c>
    </row>
    <row r="1734" spans="1:3" x14ac:dyDescent="0.3">
      <c r="A1734" s="108">
        <f t="shared" si="27"/>
        <v>0</v>
      </c>
      <c r="B1734" s="108" t="s">
        <v>7742</v>
      </c>
      <c r="C1734" s="108" t="s">
        <v>7743</v>
      </c>
    </row>
    <row r="1735" spans="1:3" x14ac:dyDescent="0.3">
      <c r="A1735" s="108">
        <f t="shared" si="27"/>
        <v>0</v>
      </c>
      <c r="B1735" s="108" t="s">
        <v>7746</v>
      </c>
      <c r="C1735" s="108" t="s">
        <v>7747</v>
      </c>
    </row>
    <row r="1736" spans="1:3" x14ac:dyDescent="0.3">
      <c r="A1736" s="108">
        <f t="shared" si="27"/>
        <v>0</v>
      </c>
      <c r="B1736" s="108" t="s">
        <v>7750</v>
      </c>
      <c r="C1736" s="108" t="s">
        <v>7751</v>
      </c>
    </row>
    <row r="1737" spans="1:3" x14ac:dyDescent="0.3">
      <c r="A1737" s="108">
        <f t="shared" si="27"/>
        <v>0</v>
      </c>
      <c r="B1737" s="108" t="s">
        <v>7754</v>
      </c>
      <c r="C1737" s="108" t="s">
        <v>7755</v>
      </c>
    </row>
    <row r="1738" spans="1:3" x14ac:dyDescent="0.3">
      <c r="A1738" s="108">
        <f t="shared" si="27"/>
        <v>0</v>
      </c>
      <c r="B1738" s="108" t="s">
        <v>7758</v>
      </c>
      <c r="C1738" s="108" t="s">
        <v>7759</v>
      </c>
    </row>
    <row r="1739" spans="1:3" x14ac:dyDescent="0.3">
      <c r="A1739" s="108">
        <f t="shared" si="27"/>
        <v>0</v>
      </c>
      <c r="B1739" s="108" t="s">
        <v>7761</v>
      </c>
      <c r="C1739" s="108" t="s">
        <v>7762</v>
      </c>
    </row>
    <row r="1740" spans="1:3" x14ac:dyDescent="0.3">
      <c r="A1740" s="108">
        <f t="shared" si="27"/>
        <v>0</v>
      </c>
      <c r="B1740" s="108" t="s">
        <v>7765</v>
      </c>
      <c r="C1740" s="108" t="s">
        <v>7766</v>
      </c>
    </row>
    <row r="1741" spans="1:3" x14ac:dyDescent="0.3">
      <c r="A1741" s="108">
        <f t="shared" si="27"/>
        <v>0</v>
      </c>
      <c r="B1741" s="108" t="s">
        <v>7769</v>
      </c>
      <c r="C1741" s="108" t="s">
        <v>7770</v>
      </c>
    </row>
    <row r="1742" spans="1:3" x14ac:dyDescent="0.3">
      <c r="A1742" s="108">
        <f t="shared" si="27"/>
        <v>0</v>
      </c>
      <c r="B1742" s="108" t="s">
        <v>7773</v>
      </c>
      <c r="C1742" s="108" t="s">
        <v>7774</v>
      </c>
    </row>
    <row r="1743" spans="1:3" x14ac:dyDescent="0.3">
      <c r="A1743" s="108">
        <f t="shared" si="27"/>
        <v>0</v>
      </c>
      <c r="B1743" s="108" t="s">
        <v>7777</v>
      </c>
      <c r="C1743" s="108" t="s">
        <v>7778</v>
      </c>
    </row>
    <row r="1744" spans="1:3" x14ac:dyDescent="0.3">
      <c r="A1744" s="108">
        <f t="shared" si="27"/>
        <v>0</v>
      </c>
      <c r="B1744" s="108" t="s">
        <v>7781</v>
      </c>
      <c r="C1744" s="108" t="s">
        <v>7782</v>
      </c>
    </row>
    <row r="1745" spans="1:3" x14ac:dyDescent="0.3">
      <c r="A1745" s="108">
        <f t="shared" si="27"/>
        <v>0</v>
      </c>
      <c r="B1745" s="108" t="s">
        <v>7785</v>
      </c>
      <c r="C1745" s="108" t="s">
        <v>7786</v>
      </c>
    </row>
    <row r="1746" spans="1:3" x14ac:dyDescent="0.3">
      <c r="A1746" s="108">
        <f t="shared" si="27"/>
        <v>0</v>
      </c>
      <c r="B1746" s="108" t="s">
        <v>7789</v>
      </c>
      <c r="C1746" s="108" t="s">
        <v>7790</v>
      </c>
    </row>
    <row r="1747" spans="1:3" x14ac:dyDescent="0.3">
      <c r="A1747" s="108">
        <f t="shared" si="27"/>
        <v>0</v>
      </c>
      <c r="B1747" s="108" t="s">
        <v>7793</v>
      </c>
      <c r="C1747" s="108" t="s">
        <v>7794</v>
      </c>
    </row>
    <row r="1748" spans="1:3" x14ac:dyDescent="0.3">
      <c r="A1748" s="108">
        <f t="shared" si="27"/>
        <v>0</v>
      </c>
      <c r="B1748" s="108" t="s">
        <v>7796</v>
      </c>
      <c r="C1748" s="108" t="s">
        <v>7797</v>
      </c>
    </row>
    <row r="1749" spans="1:3" x14ac:dyDescent="0.3">
      <c r="A1749" s="108">
        <f t="shared" si="27"/>
        <v>0</v>
      </c>
      <c r="B1749" s="108" t="s">
        <v>7800</v>
      </c>
      <c r="C1749" s="108" t="s">
        <v>7801</v>
      </c>
    </row>
    <row r="1750" spans="1:3" x14ac:dyDescent="0.3">
      <c r="A1750" s="108">
        <f t="shared" si="27"/>
        <v>0</v>
      </c>
      <c r="B1750" s="108" t="s">
        <v>7803</v>
      </c>
      <c r="C1750" s="108" t="s">
        <v>7804</v>
      </c>
    </row>
    <row r="1751" spans="1:3" x14ac:dyDescent="0.3">
      <c r="A1751" s="108">
        <f t="shared" si="27"/>
        <v>0</v>
      </c>
      <c r="B1751" s="108" t="s">
        <v>7807</v>
      </c>
      <c r="C1751" s="108" t="s">
        <v>7808</v>
      </c>
    </row>
    <row r="1752" spans="1:3" x14ac:dyDescent="0.3">
      <c r="A1752" s="108">
        <f t="shared" si="27"/>
        <v>0</v>
      </c>
      <c r="B1752" s="108" t="s">
        <v>7811</v>
      </c>
      <c r="C1752" s="108" t="s">
        <v>7812</v>
      </c>
    </row>
    <row r="1753" spans="1:3" x14ac:dyDescent="0.3">
      <c r="A1753" s="108">
        <f t="shared" si="27"/>
        <v>0</v>
      </c>
      <c r="B1753" s="108" t="s">
        <v>7815</v>
      </c>
      <c r="C1753" s="108" t="s">
        <v>7816</v>
      </c>
    </row>
    <row r="1754" spans="1:3" x14ac:dyDescent="0.3">
      <c r="A1754" s="108">
        <f t="shared" si="27"/>
        <v>0</v>
      </c>
      <c r="B1754" s="108" t="s">
        <v>7819</v>
      </c>
      <c r="C1754" s="108" t="s">
        <v>7820</v>
      </c>
    </row>
    <row r="1755" spans="1:3" x14ac:dyDescent="0.3">
      <c r="A1755" s="108">
        <f t="shared" si="27"/>
        <v>0</v>
      </c>
      <c r="B1755" s="108" t="s">
        <v>7823</v>
      </c>
      <c r="C1755" s="108" t="s">
        <v>7824</v>
      </c>
    </row>
    <row r="1756" spans="1:3" x14ac:dyDescent="0.3">
      <c r="A1756" s="108">
        <f t="shared" si="27"/>
        <v>0</v>
      </c>
      <c r="B1756" s="108" t="s">
        <v>7827</v>
      </c>
      <c r="C1756" s="108" t="s">
        <v>7828</v>
      </c>
    </row>
    <row r="1757" spans="1:3" x14ac:dyDescent="0.3">
      <c r="A1757" s="108">
        <f t="shared" si="27"/>
        <v>0</v>
      </c>
      <c r="B1757" s="108" t="s">
        <v>7831</v>
      </c>
      <c r="C1757" s="108" t="s">
        <v>7832</v>
      </c>
    </row>
    <row r="1758" spans="1:3" x14ac:dyDescent="0.3">
      <c r="A1758" s="108">
        <f t="shared" si="27"/>
        <v>0</v>
      </c>
      <c r="B1758" s="108" t="s">
        <v>7835</v>
      </c>
      <c r="C1758" s="108" t="s">
        <v>7836</v>
      </c>
    </row>
    <row r="1759" spans="1:3" x14ac:dyDescent="0.3">
      <c r="A1759" s="108">
        <f t="shared" si="27"/>
        <v>0</v>
      </c>
      <c r="B1759" s="108" t="s">
        <v>7839</v>
      </c>
      <c r="C1759" s="108" t="s">
        <v>7840</v>
      </c>
    </row>
    <row r="1760" spans="1:3" x14ac:dyDescent="0.3">
      <c r="A1760" s="108">
        <f t="shared" si="27"/>
        <v>0</v>
      </c>
      <c r="B1760" s="108" t="s">
        <v>7843</v>
      </c>
      <c r="C1760" s="108" t="s">
        <v>7844</v>
      </c>
    </row>
    <row r="1761" spans="1:3" x14ac:dyDescent="0.3">
      <c r="A1761" s="108">
        <f t="shared" si="27"/>
        <v>0</v>
      </c>
      <c r="B1761" s="108" t="s">
        <v>7847</v>
      </c>
      <c r="C1761" s="108" t="s">
        <v>7848</v>
      </c>
    </row>
    <row r="1762" spans="1:3" x14ac:dyDescent="0.3">
      <c r="A1762" s="108">
        <f t="shared" si="27"/>
        <v>0</v>
      </c>
      <c r="B1762" s="108" t="s">
        <v>7850</v>
      </c>
      <c r="C1762" s="108" t="s">
        <v>7851</v>
      </c>
    </row>
    <row r="1763" spans="1:3" x14ac:dyDescent="0.3">
      <c r="A1763" s="108">
        <f t="shared" si="27"/>
        <v>0</v>
      </c>
      <c r="B1763" s="108" t="s">
        <v>7854</v>
      </c>
      <c r="C1763" s="108" t="s">
        <v>7855</v>
      </c>
    </row>
    <row r="1764" spans="1:3" x14ac:dyDescent="0.3">
      <c r="A1764" s="108">
        <f t="shared" si="27"/>
        <v>0</v>
      </c>
      <c r="B1764" s="108" t="s">
        <v>7857</v>
      </c>
      <c r="C1764" s="108" t="s">
        <v>7858</v>
      </c>
    </row>
    <row r="1765" spans="1:3" x14ac:dyDescent="0.3">
      <c r="A1765" s="108">
        <f t="shared" si="27"/>
        <v>0</v>
      </c>
      <c r="B1765" s="108" t="s">
        <v>7860</v>
      </c>
      <c r="C1765" s="108" t="s">
        <v>7861</v>
      </c>
    </row>
    <row r="1766" spans="1:3" x14ac:dyDescent="0.3">
      <c r="A1766" s="108">
        <f t="shared" si="27"/>
        <v>0</v>
      </c>
      <c r="B1766" s="108" t="s">
        <v>7864</v>
      </c>
      <c r="C1766" s="108" t="s">
        <v>7865</v>
      </c>
    </row>
    <row r="1767" spans="1:3" x14ac:dyDescent="0.3">
      <c r="A1767" s="108">
        <f t="shared" si="27"/>
        <v>0</v>
      </c>
      <c r="B1767" s="108" t="s">
        <v>7868</v>
      </c>
      <c r="C1767" s="108" t="s">
        <v>7869</v>
      </c>
    </row>
    <row r="1768" spans="1:3" x14ac:dyDescent="0.3">
      <c r="A1768" s="108">
        <f t="shared" si="27"/>
        <v>0</v>
      </c>
      <c r="B1768" s="108" t="s">
        <v>7871</v>
      </c>
      <c r="C1768" s="108" t="s">
        <v>7872</v>
      </c>
    </row>
    <row r="1769" spans="1:3" x14ac:dyDescent="0.3">
      <c r="A1769" s="108">
        <f t="shared" si="27"/>
        <v>0</v>
      </c>
      <c r="B1769" s="108" t="s">
        <v>7875</v>
      </c>
      <c r="C1769" s="108" t="s">
        <v>7876</v>
      </c>
    </row>
    <row r="1770" spans="1:3" x14ac:dyDescent="0.3">
      <c r="A1770" s="108">
        <f t="shared" si="27"/>
        <v>0</v>
      </c>
      <c r="B1770" s="108" t="s">
        <v>7879</v>
      </c>
      <c r="C1770" s="108" t="s">
        <v>7880</v>
      </c>
    </row>
    <row r="1771" spans="1:3" x14ac:dyDescent="0.3">
      <c r="A1771" s="108">
        <f t="shared" si="27"/>
        <v>0</v>
      </c>
      <c r="B1771" s="108" t="s">
        <v>7883</v>
      </c>
      <c r="C1771" s="108" t="s">
        <v>7884</v>
      </c>
    </row>
    <row r="1772" spans="1:3" x14ac:dyDescent="0.3">
      <c r="A1772" s="108">
        <f t="shared" si="27"/>
        <v>0</v>
      </c>
      <c r="B1772" s="108" t="s">
        <v>7887</v>
      </c>
      <c r="C1772" s="108" t="s">
        <v>7888</v>
      </c>
    </row>
    <row r="1773" spans="1:3" x14ac:dyDescent="0.3">
      <c r="A1773" s="108">
        <f t="shared" si="27"/>
        <v>0</v>
      </c>
      <c r="B1773" s="108" t="s">
        <v>7891</v>
      </c>
      <c r="C1773" s="108" t="s">
        <v>7892</v>
      </c>
    </row>
    <row r="1774" spans="1:3" x14ac:dyDescent="0.3">
      <c r="A1774" s="108">
        <f t="shared" si="27"/>
        <v>0</v>
      </c>
      <c r="B1774" s="108" t="s">
        <v>7895</v>
      </c>
      <c r="C1774" s="108" t="s">
        <v>7896</v>
      </c>
    </row>
    <row r="1775" spans="1:3" x14ac:dyDescent="0.3">
      <c r="A1775" s="108">
        <f t="shared" si="27"/>
        <v>0</v>
      </c>
      <c r="B1775" s="108" t="s">
        <v>7899</v>
      </c>
      <c r="C1775" s="108" t="s">
        <v>7900</v>
      </c>
    </row>
    <row r="1776" spans="1:3" x14ac:dyDescent="0.3">
      <c r="A1776" s="108">
        <f t="shared" si="27"/>
        <v>0</v>
      </c>
      <c r="B1776" s="108" t="s">
        <v>7903</v>
      </c>
      <c r="C1776" s="108" t="s">
        <v>7904</v>
      </c>
    </row>
    <row r="1777" spans="1:3" x14ac:dyDescent="0.3">
      <c r="A1777" s="108">
        <f t="shared" si="27"/>
        <v>0</v>
      </c>
      <c r="B1777" s="108" t="s">
        <v>7907</v>
      </c>
      <c r="C1777" s="108" t="s">
        <v>7908</v>
      </c>
    </row>
    <row r="1778" spans="1:3" x14ac:dyDescent="0.3">
      <c r="A1778" s="108">
        <f t="shared" si="27"/>
        <v>0</v>
      </c>
      <c r="B1778" s="108" t="s">
        <v>7910</v>
      </c>
      <c r="C1778" s="108" t="s">
        <v>7911</v>
      </c>
    </row>
    <row r="1779" spans="1:3" x14ac:dyDescent="0.3">
      <c r="A1779" s="108">
        <f t="shared" si="27"/>
        <v>0</v>
      </c>
      <c r="B1779" s="108" t="s">
        <v>7913</v>
      </c>
      <c r="C1779" s="108" t="s">
        <v>7914</v>
      </c>
    </row>
    <row r="1780" spans="1:3" x14ac:dyDescent="0.3">
      <c r="A1780" s="108">
        <f t="shared" si="27"/>
        <v>0</v>
      </c>
      <c r="B1780" s="108" t="s">
        <v>7917</v>
      </c>
      <c r="C1780" s="108" t="s">
        <v>7918</v>
      </c>
    </row>
    <row r="1781" spans="1:3" x14ac:dyDescent="0.3">
      <c r="A1781" s="108">
        <f t="shared" si="27"/>
        <v>0</v>
      </c>
      <c r="B1781" s="108" t="s">
        <v>7921</v>
      </c>
      <c r="C1781" s="108" t="s">
        <v>7922</v>
      </c>
    </row>
    <row r="1782" spans="1:3" x14ac:dyDescent="0.3">
      <c r="A1782" s="108">
        <f t="shared" si="27"/>
        <v>0</v>
      </c>
      <c r="B1782" s="108" t="s">
        <v>7925</v>
      </c>
      <c r="C1782" s="108" t="s">
        <v>7926</v>
      </c>
    </row>
    <row r="1783" spans="1:3" x14ac:dyDescent="0.3">
      <c r="A1783" s="108">
        <f t="shared" si="27"/>
        <v>0</v>
      </c>
      <c r="B1783" s="108" t="s">
        <v>7929</v>
      </c>
      <c r="C1783" s="108" t="s">
        <v>7930</v>
      </c>
    </row>
    <row r="1784" spans="1:3" x14ac:dyDescent="0.3">
      <c r="A1784" s="108">
        <f t="shared" si="27"/>
        <v>0</v>
      </c>
      <c r="B1784" s="108" t="s">
        <v>7933</v>
      </c>
      <c r="C1784" s="108" t="s">
        <v>7934</v>
      </c>
    </row>
    <row r="1785" spans="1:3" x14ac:dyDescent="0.3">
      <c r="A1785" s="108">
        <f t="shared" si="27"/>
        <v>0</v>
      </c>
      <c r="B1785" s="108" t="s">
        <v>7937</v>
      </c>
      <c r="C1785" s="108" t="s">
        <v>7938</v>
      </c>
    </row>
    <row r="1786" spans="1:3" x14ac:dyDescent="0.3">
      <c r="A1786" s="108">
        <f t="shared" si="27"/>
        <v>0</v>
      </c>
      <c r="B1786" s="108" t="s">
        <v>7940</v>
      </c>
      <c r="C1786" s="108" t="s">
        <v>7941</v>
      </c>
    </row>
    <row r="1787" spans="1:3" x14ac:dyDescent="0.3">
      <c r="A1787" s="108">
        <f t="shared" si="27"/>
        <v>0</v>
      </c>
      <c r="B1787" s="108" t="s">
        <v>7943</v>
      </c>
      <c r="C1787" s="108" t="s">
        <v>7944</v>
      </c>
    </row>
    <row r="1788" spans="1:3" x14ac:dyDescent="0.3">
      <c r="A1788" s="108">
        <f t="shared" si="27"/>
        <v>0</v>
      </c>
      <c r="B1788" s="108" t="s">
        <v>7947</v>
      </c>
      <c r="C1788" s="108" t="s">
        <v>7948</v>
      </c>
    </row>
    <row r="1789" spans="1:3" x14ac:dyDescent="0.3">
      <c r="A1789" s="108">
        <f t="shared" si="27"/>
        <v>0</v>
      </c>
      <c r="B1789" s="108" t="s">
        <v>7951</v>
      </c>
      <c r="C1789" s="108" t="s">
        <v>7952</v>
      </c>
    </row>
    <row r="1790" spans="1:3" x14ac:dyDescent="0.3">
      <c r="A1790" s="108">
        <f t="shared" si="27"/>
        <v>0</v>
      </c>
      <c r="B1790" s="108" t="s">
        <v>7955</v>
      </c>
      <c r="C1790" s="108" t="s">
        <v>7956</v>
      </c>
    </row>
    <row r="1791" spans="1:3" x14ac:dyDescent="0.3">
      <c r="A1791" s="108">
        <f t="shared" si="27"/>
        <v>0</v>
      </c>
      <c r="B1791" s="108" t="s">
        <v>7959</v>
      </c>
      <c r="C1791" s="108" t="s">
        <v>7960</v>
      </c>
    </row>
    <row r="1792" spans="1:3" x14ac:dyDescent="0.3">
      <c r="A1792" s="108">
        <f t="shared" si="27"/>
        <v>0</v>
      </c>
      <c r="B1792" s="108" t="s">
        <v>7963</v>
      </c>
      <c r="C1792" s="108" t="s">
        <v>7964</v>
      </c>
    </row>
    <row r="1793" spans="1:3" x14ac:dyDescent="0.3">
      <c r="A1793" s="108">
        <f t="shared" si="27"/>
        <v>0</v>
      </c>
      <c r="B1793" s="108" t="s">
        <v>7966</v>
      </c>
      <c r="C1793" s="108" t="s">
        <v>7967</v>
      </c>
    </row>
    <row r="1794" spans="1:3" x14ac:dyDescent="0.3">
      <c r="A1794" s="108">
        <f t="shared" si="27"/>
        <v>0</v>
      </c>
      <c r="B1794" s="108" t="s">
        <v>7969</v>
      </c>
      <c r="C1794" s="108" t="s">
        <v>7970</v>
      </c>
    </row>
    <row r="1795" spans="1:3" x14ac:dyDescent="0.3">
      <c r="A1795" s="108">
        <f t="shared" ref="A1795:A1858" si="28">IFERROR(IF(SEARCH($D$1,C1795)&gt;0,A1794+1,A1794),A1794)</f>
        <v>0</v>
      </c>
      <c r="B1795" s="108" t="s">
        <v>7973</v>
      </c>
      <c r="C1795" s="108" t="s">
        <v>7974</v>
      </c>
    </row>
    <row r="1796" spans="1:3" x14ac:dyDescent="0.3">
      <c r="A1796" s="108">
        <f t="shared" si="28"/>
        <v>0</v>
      </c>
      <c r="B1796" s="108" t="s">
        <v>7977</v>
      </c>
      <c r="C1796" s="108" t="s">
        <v>7978</v>
      </c>
    </row>
    <row r="1797" spans="1:3" x14ac:dyDescent="0.3">
      <c r="A1797" s="108">
        <f t="shared" si="28"/>
        <v>0</v>
      </c>
      <c r="B1797" s="108" t="s">
        <v>7981</v>
      </c>
      <c r="C1797" s="108" t="s">
        <v>7982</v>
      </c>
    </row>
    <row r="1798" spans="1:3" x14ac:dyDescent="0.3">
      <c r="A1798" s="108">
        <f t="shared" si="28"/>
        <v>0</v>
      </c>
      <c r="B1798" s="108" t="s">
        <v>7985</v>
      </c>
      <c r="C1798" s="108" t="s">
        <v>7986</v>
      </c>
    </row>
    <row r="1799" spans="1:3" x14ac:dyDescent="0.3">
      <c r="A1799" s="108">
        <f t="shared" si="28"/>
        <v>0</v>
      </c>
      <c r="B1799" s="108" t="s">
        <v>7989</v>
      </c>
      <c r="C1799" s="108" t="s">
        <v>7990</v>
      </c>
    </row>
    <row r="1800" spans="1:3" x14ac:dyDescent="0.3">
      <c r="A1800" s="108">
        <f t="shared" si="28"/>
        <v>0</v>
      </c>
      <c r="B1800" s="108" t="s">
        <v>7993</v>
      </c>
      <c r="C1800" s="108" t="s">
        <v>7994</v>
      </c>
    </row>
    <row r="1801" spans="1:3" x14ac:dyDescent="0.3">
      <c r="A1801" s="108">
        <f t="shared" si="28"/>
        <v>0</v>
      </c>
      <c r="B1801" s="108" t="s">
        <v>7997</v>
      </c>
      <c r="C1801" s="108" t="s">
        <v>7998</v>
      </c>
    </row>
    <row r="1802" spans="1:3" x14ac:dyDescent="0.3">
      <c r="A1802" s="108">
        <f t="shared" si="28"/>
        <v>0</v>
      </c>
      <c r="B1802" s="108" t="s">
        <v>8000</v>
      </c>
      <c r="C1802" s="108" t="s">
        <v>8001</v>
      </c>
    </row>
    <row r="1803" spans="1:3" x14ac:dyDescent="0.3">
      <c r="A1803" s="108">
        <f t="shared" si="28"/>
        <v>0</v>
      </c>
      <c r="B1803" s="108" t="s">
        <v>8004</v>
      </c>
      <c r="C1803" s="108" t="s">
        <v>8005</v>
      </c>
    </row>
    <row r="1804" spans="1:3" x14ac:dyDescent="0.3">
      <c r="A1804" s="108">
        <f t="shared" si="28"/>
        <v>0</v>
      </c>
      <c r="B1804" s="108" t="s">
        <v>8007</v>
      </c>
      <c r="C1804" s="108" t="s">
        <v>8008</v>
      </c>
    </row>
    <row r="1805" spans="1:3" x14ac:dyDescent="0.3">
      <c r="A1805" s="108">
        <f t="shared" si="28"/>
        <v>0</v>
      </c>
      <c r="B1805" s="108" t="s">
        <v>8011</v>
      </c>
      <c r="C1805" s="108" t="s">
        <v>8012</v>
      </c>
    </row>
    <row r="1806" spans="1:3" x14ac:dyDescent="0.3">
      <c r="A1806" s="108">
        <f t="shared" si="28"/>
        <v>0</v>
      </c>
      <c r="B1806" s="108" t="s">
        <v>8015</v>
      </c>
      <c r="C1806" s="108" t="s">
        <v>8016</v>
      </c>
    </row>
    <row r="1807" spans="1:3" x14ac:dyDescent="0.3">
      <c r="A1807" s="108">
        <f t="shared" si="28"/>
        <v>0</v>
      </c>
      <c r="B1807" s="108" t="s">
        <v>8019</v>
      </c>
      <c r="C1807" s="108" t="s">
        <v>8020</v>
      </c>
    </row>
    <row r="1808" spans="1:3" x14ac:dyDescent="0.3">
      <c r="A1808" s="108">
        <f t="shared" si="28"/>
        <v>0</v>
      </c>
      <c r="B1808" s="108" t="s">
        <v>8023</v>
      </c>
      <c r="C1808" s="108" t="s">
        <v>8024</v>
      </c>
    </row>
    <row r="1809" spans="1:3" x14ac:dyDescent="0.3">
      <c r="A1809" s="108">
        <f t="shared" si="28"/>
        <v>0</v>
      </c>
      <c r="B1809" s="108" t="s">
        <v>8027</v>
      </c>
      <c r="C1809" s="108" t="s">
        <v>8028</v>
      </c>
    </row>
    <row r="1810" spans="1:3" x14ac:dyDescent="0.3">
      <c r="A1810" s="108">
        <f t="shared" si="28"/>
        <v>0</v>
      </c>
      <c r="B1810" s="108" t="s">
        <v>8030</v>
      </c>
      <c r="C1810" s="108" t="s">
        <v>8031</v>
      </c>
    </row>
    <row r="1811" spans="1:3" x14ac:dyDescent="0.3">
      <c r="A1811" s="108">
        <f t="shared" si="28"/>
        <v>0</v>
      </c>
      <c r="B1811" s="108" t="s">
        <v>8034</v>
      </c>
      <c r="C1811" s="108" t="s">
        <v>8035</v>
      </c>
    </row>
    <row r="1812" spans="1:3" x14ac:dyDescent="0.3">
      <c r="A1812" s="108">
        <f t="shared" si="28"/>
        <v>0</v>
      </c>
      <c r="B1812" s="108" t="s">
        <v>8038</v>
      </c>
      <c r="C1812" s="108" t="s">
        <v>8039</v>
      </c>
    </row>
    <row r="1813" spans="1:3" x14ac:dyDescent="0.3">
      <c r="A1813" s="108">
        <f t="shared" si="28"/>
        <v>0</v>
      </c>
      <c r="B1813" s="108" t="s">
        <v>8041</v>
      </c>
      <c r="C1813" s="108" t="s">
        <v>8042</v>
      </c>
    </row>
    <row r="1814" spans="1:3" x14ac:dyDescent="0.3">
      <c r="A1814" s="108">
        <f t="shared" si="28"/>
        <v>0</v>
      </c>
      <c r="B1814" s="108" t="s">
        <v>8045</v>
      </c>
      <c r="C1814" s="108" t="s">
        <v>8046</v>
      </c>
    </row>
    <row r="1815" spans="1:3" x14ac:dyDescent="0.3">
      <c r="A1815" s="108">
        <f t="shared" si="28"/>
        <v>0</v>
      </c>
      <c r="B1815" s="108" t="s">
        <v>8049</v>
      </c>
      <c r="C1815" s="108" t="s">
        <v>8050</v>
      </c>
    </row>
    <row r="1816" spans="1:3" x14ac:dyDescent="0.3">
      <c r="A1816" s="108">
        <f t="shared" si="28"/>
        <v>0</v>
      </c>
      <c r="B1816" s="108" t="s">
        <v>8052</v>
      </c>
      <c r="C1816" s="108" t="s">
        <v>8053</v>
      </c>
    </row>
    <row r="1817" spans="1:3" x14ac:dyDescent="0.3">
      <c r="A1817" s="108">
        <f t="shared" si="28"/>
        <v>0</v>
      </c>
      <c r="B1817" s="108" t="s">
        <v>8056</v>
      </c>
      <c r="C1817" s="108" t="s">
        <v>8057</v>
      </c>
    </row>
    <row r="1818" spans="1:3" x14ac:dyDescent="0.3">
      <c r="A1818" s="108">
        <f t="shared" si="28"/>
        <v>0</v>
      </c>
      <c r="B1818" s="108" t="s">
        <v>8060</v>
      </c>
      <c r="C1818" s="108" t="s">
        <v>8061</v>
      </c>
    </row>
    <row r="1819" spans="1:3" x14ac:dyDescent="0.3">
      <c r="A1819" s="108">
        <f t="shared" si="28"/>
        <v>0</v>
      </c>
      <c r="B1819" s="108" t="s">
        <v>8063</v>
      </c>
      <c r="C1819" s="108" t="s">
        <v>8064</v>
      </c>
    </row>
    <row r="1820" spans="1:3" x14ac:dyDescent="0.3">
      <c r="A1820" s="108">
        <f t="shared" si="28"/>
        <v>0</v>
      </c>
      <c r="B1820" s="108" t="s">
        <v>8067</v>
      </c>
      <c r="C1820" s="108" t="s">
        <v>8068</v>
      </c>
    </row>
    <row r="1821" spans="1:3" x14ac:dyDescent="0.3">
      <c r="A1821" s="108">
        <f t="shared" si="28"/>
        <v>0</v>
      </c>
      <c r="B1821" s="108" t="s">
        <v>8070</v>
      </c>
      <c r="C1821" s="108" t="s">
        <v>8071</v>
      </c>
    </row>
    <row r="1822" spans="1:3" x14ac:dyDescent="0.3">
      <c r="A1822" s="108">
        <f t="shared" si="28"/>
        <v>0</v>
      </c>
      <c r="B1822" s="108" t="s">
        <v>8074</v>
      </c>
      <c r="C1822" s="108" t="s">
        <v>8075</v>
      </c>
    </row>
    <row r="1823" spans="1:3" x14ac:dyDescent="0.3">
      <c r="A1823" s="108">
        <f t="shared" si="28"/>
        <v>0</v>
      </c>
      <c r="B1823" s="108" t="s">
        <v>8078</v>
      </c>
      <c r="C1823" s="108" t="s">
        <v>8079</v>
      </c>
    </row>
    <row r="1824" spans="1:3" x14ac:dyDescent="0.3">
      <c r="A1824" s="108">
        <f t="shared" si="28"/>
        <v>0</v>
      </c>
      <c r="B1824" s="108" t="s">
        <v>8080</v>
      </c>
      <c r="C1824" s="108" t="s">
        <v>8081</v>
      </c>
    </row>
    <row r="1825" spans="1:3" x14ac:dyDescent="0.3">
      <c r="A1825" s="108">
        <f t="shared" si="28"/>
        <v>0</v>
      </c>
      <c r="B1825" s="108" t="s">
        <v>8083</v>
      </c>
      <c r="C1825" s="108" t="s">
        <v>8084</v>
      </c>
    </row>
    <row r="1826" spans="1:3" x14ac:dyDescent="0.3">
      <c r="A1826" s="108">
        <f t="shared" si="28"/>
        <v>0</v>
      </c>
      <c r="B1826" s="108" t="s">
        <v>8087</v>
      </c>
      <c r="C1826" s="108" t="s">
        <v>8088</v>
      </c>
    </row>
    <row r="1827" spans="1:3" x14ac:dyDescent="0.3">
      <c r="A1827" s="108">
        <f t="shared" si="28"/>
        <v>0</v>
      </c>
      <c r="B1827" s="108" t="s">
        <v>8089</v>
      </c>
      <c r="C1827" s="108" t="s">
        <v>8090</v>
      </c>
    </row>
    <row r="1828" spans="1:3" x14ac:dyDescent="0.3">
      <c r="A1828" s="108">
        <f t="shared" si="28"/>
        <v>0</v>
      </c>
      <c r="B1828" s="108" t="s">
        <v>8093</v>
      </c>
      <c r="C1828" s="108" t="s">
        <v>8094</v>
      </c>
    </row>
    <row r="1829" spans="1:3" x14ac:dyDescent="0.3">
      <c r="A1829" s="108">
        <f t="shared" si="28"/>
        <v>0</v>
      </c>
      <c r="B1829" s="108" t="s">
        <v>8097</v>
      </c>
      <c r="C1829" s="108" t="s">
        <v>8098</v>
      </c>
    </row>
    <row r="1830" spans="1:3" x14ac:dyDescent="0.3">
      <c r="A1830" s="108">
        <f t="shared" si="28"/>
        <v>0</v>
      </c>
      <c r="B1830" s="108" t="s">
        <v>8101</v>
      </c>
      <c r="C1830" s="108" t="s">
        <v>8102</v>
      </c>
    </row>
    <row r="1831" spans="1:3" x14ac:dyDescent="0.3">
      <c r="A1831" s="108">
        <f t="shared" si="28"/>
        <v>0</v>
      </c>
      <c r="B1831" s="108" t="s">
        <v>8105</v>
      </c>
      <c r="C1831" s="108" t="s">
        <v>8106</v>
      </c>
    </row>
    <row r="1832" spans="1:3" x14ac:dyDescent="0.3">
      <c r="A1832" s="108">
        <f t="shared" si="28"/>
        <v>0</v>
      </c>
      <c r="B1832" s="108" t="s">
        <v>8109</v>
      </c>
      <c r="C1832" s="108" t="s">
        <v>8110</v>
      </c>
    </row>
    <row r="1833" spans="1:3" x14ac:dyDescent="0.3">
      <c r="A1833" s="108">
        <f t="shared" si="28"/>
        <v>0</v>
      </c>
      <c r="B1833" s="108" t="s">
        <v>8113</v>
      </c>
      <c r="C1833" s="108" t="s">
        <v>8114</v>
      </c>
    </row>
    <row r="1834" spans="1:3" x14ac:dyDescent="0.3">
      <c r="A1834" s="108">
        <f t="shared" si="28"/>
        <v>0</v>
      </c>
      <c r="B1834" s="108" t="s">
        <v>8117</v>
      </c>
      <c r="C1834" s="108" t="s">
        <v>8118</v>
      </c>
    </row>
    <row r="1835" spans="1:3" x14ac:dyDescent="0.3">
      <c r="A1835" s="108">
        <f t="shared" si="28"/>
        <v>0</v>
      </c>
      <c r="B1835" s="108" t="s">
        <v>8121</v>
      </c>
      <c r="C1835" s="108" t="s">
        <v>8122</v>
      </c>
    </row>
    <row r="1836" spans="1:3" x14ac:dyDescent="0.3">
      <c r="A1836" s="108">
        <f t="shared" si="28"/>
        <v>0</v>
      </c>
      <c r="B1836" s="108" t="s">
        <v>8125</v>
      </c>
      <c r="C1836" s="108" t="s">
        <v>8126</v>
      </c>
    </row>
    <row r="1837" spans="1:3" x14ac:dyDescent="0.3">
      <c r="A1837" s="108">
        <f t="shared" si="28"/>
        <v>0</v>
      </c>
      <c r="B1837" s="108" t="s">
        <v>8129</v>
      </c>
      <c r="C1837" s="108" t="s">
        <v>8130</v>
      </c>
    </row>
    <row r="1838" spans="1:3" x14ac:dyDescent="0.3">
      <c r="A1838" s="108">
        <f t="shared" si="28"/>
        <v>0</v>
      </c>
      <c r="B1838" s="108" t="s">
        <v>8133</v>
      </c>
      <c r="C1838" s="108" t="s">
        <v>8134</v>
      </c>
    </row>
    <row r="1839" spans="1:3" x14ac:dyDescent="0.3">
      <c r="A1839" s="108">
        <f t="shared" si="28"/>
        <v>0</v>
      </c>
      <c r="B1839" s="108" t="s">
        <v>8137</v>
      </c>
      <c r="C1839" s="108" t="s">
        <v>8138</v>
      </c>
    </row>
    <row r="1840" spans="1:3" x14ac:dyDescent="0.3">
      <c r="A1840" s="108">
        <f t="shared" si="28"/>
        <v>0</v>
      </c>
      <c r="B1840" s="108" t="s">
        <v>8141</v>
      </c>
      <c r="C1840" s="108" t="s">
        <v>8142</v>
      </c>
    </row>
    <row r="1841" spans="1:3" x14ac:dyDescent="0.3">
      <c r="A1841" s="108">
        <f t="shared" si="28"/>
        <v>0</v>
      </c>
      <c r="B1841" s="108" t="s">
        <v>8145</v>
      </c>
      <c r="C1841" s="108" t="s">
        <v>8146</v>
      </c>
    </row>
    <row r="1842" spans="1:3" x14ac:dyDescent="0.3">
      <c r="A1842" s="108">
        <f t="shared" si="28"/>
        <v>0</v>
      </c>
      <c r="B1842" s="108" t="s">
        <v>8149</v>
      </c>
      <c r="C1842" s="108" t="s">
        <v>8150</v>
      </c>
    </row>
    <row r="1843" spans="1:3" x14ac:dyDescent="0.3">
      <c r="A1843" s="108">
        <f t="shared" si="28"/>
        <v>0</v>
      </c>
      <c r="B1843" s="108" t="s">
        <v>8153</v>
      </c>
      <c r="C1843" s="108" t="s">
        <v>8154</v>
      </c>
    </row>
    <row r="1844" spans="1:3" x14ac:dyDescent="0.3">
      <c r="A1844" s="108">
        <f t="shared" si="28"/>
        <v>0</v>
      </c>
      <c r="B1844" s="108" t="s">
        <v>8157</v>
      </c>
      <c r="C1844" s="108" t="s">
        <v>8158</v>
      </c>
    </row>
    <row r="1845" spans="1:3" x14ac:dyDescent="0.3">
      <c r="A1845" s="108">
        <f t="shared" si="28"/>
        <v>0</v>
      </c>
      <c r="B1845" s="108" t="s">
        <v>8161</v>
      </c>
      <c r="C1845" s="108" t="s">
        <v>8162</v>
      </c>
    </row>
    <row r="1846" spans="1:3" x14ac:dyDescent="0.3">
      <c r="A1846" s="108">
        <f t="shared" si="28"/>
        <v>0</v>
      </c>
      <c r="B1846" s="108" t="s">
        <v>8165</v>
      </c>
      <c r="C1846" s="108" t="s">
        <v>8166</v>
      </c>
    </row>
    <row r="1847" spans="1:3" x14ac:dyDescent="0.3">
      <c r="A1847" s="108">
        <f t="shared" si="28"/>
        <v>0</v>
      </c>
      <c r="B1847" s="108" t="s">
        <v>8169</v>
      </c>
      <c r="C1847" s="108" t="s">
        <v>8170</v>
      </c>
    </row>
    <row r="1848" spans="1:3" x14ac:dyDescent="0.3">
      <c r="A1848" s="108">
        <f t="shared" si="28"/>
        <v>0</v>
      </c>
      <c r="B1848" s="108" t="s">
        <v>8173</v>
      </c>
      <c r="C1848" s="108" t="s">
        <v>8174</v>
      </c>
    </row>
    <row r="1849" spans="1:3" x14ac:dyDescent="0.3">
      <c r="A1849" s="108">
        <f t="shared" si="28"/>
        <v>0</v>
      </c>
      <c r="B1849" s="108" t="s">
        <v>8177</v>
      </c>
      <c r="C1849" s="108" t="s">
        <v>8178</v>
      </c>
    </row>
    <row r="1850" spans="1:3" x14ac:dyDescent="0.3">
      <c r="A1850" s="108">
        <f t="shared" si="28"/>
        <v>0</v>
      </c>
      <c r="B1850" s="108" t="s">
        <v>8181</v>
      </c>
      <c r="C1850" s="108" t="s">
        <v>8182</v>
      </c>
    </row>
    <row r="1851" spans="1:3" x14ac:dyDescent="0.3">
      <c r="A1851" s="108">
        <f t="shared" si="28"/>
        <v>0</v>
      </c>
      <c r="B1851" s="108" t="s">
        <v>8185</v>
      </c>
      <c r="C1851" s="108" t="s">
        <v>8186</v>
      </c>
    </row>
    <row r="1852" spans="1:3" x14ac:dyDescent="0.3">
      <c r="A1852" s="108">
        <f t="shared" si="28"/>
        <v>0</v>
      </c>
      <c r="B1852" s="108" t="s">
        <v>8188</v>
      </c>
      <c r="C1852" s="108" t="s">
        <v>8189</v>
      </c>
    </row>
    <row r="1853" spans="1:3" x14ac:dyDescent="0.3">
      <c r="A1853" s="108">
        <f t="shared" si="28"/>
        <v>0</v>
      </c>
      <c r="B1853" s="108" t="s">
        <v>8192</v>
      </c>
      <c r="C1853" s="108" t="s">
        <v>8193</v>
      </c>
    </row>
    <row r="1854" spans="1:3" x14ac:dyDescent="0.3">
      <c r="A1854" s="108">
        <f t="shared" si="28"/>
        <v>0</v>
      </c>
      <c r="B1854" s="108" t="s">
        <v>8196</v>
      </c>
      <c r="C1854" s="108" t="s">
        <v>8197</v>
      </c>
    </row>
    <row r="1855" spans="1:3" x14ac:dyDescent="0.3">
      <c r="A1855" s="108">
        <f t="shared" si="28"/>
        <v>0</v>
      </c>
      <c r="B1855" s="108" t="s">
        <v>8199</v>
      </c>
      <c r="C1855" s="108" t="s">
        <v>8200</v>
      </c>
    </row>
    <row r="1856" spans="1:3" x14ac:dyDescent="0.3">
      <c r="A1856" s="108">
        <f t="shared" si="28"/>
        <v>0</v>
      </c>
      <c r="B1856" s="108" t="s">
        <v>8203</v>
      </c>
      <c r="C1856" s="108" t="s">
        <v>8204</v>
      </c>
    </row>
    <row r="1857" spans="1:3" x14ac:dyDescent="0.3">
      <c r="A1857" s="108">
        <f t="shared" si="28"/>
        <v>0</v>
      </c>
      <c r="B1857" s="108" t="s">
        <v>8207</v>
      </c>
      <c r="C1857" s="108" t="s">
        <v>8208</v>
      </c>
    </row>
    <row r="1858" spans="1:3" x14ac:dyDescent="0.3">
      <c r="A1858" s="108">
        <f t="shared" si="28"/>
        <v>0</v>
      </c>
      <c r="B1858" s="108" t="s">
        <v>8211</v>
      </c>
      <c r="C1858" s="108" t="s">
        <v>8212</v>
      </c>
    </row>
    <row r="1859" spans="1:3" x14ac:dyDescent="0.3">
      <c r="A1859" s="108">
        <f t="shared" ref="A1859:A1922" si="29">IFERROR(IF(SEARCH($D$1,C1859)&gt;0,A1858+1,A1858),A1858)</f>
        <v>0</v>
      </c>
      <c r="B1859" s="108" t="s">
        <v>8215</v>
      </c>
      <c r="C1859" s="108" t="s">
        <v>8216</v>
      </c>
    </row>
    <row r="1860" spans="1:3" x14ac:dyDescent="0.3">
      <c r="A1860" s="108">
        <f t="shared" si="29"/>
        <v>0</v>
      </c>
      <c r="B1860" s="108" t="s">
        <v>8219</v>
      </c>
      <c r="C1860" s="108" t="s">
        <v>8220</v>
      </c>
    </row>
    <row r="1861" spans="1:3" x14ac:dyDescent="0.3">
      <c r="A1861" s="108">
        <f t="shared" si="29"/>
        <v>0</v>
      </c>
      <c r="B1861" s="108" t="s">
        <v>8223</v>
      </c>
      <c r="C1861" s="108" t="s">
        <v>8224</v>
      </c>
    </row>
    <row r="1862" spans="1:3" x14ac:dyDescent="0.3">
      <c r="A1862" s="108">
        <f t="shared" si="29"/>
        <v>0</v>
      </c>
      <c r="B1862" s="108" t="s">
        <v>8226</v>
      </c>
      <c r="C1862" s="108" t="s">
        <v>8227</v>
      </c>
    </row>
    <row r="1863" spans="1:3" x14ac:dyDescent="0.3">
      <c r="A1863" s="108">
        <f t="shared" si="29"/>
        <v>0</v>
      </c>
      <c r="B1863" s="108" t="s">
        <v>8230</v>
      </c>
      <c r="C1863" s="108" t="s">
        <v>8231</v>
      </c>
    </row>
    <row r="1864" spans="1:3" x14ac:dyDescent="0.3">
      <c r="A1864" s="108">
        <f t="shared" si="29"/>
        <v>0</v>
      </c>
      <c r="B1864" s="108" t="s">
        <v>8234</v>
      </c>
      <c r="C1864" s="108" t="s">
        <v>8235</v>
      </c>
    </row>
    <row r="1865" spans="1:3" x14ac:dyDescent="0.3">
      <c r="A1865" s="108">
        <f t="shared" si="29"/>
        <v>0</v>
      </c>
      <c r="B1865" s="108" t="s">
        <v>8238</v>
      </c>
      <c r="C1865" s="108" t="s">
        <v>8239</v>
      </c>
    </row>
    <row r="1866" spans="1:3" x14ac:dyDescent="0.3">
      <c r="A1866" s="108">
        <f t="shared" si="29"/>
        <v>0</v>
      </c>
      <c r="B1866" s="108" t="s">
        <v>8242</v>
      </c>
      <c r="C1866" s="108" t="s">
        <v>8243</v>
      </c>
    </row>
    <row r="1867" spans="1:3" x14ac:dyDescent="0.3">
      <c r="A1867" s="108">
        <f t="shared" si="29"/>
        <v>0</v>
      </c>
      <c r="B1867" s="108" t="s">
        <v>8246</v>
      </c>
      <c r="C1867" s="108" t="s">
        <v>8247</v>
      </c>
    </row>
    <row r="1868" spans="1:3" x14ac:dyDescent="0.3">
      <c r="A1868" s="108">
        <f t="shared" si="29"/>
        <v>0</v>
      </c>
      <c r="B1868" s="108" t="s">
        <v>8249</v>
      </c>
      <c r="C1868" s="108" t="s">
        <v>8250</v>
      </c>
    </row>
    <row r="1869" spans="1:3" x14ac:dyDescent="0.3">
      <c r="A1869" s="108">
        <f t="shared" si="29"/>
        <v>0</v>
      </c>
      <c r="B1869" s="108" t="s">
        <v>8252</v>
      </c>
      <c r="C1869" s="108" t="s">
        <v>8253</v>
      </c>
    </row>
    <row r="1870" spans="1:3" x14ac:dyDescent="0.3">
      <c r="A1870" s="108">
        <f t="shared" si="29"/>
        <v>0</v>
      </c>
      <c r="B1870" s="108" t="s">
        <v>8256</v>
      </c>
      <c r="C1870" s="108" t="s">
        <v>8257</v>
      </c>
    </row>
    <row r="1871" spans="1:3" x14ac:dyDescent="0.3">
      <c r="A1871" s="108">
        <f t="shared" si="29"/>
        <v>0</v>
      </c>
      <c r="B1871" s="108" t="s">
        <v>8260</v>
      </c>
      <c r="C1871" s="108" t="s">
        <v>8261</v>
      </c>
    </row>
    <row r="1872" spans="1:3" x14ac:dyDescent="0.3">
      <c r="A1872" s="108">
        <f t="shared" si="29"/>
        <v>0</v>
      </c>
      <c r="B1872" s="108" t="s">
        <v>8263</v>
      </c>
      <c r="C1872" s="108" t="s">
        <v>8264</v>
      </c>
    </row>
    <row r="1873" spans="1:3" x14ac:dyDescent="0.3">
      <c r="A1873" s="108">
        <f t="shared" si="29"/>
        <v>0</v>
      </c>
      <c r="B1873" s="108" t="s">
        <v>8267</v>
      </c>
      <c r="C1873" s="108" t="s">
        <v>8268</v>
      </c>
    </row>
    <row r="1874" spans="1:3" x14ac:dyDescent="0.3">
      <c r="A1874" s="108">
        <f t="shared" si="29"/>
        <v>0</v>
      </c>
      <c r="B1874" s="108" t="s">
        <v>8271</v>
      </c>
      <c r="C1874" s="108" t="s">
        <v>8272</v>
      </c>
    </row>
    <row r="1875" spans="1:3" x14ac:dyDescent="0.3">
      <c r="A1875" s="108">
        <f t="shared" si="29"/>
        <v>0</v>
      </c>
      <c r="B1875" s="108" t="s">
        <v>8275</v>
      </c>
      <c r="C1875" s="108" t="s">
        <v>8276</v>
      </c>
    </row>
    <row r="1876" spans="1:3" x14ac:dyDescent="0.3">
      <c r="A1876" s="108">
        <f t="shared" si="29"/>
        <v>0</v>
      </c>
      <c r="B1876" s="108" t="s">
        <v>8279</v>
      </c>
      <c r="C1876" s="108" t="s">
        <v>8280</v>
      </c>
    </row>
    <row r="1877" spans="1:3" x14ac:dyDescent="0.3">
      <c r="A1877" s="108">
        <f t="shared" si="29"/>
        <v>0</v>
      </c>
      <c r="B1877" s="108" t="s">
        <v>8283</v>
      </c>
      <c r="C1877" s="108" t="s">
        <v>8284</v>
      </c>
    </row>
    <row r="1878" spans="1:3" x14ac:dyDescent="0.3">
      <c r="A1878" s="108">
        <f t="shared" si="29"/>
        <v>0</v>
      </c>
      <c r="B1878" s="108" t="s">
        <v>8287</v>
      </c>
      <c r="C1878" s="108" t="s">
        <v>8288</v>
      </c>
    </row>
    <row r="1879" spans="1:3" x14ac:dyDescent="0.3">
      <c r="A1879" s="108">
        <f t="shared" si="29"/>
        <v>0</v>
      </c>
      <c r="B1879" s="108" t="s">
        <v>8291</v>
      </c>
      <c r="C1879" s="108" t="s">
        <v>8292</v>
      </c>
    </row>
    <row r="1880" spans="1:3" x14ac:dyDescent="0.3">
      <c r="A1880" s="108">
        <f t="shared" si="29"/>
        <v>0</v>
      </c>
      <c r="B1880" s="108" t="s">
        <v>8295</v>
      </c>
      <c r="C1880" s="108" t="s">
        <v>8296</v>
      </c>
    </row>
    <row r="1881" spans="1:3" x14ac:dyDescent="0.3">
      <c r="A1881" s="108">
        <f t="shared" si="29"/>
        <v>0</v>
      </c>
      <c r="B1881" s="108" t="s">
        <v>8298</v>
      </c>
      <c r="C1881" s="108" t="s">
        <v>8299</v>
      </c>
    </row>
    <row r="1882" spans="1:3" x14ac:dyDescent="0.3">
      <c r="A1882" s="108">
        <f t="shared" si="29"/>
        <v>0</v>
      </c>
      <c r="B1882" s="108" t="s">
        <v>8302</v>
      </c>
      <c r="C1882" s="108" t="s">
        <v>8303</v>
      </c>
    </row>
    <row r="1883" spans="1:3" x14ac:dyDescent="0.3">
      <c r="A1883" s="108">
        <f t="shared" si="29"/>
        <v>0</v>
      </c>
      <c r="B1883" s="108" t="s">
        <v>8305</v>
      </c>
      <c r="C1883" s="108" t="s">
        <v>8306</v>
      </c>
    </row>
    <row r="1884" spans="1:3" x14ac:dyDescent="0.3">
      <c r="A1884" s="108">
        <f t="shared" si="29"/>
        <v>0</v>
      </c>
      <c r="B1884" s="108" t="s">
        <v>8309</v>
      </c>
      <c r="C1884" s="108" t="s">
        <v>8310</v>
      </c>
    </row>
    <row r="1885" spans="1:3" x14ac:dyDescent="0.3">
      <c r="A1885" s="108">
        <f t="shared" si="29"/>
        <v>0</v>
      </c>
      <c r="B1885" s="108" t="s">
        <v>8313</v>
      </c>
      <c r="C1885" s="108" t="s">
        <v>8314</v>
      </c>
    </row>
    <row r="1886" spans="1:3" x14ac:dyDescent="0.3">
      <c r="A1886" s="108">
        <f t="shared" si="29"/>
        <v>0</v>
      </c>
      <c r="B1886" s="108" t="s">
        <v>8317</v>
      </c>
      <c r="C1886" s="108" t="s">
        <v>8318</v>
      </c>
    </row>
    <row r="1887" spans="1:3" x14ac:dyDescent="0.3">
      <c r="A1887" s="108">
        <f t="shared" si="29"/>
        <v>0</v>
      </c>
      <c r="B1887" s="108" t="s">
        <v>8321</v>
      </c>
      <c r="C1887" s="108" t="s">
        <v>8322</v>
      </c>
    </row>
    <row r="1888" spans="1:3" x14ac:dyDescent="0.3">
      <c r="A1888" s="108">
        <f t="shared" si="29"/>
        <v>0</v>
      </c>
      <c r="B1888" s="108" t="s">
        <v>8325</v>
      </c>
      <c r="C1888" s="108" t="s">
        <v>8326</v>
      </c>
    </row>
    <row r="1889" spans="1:3" x14ac:dyDescent="0.3">
      <c r="A1889" s="108">
        <f t="shared" si="29"/>
        <v>0</v>
      </c>
      <c r="B1889" s="108" t="s">
        <v>8329</v>
      </c>
      <c r="C1889" s="108" t="s">
        <v>8330</v>
      </c>
    </row>
    <row r="1890" spans="1:3" x14ac:dyDescent="0.3">
      <c r="A1890" s="108">
        <f t="shared" si="29"/>
        <v>0</v>
      </c>
      <c r="B1890" s="108" t="s">
        <v>8333</v>
      </c>
      <c r="C1890" s="108" t="s">
        <v>8334</v>
      </c>
    </row>
    <row r="1891" spans="1:3" x14ac:dyDescent="0.3">
      <c r="A1891" s="108">
        <f t="shared" si="29"/>
        <v>0</v>
      </c>
      <c r="B1891" s="108" t="s">
        <v>8337</v>
      </c>
      <c r="C1891" s="108" t="s">
        <v>8338</v>
      </c>
    </row>
    <row r="1892" spans="1:3" x14ac:dyDescent="0.3">
      <c r="A1892" s="108">
        <f t="shared" si="29"/>
        <v>0</v>
      </c>
      <c r="B1892" s="108" t="s">
        <v>8341</v>
      </c>
      <c r="C1892" s="108" t="s">
        <v>8342</v>
      </c>
    </row>
    <row r="1893" spans="1:3" x14ac:dyDescent="0.3">
      <c r="A1893" s="108">
        <f t="shared" si="29"/>
        <v>0</v>
      </c>
      <c r="B1893" s="108" t="s">
        <v>8345</v>
      </c>
      <c r="C1893" s="108" t="s">
        <v>8346</v>
      </c>
    </row>
    <row r="1894" spans="1:3" x14ac:dyDescent="0.3">
      <c r="A1894" s="108">
        <f t="shared" si="29"/>
        <v>0</v>
      </c>
      <c r="B1894" s="108" t="s">
        <v>8349</v>
      </c>
      <c r="C1894" s="108" t="s">
        <v>8350</v>
      </c>
    </row>
    <row r="1895" spans="1:3" x14ac:dyDescent="0.3">
      <c r="A1895" s="108">
        <f t="shared" si="29"/>
        <v>0</v>
      </c>
      <c r="B1895" s="108" t="s">
        <v>8353</v>
      </c>
      <c r="C1895" s="108" t="s">
        <v>8354</v>
      </c>
    </row>
    <row r="1896" spans="1:3" x14ac:dyDescent="0.3">
      <c r="A1896" s="108">
        <f t="shared" si="29"/>
        <v>0</v>
      </c>
      <c r="B1896" s="108" t="s">
        <v>8357</v>
      </c>
      <c r="C1896" s="108" t="s">
        <v>8358</v>
      </c>
    </row>
    <row r="1897" spans="1:3" x14ac:dyDescent="0.3">
      <c r="A1897" s="108">
        <f t="shared" si="29"/>
        <v>0</v>
      </c>
      <c r="B1897" s="108" t="s">
        <v>8361</v>
      </c>
      <c r="C1897" s="108" t="s">
        <v>8362</v>
      </c>
    </row>
    <row r="1898" spans="1:3" x14ac:dyDescent="0.3">
      <c r="A1898" s="108">
        <f t="shared" si="29"/>
        <v>0</v>
      </c>
      <c r="B1898" s="108" t="s">
        <v>8365</v>
      </c>
      <c r="C1898" s="108" t="s">
        <v>8366</v>
      </c>
    </row>
    <row r="1899" spans="1:3" x14ac:dyDescent="0.3">
      <c r="A1899" s="108">
        <f t="shared" si="29"/>
        <v>0</v>
      </c>
      <c r="B1899" s="108" t="s">
        <v>8368</v>
      </c>
      <c r="C1899" s="108" t="s">
        <v>8369</v>
      </c>
    </row>
    <row r="1900" spans="1:3" x14ac:dyDescent="0.3">
      <c r="A1900" s="108">
        <f t="shared" si="29"/>
        <v>0</v>
      </c>
      <c r="B1900" s="108" t="s">
        <v>8371</v>
      </c>
      <c r="C1900" s="108" t="s">
        <v>8372</v>
      </c>
    </row>
    <row r="1901" spans="1:3" x14ac:dyDescent="0.3">
      <c r="A1901" s="108">
        <f t="shared" si="29"/>
        <v>0</v>
      </c>
      <c r="B1901" s="108" t="s">
        <v>8374</v>
      </c>
      <c r="C1901" s="108" t="s">
        <v>8375</v>
      </c>
    </row>
    <row r="1902" spans="1:3" x14ac:dyDescent="0.3">
      <c r="A1902" s="108">
        <f t="shared" si="29"/>
        <v>0</v>
      </c>
      <c r="B1902" s="108" t="s">
        <v>8378</v>
      </c>
      <c r="C1902" s="108" t="s">
        <v>8379</v>
      </c>
    </row>
    <row r="1903" spans="1:3" x14ac:dyDescent="0.3">
      <c r="A1903" s="108">
        <f t="shared" si="29"/>
        <v>0</v>
      </c>
      <c r="B1903" s="108" t="s">
        <v>8382</v>
      </c>
      <c r="C1903" s="108" t="s">
        <v>8383</v>
      </c>
    </row>
    <row r="1904" spans="1:3" x14ac:dyDescent="0.3">
      <c r="A1904" s="108">
        <f t="shared" si="29"/>
        <v>0</v>
      </c>
      <c r="B1904" s="108" t="s">
        <v>8385</v>
      </c>
      <c r="C1904" s="108" t="s">
        <v>8386</v>
      </c>
    </row>
    <row r="1905" spans="1:3" x14ac:dyDescent="0.3">
      <c r="A1905" s="108">
        <f t="shared" si="29"/>
        <v>0</v>
      </c>
      <c r="B1905" s="108" t="s">
        <v>8389</v>
      </c>
      <c r="C1905" s="108" t="s">
        <v>8390</v>
      </c>
    </row>
    <row r="1906" spans="1:3" x14ac:dyDescent="0.3">
      <c r="A1906" s="108">
        <f t="shared" si="29"/>
        <v>0</v>
      </c>
      <c r="B1906" s="108" t="s">
        <v>8393</v>
      </c>
      <c r="C1906" s="108" t="s">
        <v>8394</v>
      </c>
    </row>
    <row r="1907" spans="1:3" x14ac:dyDescent="0.3">
      <c r="A1907" s="108">
        <f t="shared" si="29"/>
        <v>0</v>
      </c>
      <c r="B1907" s="108" t="s">
        <v>8397</v>
      </c>
      <c r="C1907" s="108" t="s">
        <v>8398</v>
      </c>
    </row>
    <row r="1908" spans="1:3" x14ac:dyDescent="0.3">
      <c r="A1908" s="108">
        <f t="shared" si="29"/>
        <v>0</v>
      </c>
      <c r="B1908" s="108" t="s">
        <v>8400</v>
      </c>
      <c r="C1908" s="108" t="s">
        <v>8401</v>
      </c>
    </row>
    <row r="1909" spans="1:3" x14ac:dyDescent="0.3">
      <c r="A1909" s="108">
        <f t="shared" si="29"/>
        <v>0</v>
      </c>
      <c r="B1909" s="108" t="s">
        <v>8404</v>
      </c>
      <c r="C1909" s="108" t="s">
        <v>8405</v>
      </c>
    </row>
    <row r="1910" spans="1:3" x14ac:dyDescent="0.3">
      <c r="A1910" s="108">
        <f t="shared" si="29"/>
        <v>0</v>
      </c>
      <c r="B1910" s="108" t="s">
        <v>8408</v>
      </c>
      <c r="C1910" s="108" t="s">
        <v>8409</v>
      </c>
    </row>
    <row r="1911" spans="1:3" x14ac:dyDescent="0.3">
      <c r="A1911" s="108">
        <f t="shared" si="29"/>
        <v>0</v>
      </c>
      <c r="B1911" s="108" t="s">
        <v>8412</v>
      </c>
      <c r="C1911" s="108" t="s">
        <v>8413</v>
      </c>
    </row>
    <row r="1912" spans="1:3" x14ac:dyDescent="0.3">
      <c r="A1912" s="108">
        <f t="shared" si="29"/>
        <v>0</v>
      </c>
      <c r="B1912" s="108" t="s">
        <v>8416</v>
      </c>
      <c r="C1912" s="108" t="s">
        <v>8417</v>
      </c>
    </row>
    <row r="1913" spans="1:3" x14ac:dyDescent="0.3">
      <c r="A1913" s="108">
        <f t="shared" si="29"/>
        <v>0</v>
      </c>
      <c r="B1913" s="108" t="s">
        <v>8420</v>
      </c>
      <c r="C1913" s="108" t="s">
        <v>8421</v>
      </c>
    </row>
    <row r="1914" spans="1:3" x14ac:dyDescent="0.3">
      <c r="A1914" s="108">
        <f t="shared" si="29"/>
        <v>0</v>
      </c>
      <c r="B1914" s="108" t="s">
        <v>8424</v>
      </c>
      <c r="C1914" s="108" t="s">
        <v>8426</v>
      </c>
    </row>
    <row r="1915" spans="1:3" x14ac:dyDescent="0.3">
      <c r="A1915" s="108">
        <f t="shared" si="29"/>
        <v>0</v>
      </c>
      <c r="B1915" s="108" t="s">
        <v>8429</v>
      </c>
      <c r="C1915" s="108" t="s">
        <v>8430</v>
      </c>
    </row>
    <row r="1916" spans="1:3" x14ac:dyDescent="0.3">
      <c r="A1916" s="108">
        <f t="shared" si="29"/>
        <v>0</v>
      </c>
      <c r="B1916" s="108" t="s">
        <v>8433</v>
      </c>
      <c r="C1916" s="108" t="s">
        <v>8434</v>
      </c>
    </row>
    <row r="1917" spans="1:3" x14ac:dyDescent="0.3">
      <c r="A1917" s="108">
        <f t="shared" si="29"/>
        <v>0</v>
      </c>
      <c r="B1917" s="108" t="s">
        <v>8437</v>
      </c>
      <c r="C1917" s="108" t="s">
        <v>8438</v>
      </c>
    </row>
    <row r="1918" spans="1:3" x14ac:dyDescent="0.3">
      <c r="A1918" s="108">
        <f t="shared" si="29"/>
        <v>0</v>
      </c>
      <c r="B1918" s="108" t="s">
        <v>8440</v>
      </c>
      <c r="C1918" s="108" t="s">
        <v>8441</v>
      </c>
    </row>
    <row r="1919" spans="1:3" x14ac:dyDescent="0.3">
      <c r="A1919" s="108">
        <f t="shared" si="29"/>
        <v>0</v>
      </c>
      <c r="B1919" s="108" t="s">
        <v>8444</v>
      </c>
      <c r="C1919" s="108" t="s">
        <v>8445</v>
      </c>
    </row>
    <row r="1920" spans="1:3" x14ac:dyDescent="0.3">
      <c r="A1920" s="108">
        <f t="shared" si="29"/>
        <v>0</v>
      </c>
      <c r="B1920" s="108" t="s">
        <v>8448</v>
      </c>
      <c r="C1920" s="108" t="s">
        <v>8449</v>
      </c>
    </row>
    <row r="1921" spans="1:3" x14ac:dyDescent="0.3">
      <c r="A1921" s="108">
        <f t="shared" si="29"/>
        <v>0</v>
      </c>
      <c r="B1921" s="108" t="s">
        <v>8452</v>
      </c>
      <c r="C1921" s="108" t="s">
        <v>8453</v>
      </c>
    </row>
    <row r="1922" spans="1:3" x14ac:dyDescent="0.3">
      <c r="A1922" s="108">
        <f t="shared" si="29"/>
        <v>0</v>
      </c>
      <c r="B1922" s="108" t="s">
        <v>8456</v>
      </c>
      <c r="C1922" s="108" t="s">
        <v>8457</v>
      </c>
    </row>
    <row r="1923" spans="1:3" x14ac:dyDescent="0.3">
      <c r="A1923" s="108">
        <f t="shared" ref="A1923:A1986" si="30">IFERROR(IF(SEARCH($D$1,C1923)&gt;0,A1922+1,A1922),A1922)</f>
        <v>0</v>
      </c>
      <c r="B1923" s="108" t="s">
        <v>8460</v>
      </c>
      <c r="C1923" s="108" t="s">
        <v>8461</v>
      </c>
    </row>
    <row r="1924" spans="1:3" x14ac:dyDescent="0.3">
      <c r="A1924" s="108">
        <f t="shared" si="30"/>
        <v>0</v>
      </c>
      <c r="B1924" s="108" t="s">
        <v>8464</v>
      </c>
      <c r="C1924" s="108" t="s">
        <v>8465</v>
      </c>
    </row>
    <row r="1925" spans="1:3" x14ac:dyDescent="0.3">
      <c r="A1925" s="108">
        <f t="shared" si="30"/>
        <v>0</v>
      </c>
      <c r="B1925" s="108" t="s">
        <v>8468</v>
      </c>
      <c r="C1925" s="108" t="s">
        <v>8469</v>
      </c>
    </row>
    <row r="1926" spans="1:3" x14ac:dyDescent="0.3">
      <c r="A1926" s="108">
        <f t="shared" si="30"/>
        <v>0</v>
      </c>
      <c r="B1926" s="108" t="s">
        <v>8472</v>
      </c>
      <c r="C1926" s="108" t="s">
        <v>8473</v>
      </c>
    </row>
    <row r="1927" spans="1:3" x14ac:dyDescent="0.3">
      <c r="A1927" s="108">
        <f t="shared" si="30"/>
        <v>0</v>
      </c>
      <c r="B1927" s="108" t="s">
        <v>8476</v>
      </c>
      <c r="C1927" s="108" t="s">
        <v>8477</v>
      </c>
    </row>
    <row r="1928" spans="1:3" x14ac:dyDescent="0.3">
      <c r="A1928" s="108">
        <f t="shared" si="30"/>
        <v>0</v>
      </c>
      <c r="B1928" s="108" t="s">
        <v>8480</v>
      </c>
      <c r="C1928" s="108" t="s">
        <v>8481</v>
      </c>
    </row>
    <row r="1929" spans="1:3" x14ac:dyDescent="0.3">
      <c r="A1929" s="108">
        <f t="shared" si="30"/>
        <v>0</v>
      </c>
      <c r="B1929" s="108" t="s">
        <v>8484</v>
      </c>
      <c r="C1929" s="108" t="s">
        <v>8485</v>
      </c>
    </row>
    <row r="1930" spans="1:3" x14ac:dyDescent="0.3">
      <c r="A1930" s="108">
        <f t="shared" si="30"/>
        <v>0</v>
      </c>
      <c r="B1930" s="108" t="s">
        <v>8488</v>
      </c>
      <c r="C1930" s="108" t="s">
        <v>8489</v>
      </c>
    </row>
    <row r="1931" spans="1:3" x14ac:dyDescent="0.3">
      <c r="A1931" s="108">
        <f t="shared" si="30"/>
        <v>0</v>
      </c>
      <c r="B1931" s="108" t="s">
        <v>8492</v>
      </c>
      <c r="C1931" s="108" t="s">
        <v>8493</v>
      </c>
    </row>
    <row r="1932" spans="1:3" x14ac:dyDescent="0.3">
      <c r="A1932" s="108">
        <f t="shared" si="30"/>
        <v>0</v>
      </c>
      <c r="B1932" s="108" t="s">
        <v>8496</v>
      </c>
      <c r="C1932" s="108" t="s">
        <v>8497</v>
      </c>
    </row>
    <row r="1933" spans="1:3" x14ac:dyDescent="0.3">
      <c r="A1933" s="108">
        <f t="shared" si="30"/>
        <v>0</v>
      </c>
      <c r="B1933" s="108" t="s">
        <v>8500</v>
      </c>
      <c r="C1933" s="108" t="s">
        <v>8501</v>
      </c>
    </row>
    <row r="1934" spans="1:3" x14ac:dyDescent="0.3">
      <c r="A1934" s="108">
        <f t="shared" si="30"/>
        <v>0</v>
      </c>
      <c r="B1934" s="108" t="s">
        <v>8504</v>
      </c>
      <c r="C1934" s="108" t="s">
        <v>8505</v>
      </c>
    </row>
    <row r="1935" spans="1:3" x14ac:dyDescent="0.3">
      <c r="A1935" s="108">
        <f t="shared" si="30"/>
        <v>0</v>
      </c>
      <c r="B1935" s="108" t="s">
        <v>8508</v>
      </c>
      <c r="C1935" s="108" t="s">
        <v>8509</v>
      </c>
    </row>
    <row r="1936" spans="1:3" x14ac:dyDescent="0.3">
      <c r="A1936" s="108">
        <f t="shared" si="30"/>
        <v>0</v>
      </c>
      <c r="B1936" s="108" t="s">
        <v>8512</v>
      </c>
      <c r="C1936" s="108" t="s">
        <v>8513</v>
      </c>
    </row>
    <row r="1937" spans="1:3" x14ac:dyDescent="0.3">
      <c r="A1937" s="108">
        <f t="shared" si="30"/>
        <v>0</v>
      </c>
      <c r="B1937" s="108" t="s">
        <v>8516</v>
      </c>
      <c r="C1937" s="108" t="s">
        <v>8517</v>
      </c>
    </row>
    <row r="1938" spans="1:3" x14ac:dyDescent="0.3">
      <c r="A1938" s="108">
        <f t="shared" si="30"/>
        <v>0</v>
      </c>
      <c r="B1938" s="108" t="s">
        <v>8520</v>
      </c>
      <c r="C1938" s="108" t="s">
        <v>8521</v>
      </c>
    </row>
    <row r="1939" spans="1:3" x14ac:dyDescent="0.3">
      <c r="A1939" s="108">
        <f t="shared" si="30"/>
        <v>0</v>
      </c>
      <c r="B1939" s="108" t="s">
        <v>8524</v>
      </c>
      <c r="C1939" s="108" t="s">
        <v>8525</v>
      </c>
    </row>
    <row r="1940" spans="1:3" x14ac:dyDescent="0.3">
      <c r="A1940" s="108">
        <f t="shared" si="30"/>
        <v>0</v>
      </c>
      <c r="B1940" s="108" t="s">
        <v>8528</v>
      </c>
      <c r="C1940" s="108" t="s">
        <v>8529</v>
      </c>
    </row>
    <row r="1941" spans="1:3" x14ac:dyDescent="0.3">
      <c r="A1941" s="108">
        <f t="shared" si="30"/>
        <v>0</v>
      </c>
      <c r="B1941" s="108" t="s">
        <v>8532</v>
      </c>
      <c r="C1941" s="108" t="s">
        <v>8533</v>
      </c>
    </row>
    <row r="1942" spans="1:3" x14ac:dyDescent="0.3">
      <c r="A1942" s="108">
        <f t="shared" si="30"/>
        <v>0</v>
      </c>
      <c r="B1942" s="108" t="s">
        <v>8536</v>
      </c>
      <c r="C1942" s="108" t="s">
        <v>8537</v>
      </c>
    </row>
    <row r="1943" spans="1:3" x14ac:dyDescent="0.3">
      <c r="A1943" s="108">
        <f t="shared" si="30"/>
        <v>0</v>
      </c>
      <c r="B1943" s="108" t="s">
        <v>8540</v>
      </c>
      <c r="C1943" s="108" t="s">
        <v>8541</v>
      </c>
    </row>
    <row r="1944" spans="1:3" x14ac:dyDescent="0.3">
      <c r="A1944" s="108">
        <f t="shared" si="30"/>
        <v>0</v>
      </c>
      <c r="B1944" s="108" t="s">
        <v>8544</v>
      </c>
      <c r="C1944" s="108" t="s">
        <v>8545</v>
      </c>
    </row>
    <row r="1945" spans="1:3" x14ac:dyDescent="0.3">
      <c r="A1945" s="108">
        <f t="shared" si="30"/>
        <v>0</v>
      </c>
      <c r="B1945" s="108" t="s">
        <v>8548</v>
      </c>
      <c r="C1945" s="108" t="s">
        <v>8549</v>
      </c>
    </row>
    <row r="1946" spans="1:3" x14ac:dyDescent="0.3">
      <c r="A1946" s="108">
        <f t="shared" si="30"/>
        <v>0</v>
      </c>
      <c r="B1946" s="108" t="s">
        <v>8552</v>
      </c>
      <c r="C1946" s="108" t="s">
        <v>8553</v>
      </c>
    </row>
    <row r="1947" spans="1:3" x14ac:dyDescent="0.3">
      <c r="A1947" s="108">
        <f t="shared" si="30"/>
        <v>0</v>
      </c>
      <c r="B1947" s="108" t="s">
        <v>8556</v>
      </c>
      <c r="C1947" s="108" t="s">
        <v>8557</v>
      </c>
    </row>
    <row r="1948" spans="1:3" x14ac:dyDescent="0.3">
      <c r="A1948" s="108">
        <f t="shared" si="30"/>
        <v>0</v>
      </c>
      <c r="B1948" s="108" t="s">
        <v>8560</v>
      </c>
      <c r="C1948" s="108" t="s">
        <v>8561</v>
      </c>
    </row>
    <row r="1949" spans="1:3" x14ac:dyDescent="0.3">
      <c r="A1949" s="108">
        <f t="shared" si="30"/>
        <v>0</v>
      </c>
      <c r="B1949" s="108" t="s">
        <v>8564</v>
      </c>
      <c r="C1949" s="108" t="s">
        <v>8565</v>
      </c>
    </row>
    <row r="1950" spans="1:3" x14ac:dyDescent="0.3">
      <c r="A1950" s="108">
        <f t="shared" si="30"/>
        <v>0</v>
      </c>
      <c r="B1950" s="108" t="s">
        <v>8568</v>
      </c>
      <c r="C1950" s="108" t="s">
        <v>8569</v>
      </c>
    </row>
    <row r="1951" spans="1:3" x14ac:dyDescent="0.3">
      <c r="A1951" s="108">
        <f t="shared" si="30"/>
        <v>0</v>
      </c>
      <c r="B1951" s="108" t="s">
        <v>8572</v>
      </c>
      <c r="C1951" s="108" t="s">
        <v>8573</v>
      </c>
    </row>
    <row r="1952" spans="1:3" x14ac:dyDescent="0.3">
      <c r="A1952" s="108">
        <f t="shared" si="30"/>
        <v>0</v>
      </c>
      <c r="B1952" s="108" t="s">
        <v>8576</v>
      </c>
      <c r="C1952" s="108" t="s">
        <v>8577</v>
      </c>
    </row>
    <row r="1953" spans="1:3" x14ac:dyDescent="0.3">
      <c r="A1953" s="108">
        <f t="shared" si="30"/>
        <v>0</v>
      </c>
      <c r="B1953" s="108" t="s">
        <v>8580</v>
      </c>
      <c r="C1953" s="108" t="s">
        <v>8581</v>
      </c>
    </row>
    <row r="1954" spans="1:3" x14ac:dyDescent="0.3">
      <c r="A1954" s="108">
        <f t="shared" si="30"/>
        <v>0</v>
      </c>
      <c r="B1954" s="108" t="s">
        <v>8584</v>
      </c>
      <c r="C1954" s="108" t="s">
        <v>8585</v>
      </c>
    </row>
    <row r="1955" spans="1:3" x14ac:dyDescent="0.3">
      <c r="A1955" s="108">
        <f t="shared" si="30"/>
        <v>0</v>
      </c>
      <c r="B1955" s="108" t="s">
        <v>8588</v>
      </c>
      <c r="C1955" s="108" t="s">
        <v>8589</v>
      </c>
    </row>
    <row r="1956" spans="1:3" x14ac:dyDescent="0.3">
      <c r="A1956" s="108">
        <f t="shared" si="30"/>
        <v>0</v>
      </c>
      <c r="B1956" s="108" t="s">
        <v>8592</v>
      </c>
      <c r="C1956" s="108" t="s">
        <v>8593</v>
      </c>
    </row>
    <row r="1957" spans="1:3" x14ac:dyDescent="0.3">
      <c r="A1957" s="108">
        <f t="shared" si="30"/>
        <v>0</v>
      </c>
      <c r="B1957" s="108" t="s">
        <v>8596</v>
      </c>
      <c r="C1957" s="108" t="s">
        <v>8597</v>
      </c>
    </row>
    <row r="1958" spans="1:3" x14ac:dyDescent="0.3">
      <c r="A1958" s="108">
        <f t="shared" si="30"/>
        <v>0</v>
      </c>
      <c r="B1958" s="108" t="s">
        <v>8600</v>
      </c>
      <c r="C1958" s="108" t="s">
        <v>8601</v>
      </c>
    </row>
    <row r="1959" spans="1:3" x14ac:dyDescent="0.3">
      <c r="A1959" s="108">
        <f t="shared" si="30"/>
        <v>0</v>
      </c>
      <c r="B1959" s="108" t="s">
        <v>8603</v>
      </c>
      <c r="C1959" s="108" t="s">
        <v>8604</v>
      </c>
    </row>
    <row r="1960" spans="1:3" x14ac:dyDescent="0.3">
      <c r="A1960" s="108">
        <f t="shared" si="30"/>
        <v>0</v>
      </c>
      <c r="B1960" s="108" t="s">
        <v>8608</v>
      </c>
      <c r="C1960" s="108" t="s">
        <v>8609</v>
      </c>
    </row>
    <row r="1961" spans="1:3" x14ac:dyDescent="0.3">
      <c r="A1961" s="108">
        <f t="shared" si="30"/>
        <v>0</v>
      </c>
      <c r="B1961" s="108" t="s">
        <v>8607</v>
      </c>
      <c r="C1961" s="108" t="s">
        <v>8612</v>
      </c>
    </row>
    <row r="1962" spans="1:3" x14ac:dyDescent="0.3">
      <c r="A1962" s="108">
        <f t="shared" si="30"/>
        <v>0</v>
      </c>
      <c r="B1962" s="108" t="s">
        <v>8613</v>
      </c>
      <c r="C1962" s="108" t="s">
        <v>8614</v>
      </c>
    </row>
    <row r="1963" spans="1:3" x14ac:dyDescent="0.3">
      <c r="A1963" s="108">
        <f t="shared" si="30"/>
        <v>0</v>
      </c>
      <c r="B1963" s="108" t="s">
        <v>8617</v>
      </c>
      <c r="C1963" s="108" t="s">
        <v>8618</v>
      </c>
    </row>
    <row r="1964" spans="1:3" x14ac:dyDescent="0.3">
      <c r="A1964" s="108">
        <f t="shared" si="30"/>
        <v>0</v>
      </c>
      <c r="B1964" s="108" t="s">
        <v>8621</v>
      </c>
      <c r="C1964" s="108" t="s">
        <v>8622</v>
      </c>
    </row>
    <row r="1965" spans="1:3" x14ac:dyDescent="0.3">
      <c r="A1965" s="108">
        <f t="shared" si="30"/>
        <v>0</v>
      </c>
      <c r="B1965" s="108" t="s">
        <v>8625</v>
      </c>
      <c r="C1965" s="108" t="s">
        <v>8626</v>
      </c>
    </row>
    <row r="1966" spans="1:3" x14ac:dyDescent="0.3">
      <c r="A1966" s="108">
        <f t="shared" si="30"/>
        <v>0</v>
      </c>
      <c r="B1966" s="108" t="s">
        <v>8629</v>
      </c>
      <c r="C1966" s="108" t="s">
        <v>8630</v>
      </c>
    </row>
    <row r="1967" spans="1:3" x14ac:dyDescent="0.3">
      <c r="A1967" s="108">
        <f t="shared" si="30"/>
        <v>0</v>
      </c>
      <c r="B1967" s="108" t="s">
        <v>8633</v>
      </c>
      <c r="C1967" s="108" t="s">
        <v>8634</v>
      </c>
    </row>
    <row r="1968" spans="1:3" x14ac:dyDescent="0.3">
      <c r="A1968" s="108">
        <f t="shared" si="30"/>
        <v>0</v>
      </c>
      <c r="B1968" s="108" t="s">
        <v>8637</v>
      </c>
      <c r="C1968" s="108" t="s">
        <v>8638</v>
      </c>
    </row>
    <row r="1969" spans="1:3" x14ac:dyDescent="0.3">
      <c r="A1969" s="108">
        <f t="shared" si="30"/>
        <v>0</v>
      </c>
      <c r="B1969" s="108" t="s">
        <v>8641</v>
      </c>
      <c r="C1969" s="108" t="s">
        <v>8642</v>
      </c>
    </row>
    <row r="1970" spans="1:3" x14ac:dyDescent="0.3">
      <c r="A1970" s="108">
        <f t="shared" si="30"/>
        <v>0</v>
      </c>
      <c r="B1970" s="108" t="s">
        <v>8645</v>
      </c>
      <c r="C1970" s="108" t="s">
        <v>8646</v>
      </c>
    </row>
    <row r="1971" spans="1:3" x14ac:dyDescent="0.3">
      <c r="A1971" s="108">
        <f t="shared" si="30"/>
        <v>0</v>
      </c>
      <c r="B1971" s="108" t="s">
        <v>8649</v>
      </c>
      <c r="C1971" s="108" t="s">
        <v>8650</v>
      </c>
    </row>
    <row r="1972" spans="1:3" x14ac:dyDescent="0.3">
      <c r="A1972" s="108">
        <f t="shared" si="30"/>
        <v>0</v>
      </c>
      <c r="B1972" s="108" t="s">
        <v>8653</v>
      </c>
      <c r="C1972" s="108" t="s">
        <v>8654</v>
      </c>
    </row>
    <row r="1973" spans="1:3" x14ac:dyDescent="0.3">
      <c r="A1973" s="108">
        <f t="shared" si="30"/>
        <v>0</v>
      </c>
      <c r="B1973" s="108" t="s">
        <v>8657</v>
      </c>
      <c r="C1973" s="108" t="s">
        <v>8658</v>
      </c>
    </row>
    <row r="1974" spans="1:3" x14ac:dyDescent="0.3">
      <c r="A1974" s="108">
        <f t="shared" si="30"/>
        <v>0</v>
      </c>
      <c r="B1974" s="108" t="s">
        <v>8661</v>
      </c>
      <c r="C1974" s="108" t="s">
        <v>8662</v>
      </c>
    </row>
    <row r="1975" spans="1:3" x14ac:dyDescent="0.3">
      <c r="A1975" s="108">
        <f t="shared" si="30"/>
        <v>0</v>
      </c>
      <c r="B1975" s="108" t="s">
        <v>8665</v>
      </c>
      <c r="C1975" s="108" t="s">
        <v>8666</v>
      </c>
    </row>
    <row r="1976" spans="1:3" x14ac:dyDescent="0.3">
      <c r="A1976" s="108">
        <f t="shared" si="30"/>
        <v>0</v>
      </c>
      <c r="B1976" s="108" t="s">
        <v>8669</v>
      </c>
      <c r="C1976" s="108" t="s">
        <v>8670</v>
      </c>
    </row>
    <row r="1977" spans="1:3" x14ac:dyDescent="0.3">
      <c r="A1977" s="108">
        <f t="shared" si="30"/>
        <v>0</v>
      </c>
      <c r="B1977" s="108" t="s">
        <v>8673</v>
      </c>
      <c r="C1977" s="108" t="s">
        <v>8674</v>
      </c>
    </row>
    <row r="1978" spans="1:3" x14ac:dyDescent="0.3">
      <c r="A1978" s="108">
        <f t="shared" si="30"/>
        <v>0</v>
      </c>
      <c r="B1978" s="108" t="s">
        <v>8677</v>
      </c>
      <c r="C1978" s="108" t="s">
        <v>8678</v>
      </c>
    </row>
    <row r="1979" spans="1:3" x14ac:dyDescent="0.3">
      <c r="A1979" s="108">
        <f t="shared" si="30"/>
        <v>0</v>
      </c>
      <c r="B1979" s="108" t="s">
        <v>8681</v>
      </c>
      <c r="C1979" s="108" t="s">
        <v>8682</v>
      </c>
    </row>
    <row r="1980" spans="1:3" x14ac:dyDescent="0.3">
      <c r="A1980" s="108">
        <f t="shared" si="30"/>
        <v>0</v>
      </c>
      <c r="B1980" s="108" t="s">
        <v>8685</v>
      </c>
      <c r="C1980" s="108" t="s">
        <v>8686</v>
      </c>
    </row>
    <row r="1981" spans="1:3" x14ac:dyDescent="0.3">
      <c r="A1981" s="108">
        <f t="shared" si="30"/>
        <v>0</v>
      </c>
      <c r="B1981" s="108" t="s">
        <v>8689</v>
      </c>
      <c r="C1981" s="108" t="s">
        <v>8690</v>
      </c>
    </row>
    <row r="1982" spans="1:3" x14ac:dyDescent="0.3">
      <c r="A1982" s="108">
        <f t="shared" si="30"/>
        <v>0</v>
      </c>
      <c r="B1982" s="108" t="s">
        <v>8693</v>
      </c>
      <c r="C1982" s="108" t="s">
        <v>8694</v>
      </c>
    </row>
    <row r="1983" spans="1:3" x14ac:dyDescent="0.3">
      <c r="A1983" s="108">
        <f t="shared" si="30"/>
        <v>0</v>
      </c>
      <c r="B1983" s="108" t="s">
        <v>8697</v>
      </c>
      <c r="C1983" s="108" t="s">
        <v>8698</v>
      </c>
    </row>
    <row r="1984" spans="1:3" x14ac:dyDescent="0.3">
      <c r="A1984" s="108">
        <f t="shared" si="30"/>
        <v>0</v>
      </c>
      <c r="B1984" s="108" t="s">
        <v>8701</v>
      </c>
      <c r="C1984" s="108" t="s">
        <v>8702</v>
      </c>
    </row>
    <row r="1985" spans="1:3" x14ac:dyDescent="0.3">
      <c r="A1985" s="108">
        <f t="shared" si="30"/>
        <v>0</v>
      </c>
      <c r="B1985" s="108" t="s">
        <v>8705</v>
      </c>
      <c r="C1985" s="108" t="s">
        <v>8706</v>
      </c>
    </row>
    <row r="1986" spans="1:3" x14ac:dyDescent="0.3">
      <c r="A1986" s="108">
        <f t="shared" si="30"/>
        <v>0</v>
      </c>
      <c r="B1986" s="108" t="s">
        <v>8709</v>
      </c>
      <c r="C1986" s="108" t="s">
        <v>8710</v>
      </c>
    </row>
    <row r="1987" spans="1:3" x14ac:dyDescent="0.3">
      <c r="A1987" s="108">
        <f t="shared" ref="A1987:A2050" si="31">IFERROR(IF(SEARCH($D$1,C1987)&gt;0,A1986+1,A1986),A1986)</f>
        <v>0</v>
      </c>
      <c r="B1987" s="108" t="s">
        <v>8713</v>
      </c>
      <c r="C1987" s="108" t="s">
        <v>8714</v>
      </c>
    </row>
    <row r="1988" spans="1:3" x14ac:dyDescent="0.3">
      <c r="A1988" s="108">
        <f t="shared" si="31"/>
        <v>0</v>
      </c>
      <c r="B1988" s="108" t="s">
        <v>8717</v>
      </c>
      <c r="C1988" s="108" t="s">
        <v>8718</v>
      </c>
    </row>
    <row r="1989" spans="1:3" x14ac:dyDescent="0.3">
      <c r="A1989" s="108">
        <f t="shared" si="31"/>
        <v>0</v>
      </c>
      <c r="B1989" s="108" t="s">
        <v>8721</v>
      </c>
      <c r="C1989" s="108" t="s">
        <v>8722</v>
      </c>
    </row>
    <row r="1990" spans="1:3" x14ac:dyDescent="0.3">
      <c r="A1990" s="108">
        <f t="shared" si="31"/>
        <v>0</v>
      </c>
      <c r="B1990" s="108" t="s">
        <v>8725</v>
      </c>
      <c r="C1990" s="108" t="s">
        <v>8726</v>
      </c>
    </row>
    <row r="1991" spans="1:3" x14ac:dyDescent="0.3">
      <c r="A1991" s="108">
        <f t="shared" si="31"/>
        <v>0</v>
      </c>
      <c r="B1991" s="108" t="s">
        <v>8729</v>
      </c>
      <c r="C1991" s="108" t="s">
        <v>8730</v>
      </c>
    </row>
    <row r="1992" spans="1:3" x14ac:dyDescent="0.3">
      <c r="A1992" s="108">
        <f t="shared" si="31"/>
        <v>0</v>
      </c>
      <c r="B1992" s="108" t="s">
        <v>8733</v>
      </c>
      <c r="C1992" s="108" t="s">
        <v>8734</v>
      </c>
    </row>
    <row r="1993" spans="1:3" x14ac:dyDescent="0.3">
      <c r="A1993" s="108">
        <f t="shared" si="31"/>
        <v>0</v>
      </c>
      <c r="B1993" s="108" t="s">
        <v>8738</v>
      </c>
      <c r="C1993" s="108" t="s">
        <v>8739</v>
      </c>
    </row>
    <row r="1994" spans="1:3" x14ac:dyDescent="0.3">
      <c r="A1994" s="108">
        <f t="shared" si="31"/>
        <v>0</v>
      </c>
      <c r="B1994" s="108" t="s">
        <v>8742</v>
      </c>
      <c r="C1994" s="108" t="s">
        <v>8743</v>
      </c>
    </row>
    <row r="1995" spans="1:3" x14ac:dyDescent="0.3">
      <c r="A1995" s="108">
        <f t="shared" si="31"/>
        <v>0</v>
      </c>
      <c r="B1995" s="108" t="s">
        <v>8746</v>
      </c>
      <c r="C1995" s="108" t="s">
        <v>8747</v>
      </c>
    </row>
    <row r="1996" spans="1:3" x14ac:dyDescent="0.3">
      <c r="A1996" s="108">
        <f t="shared" si="31"/>
        <v>0</v>
      </c>
      <c r="B1996" s="108" t="s">
        <v>8750</v>
      </c>
      <c r="C1996" s="108" t="s">
        <v>8751</v>
      </c>
    </row>
    <row r="1997" spans="1:3" x14ac:dyDescent="0.3">
      <c r="A1997" s="108">
        <f t="shared" si="31"/>
        <v>0</v>
      </c>
      <c r="B1997" s="108" t="s">
        <v>8754</v>
      </c>
      <c r="C1997" s="108" t="s">
        <v>8755</v>
      </c>
    </row>
    <row r="1998" spans="1:3" x14ac:dyDescent="0.3">
      <c r="A1998" s="108">
        <f t="shared" si="31"/>
        <v>0</v>
      </c>
      <c r="B1998" s="108" t="s">
        <v>8757</v>
      </c>
      <c r="C1998" s="108" t="s">
        <v>8758</v>
      </c>
    </row>
    <row r="1999" spans="1:3" x14ac:dyDescent="0.3">
      <c r="A1999" s="108">
        <f t="shared" si="31"/>
        <v>0</v>
      </c>
      <c r="B1999" s="108" t="s">
        <v>8761</v>
      </c>
      <c r="C1999" s="108" t="s">
        <v>8762</v>
      </c>
    </row>
    <row r="2000" spans="1:3" x14ac:dyDescent="0.3">
      <c r="A2000" s="108">
        <f t="shared" si="31"/>
        <v>0</v>
      </c>
      <c r="B2000" s="108" t="s">
        <v>8765</v>
      </c>
      <c r="C2000" s="108" t="s">
        <v>8766</v>
      </c>
    </row>
    <row r="2001" spans="1:3" x14ac:dyDescent="0.3">
      <c r="A2001" s="108">
        <f t="shared" si="31"/>
        <v>0</v>
      </c>
      <c r="B2001" s="108" t="s">
        <v>8769</v>
      </c>
      <c r="C2001" s="108" t="s">
        <v>8770</v>
      </c>
    </row>
    <row r="2002" spans="1:3" x14ac:dyDescent="0.3">
      <c r="A2002" s="108">
        <f t="shared" si="31"/>
        <v>0</v>
      </c>
      <c r="B2002" s="108" t="s">
        <v>8773</v>
      </c>
      <c r="C2002" s="108" t="s">
        <v>8774</v>
      </c>
    </row>
    <row r="2003" spans="1:3" x14ac:dyDescent="0.3">
      <c r="A2003" s="108">
        <f t="shared" si="31"/>
        <v>0</v>
      </c>
      <c r="B2003" s="108" t="s">
        <v>8737</v>
      </c>
      <c r="C2003" s="108" t="s">
        <v>8777</v>
      </c>
    </row>
    <row r="2004" spans="1:3" x14ac:dyDescent="0.3">
      <c r="A2004" s="108">
        <f t="shared" si="31"/>
        <v>0</v>
      </c>
      <c r="B2004" s="108" t="s">
        <v>8778</v>
      </c>
      <c r="C2004" s="108" t="s">
        <v>8779</v>
      </c>
    </row>
    <row r="2005" spans="1:3" x14ac:dyDescent="0.3">
      <c r="A2005" s="108">
        <f t="shared" si="31"/>
        <v>0</v>
      </c>
      <c r="B2005" s="108" t="s">
        <v>8782</v>
      </c>
      <c r="C2005" s="108" t="s">
        <v>8783</v>
      </c>
    </row>
    <row r="2006" spans="1:3" x14ac:dyDescent="0.3">
      <c r="A2006" s="108">
        <f t="shared" si="31"/>
        <v>0</v>
      </c>
      <c r="B2006" s="108" t="s">
        <v>8786</v>
      </c>
      <c r="C2006" s="108" t="s">
        <v>8787</v>
      </c>
    </row>
    <row r="2007" spans="1:3" x14ac:dyDescent="0.3">
      <c r="A2007" s="108">
        <f t="shared" si="31"/>
        <v>0</v>
      </c>
      <c r="B2007" s="108" t="s">
        <v>8789</v>
      </c>
      <c r="C2007" s="108" t="s">
        <v>8790</v>
      </c>
    </row>
    <row r="2008" spans="1:3" x14ac:dyDescent="0.3">
      <c r="A2008" s="108">
        <f t="shared" si="31"/>
        <v>0</v>
      </c>
      <c r="B2008" s="108" t="s">
        <v>8793</v>
      </c>
      <c r="C2008" s="108" t="s">
        <v>8794</v>
      </c>
    </row>
    <row r="2009" spans="1:3" x14ac:dyDescent="0.3">
      <c r="A2009" s="108">
        <f t="shared" si="31"/>
        <v>0</v>
      </c>
      <c r="B2009" s="108" t="s">
        <v>8797</v>
      </c>
      <c r="C2009" s="108" t="s">
        <v>8798</v>
      </c>
    </row>
    <row r="2010" spans="1:3" x14ac:dyDescent="0.3">
      <c r="A2010" s="108">
        <f t="shared" si="31"/>
        <v>0</v>
      </c>
      <c r="B2010" s="108" t="s">
        <v>8801</v>
      </c>
      <c r="C2010" s="108" t="s">
        <v>8802</v>
      </c>
    </row>
    <row r="2011" spans="1:3" x14ac:dyDescent="0.3">
      <c r="A2011" s="108">
        <f t="shared" si="31"/>
        <v>0</v>
      </c>
      <c r="B2011" s="108" t="s">
        <v>8805</v>
      </c>
      <c r="C2011" s="108" t="s">
        <v>8806</v>
      </c>
    </row>
    <row r="2012" spans="1:3" x14ac:dyDescent="0.3">
      <c r="A2012" s="108">
        <f t="shared" si="31"/>
        <v>0</v>
      </c>
      <c r="B2012" s="108" t="s">
        <v>8809</v>
      </c>
      <c r="C2012" s="108" t="s">
        <v>8810</v>
      </c>
    </row>
    <row r="2013" spans="1:3" x14ac:dyDescent="0.3">
      <c r="A2013" s="108">
        <f t="shared" si="31"/>
        <v>0</v>
      </c>
      <c r="B2013" s="108" t="s">
        <v>8813</v>
      </c>
      <c r="C2013" s="108" t="s">
        <v>8814</v>
      </c>
    </row>
    <row r="2014" spans="1:3" x14ac:dyDescent="0.3">
      <c r="A2014" s="108">
        <f t="shared" si="31"/>
        <v>0</v>
      </c>
      <c r="B2014" s="108" t="s">
        <v>8817</v>
      </c>
      <c r="C2014" s="108" t="s">
        <v>8818</v>
      </c>
    </row>
    <row r="2015" spans="1:3" x14ac:dyDescent="0.3">
      <c r="A2015" s="108">
        <f t="shared" si="31"/>
        <v>0</v>
      </c>
      <c r="B2015" s="108" t="s">
        <v>8821</v>
      </c>
      <c r="C2015" s="108" t="s">
        <v>8822</v>
      </c>
    </row>
    <row r="2016" spans="1:3" x14ac:dyDescent="0.3">
      <c r="A2016" s="108">
        <f t="shared" si="31"/>
        <v>0</v>
      </c>
      <c r="B2016" s="108" t="s">
        <v>8825</v>
      </c>
      <c r="C2016" s="108" t="s">
        <v>8826</v>
      </c>
    </row>
    <row r="2017" spans="1:3" x14ac:dyDescent="0.3">
      <c r="A2017" s="108">
        <f t="shared" si="31"/>
        <v>0</v>
      </c>
      <c r="B2017" s="108" t="s">
        <v>8829</v>
      </c>
      <c r="C2017" s="108" t="s">
        <v>8830</v>
      </c>
    </row>
    <row r="2018" spans="1:3" x14ac:dyDescent="0.3">
      <c r="A2018" s="108">
        <f t="shared" si="31"/>
        <v>0</v>
      </c>
      <c r="B2018" s="108" t="s">
        <v>8833</v>
      </c>
      <c r="C2018" s="108" t="s">
        <v>8834</v>
      </c>
    </row>
    <row r="2019" spans="1:3" x14ac:dyDescent="0.3">
      <c r="A2019" s="108">
        <f t="shared" si="31"/>
        <v>0</v>
      </c>
      <c r="B2019" s="108" t="s">
        <v>8837</v>
      </c>
      <c r="C2019" s="108" t="s">
        <v>8838</v>
      </c>
    </row>
    <row r="2020" spans="1:3" x14ac:dyDescent="0.3">
      <c r="A2020" s="108">
        <f t="shared" si="31"/>
        <v>0</v>
      </c>
      <c r="B2020" s="108" t="s">
        <v>8841</v>
      </c>
      <c r="C2020" s="108" t="s">
        <v>8842</v>
      </c>
    </row>
    <row r="2021" spans="1:3" x14ac:dyDescent="0.3">
      <c r="A2021" s="108">
        <f t="shared" si="31"/>
        <v>0</v>
      </c>
      <c r="B2021" s="108" t="s">
        <v>8845</v>
      </c>
      <c r="C2021" s="108" t="s">
        <v>8846</v>
      </c>
    </row>
    <row r="2022" spans="1:3" x14ac:dyDescent="0.3">
      <c r="A2022" s="108">
        <f t="shared" si="31"/>
        <v>0</v>
      </c>
      <c r="B2022" s="108" t="s">
        <v>8849</v>
      </c>
      <c r="C2022" s="108" t="s">
        <v>8850</v>
      </c>
    </row>
    <row r="2023" spans="1:3" x14ac:dyDescent="0.3">
      <c r="A2023" s="108">
        <f t="shared" si="31"/>
        <v>0</v>
      </c>
      <c r="B2023" s="108" t="s">
        <v>8853</v>
      </c>
      <c r="C2023" s="108" t="s">
        <v>8854</v>
      </c>
    </row>
    <row r="2024" spans="1:3" x14ac:dyDescent="0.3">
      <c r="A2024" s="108">
        <f t="shared" si="31"/>
        <v>0</v>
      </c>
      <c r="B2024" s="108" t="s">
        <v>8857</v>
      </c>
      <c r="C2024" s="108" t="s">
        <v>8858</v>
      </c>
    </row>
    <row r="2025" spans="1:3" x14ac:dyDescent="0.3">
      <c r="A2025" s="108">
        <f t="shared" si="31"/>
        <v>0</v>
      </c>
      <c r="B2025" s="108" t="s">
        <v>8861</v>
      </c>
      <c r="C2025" s="108" t="s">
        <v>8862</v>
      </c>
    </row>
    <row r="2026" spans="1:3" x14ac:dyDescent="0.3">
      <c r="A2026" s="108">
        <f t="shared" si="31"/>
        <v>0</v>
      </c>
      <c r="B2026" s="108" t="s">
        <v>8865</v>
      </c>
      <c r="C2026" s="108" t="s">
        <v>8866</v>
      </c>
    </row>
    <row r="2027" spans="1:3" x14ac:dyDescent="0.3">
      <c r="A2027" s="108">
        <f t="shared" si="31"/>
        <v>0</v>
      </c>
      <c r="B2027" s="108" t="s">
        <v>8869</v>
      </c>
      <c r="C2027" s="108" t="s">
        <v>8870</v>
      </c>
    </row>
    <row r="2028" spans="1:3" x14ac:dyDescent="0.3">
      <c r="A2028" s="108">
        <f t="shared" si="31"/>
        <v>0</v>
      </c>
      <c r="B2028" s="108" t="s">
        <v>8873</v>
      </c>
      <c r="C2028" s="108" t="s">
        <v>8874</v>
      </c>
    </row>
    <row r="2029" spans="1:3" x14ac:dyDescent="0.3">
      <c r="A2029" s="108">
        <f t="shared" si="31"/>
        <v>0</v>
      </c>
      <c r="B2029" s="108" t="s">
        <v>8877</v>
      </c>
      <c r="C2029" s="108" t="s">
        <v>8878</v>
      </c>
    </row>
    <row r="2030" spans="1:3" x14ac:dyDescent="0.3">
      <c r="A2030" s="108">
        <f t="shared" si="31"/>
        <v>0</v>
      </c>
      <c r="B2030" s="108" t="s">
        <v>8881</v>
      </c>
      <c r="C2030" s="108" t="s">
        <v>8882</v>
      </c>
    </row>
    <row r="2031" spans="1:3" x14ac:dyDescent="0.3">
      <c r="A2031" s="108">
        <f t="shared" si="31"/>
        <v>0</v>
      </c>
      <c r="B2031" s="108" t="s">
        <v>8885</v>
      </c>
      <c r="C2031" s="108" t="s">
        <v>8886</v>
      </c>
    </row>
    <row r="2032" spans="1:3" x14ac:dyDescent="0.3">
      <c r="A2032" s="108">
        <f t="shared" si="31"/>
        <v>0</v>
      </c>
      <c r="B2032" s="108" t="s">
        <v>8889</v>
      </c>
      <c r="C2032" s="108" t="s">
        <v>8890</v>
      </c>
    </row>
    <row r="2033" spans="1:3" x14ac:dyDescent="0.3">
      <c r="A2033" s="108">
        <f t="shared" si="31"/>
        <v>0</v>
      </c>
      <c r="B2033" s="108" t="s">
        <v>8893</v>
      </c>
      <c r="C2033" s="108" t="s">
        <v>8894</v>
      </c>
    </row>
    <row r="2034" spans="1:3" x14ac:dyDescent="0.3">
      <c r="A2034" s="108">
        <f t="shared" si="31"/>
        <v>0</v>
      </c>
      <c r="B2034" s="108" t="s">
        <v>8897</v>
      </c>
      <c r="C2034" s="108" t="s">
        <v>8898</v>
      </c>
    </row>
    <row r="2035" spans="1:3" x14ac:dyDescent="0.3">
      <c r="A2035" s="108">
        <f t="shared" si="31"/>
        <v>0</v>
      </c>
      <c r="B2035" s="108" t="s">
        <v>8901</v>
      </c>
      <c r="C2035" s="108" t="s">
        <v>8902</v>
      </c>
    </row>
    <row r="2036" spans="1:3" x14ac:dyDescent="0.3">
      <c r="A2036" s="108">
        <f t="shared" si="31"/>
        <v>0</v>
      </c>
      <c r="B2036" s="108" t="s">
        <v>8906</v>
      </c>
      <c r="C2036" s="108" t="s">
        <v>8907</v>
      </c>
    </row>
    <row r="2037" spans="1:3" x14ac:dyDescent="0.3">
      <c r="A2037" s="108">
        <f t="shared" si="31"/>
        <v>0</v>
      </c>
      <c r="B2037" s="108" t="s">
        <v>8905</v>
      </c>
      <c r="C2037" s="108" t="s">
        <v>8910</v>
      </c>
    </row>
    <row r="2038" spans="1:3" x14ac:dyDescent="0.3">
      <c r="A2038" s="108">
        <f t="shared" si="31"/>
        <v>0</v>
      </c>
      <c r="B2038" s="108" t="s">
        <v>8911</v>
      </c>
      <c r="C2038" s="108" t="s">
        <v>8912</v>
      </c>
    </row>
    <row r="2039" spans="1:3" x14ac:dyDescent="0.3">
      <c r="A2039" s="108">
        <f t="shared" si="31"/>
        <v>0</v>
      </c>
      <c r="B2039" s="108" t="s">
        <v>8915</v>
      </c>
      <c r="C2039" s="108" t="s">
        <v>8916</v>
      </c>
    </row>
    <row r="2040" spans="1:3" x14ac:dyDescent="0.3">
      <c r="A2040" s="108">
        <f t="shared" si="31"/>
        <v>0</v>
      </c>
      <c r="B2040" s="108" t="s">
        <v>8919</v>
      </c>
      <c r="C2040" s="108" t="s">
        <v>8920</v>
      </c>
    </row>
    <row r="2041" spans="1:3" x14ac:dyDescent="0.3">
      <c r="A2041" s="108">
        <f t="shared" si="31"/>
        <v>0</v>
      </c>
      <c r="B2041" s="108" t="s">
        <v>8923</v>
      </c>
      <c r="C2041" s="108" t="s">
        <v>8924</v>
      </c>
    </row>
    <row r="2042" spans="1:3" x14ac:dyDescent="0.3">
      <c r="A2042" s="108">
        <f t="shared" si="31"/>
        <v>0</v>
      </c>
      <c r="B2042" s="108" t="s">
        <v>8927</v>
      </c>
      <c r="C2042" s="108" t="s">
        <v>8928</v>
      </c>
    </row>
    <row r="2043" spans="1:3" x14ac:dyDescent="0.3">
      <c r="A2043" s="108">
        <f t="shared" si="31"/>
        <v>0</v>
      </c>
      <c r="B2043" s="108" t="s">
        <v>8931</v>
      </c>
      <c r="C2043" s="108" t="s">
        <v>8932</v>
      </c>
    </row>
    <row r="2044" spans="1:3" x14ac:dyDescent="0.3">
      <c r="A2044" s="108">
        <f t="shared" si="31"/>
        <v>0</v>
      </c>
      <c r="B2044" s="108" t="s">
        <v>8936</v>
      </c>
      <c r="C2044" s="108" t="s">
        <v>8937</v>
      </c>
    </row>
    <row r="2045" spans="1:3" x14ac:dyDescent="0.3">
      <c r="A2045" s="108">
        <f t="shared" si="31"/>
        <v>0</v>
      </c>
      <c r="B2045" s="108" t="s">
        <v>8939</v>
      </c>
      <c r="C2045" s="108" t="s">
        <v>8940</v>
      </c>
    </row>
    <row r="2046" spans="1:3" x14ac:dyDescent="0.3">
      <c r="A2046" s="108">
        <f t="shared" si="31"/>
        <v>0</v>
      </c>
      <c r="B2046" s="108" t="s">
        <v>8943</v>
      </c>
      <c r="C2046" s="108" t="s">
        <v>8944</v>
      </c>
    </row>
    <row r="2047" spans="1:3" x14ac:dyDescent="0.3">
      <c r="A2047" s="108">
        <f t="shared" si="31"/>
        <v>0</v>
      </c>
      <c r="B2047" s="108" t="s">
        <v>8947</v>
      </c>
      <c r="C2047" s="108" t="s">
        <v>8948</v>
      </c>
    </row>
    <row r="2048" spans="1:3" x14ac:dyDescent="0.3">
      <c r="A2048" s="108">
        <f t="shared" si="31"/>
        <v>0</v>
      </c>
      <c r="B2048" s="108" t="s">
        <v>8935</v>
      </c>
      <c r="C2048" s="108" t="s">
        <v>8951</v>
      </c>
    </row>
    <row r="2049" spans="1:3" x14ac:dyDescent="0.3">
      <c r="A2049" s="108">
        <f t="shared" si="31"/>
        <v>0</v>
      </c>
      <c r="B2049" s="108" t="s">
        <v>8952</v>
      </c>
      <c r="C2049" s="108" t="s">
        <v>8953</v>
      </c>
    </row>
    <row r="2050" spans="1:3" x14ac:dyDescent="0.3">
      <c r="A2050" s="108">
        <f t="shared" si="31"/>
        <v>0</v>
      </c>
      <c r="B2050" s="108" t="s">
        <v>8956</v>
      </c>
      <c r="C2050" s="108" t="s">
        <v>8957</v>
      </c>
    </row>
    <row r="2051" spans="1:3" x14ac:dyDescent="0.3">
      <c r="A2051" s="108">
        <f t="shared" ref="A2051:A2114" si="32">IFERROR(IF(SEARCH($D$1,C2051)&gt;0,A2050+1,A2050),A2050)</f>
        <v>0</v>
      </c>
      <c r="B2051" s="108" t="s">
        <v>8960</v>
      </c>
      <c r="C2051" s="108" t="s">
        <v>8961</v>
      </c>
    </row>
    <row r="2052" spans="1:3" x14ac:dyDescent="0.3">
      <c r="A2052" s="108">
        <f t="shared" si="32"/>
        <v>0</v>
      </c>
      <c r="B2052" s="108" t="s">
        <v>8964</v>
      </c>
      <c r="C2052" s="108" t="s">
        <v>8965</v>
      </c>
    </row>
    <row r="2053" spans="1:3" x14ac:dyDescent="0.3">
      <c r="A2053" s="108">
        <f t="shared" si="32"/>
        <v>0</v>
      </c>
      <c r="B2053" s="108" t="s">
        <v>8968</v>
      </c>
      <c r="C2053" s="108" t="s">
        <v>8969</v>
      </c>
    </row>
    <row r="2054" spans="1:3" x14ac:dyDescent="0.3">
      <c r="A2054" s="108">
        <f t="shared" si="32"/>
        <v>0</v>
      </c>
      <c r="B2054" s="108" t="s">
        <v>8972</v>
      </c>
      <c r="C2054" s="108" t="s">
        <v>8973</v>
      </c>
    </row>
    <row r="2055" spans="1:3" x14ac:dyDescent="0.3">
      <c r="A2055" s="108">
        <f t="shared" si="32"/>
        <v>0</v>
      </c>
      <c r="B2055" s="108" t="s">
        <v>8976</v>
      </c>
      <c r="C2055" s="108" t="s">
        <v>8977</v>
      </c>
    </row>
    <row r="2056" spans="1:3" x14ac:dyDescent="0.3">
      <c r="A2056" s="108">
        <f t="shared" si="32"/>
        <v>0</v>
      </c>
      <c r="B2056" s="108" t="s">
        <v>8980</v>
      </c>
      <c r="C2056" s="108" t="s">
        <v>8981</v>
      </c>
    </row>
    <row r="2057" spans="1:3" x14ac:dyDescent="0.3">
      <c r="A2057" s="108">
        <f t="shared" si="32"/>
        <v>0</v>
      </c>
      <c r="B2057" s="108" t="s">
        <v>8983</v>
      </c>
      <c r="C2057" s="108" t="s">
        <v>8984</v>
      </c>
    </row>
    <row r="2058" spans="1:3" x14ac:dyDescent="0.3">
      <c r="A2058" s="108">
        <f t="shared" si="32"/>
        <v>0</v>
      </c>
      <c r="B2058" s="108" t="s">
        <v>8987</v>
      </c>
      <c r="C2058" s="108" t="s">
        <v>8988</v>
      </c>
    </row>
    <row r="2059" spans="1:3" x14ac:dyDescent="0.3">
      <c r="A2059" s="108">
        <f t="shared" si="32"/>
        <v>0</v>
      </c>
      <c r="B2059" s="108" t="s">
        <v>8991</v>
      </c>
      <c r="C2059" s="108" t="s">
        <v>8992</v>
      </c>
    </row>
    <row r="2060" spans="1:3" x14ac:dyDescent="0.3">
      <c r="A2060" s="108">
        <f t="shared" si="32"/>
        <v>0</v>
      </c>
      <c r="B2060" s="108" t="s">
        <v>8995</v>
      </c>
      <c r="C2060" s="108" t="s">
        <v>8996</v>
      </c>
    </row>
    <row r="2061" spans="1:3" x14ac:dyDescent="0.3">
      <c r="A2061" s="108">
        <f t="shared" si="32"/>
        <v>0</v>
      </c>
      <c r="B2061" s="108" t="s">
        <v>8999</v>
      </c>
      <c r="C2061" s="108" t="s">
        <v>9000</v>
      </c>
    </row>
    <row r="2062" spans="1:3" x14ac:dyDescent="0.3">
      <c r="A2062" s="108">
        <f t="shared" si="32"/>
        <v>0</v>
      </c>
      <c r="B2062" s="108" t="s">
        <v>9003</v>
      </c>
      <c r="C2062" s="108" t="s">
        <v>9004</v>
      </c>
    </row>
    <row r="2063" spans="1:3" x14ac:dyDescent="0.3">
      <c r="A2063" s="108">
        <f t="shared" si="32"/>
        <v>0</v>
      </c>
      <c r="B2063" s="108" t="s">
        <v>9007</v>
      </c>
      <c r="C2063" s="108" t="s">
        <v>9008</v>
      </c>
    </row>
    <row r="2064" spans="1:3" x14ac:dyDescent="0.3">
      <c r="A2064" s="108">
        <f t="shared" si="32"/>
        <v>0</v>
      </c>
      <c r="B2064" s="108" t="s">
        <v>9011</v>
      </c>
      <c r="C2064" s="108" t="s">
        <v>9012</v>
      </c>
    </row>
    <row r="2065" spans="1:3" x14ac:dyDescent="0.3">
      <c r="A2065" s="108">
        <f t="shared" si="32"/>
        <v>0</v>
      </c>
      <c r="B2065" s="108" t="s">
        <v>9015</v>
      </c>
      <c r="C2065" s="108" t="s">
        <v>9016</v>
      </c>
    </row>
    <row r="2066" spans="1:3" x14ac:dyDescent="0.3">
      <c r="A2066" s="108">
        <f t="shared" si="32"/>
        <v>0</v>
      </c>
      <c r="B2066" s="108" t="s">
        <v>9019</v>
      </c>
      <c r="C2066" s="108" t="s">
        <v>9020</v>
      </c>
    </row>
    <row r="2067" spans="1:3" x14ac:dyDescent="0.3">
      <c r="A2067" s="108">
        <f t="shared" si="32"/>
        <v>0</v>
      </c>
      <c r="B2067" s="108" t="s">
        <v>9023</v>
      </c>
      <c r="C2067" s="108" t="s">
        <v>9024</v>
      </c>
    </row>
    <row r="2068" spans="1:3" x14ac:dyDescent="0.3">
      <c r="A2068" s="108">
        <f t="shared" si="32"/>
        <v>0</v>
      </c>
      <c r="B2068" s="108" t="s">
        <v>9027</v>
      </c>
      <c r="C2068" s="108" t="s">
        <v>9028</v>
      </c>
    </row>
    <row r="2069" spans="1:3" x14ac:dyDescent="0.3">
      <c r="A2069" s="108">
        <f t="shared" si="32"/>
        <v>0</v>
      </c>
      <c r="B2069" s="108" t="s">
        <v>9031</v>
      </c>
      <c r="C2069" s="108" t="s">
        <v>9032</v>
      </c>
    </row>
    <row r="2070" spans="1:3" x14ac:dyDescent="0.3">
      <c r="A2070" s="108">
        <f t="shared" si="32"/>
        <v>0</v>
      </c>
      <c r="B2070" s="108" t="s">
        <v>9035</v>
      </c>
      <c r="C2070" s="108" t="s">
        <v>9036</v>
      </c>
    </row>
    <row r="2071" spans="1:3" x14ac:dyDescent="0.3">
      <c r="A2071" s="108">
        <f t="shared" si="32"/>
        <v>0</v>
      </c>
      <c r="B2071" s="108" t="s">
        <v>9039</v>
      </c>
      <c r="C2071" s="108" t="s">
        <v>9040</v>
      </c>
    </row>
    <row r="2072" spans="1:3" x14ac:dyDescent="0.3">
      <c r="A2072" s="108">
        <f t="shared" si="32"/>
        <v>0</v>
      </c>
      <c r="B2072" s="108" t="s">
        <v>9043</v>
      </c>
      <c r="C2072" s="108" t="s">
        <v>9044</v>
      </c>
    </row>
    <row r="2073" spans="1:3" x14ac:dyDescent="0.3">
      <c r="A2073" s="108">
        <f t="shared" si="32"/>
        <v>0</v>
      </c>
      <c r="B2073" s="108" t="s">
        <v>9047</v>
      </c>
      <c r="C2073" s="108" t="s">
        <v>9048</v>
      </c>
    </row>
    <row r="2074" spans="1:3" x14ac:dyDescent="0.3">
      <c r="A2074" s="108">
        <f t="shared" si="32"/>
        <v>0</v>
      </c>
      <c r="B2074" s="108" t="s">
        <v>9051</v>
      </c>
      <c r="C2074" s="108" t="s">
        <v>9052</v>
      </c>
    </row>
    <row r="2075" spans="1:3" x14ac:dyDescent="0.3">
      <c r="A2075" s="108">
        <f t="shared" si="32"/>
        <v>0</v>
      </c>
      <c r="B2075" s="108" t="s">
        <v>9055</v>
      </c>
      <c r="C2075" s="108" t="s">
        <v>9056</v>
      </c>
    </row>
    <row r="2076" spans="1:3" x14ac:dyDescent="0.3">
      <c r="A2076" s="108">
        <f t="shared" si="32"/>
        <v>0</v>
      </c>
      <c r="B2076" s="108" t="s">
        <v>9059</v>
      </c>
      <c r="C2076" s="108" t="s">
        <v>9060</v>
      </c>
    </row>
    <row r="2077" spans="1:3" x14ac:dyDescent="0.3">
      <c r="A2077" s="108">
        <f t="shared" si="32"/>
        <v>0</v>
      </c>
      <c r="B2077" s="108" t="s">
        <v>9063</v>
      </c>
      <c r="C2077" s="108" t="s">
        <v>9064</v>
      </c>
    </row>
    <row r="2078" spans="1:3" x14ac:dyDescent="0.3">
      <c r="A2078" s="108">
        <f t="shared" si="32"/>
        <v>0</v>
      </c>
      <c r="B2078" s="108" t="s">
        <v>9067</v>
      </c>
      <c r="C2078" s="108" t="s">
        <v>9068</v>
      </c>
    </row>
    <row r="2079" spans="1:3" x14ac:dyDescent="0.3">
      <c r="A2079" s="108">
        <f t="shared" si="32"/>
        <v>0</v>
      </c>
      <c r="B2079" s="108" t="s">
        <v>9071</v>
      </c>
      <c r="C2079" s="108" t="s">
        <v>9072</v>
      </c>
    </row>
    <row r="2080" spans="1:3" x14ac:dyDescent="0.3">
      <c r="A2080" s="108">
        <f t="shared" si="32"/>
        <v>0</v>
      </c>
      <c r="B2080" s="108" t="s">
        <v>9075</v>
      </c>
      <c r="C2080" s="108" t="s">
        <v>4049</v>
      </c>
    </row>
    <row r="2081" spans="1:3" x14ac:dyDescent="0.3">
      <c r="A2081" s="108">
        <f t="shared" si="32"/>
        <v>0</v>
      </c>
      <c r="B2081" s="108" t="s">
        <v>9078</v>
      </c>
      <c r="C2081" s="108" t="s">
        <v>9079</v>
      </c>
    </row>
    <row r="2082" spans="1:3" x14ac:dyDescent="0.3">
      <c r="A2082" s="108">
        <f t="shared" si="32"/>
        <v>0</v>
      </c>
      <c r="B2082" s="108" t="s">
        <v>9082</v>
      </c>
      <c r="C2082" s="108" t="s">
        <v>9083</v>
      </c>
    </row>
    <row r="2083" spans="1:3" x14ac:dyDescent="0.3">
      <c r="A2083" s="108">
        <f t="shared" si="32"/>
        <v>0</v>
      </c>
      <c r="B2083" s="108" t="s">
        <v>9086</v>
      </c>
      <c r="C2083" s="108" t="s">
        <v>9087</v>
      </c>
    </row>
    <row r="2084" spans="1:3" x14ac:dyDescent="0.3">
      <c r="A2084" s="108">
        <f t="shared" si="32"/>
        <v>0</v>
      </c>
      <c r="B2084" s="108" t="s">
        <v>9090</v>
      </c>
      <c r="C2084" s="108" t="s">
        <v>9091</v>
      </c>
    </row>
    <row r="2085" spans="1:3" x14ac:dyDescent="0.3">
      <c r="A2085" s="108">
        <f t="shared" si="32"/>
        <v>0</v>
      </c>
      <c r="B2085" s="108" t="s">
        <v>9094</v>
      </c>
      <c r="C2085" s="108" t="s">
        <v>9095</v>
      </c>
    </row>
    <row r="2086" spans="1:3" x14ac:dyDescent="0.3">
      <c r="A2086" s="108">
        <f t="shared" si="32"/>
        <v>0</v>
      </c>
      <c r="B2086" s="108" t="s">
        <v>9098</v>
      </c>
      <c r="C2086" s="108" t="s">
        <v>9099</v>
      </c>
    </row>
    <row r="2087" spans="1:3" x14ac:dyDescent="0.3">
      <c r="A2087" s="108">
        <f t="shared" si="32"/>
        <v>0</v>
      </c>
      <c r="B2087" s="108" t="s">
        <v>9102</v>
      </c>
      <c r="C2087" s="108" t="s">
        <v>9103</v>
      </c>
    </row>
    <row r="2088" spans="1:3" x14ac:dyDescent="0.3">
      <c r="A2088" s="108">
        <f t="shared" si="32"/>
        <v>0</v>
      </c>
      <c r="B2088" s="108" t="s">
        <v>9106</v>
      </c>
      <c r="C2088" s="108" t="s">
        <v>9107</v>
      </c>
    </row>
    <row r="2089" spans="1:3" x14ac:dyDescent="0.3">
      <c r="A2089" s="108">
        <f t="shared" si="32"/>
        <v>0</v>
      </c>
      <c r="B2089" s="108" t="s">
        <v>9110</v>
      </c>
      <c r="C2089" s="108" t="s">
        <v>9111</v>
      </c>
    </row>
    <row r="2090" spans="1:3" x14ac:dyDescent="0.3">
      <c r="A2090" s="108">
        <f t="shared" si="32"/>
        <v>0</v>
      </c>
      <c r="B2090" s="108" t="s">
        <v>9114</v>
      </c>
      <c r="C2090" s="108" t="s">
        <v>9115</v>
      </c>
    </row>
    <row r="2091" spans="1:3" x14ac:dyDescent="0.3">
      <c r="A2091" s="108">
        <f t="shared" si="32"/>
        <v>0</v>
      </c>
      <c r="B2091" s="108" t="s">
        <v>9118</v>
      </c>
      <c r="C2091" s="108" t="s">
        <v>9119</v>
      </c>
    </row>
    <row r="2092" spans="1:3" x14ac:dyDescent="0.3">
      <c r="A2092" s="108">
        <f t="shared" si="32"/>
        <v>0</v>
      </c>
      <c r="B2092" s="108" t="s">
        <v>9122</v>
      </c>
      <c r="C2092" s="108" t="s">
        <v>9123</v>
      </c>
    </row>
    <row r="2093" spans="1:3" x14ac:dyDescent="0.3">
      <c r="A2093" s="108">
        <f t="shared" si="32"/>
        <v>0</v>
      </c>
      <c r="B2093" s="108" t="s">
        <v>9126</v>
      </c>
      <c r="C2093" s="108" t="s">
        <v>9127</v>
      </c>
    </row>
    <row r="2094" spans="1:3" x14ac:dyDescent="0.3">
      <c r="A2094" s="108">
        <f t="shared" si="32"/>
        <v>0</v>
      </c>
      <c r="B2094" s="108" t="s">
        <v>9130</v>
      </c>
      <c r="C2094" s="108" t="s">
        <v>9131</v>
      </c>
    </row>
    <row r="2095" spans="1:3" x14ac:dyDescent="0.3">
      <c r="A2095" s="108">
        <f t="shared" si="32"/>
        <v>0</v>
      </c>
      <c r="B2095" s="108" t="s">
        <v>9134</v>
      </c>
      <c r="C2095" s="108" t="s">
        <v>9135</v>
      </c>
    </row>
    <row r="2096" spans="1:3" x14ac:dyDescent="0.3">
      <c r="A2096" s="108">
        <f t="shared" si="32"/>
        <v>0</v>
      </c>
      <c r="B2096" s="108" t="s">
        <v>9138</v>
      </c>
      <c r="C2096" s="108" t="s">
        <v>9139</v>
      </c>
    </row>
    <row r="2097" spans="1:3" x14ac:dyDescent="0.3">
      <c r="A2097" s="108">
        <f t="shared" si="32"/>
        <v>0</v>
      </c>
      <c r="B2097" s="108" t="s">
        <v>9142</v>
      </c>
      <c r="C2097" s="108" t="s">
        <v>9143</v>
      </c>
    </row>
    <row r="2098" spans="1:3" x14ac:dyDescent="0.3">
      <c r="A2098" s="108">
        <f t="shared" si="32"/>
        <v>0</v>
      </c>
      <c r="B2098" s="108" t="s">
        <v>9145</v>
      </c>
      <c r="C2098" s="108" t="s">
        <v>9146</v>
      </c>
    </row>
    <row r="2099" spans="1:3" x14ac:dyDescent="0.3">
      <c r="A2099" s="108">
        <f t="shared" si="32"/>
        <v>0</v>
      </c>
      <c r="B2099" s="108" t="s">
        <v>9149</v>
      </c>
      <c r="C2099" s="108" t="s">
        <v>9150</v>
      </c>
    </row>
    <row r="2100" spans="1:3" x14ac:dyDescent="0.3">
      <c r="A2100" s="108">
        <f t="shared" si="32"/>
        <v>0</v>
      </c>
      <c r="B2100" s="108" t="s">
        <v>9153</v>
      </c>
      <c r="C2100" s="108" t="s">
        <v>9154</v>
      </c>
    </row>
    <row r="2101" spans="1:3" x14ac:dyDescent="0.3">
      <c r="A2101" s="108">
        <f t="shared" si="32"/>
        <v>0</v>
      </c>
      <c r="B2101" s="108" t="s">
        <v>9157</v>
      </c>
      <c r="C2101" s="108" t="s">
        <v>9158</v>
      </c>
    </row>
    <row r="2102" spans="1:3" x14ac:dyDescent="0.3">
      <c r="A2102" s="108">
        <f t="shared" si="32"/>
        <v>0</v>
      </c>
      <c r="B2102" s="108" t="s">
        <v>9161</v>
      </c>
      <c r="C2102" s="108" t="s">
        <v>9162</v>
      </c>
    </row>
    <row r="2103" spans="1:3" x14ac:dyDescent="0.3">
      <c r="A2103" s="108">
        <f t="shared" si="32"/>
        <v>0</v>
      </c>
      <c r="B2103" s="108" t="s">
        <v>9165</v>
      </c>
      <c r="C2103" s="108" t="s">
        <v>9166</v>
      </c>
    </row>
    <row r="2104" spans="1:3" x14ac:dyDescent="0.3">
      <c r="A2104" s="108">
        <f t="shared" si="32"/>
        <v>0</v>
      </c>
      <c r="B2104" s="108" t="s">
        <v>9169</v>
      </c>
      <c r="C2104" s="108" t="s">
        <v>9170</v>
      </c>
    </row>
    <row r="2105" spans="1:3" x14ac:dyDescent="0.3">
      <c r="A2105" s="108">
        <f t="shared" si="32"/>
        <v>0</v>
      </c>
      <c r="B2105" s="108" t="s">
        <v>9173</v>
      </c>
      <c r="C2105" s="108" t="s">
        <v>9174</v>
      </c>
    </row>
    <row r="2106" spans="1:3" x14ac:dyDescent="0.3">
      <c r="A2106" s="108">
        <f t="shared" si="32"/>
        <v>0</v>
      </c>
      <c r="B2106" s="108" t="s">
        <v>9177</v>
      </c>
      <c r="C2106" s="108" t="s">
        <v>9178</v>
      </c>
    </row>
    <row r="2107" spans="1:3" x14ac:dyDescent="0.3">
      <c r="A2107" s="108">
        <f t="shared" si="32"/>
        <v>0</v>
      </c>
      <c r="B2107" s="108" t="s">
        <v>9181</v>
      </c>
      <c r="C2107" s="108" t="s">
        <v>9182</v>
      </c>
    </row>
    <row r="2108" spans="1:3" x14ac:dyDescent="0.3">
      <c r="A2108" s="108">
        <f t="shared" si="32"/>
        <v>0</v>
      </c>
      <c r="B2108" s="108" t="s">
        <v>9185</v>
      </c>
      <c r="C2108" s="108" t="s">
        <v>9186</v>
      </c>
    </row>
    <row r="2109" spans="1:3" x14ac:dyDescent="0.3">
      <c r="A2109" s="108">
        <f t="shared" si="32"/>
        <v>0</v>
      </c>
      <c r="B2109" s="108" t="s">
        <v>9189</v>
      </c>
      <c r="C2109" s="108" t="s">
        <v>9190</v>
      </c>
    </row>
    <row r="2110" spans="1:3" x14ac:dyDescent="0.3">
      <c r="A2110" s="108">
        <f t="shared" si="32"/>
        <v>0</v>
      </c>
      <c r="B2110" s="108" t="s">
        <v>9192</v>
      </c>
      <c r="C2110" s="108" t="s">
        <v>9193</v>
      </c>
    </row>
    <row r="2111" spans="1:3" x14ac:dyDescent="0.3">
      <c r="A2111" s="108">
        <f t="shared" si="32"/>
        <v>0</v>
      </c>
      <c r="B2111" s="108" t="s">
        <v>9196</v>
      </c>
      <c r="C2111" s="108" t="s">
        <v>9197</v>
      </c>
    </row>
    <row r="2112" spans="1:3" x14ac:dyDescent="0.3">
      <c r="A2112" s="108">
        <f t="shared" si="32"/>
        <v>0</v>
      </c>
      <c r="B2112" s="108" t="s">
        <v>9200</v>
      </c>
      <c r="C2112" s="108" t="s">
        <v>9201</v>
      </c>
    </row>
    <row r="2113" spans="1:3" x14ac:dyDescent="0.3">
      <c r="A2113" s="108">
        <f t="shared" si="32"/>
        <v>0</v>
      </c>
      <c r="B2113" s="108" t="s">
        <v>9204</v>
      </c>
      <c r="C2113" s="108" t="s">
        <v>9205</v>
      </c>
    </row>
    <row r="2114" spans="1:3" x14ac:dyDescent="0.3">
      <c r="A2114" s="108">
        <f t="shared" si="32"/>
        <v>0</v>
      </c>
      <c r="B2114" s="108" t="s">
        <v>9208</v>
      </c>
      <c r="C2114" s="108" t="s">
        <v>9209</v>
      </c>
    </row>
    <row r="2115" spans="1:3" x14ac:dyDescent="0.3">
      <c r="A2115" s="108">
        <f t="shared" ref="A2115:A2178" si="33">IFERROR(IF(SEARCH($D$1,C2115)&gt;0,A2114+1,A2114),A2114)</f>
        <v>0</v>
      </c>
      <c r="B2115" s="108" t="s">
        <v>9212</v>
      </c>
      <c r="C2115" s="108" t="s">
        <v>9213</v>
      </c>
    </row>
    <row r="2116" spans="1:3" x14ac:dyDescent="0.3">
      <c r="A2116" s="108">
        <f t="shared" si="33"/>
        <v>0</v>
      </c>
      <c r="B2116" s="108" t="s">
        <v>9216</v>
      </c>
      <c r="C2116" s="108" t="s">
        <v>9217</v>
      </c>
    </row>
    <row r="2117" spans="1:3" x14ac:dyDescent="0.3">
      <c r="A2117" s="108">
        <f t="shared" si="33"/>
        <v>0</v>
      </c>
      <c r="B2117" s="108" t="s">
        <v>9220</v>
      </c>
      <c r="C2117" s="108" t="s">
        <v>9221</v>
      </c>
    </row>
    <row r="2118" spans="1:3" x14ac:dyDescent="0.3">
      <c r="A2118" s="108">
        <f t="shared" si="33"/>
        <v>0</v>
      </c>
      <c r="B2118" s="108" t="s">
        <v>9224</v>
      </c>
      <c r="C2118" s="108" t="s">
        <v>9225</v>
      </c>
    </row>
    <row r="2119" spans="1:3" x14ac:dyDescent="0.3">
      <c r="A2119" s="108">
        <f t="shared" si="33"/>
        <v>0</v>
      </c>
      <c r="B2119" s="108" t="s">
        <v>9228</v>
      </c>
      <c r="C2119" s="108" t="s">
        <v>9229</v>
      </c>
    </row>
    <row r="2120" spans="1:3" x14ac:dyDescent="0.3">
      <c r="A2120" s="108">
        <f t="shared" si="33"/>
        <v>0</v>
      </c>
      <c r="B2120" s="108" t="s">
        <v>9232</v>
      </c>
      <c r="C2120" s="108" t="s">
        <v>9233</v>
      </c>
    </row>
    <row r="2121" spans="1:3" x14ac:dyDescent="0.3">
      <c r="A2121" s="108">
        <f t="shared" si="33"/>
        <v>0</v>
      </c>
      <c r="B2121" s="108" t="s">
        <v>9236</v>
      </c>
      <c r="C2121" s="108" t="s">
        <v>9237</v>
      </c>
    </row>
    <row r="2122" spans="1:3" x14ac:dyDescent="0.3">
      <c r="A2122" s="108">
        <f t="shared" si="33"/>
        <v>0</v>
      </c>
      <c r="B2122" s="108" t="s">
        <v>9239</v>
      </c>
      <c r="C2122" s="108" t="s">
        <v>9240</v>
      </c>
    </row>
    <row r="2123" spans="1:3" x14ac:dyDescent="0.3">
      <c r="A2123" s="108">
        <f t="shared" si="33"/>
        <v>0</v>
      </c>
      <c r="B2123" s="108" t="s">
        <v>9243</v>
      </c>
      <c r="C2123" s="108" t="s">
        <v>9244</v>
      </c>
    </row>
    <row r="2124" spans="1:3" x14ac:dyDescent="0.3">
      <c r="A2124" s="108">
        <f t="shared" si="33"/>
        <v>0</v>
      </c>
      <c r="B2124" s="108" t="s">
        <v>9247</v>
      </c>
      <c r="C2124" s="108" t="s">
        <v>9248</v>
      </c>
    </row>
    <row r="2125" spans="1:3" x14ac:dyDescent="0.3">
      <c r="A2125" s="108">
        <f t="shared" si="33"/>
        <v>0</v>
      </c>
      <c r="B2125" s="108" t="s">
        <v>9251</v>
      </c>
      <c r="C2125" s="108" t="s">
        <v>9252</v>
      </c>
    </row>
    <row r="2126" spans="1:3" x14ac:dyDescent="0.3">
      <c r="A2126" s="108">
        <f t="shared" si="33"/>
        <v>0</v>
      </c>
      <c r="B2126" s="108" t="s">
        <v>9254</v>
      </c>
      <c r="C2126" s="108" t="s">
        <v>9255</v>
      </c>
    </row>
    <row r="2127" spans="1:3" x14ac:dyDescent="0.3">
      <c r="A2127" s="108">
        <f t="shared" si="33"/>
        <v>0</v>
      </c>
      <c r="B2127" s="108" t="s">
        <v>9258</v>
      </c>
      <c r="C2127" s="108" t="s">
        <v>9259</v>
      </c>
    </row>
    <row r="2128" spans="1:3" x14ac:dyDescent="0.3">
      <c r="A2128" s="108">
        <f t="shared" si="33"/>
        <v>0</v>
      </c>
      <c r="B2128" s="108" t="s">
        <v>9262</v>
      </c>
      <c r="C2128" s="108" t="s">
        <v>9263</v>
      </c>
    </row>
    <row r="2129" spans="1:3" x14ac:dyDescent="0.3">
      <c r="A2129" s="108">
        <f t="shared" si="33"/>
        <v>0</v>
      </c>
      <c r="B2129" s="108" t="s">
        <v>9266</v>
      </c>
      <c r="C2129" s="108" t="s">
        <v>9267</v>
      </c>
    </row>
    <row r="2130" spans="1:3" x14ac:dyDescent="0.3">
      <c r="A2130" s="108">
        <f t="shared" si="33"/>
        <v>0</v>
      </c>
      <c r="B2130" s="108" t="s">
        <v>9269</v>
      </c>
      <c r="C2130" s="108" t="s">
        <v>9270</v>
      </c>
    </row>
    <row r="2131" spans="1:3" x14ac:dyDescent="0.3">
      <c r="A2131" s="108">
        <f t="shared" si="33"/>
        <v>0</v>
      </c>
      <c r="B2131" s="108" t="s">
        <v>9273</v>
      </c>
      <c r="C2131" s="108" t="s">
        <v>9274</v>
      </c>
    </row>
    <row r="2132" spans="1:3" x14ac:dyDescent="0.3">
      <c r="A2132" s="108">
        <f t="shared" si="33"/>
        <v>0</v>
      </c>
      <c r="B2132" s="108" t="s">
        <v>9277</v>
      </c>
      <c r="C2132" s="108" t="s">
        <v>9278</v>
      </c>
    </row>
    <row r="2133" spans="1:3" x14ac:dyDescent="0.3">
      <c r="A2133" s="108">
        <f t="shared" si="33"/>
        <v>0</v>
      </c>
      <c r="B2133" s="108" t="s">
        <v>9281</v>
      </c>
      <c r="C2133" s="108" t="s">
        <v>9282</v>
      </c>
    </row>
    <row r="2134" spans="1:3" x14ac:dyDescent="0.3">
      <c r="A2134" s="108">
        <f t="shared" si="33"/>
        <v>0</v>
      </c>
      <c r="B2134" s="108" t="s">
        <v>9285</v>
      </c>
      <c r="C2134" s="108" t="s">
        <v>9286</v>
      </c>
    </row>
    <row r="2135" spans="1:3" x14ac:dyDescent="0.3">
      <c r="A2135" s="108">
        <f t="shared" si="33"/>
        <v>0</v>
      </c>
      <c r="B2135" s="108" t="s">
        <v>9289</v>
      </c>
      <c r="C2135" s="108" t="s">
        <v>9290</v>
      </c>
    </row>
    <row r="2136" spans="1:3" x14ac:dyDescent="0.3">
      <c r="A2136" s="108">
        <f t="shared" si="33"/>
        <v>0</v>
      </c>
      <c r="B2136" s="108" t="s">
        <v>9293</v>
      </c>
      <c r="C2136" s="108" t="s">
        <v>9294</v>
      </c>
    </row>
    <row r="2137" spans="1:3" x14ac:dyDescent="0.3">
      <c r="A2137" s="108">
        <f t="shared" si="33"/>
        <v>0</v>
      </c>
      <c r="B2137" s="108" t="s">
        <v>9297</v>
      </c>
      <c r="C2137" s="108" t="s">
        <v>9298</v>
      </c>
    </row>
    <row r="2138" spans="1:3" x14ac:dyDescent="0.3">
      <c r="A2138" s="108">
        <f t="shared" si="33"/>
        <v>0</v>
      </c>
      <c r="B2138" s="108" t="s">
        <v>9301</v>
      </c>
      <c r="C2138" s="108" t="s">
        <v>9302</v>
      </c>
    </row>
    <row r="2139" spans="1:3" x14ac:dyDescent="0.3">
      <c r="A2139" s="108">
        <f t="shared" si="33"/>
        <v>0</v>
      </c>
      <c r="B2139" s="108" t="s">
        <v>9305</v>
      </c>
      <c r="C2139" s="108" t="s">
        <v>9306</v>
      </c>
    </row>
    <row r="2140" spans="1:3" x14ac:dyDescent="0.3">
      <c r="A2140" s="108">
        <f t="shared" si="33"/>
        <v>0</v>
      </c>
      <c r="B2140" s="108" t="s">
        <v>9309</v>
      </c>
      <c r="C2140" s="108" t="s">
        <v>9310</v>
      </c>
    </row>
    <row r="2141" spans="1:3" x14ac:dyDescent="0.3">
      <c r="A2141" s="108">
        <f t="shared" si="33"/>
        <v>0</v>
      </c>
      <c r="B2141" s="108" t="s">
        <v>9313</v>
      </c>
      <c r="C2141" s="108" t="s">
        <v>9314</v>
      </c>
    </row>
    <row r="2142" spans="1:3" x14ac:dyDescent="0.3">
      <c r="A2142" s="108">
        <f t="shared" si="33"/>
        <v>0</v>
      </c>
      <c r="B2142" s="108" t="s">
        <v>9317</v>
      </c>
      <c r="C2142" s="108" t="s">
        <v>9318</v>
      </c>
    </row>
    <row r="2143" spans="1:3" x14ac:dyDescent="0.3">
      <c r="A2143" s="108">
        <f t="shared" si="33"/>
        <v>0</v>
      </c>
      <c r="B2143" s="108" t="s">
        <v>9320</v>
      </c>
      <c r="C2143" s="108" t="s">
        <v>9321</v>
      </c>
    </row>
    <row r="2144" spans="1:3" x14ac:dyDescent="0.3">
      <c r="A2144" s="108">
        <f t="shared" si="33"/>
        <v>0</v>
      </c>
      <c r="B2144" s="108" t="s">
        <v>9324</v>
      </c>
      <c r="C2144" s="108" t="s">
        <v>9325</v>
      </c>
    </row>
    <row r="2145" spans="1:3" x14ac:dyDescent="0.3">
      <c r="A2145" s="108">
        <f t="shared" si="33"/>
        <v>0</v>
      </c>
      <c r="B2145" s="108" t="s">
        <v>9328</v>
      </c>
      <c r="C2145" s="108" t="s">
        <v>9329</v>
      </c>
    </row>
    <row r="2146" spans="1:3" x14ac:dyDescent="0.3">
      <c r="A2146" s="108">
        <f t="shared" si="33"/>
        <v>0</v>
      </c>
      <c r="B2146" s="108" t="s">
        <v>9332</v>
      </c>
      <c r="C2146" s="108" t="s">
        <v>9333</v>
      </c>
    </row>
    <row r="2147" spans="1:3" x14ac:dyDescent="0.3">
      <c r="A2147" s="108">
        <f t="shared" si="33"/>
        <v>0</v>
      </c>
      <c r="B2147" s="108" t="s">
        <v>9336</v>
      </c>
      <c r="C2147" s="108" t="s">
        <v>9337</v>
      </c>
    </row>
    <row r="2148" spans="1:3" x14ac:dyDescent="0.3">
      <c r="A2148" s="108">
        <f t="shared" si="33"/>
        <v>0</v>
      </c>
      <c r="B2148" s="108" t="s">
        <v>9340</v>
      </c>
      <c r="C2148" s="108" t="s">
        <v>9341</v>
      </c>
    </row>
    <row r="2149" spans="1:3" x14ac:dyDescent="0.3">
      <c r="A2149" s="108">
        <f t="shared" si="33"/>
        <v>0</v>
      </c>
      <c r="B2149" s="108" t="s">
        <v>9343</v>
      </c>
      <c r="C2149" s="108" t="s">
        <v>9344</v>
      </c>
    </row>
    <row r="2150" spans="1:3" x14ac:dyDescent="0.3">
      <c r="A2150" s="108">
        <f t="shared" si="33"/>
        <v>0</v>
      </c>
      <c r="B2150" s="108" t="s">
        <v>9347</v>
      </c>
      <c r="C2150" s="108" t="s">
        <v>9348</v>
      </c>
    </row>
    <row r="2151" spans="1:3" x14ac:dyDescent="0.3">
      <c r="A2151" s="108">
        <f t="shared" si="33"/>
        <v>0</v>
      </c>
      <c r="B2151" s="108" t="s">
        <v>9351</v>
      </c>
      <c r="C2151" s="108" t="s">
        <v>9352</v>
      </c>
    </row>
    <row r="2152" spans="1:3" x14ac:dyDescent="0.3">
      <c r="A2152" s="108">
        <f t="shared" si="33"/>
        <v>0</v>
      </c>
      <c r="B2152" s="108" t="s">
        <v>9355</v>
      </c>
      <c r="C2152" s="108" t="s">
        <v>9356</v>
      </c>
    </row>
    <row r="2153" spans="1:3" x14ac:dyDescent="0.3">
      <c r="A2153" s="108">
        <f t="shared" si="33"/>
        <v>0</v>
      </c>
      <c r="B2153" s="108" t="s">
        <v>9359</v>
      </c>
      <c r="C2153" s="108" t="s">
        <v>9360</v>
      </c>
    </row>
    <row r="2154" spans="1:3" x14ac:dyDescent="0.3">
      <c r="A2154" s="108">
        <f t="shared" si="33"/>
        <v>0</v>
      </c>
      <c r="B2154" s="108" t="s">
        <v>9363</v>
      </c>
      <c r="C2154" s="108" t="s">
        <v>9365</v>
      </c>
    </row>
    <row r="2155" spans="1:3" x14ac:dyDescent="0.3">
      <c r="A2155" s="108">
        <f t="shared" si="33"/>
        <v>0</v>
      </c>
      <c r="B2155" s="108" t="s">
        <v>9368</v>
      </c>
      <c r="C2155" s="108" t="s">
        <v>9369</v>
      </c>
    </row>
    <row r="2156" spans="1:3" x14ac:dyDescent="0.3">
      <c r="A2156" s="108">
        <f t="shared" si="33"/>
        <v>0</v>
      </c>
      <c r="B2156" s="108" t="s">
        <v>9372</v>
      </c>
      <c r="C2156" s="108" t="s">
        <v>9373</v>
      </c>
    </row>
    <row r="2157" spans="1:3" x14ac:dyDescent="0.3">
      <c r="A2157" s="108">
        <f t="shared" si="33"/>
        <v>0</v>
      </c>
      <c r="B2157" s="108" t="s">
        <v>9376</v>
      </c>
      <c r="C2157" s="108" t="s">
        <v>9377</v>
      </c>
    </row>
    <row r="2158" spans="1:3" x14ac:dyDescent="0.3">
      <c r="A2158" s="108">
        <f t="shared" si="33"/>
        <v>0</v>
      </c>
      <c r="B2158" s="108" t="s">
        <v>9380</v>
      </c>
      <c r="C2158" s="108" t="s">
        <v>9381</v>
      </c>
    </row>
    <row r="2159" spans="1:3" x14ac:dyDescent="0.3">
      <c r="A2159" s="108">
        <f t="shared" si="33"/>
        <v>0</v>
      </c>
      <c r="B2159" s="108" t="s">
        <v>9384</v>
      </c>
      <c r="C2159" s="108" t="s">
        <v>9385</v>
      </c>
    </row>
    <row r="2160" spans="1:3" x14ac:dyDescent="0.3">
      <c r="A2160" s="108">
        <f t="shared" si="33"/>
        <v>0</v>
      </c>
      <c r="B2160" s="108" t="s">
        <v>9388</v>
      </c>
      <c r="C2160" s="108" t="s">
        <v>9389</v>
      </c>
    </row>
    <row r="2161" spans="1:3" x14ac:dyDescent="0.3">
      <c r="A2161" s="108">
        <f t="shared" si="33"/>
        <v>0</v>
      </c>
      <c r="B2161" s="108" t="s">
        <v>9392</v>
      </c>
      <c r="C2161" s="108" t="s">
        <v>9393</v>
      </c>
    </row>
    <row r="2162" spans="1:3" x14ac:dyDescent="0.3">
      <c r="A2162" s="108">
        <f t="shared" si="33"/>
        <v>0</v>
      </c>
      <c r="B2162" s="108" t="s">
        <v>9396</v>
      </c>
      <c r="C2162" s="108" t="s">
        <v>9397</v>
      </c>
    </row>
    <row r="2163" spans="1:3" x14ac:dyDescent="0.3">
      <c r="A2163" s="108">
        <f t="shared" si="33"/>
        <v>0</v>
      </c>
      <c r="B2163" s="108" t="s">
        <v>9400</v>
      </c>
      <c r="C2163" s="108" t="s">
        <v>9401</v>
      </c>
    </row>
    <row r="2164" spans="1:3" x14ac:dyDescent="0.3">
      <c r="A2164" s="108">
        <f t="shared" si="33"/>
        <v>0</v>
      </c>
      <c r="B2164" s="108" t="s">
        <v>9404</v>
      </c>
      <c r="C2164" s="108" t="s">
        <v>9405</v>
      </c>
    </row>
    <row r="2165" spans="1:3" x14ac:dyDescent="0.3">
      <c r="A2165" s="108">
        <f t="shared" si="33"/>
        <v>0</v>
      </c>
      <c r="B2165" s="108" t="s">
        <v>9408</v>
      </c>
      <c r="C2165" s="108" t="s">
        <v>9409</v>
      </c>
    </row>
    <row r="2166" spans="1:3" x14ac:dyDescent="0.3">
      <c r="A2166" s="108">
        <f t="shared" si="33"/>
        <v>0</v>
      </c>
      <c r="B2166" s="108" t="s">
        <v>9412</v>
      </c>
      <c r="C2166" s="108" t="s">
        <v>9413</v>
      </c>
    </row>
    <row r="2167" spans="1:3" x14ac:dyDescent="0.3">
      <c r="A2167" s="108">
        <f t="shared" si="33"/>
        <v>0</v>
      </c>
      <c r="B2167" s="108" t="s">
        <v>9416</v>
      </c>
      <c r="C2167" s="108" t="s">
        <v>9417</v>
      </c>
    </row>
    <row r="2168" spans="1:3" x14ac:dyDescent="0.3">
      <c r="A2168" s="108">
        <f t="shared" si="33"/>
        <v>0</v>
      </c>
      <c r="B2168" s="108" t="s">
        <v>9420</v>
      </c>
      <c r="C2168" s="108" t="s">
        <v>9421</v>
      </c>
    </row>
    <row r="2169" spans="1:3" x14ac:dyDescent="0.3">
      <c r="A2169" s="108">
        <f t="shared" si="33"/>
        <v>0</v>
      </c>
      <c r="B2169" s="108" t="s">
        <v>9424</v>
      </c>
      <c r="C2169" s="108" t="s">
        <v>9425</v>
      </c>
    </row>
    <row r="2170" spans="1:3" x14ac:dyDescent="0.3">
      <c r="A2170" s="108">
        <f t="shared" si="33"/>
        <v>0</v>
      </c>
      <c r="B2170" s="108" t="s">
        <v>9428</v>
      </c>
      <c r="C2170" s="108" t="s">
        <v>9429</v>
      </c>
    </row>
    <row r="2171" spans="1:3" x14ac:dyDescent="0.3">
      <c r="A2171" s="108">
        <f t="shared" si="33"/>
        <v>0</v>
      </c>
      <c r="B2171" s="108" t="s">
        <v>9432</v>
      </c>
      <c r="C2171" s="108" t="s">
        <v>9433</v>
      </c>
    </row>
    <row r="2172" spans="1:3" x14ac:dyDescent="0.3">
      <c r="A2172" s="108">
        <f t="shared" si="33"/>
        <v>0</v>
      </c>
      <c r="B2172" s="108" t="s">
        <v>9436</v>
      </c>
      <c r="C2172" s="108" t="s">
        <v>9437</v>
      </c>
    </row>
    <row r="2173" spans="1:3" x14ac:dyDescent="0.3">
      <c r="A2173" s="108">
        <f t="shared" si="33"/>
        <v>0</v>
      </c>
      <c r="B2173" s="108" t="s">
        <v>9440</v>
      </c>
      <c r="C2173" s="108" t="s">
        <v>9441</v>
      </c>
    </row>
    <row r="2174" spans="1:3" x14ac:dyDescent="0.3">
      <c r="A2174" s="108">
        <f t="shared" si="33"/>
        <v>0</v>
      </c>
      <c r="B2174" s="108" t="s">
        <v>9444</v>
      </c>
      <c r="C2174" s="108" t="s">
        <v>9445</v>
      </c>
    </row>
    <row r="2175" spans="1:3" x14ac:dyDescent="0.3">
      <c r="A2175" s="108">
        <f t="shared" si="33"/>
        <v>0</v>
      </c>
      <c r="B2175" s="108" t="s">
        <v>9448</v>
      </c>
      <c r="C2175" s="108" t="s">
        <v>9449</v>
      </c>
    </row>
    <row r="2176" spans="1:3" x14ac:dyDescent="0.3">
      <c r="A2176" s="108">
        <f t="shared" si="33"/>
        <v>0</v>
      </c>
      <c r="B2176" s="108" t="s">
        <v>9452</v>
      </c>
      <c r="C2176" s="108" t="s">
        <v>9453</v>
      </c>
    </row>
    <row r="2177" spans="1:3" x14ac:dyDescent="0.3">
      <c r="A2177" s="108">
        <f t="shared" si="33"/>
        <v>0</v>
      </c>
      <c r="B2177" s="108" t="s">
        <v>9456</v>
      </c>
      <c r="C2177" s="108" t="s">
        <v>9457</v>
      </c>
    </row>
    <row r="2178" spans="1:3" x14ac:dyDescent="0.3">
      <c r="A2178" s="108">
        <f t="shared" si="33"/>
        <v>0</v>
      </c>
      <c r="B2178" s="108" t="s">
        <v>9460</v>
      </c>
      <c r="C2178" s="108" t="s">
        <v>9461</v>
      </c>
    </row>
    <row r="2179" spans="1:3" x14ac:dyDescent="0.3">
      <c r="A2179" s="108">
        <f t="shared" ref="A2179:A2242" si="34">IFERROR(IF(SEARCH($D$1,C2179)&gt;0,A2178+1,A2178),A2178)</f>
        <v>0</v>
      </c>
      <c r="B2179" s="108" t="s">
        <v>9464</v>
      </c>
      <c r="C2179" s="108" t="s">
        <v>9465</v>
      </c>
    </row>
    <row r="2180" spans="1:3" x14ac:dyDescent="0.3">
      <c r="A2180" s="108">
        <f t="shared" si="34"/>
        <v>0</v>
      </c>
      <c r="B2180" s="108" t="s">
        <v>9468</v>
      </c>
      <c r="C2180" s="108" t="s">
        <v>9469</v>
      </c>
    </row>
    <row r="2181" spans="1:3" x14ac:dyDescent="0.3">
      <c r="A2181" s="108">
        <f t="shared" si="34"/>
        <v>0</v>
      </c>
      <c r="B2181" s="108" t="s">
        <v>9472</v>
      </c>
      <c r="C2181" s="108" t="s">
        <v>9473</v>
      </c>
    </row>
    <row r="2182" spans="1:3" x14ac:dyDescent="0.3">
      <c r="A2182" s="108">
        <f t="shared" si="34"/>
        <v>0</v>
      </c>
      <c r="B2182" s="108" t="s">
        <v>9476</v>
      </c>
      <c r="C2182" s="108" t="s">
        <v>9477</v>
      </c>
    </row>
    <row r="2183" spans="1:3" x14ac:dyDescent="0.3">
      <c r="A2183" s="108">
        <f t="shared" si="34"/>
        <v>0</v>
      </c>
      <c r="B2183" s="108" t="s">
        <v>9480</v>
      </c>
      <c r="C2183" s="108" t="s">
        <v>9481</v>
      </c>
    </row>
    <row r="2184" spans="1:3" x14ac:dyDescent="0.3">
      <c r="A2184" s="108">
        <f t="shared" si="34"/>
        <v>0</v>
      </c>
      <c r="B2184" s="108" t="s">
        <v>9484</v>
      </c>
      <c r="C2184" s="108" t="s">
        <v>9485</v>
      </c>
    </row>
    <row r="2185" spans="1:3" x14ac:dyDescent="0.3">
      <c r="A2185" s="108">
        <f t="shared" si="34"/>
        <v>0</v>
      </c>
      <c r="B2185" s="108" t="s">
        <v>9488</v>
      </c>
      <c r="C2185" s="108" t="s">
        <v>9489</v>
      </c>
    </row>
    <row r="2186" spans="1:3" x14ac:dyDescent="0.3">
      <c r="A2186" s="108">
        <f t="shared" si="34"/>
        <v>0</v>
      </c>
      <c r="B2186" s="108" t="s">
        <v>9492</v>
      </c>
      <c r="C2186" s="108" t="s">
        <v>9493</v>
      </c>
    </row>
    <row r="2187" spans="1:3" x14ac:dyDescent="0.3">
      <c r="A2187" s="108">
        <f t="shared" si="34"/>
        <v>0</v>
      </c>
      <c r="B2187" s="108" t="s">
        <v>9496</v>
      </c>
      <c r="C2187" s="108" t="s">
        <v>9497</v>
      </c>
    </row>
    <row r="2188" spans="1:3" x14ac:dyDescent="0.3">
      <c r="A2188" s="108">
        <f t="shared" si="34"/>
        <v>0</v>
      </c>
      <c r="B2188" s="108" t="s">
        <v>9500</v>
      </c>
      <c r="C2188" s="108" t="s">
        <v>9501</v>
      </c>
    </row>
    <row r="2189" spans="1:3" x14ac:dyDescent="0.3">
      <c r="A2189" s="108">
        <f t="shared" si="34"/>
        <v>0</v>
      </c>
      <c r="B2189" s="108" t="s">
        <v>9504</v>
      </c>
      <c r="C2189" s="108" t="s">
        <v>9505</v>
      </c>
    </row>
    <row r="2190" spans="1:3" x14ac:dyDescent="0.3">
      <c r="A2190" s="108">
        <f t="shared" si="34"/>
        <v>0</v>
      </c>
      <c r="B2190" s="108" t="s">
        <v>9508</v>
      </c>
      <c r="C2190" s="108" t="s">
        <v>9509</v>
      </c>
    </row>
    <row r="2191" spans="1:3" x14ac:dyDescent="0.3">
      <c r="A2191" s="108">
        <f t="shared" si="34"/>
        <v>0</v>
      </c>
      <c r="B2191" s="108" t="s">
        <v>9512</v>
      </c>
      <c r="C2191" s="108" t="s">
        <v>9513</v>
      </c>
    </row>
    <row r="2192" spans="1:3" x14ac:dyDescent="0.3">
      <c r="A2192" s="108">
        <f t="shared" si="34"/>
        <v>0</v>
      </c>
      <c r="B2192" s="108" t="s">
        <v>9516</v>
      </c>
      <c r="C2192" s="108" t="s">
        <v>9517</v>
      </c>
    </row>
    <row r="2193" spans="1:3" x14ac:dyDescent="0.3">
      <c r="A2193" s="108">
        <f t="shared" si="34"/>
        <v>0</v>
      </c>
      <c r="B2193" s="108" t="s">
        <v>9520</v>
      </c>
      <c r="C2193" s="108" t="s">
        <v>9521</v>
      </c>
    </row>
    <row r="2194" spans="1:3" x14ac:dyDescent="0.3">
      <c r="A2194" s="108">
        <f t="shared" si="34"/>
        <v>0</v>
      </c>
      <c r="B2194" s="108" t="s">
        <v>9524</v>
      </c>
      <c r="C2194" s="108" t="s">
        <v>9525</v>
      </c>
    </row>
    <row r="2195" spans="1:3" x14ac:dyDescent="0.3">
      <c r="A2195" s="108">
        <f t="shared" si="34"/>
        <v>0</v>
      </c>
      <c r="B2195" s="108" t="s">
        <v>9528</v>
      </c>
      <c r="C2195" s="108" t="s">
        <v>9529</v>
      </c>
    </row>
    <row r="2196" spans="1:3" x14ac:dyDescent="0.3">
      <c r="A2196" s="108">
        <f t="shared" si="34"/>
        <v>0</v>
      </c>
      <c r="B2196" s="108" t="s">
        <v>9532</v>
      </c>
      <c r="C2196" s="108" t="s">
        <v>9533</v>
      </c>
    </row>
    <row r="2197" spans="1:3" x14ac:dyDescent="0.3">
      <c r="A2197" s="108">
        <f t="shared" si="34"/>
        <v>0</v>
      </c>
      <c r="B2197" s="108" t="s">
        <v>9536</v>
      </c>
      <c r="C2197" s="108" t="s">
        <v>9537</v>
      </c>
    </row>
    <row r="2198" spans="1:3" x14ac:dyDescent="0.3">
      <c r="A2198" s="108">
        <f t="shared" si="34"/>
        <v>0</v>
      </c>
      <c r="B2198" s="108" t="s">
        <v>9540</v>
      </c>
      <c r="C2198" s="108" t="s">
        <v>9541</v>
      </c>
    </row>
    <row r="2199" spans="1:3" x14ac:dyDescent="0.3">
      <c r="A2199" s="108">
        <f t="shared" si="34"/>
        <v>0</v>
      </c>
      <c r="B2199" s="108" t="s">
        <v>9544</v>
      </c>
      <c r="C2199" s="108" t="s">
        <v>9545</v>
      </c>
    </row>
    <row r="2200" spans="1:3" x14ac:dyDescent="0.3">
      <c r="A2200" s="108">
        <f t="shared" si="34"/>
        <v>0</v>
      </c>
      <c r="B2200" s="108" t="s">
        <v>9548</v>
      </c>
      <c r="C2200" s="108" t="s">
        <v>9549</v>
      </c>
    </row>
    <row r="2201" spans="1:3" x14ac:dyDescent="0.3">
      <c r="A2201" s="108">
        <f t="shared" si="34"/>
        <v>0</v>
      </c>
      <c r="B2201" s="108" t="s">
        <v>9552</v>
      </c>
      <c r="C2201" s="108" t="s">
        <v>9553</v>
      </c>
    </row>
    <row r="2202" spans="1:3" x14ac:dyDescent="0.3">
      <c r="A2202" s="108">
        <f t="shared" si="34"/>
        <v>0</v>
      </c>
      <c r="B2202" s="108" t="s">
        <v>9556</v>
      </c>
      <c r="C2202" s="108" t="s">
        <v>9557</v>
      </c>
    </row>
    <row r="2203" spans="1:3" x14ac:dyDescent="0.3">
      <c r="A2203" s="108">
        <f t="shared" si="34"/>
        <v>0</v>
      </c>
      <c r="B2203" s="108" t="s">
        <v>9560</v>
      </c>
      <c r="C2203" s="108" t="s">
        <v>9561</v>
      </c>
    </row>
    <row r="2204" spans="1:3" x14ac:dyDescent="0.3">
      <c r="A2204" s="108">
        <f t="shared" si="34"/>
        <v>0</v>
      </c>
      <c r="B2204" s="108" t="s">
        <v>9564</v>
      </c>
      <c r="C2204" s="108" t="s">
        <v>9565</v>
      </c>
    </row>
    <row r="2205" spans="1:3" x14ac:dyDescent="0.3">
      <c r="A2205" s="108">
        <f t="shared" si="34"/>
        <v>0</v>
      </c>
      <c r="B2205" s="108" t="s">
        <v>9568</v>
      </c>
      <c r="C2205" s="108" t="s">
        <v>9569</v>
      </c>
    </row>
    <row r="2206" spans="1:3" x14ac:dyDescent="0.3">
      <c r="A2206" s="108">
        <f t="shared" si="34"/>
        <v>0</v>
      </c>
      <c r="B2206" s="108" t="s">
        <v>9572</v>
      </c>
      <c r="C2206" s="108" t="s">
        <v>9573</v>
      </c>
    </row>
    <row r="2207" spans="1:3" x14ac:dyDescent="0.3">
      <c r="A2207" s="108">
        <f t="shared" si="34"/>
        <v>0</v>
      </c>
      <c r="B2207" s="108" t="s">
        <v>9576</v>
      </c>
      <c r="C2207" s="108" t="s">
        <v>9577</v>
      </c>
    </row>
    <row r="2208" spans="1:3" x14ac:dyDescent="0.3">
      <c r="A2208" s="108">
        <f t="shared" si="34"/>
        <v>0</v>
      </c>
      <c r="B2208" s="108" t="s">
        <v>9580</v>
      </c>
      <c r="C2208" s="108" t="s">
        <v>9581</v>
      </c>
    </row>
    <row r="2209" spans="1:3" x14ac:dyDescent="0.3">
      <c r="A2209" s="108">
        <f t="shared" si="34"/>
        <v>0</v>
      </c>
      <c r="B2209" s="108" t="s">
        <v>9584</v>
      </c>
      <c r="C2209" s="108" t="s">
        <v>9585</v>
      </c>
    </row>
    <row r="2210" spans="1:3" x14ac:dyDescent="0.3">
      <c r="A2210" s="108">
        <f t="shared" si="34"/>
        <v>0</v>
      </c>
      <c r="B2210" s="108" t="s">
        <v>9588</v>
      </c>
      <c r="C2210" s="108" t="s">
        <v>9589</v>
      </c>
    </row>
    <row r="2211" spans="1:3" x14ac:dyDescent="0.3">
      <c r="A2211" s="108">
        <f t="shared" si="34"/>
        <v>0</v>
      </c>
      <c r="B2211" s="108" t="s">
        <v>9592</v>
      </c>
      <c r="C2211" s="108" t="s">
        <v>9593</v>
      </c>
    </row>
    <row r="2212" spans="1:3" x14ac:dyDescent="0.3">
      <c r="A2212" s="108">
        <f t="shared" si="34"/>
        <v>0</v>
      </c>
      <c r="B2212" s="108" t="s">
        <v>9596</v>
      </c>
      <c r="C2212" s="108" t="s">
        <v>9597</v>
      </c>
    </row>
    <row r="2213" spans="1:3" x14ac:dyDescent="0.3">
      <c r="A2213" s="108">
        <f t="shared" si="34"/>
        <v>0</v>
      </c>
      <c r="B2213" s="108" t="s">
        <v>9600</v>
      </c>
      <c r="C2213" s="108" t="s">
        <v>9601</v>
      </c>
    </row>
    <row r="2214" spans="1:3" x14ac:dyDescent="0.3">
      <c r="A2214" s="108">
        <f t="shared" si="34"/>
        <v>0</v>
      </c>
      <c r="B2214" s="108" t="s">
        <v>9604</v>
      </c>
      <c r="C2214" s="108" t="s">
        <v>9605</v>
      </c>
    </row>
    <row r="2215" spans="1:3" x14ac:dyDescent="0.3">
      <c r="A2215" s="108">
        <f t="shared" si="34"/>
        <v>0</v>
      </c>
      <c r="B2215" s="108" t="s">
        <v>9608</v>
      </c>
      <c r="C2215" s="108" t="s">
        <v>9609</v>
      </c>
    </row>
    <row r="2216" spans="1:3" x14ac:dyDescent="0.3">
      <c r="A2216" s="108">
        <f t="shared" si="34"/>
        <v>0</v>
      </c>
      <c r="B2216" s="108" t="s">
        <v>9612</v>
      </c>
      <c r="C2216" s="108" t="s">
        <v>9613</v>
      </c>
    </row>
    <row r="2217" spans="1:3" x14ac:dyDescent="0.3">
      <c r="A2217" s="108">
        <f t="shared" si="34"/>
        <v>0</v>
      </c>
      <c r="B2217" s="108" t="s">
        <v>9616</v>
      </c>
      <c r="C2217" s="108" t="s">
        <v>9617</v>
      </c>
    </row>
    <row r="2218" spans="1:3" x14ac:dyDescent="0.3">
      <c r="A2218" s="108">
        <f t="shared" si="34"/>
        <v>0</v>
      </c>
      <c r="B2218" s="108" t="s">
        <v>9620</v>
      </c>
      <c r="C2218" s="108" t="s">
        <v>9621</v>
      </c>
    </row>
    <row r="2219" spans="1:3" x14ac:dyDescent="0.3">
      <c r="A2219" s="108">
        <f t="shared" si="34"/>
        <v>0</v>
      </c>
      <c r="B2219" s="108" t="s">
        <v>9624</v>
      </c>
      <c r="C2219" s="108" t="s">
        <v>9625</v>
      </c>
    </row>
    <row r="2220" spans="1:3" x14ac:dyDescent="0.3">
      <c r="A2220" s="108">
        <f t="shared" si="34"/>
        <v>0</v>
      </c>
      <c r="B2220" s="108" t="s">
        <v>9628</v>
      </c>
      <c r="C2220" s="108" t="s">
        <v>9629</v>
      </c>
    </row>
    <row r="2221" spans="1:3" x14ac:dyDescent="0.3">
      <c r="A2221" s="108">
        <f t="shared" si="34"/>
        <v>0</v>
      </c>
      <c r="B2221" s="108" t="s">
        <v>9632</v>
      </c>
      <c r="C2221" s="108" t="s">
        <v>9633</v>
      </c>
    </row>
    <row r="2222" spans="1:3" x14ac:dyDescent="0.3">
      <c r="A2222" s="108">
        <f t="shared" si="34"/>
        <v>0</v>
      </c>
      <c r="B2222" s="108" t="s">
        <v>9636</v>
      </c>
      <c r="C2222" s="108" t="s">
        <v>9637</v>
      </c>
    </row>
    <row r="2223" spans="1:3" x14ac:dyDescent="0.3">
      <c r="A2223" s="108">
        <f t="shared" si="34"/>
        <v>0</v>
      </c>
      <c r="B2223" s="108" t="s">
        <v>9640</v>
      </c>
      <c r="C2223" s="108" t="s">
        <v>9641</v>
      </c>
    </row>
    <row r="2224" spans="1:3" x14ac:dyDescent="0.3">
      <c r="A2224" s="108">
        <f t="shared" si="34"/>
        <v>0</v>
      </c>
      <c r="B2224" s="108" t="s">
        <v>9644</v>
      </c>
      <c r="C2224" s="108" t="s">
        <v>9645</v>
      </c>
    </row>
    <row r="2225" spans="1:3" x14ac:dyDescent="0.3">
      <c r="A2225" s="108">
        <f t="shared" si="34"/>
        <v>0</v>
      </c>
      <c r="B2225" s="108" t="s">
        <v>9648</v>
      </c>
      <c r="C2225" s="108" t="s">
        <v>9649</v>
      </c>
    </row>
    <row r="2226" spans="1:3" x14ac:dyDescent="0.3">
      <c r="A2226" s="108">
        <f t="shared" si="34"/>
        <v>0</v>
      </c>
      <c r="B2226" s="108" t="s">
        <v>9652</v>
      </c>
      <c r="C2226" s="108" t="s">
        <v>9653</v>
      </c>
    </row>
    <row r="2227" spans="1:3" x14ac:dyDescent="0.3">
      <c r="A2227" s="108">
        <f t="shared" si="34"/>
        <v>0</v>
      </c>
      <c r="B2227" s="108" t="s">
        <v>9656</v>
      </c>
      <c r="C2227" s="108" t="s">
        <v>9657</v>
      </c>
    </row>
    <row r="2228" spans="1:3" x14ac:dyDescent="0.3">
      <c r="A2228" s="108">
        <f t="shared" si="34"/>
        <v>0</v>
      </c>
      <c r="B2228" s="108" t="s">
        <v>9660</v>
      </c>
      <c r="C2228" s="108" t="s">
        <v>9661</v>
      </c>
    </row>
    <row r="2229" spans="1:3" x14ac:dyDescent="0.3">
      <c r="A2229" s="108">
        <f t="shared" si="34"/>
        <v>0</v>
      </c>
      <c r="B2229" s="108" t="s">
        <v>9664</v>
      </c>
      <c r="C2229" s="108" t="s">
        <v>9665</v>
      </c>
    </row>
    <row r="2230" spans="1:3" x14ac:dyDescent="0.3">
      <c r="A2230" s="108">
        <f t="shared" si="34"/>
        <v>0</v>
      </c>
      <c r="B2230" s="108" t="s">
        <v>9668</v>
      </c>
      <c r="C2230" s="108" t="s">
        <v>9669</v>
      </c>
    </row>
    <row r="2231" spans="1:3" x14ac:dyDescent="0.3">
      <c r="A2231" s="108">
        <f t="shared" si="34"/>
        <v>0</v>
      </c>
      <c r="B2231" s="108" t="s">
        <v>9672</v>
      </c>
      <c r="C2231" s="108" t="s">
        <v>9673</v>
      </c>
    </row>
    <row r="2232" spans="1:3" x14ac:dyDescent="0.3">
      <c r="A2232" s="108">
        <f t="shared" si="34"/>
        <v>0</v>
      </c>
      <c r="B2232" s="108" t="s">
        <v>9676</v>
      </c>
      <c r="C2232" s="108" t="s">
        <v>9677</v>
      </c>
    </row>
    <row r="2233" spans="1:3" x14ac:dyDescent="0.3">
      <c r="A2233" s="108">
        <f t="shared" si="34"/>
        <v>0</v>
      </c>
      <c r="B2233" s="108" t="s">
        <v>9680</v>
      </c>
      <c r="C2233" s="108" t="s">
        <v>9681</v>
      </c>
    </row>
    <row r="2234" spans="1:3" x14ac:dyDescent="0.3">
      <c r="A2234" s="108">
        <f t="shared" si="34"/>
        <v>0</v>
      </c>
      <c r="B2234" s="108" t="s">
        <v>9684</v>
      </c>
      <c r="C2234" s="108" t="s">
        <v>9685</v>
      </c>
    </row>
    <row r="2235" spans="1:3" x14ac:dyDescent="0.3">
      <c r="A2235" s="108">
        <f t="shared" si="34"/>
        <v>0</v>
      </c>
      <c r="B2235" s="108" t="s">
        <v>9688</v>
      </c>
      <c r="C2235" s="108" t="s">
        <v>9689</v>
      </c>
    </row>
    <row r="2236" spans="1:3" x14ac:dyDescent="0.3">
      <c r="A2236" s="108">
        <f t="shared" si="34"/>
        <v>0</v>
      </c>
      <c r="B2236" s="108" t="s">
        <v>9692</v>
      </c>
      <c r="C2236" s="108" t="s">
        <v>9693</v>
      </c>
    </row>
    <row r="2237" spans="1:3" x14ac:dyDescent="0.3">
      <c r="A2237" s="108">
        <f t="shared" si="34"/>
        <v>0</v>
      </c>
      <c r="B2237" s="108" t="s">
        <v>9695</v>
      </c>
      <c r="C2237" s="108" t="s">
        <v>9696</v>
      </c>
    </row>
    <row r="2238" spans="1:3" x14ac:dyDescent="0.3">
      <c r="A2238" s="108">
        <f t="shared" si="34"/>
        <v>0</v>
      </c>
      <c r="B2238" s="108" t="s">
        <v>9699</v>
      </c>
      <c r="C2238" s="108" t="s">
        <v>9700</v>
      </c>
    </row>
    <row r="2239" spans="1:3" x14ac:dyDescent="0.3">
      <c r="A2239" s="108">
        <f t="shared" si="34"/>
        <v>0</v>
      </c>
      <c r="B2239" s="108" t="s">
        <v>9703</v>
      </c>
      <c r="C2239" s="108" t="s">
        <v>9704</v>
      </c>
    </row>
    <row r="2240" spans="1:3" x14ac:dyDescent="0.3">
      <c r="A2240" s="108">
        <f t="shared" si="34"/>
        <v>0</v>
      </c>
      <c r="B2240" s="108" t="s">
        <v>9707</v>
      </c>
      <c r="C2240" s="108" t="s">
        <v>9708</v>
      </c>
    </row>
    <row r="2241" spans="1:3" x14ac:dyDescent="0.3">
      <c r="A2241" s="108">
        <f t="shared" si="34"/>
        <v>0</v>
      </c>
      <c r="B2241" s="108" t="s">
        <v>9711</v>
      </c>
      <c r="C2241" s="108" t="s">
        <v>9712</v>
      </c>
    </row>
    <row r="2242" spans="1:3" x14ac:dyDescent="0.3">
      <c r="A2242" s="108">
        <f t="shared" si="34"/>
        <v>0</v>
      </c>
      <c r="B2242" s="108" t="s">
        <v>9715</v>
      </c>
      <c r="C2242" s="108" t="s">
        <v>9716</v>
      </c>
    </row>
    <row r="2243" spans="1:3" x14ac:dyDescent="0.3">
      <c r="A2243" s="108">
        <f t="shared" ref="A2243:A2306" si="35">IFERROR(IF(SEARCH($D$1,C2243)&gt;0,A2242+1,A2242),A2242)</f>
        <v>0</v>
      </c>
      <c r="B2243" s="108" t="s">
        <v>9719</v>
      </c>
      <c r="C2243" s="108" t="s">
        <v>9720</v>
      </c>
    </row>
    <row r="2244" spans="1:3" x14ac:dyDescent="0.3">
      <c r="A2244" s="108">
        <f t="shared" si="35"/>
        <v>0</v>
      </c>
      <c r="B2244" s="108" t="s">
        <v>9723</v>
      </c>
      <c r="C2244" s="108" t="s">
        <v>9724</v>
      </c>
    </row>
    <row r="2245" spans="1:3" x14ac:dyDescent="0.3">
      <c r="A2245" s="108">
        <f t="shared" si="35"/>
        <v>0</v>
      </c>
      <c r="B2245" s="108" t="s">
        <v>9727</v>
      </c>
      <c r="C2245" s="108" t="s">
        <v>9728</v>
      </c>
    </row>
    <row r="2246" spans="1:3" x14ac:dyDescent="0.3">
      <c r="A2246" s="108">
        <f t="shared" si="35"/>
        <v>0</v>
      </c>
      <c r="B2246" s="108" t="s">
        <v>9731</v>
      </c>
      <c r="C2246" s="108" t="s">
        <v>9732</v>
      </c>
    </row>
    <row r="2247" spans="1:3" x14ac:dyDescent="0.3">
      <c r="A2247" s="108">
        <f t="shared" si="35"/>
        <v>0</v>
      </c>
      <c r="B2247" s="108" t="s">
        <v>9735</v>
      </c>
      <c r="C2247" s="108" t="s">
        <v>9736</v>
      </c>
    </row>
    <row r="2248" spans="1:3" x14ac:dyDescent="0.3">
      <c r="A2248" s="108">
        <f t="shared" si="35"/>
        <v>0</v>
      </c>
      <c r="B2248" s="108" t="s">
        <v>9739</v>
      </c>
      <c r="C2248" s="108" t="s">
        <v>9740</v>
      </c>
    </row>
    <row r="2249" spans="1:3" x14ac:dyDescent="0.3">
      <c r="A2249" s="108">
        <f t="shared" si="35"/>
        <v>0</v>
      </c>
      <c r="B2249" s="108" t="s">
        <v>9743</v>
      </c>
      <c r="C2249" s="108" t="s">
        <v>9744</v>
      </c>
    </row>
    <row r="2250" spans="1:3" x14ac:dyDescent="0.3">
      <c r="A2250" s="108">
        <f t="shared" si="35"/>
        <v>0</v>
      </c>
      <c r="B2250" s="108" t="s">
        <v>9747</v>
      </c>
      <c r="C2250" s="108" t="s">
        <v>9748</v>
      </c>
    </row>
    <row r="2251" spans="1:3" x14ac:dyDescent="0.3">
      <c r="A2251" s="108">
        <f t="shared" si="35"/>
        <v>0</v>
      </c>
      <c r="B2251" s="108" t="s">
        <v>9751</v>
      </c>
      <c r="C2251" s="108" t="s">
        <v>9752</v>
      </c>
    </row>
    <row r="2252" spans="1:3" x14ac:dyDescent="0.3">
      <c r="A2252" s="108">
        <f t="shared" si="35"/>
        <v>0</v>
      </c>
      <c r="B2252" s="108" t="s">
        <v>9755</v>
      </c>
      <c r="C2252" s="108" t="s">
        <v>9756</v>
      </c>
    </row>
    <row r="2253" spans="1:3" x14ac:dyDescent="0.3">
      <c r="A2253" s="108">
        <f t="shared" si="35"/>
        <v>0</v>
      </c>
      <c r="B2253" s="108" t="s">
        <v>9759</v>
      </c>
      <c r="C2253" s="108" t="s">
        <v>9760</v>
      </c>
    </row>
    <row r="2254" spans="1:3" x14ac:dyDescent="0.3">
      <c r="A2254" s="108">
        <f t="shared" si="35"/>
        <v>0</v>
      </c>
      <c r="B2254" s="108" t="s">
        <v>9763</v>
      </c>
      <c r="C2254" s="108" t="s">
        <v>9764</v>
      </c>
    </row>
    <row r="2255" spans="1:3" x14ac:dyDescent="0.3">
      <c r="A2255" s="108">
        <f t="shared" si="35"/>
        <v>0</v>
      </c>
      <c r="B2255" s="108" t="s">
        <v>9767</v>
      </c>
      <c r="C2255" s="108" t="s">
        <v>9768</v>
      </c>
    </row>
    <row r="2256" spans="1:3" x14ac:dyDescent="0.3">
      <c r="A2256" s="108">
        <f t="shared" si="35"/>
        <v>0</v>
      </c>
      <c r="B2256" s="108" t="s">
        <v>9771</v>
      </c>
      <c r="C2256" s="108" t="s">
        <v>9772</v>
      </c>
    </row>
    <row r="2257" spans="1:3" x14ac:dyDescent="0.3">
      <c r="A2257" s="108">
        <f t="shared" si="35"/>
        <v>0</v>
      </c>
      <c r="B2257" s="108" t="s">
        <v>9774</v>
      </c>
      <c r="C2257" s="108" t="s">
        <v>9775</v>
      </c>
    </row>
    <row r="2258" spans="1:3" x14ac:dyDescent="0.3">
      <c r="A2258" s="108">
        <f t="shared" si="35"/>
        <v>0</v>
      </c>
      <c r="B2258" s="108" t="s">
        <v>9778</v>
      </c>
      <c r="C2258" s="108" t="s">
        <v>9779</v>
      </c>
    </row>
    <row r="2259" spans="1:3" x14ac:dyDescent="0.3">
      <c r="A2259" s="108">
        <f t="shared" si="35"/>
        <v>0</v>
      </c>
      <c r="B2259" s="108" t="s">
        <v>9782</v>
      </c>
      <c r="C2259" s="108" t="s">
        <v>9783</v>
      </c>
    </row>
    <row r="2260" spans="1:3" x14ac:dyDescent="0.3">
      <c r="A2260" s="108">
        <f t="shared" si="35"/>
        <v>0</v>
      </c>
      <c r="B2260" s="108" t="s">
        <v>9786</v>
      </c>
      <c r="C2260" s="108" t="s">
        <v>9788</v>
      </c>
    </row>
    <row r="2261" spans="1:3" x14ac:dyDescent="0.3">
      <c r="A2261" s="108">
        <f t="shared" si="35"/>
        <v>0</v>
      </c>
      <c r="B2261" s="108" t="s">
        <v>9791</v>
      </c>
      <c r="C2261" s="108" t="s">
        <v>9792</v>
      </c>
    </row>
    <row r="2262" spans="1:3" x14ac:dyDescent="0.3">
      <c r="A2262" s="108">
        <f t="shared" si="35"/>
        <v>0</v>
      </c>
      <c r="B2262" s="108" t="s">
        <v>9795</v>
      </c>
      <c r="C2262" s="108" t="s">
        <v>9796</v>
      </c>
    </row>
    <row r="2263" spans="1:3" x14ac:dyDescent="0.3">
      <c r="A2263" s="108">
        <f t="shared" si="35"/>
        <v>0</v>
      </c>
      <c r="B2263" s="108" t="s">
        <v>9799</v>
      </c>
      <c r="C2263" s="108" t="s">
        <v>9800</v>
      </c>
    </row>
    <row r="2264" spans="1:3" x14ac:dyDescent="0.3">
      <c r="A2264" s="108">
        <f t="shared" si="35"/>
        <v>0</v>
      </c>
      <c r="B2264" s="108" t="s">
        <v>9803</v>
      </c>
      <c r="C2264" s="108" t="s">
        <v>9804</v>
      </c>
    </row>
    <row r="2265" spans="1:3" x14ac:dyDescent="0.3">
      <c r="A2265" s="108">
        <f t="shared" si="35"/>
        <v>0</v>
      </c>
      <c r="B2265" s="108" t="s">
        <v>9807</v>
      </c>
      <c r="C2265" s="108" t="s">
        <v>9808</v>
      </c>
    </row>
    <row r="2266" spans="1:3" x14ac:dyDescent="0.3">
      <c r="A2266" s="108">
        <f t="shared" si="35"/>
        <v>0</v>
      </c>
      <c r="B2266" s="108" t="s">
        <v>9811</v>
      </c>
      <c r="C2266" s="108" t="s">
        <v>9812</v>
      </c>
    </row>
    <row r="2267" spans="1:3" x14ac:dyDescent="0.3">
      <c r="A2267" s="108">
        <f t="shared" si="35"/>
        <v>0</v>
      </c>
      <c r="B2267" s="108" t="s">
        <v>9815</v>
      </c>
      <c r="C2267" s="108" t="s">
        <v>9816</v>
      </c>
    </row>
    <row r="2268" spans="1:3" x14ac:dyDescent="0.3">
      <c r="A2268" s="108">
        <f t="shared" si="35"/>
        <v>0</v>
      </c>
      <c r="B2268" s="108" t="s">
        <v>9819</v>
      </c>
      <c r="C2268" s="108" t="s">
        <v>9820</v>
      </c>
    </row>
    <row r="2269" spans="1:3" x14ac:dyDescent="0.3">
      <c r="A2269" s="108">
        <f t="shared" si="35"/>
        <v>0</v>
      </c>
      <c r="B2269" s="108" t="s">
        <v>9823</v>
      </c>
      <c r="C2269" s="108" t="s">
        <v>9824</v>
      </c>
    </row>
    <row r="2270" spans="1:3" x14ac:dyDescent="0.3">
      <c r="A2270" s="108">
        <f t="shared" si="35"/>
        <v>0</v>
      </c>
      <c r="B2270" s="108" t="s">
        <v>9827</v>
      </c>
      <c r="C2270" s="108" t="s">
        <v>9828</v>
      </c>
    </row>
    <row r="2271" spans="1:3" x14ac:dyDescent="0.3">
      <c r="A2271" s="108">
        <f t="shared" si="35"/>
        <v>0</v>
      </c>
      <c r="B2271" s="108" t="s">
        <v>9831</v>
      </c>
      <c r="C2271" s="108" t="s">
        <v>9832</v>
      </c>
    </row>
    <row r="2272" spans="1:3" x14ac:dyDescent="0.3">
      <c r="A2272" s="108">
        <f t="shared" si="35"/>
        <v>0</v>
      </c>
      <c r="B2272" s="108" t="s">
        <v>9835</v>
      </c>
      <c r="C2272" s="108" t="s">
        <v>9836</v>
      </c>
    </row>
    <row r="2273" spans="1:3" x14ac:dyDescent="0.3">
      <c r="A2273" s="108">
        <f t="shared" si="35"/>
        <v>0</v>
      </c>
      <c r="B2273" s="108" t="s">
        <v>9839</v>
      </c>
      <c r="C2273" s="108" t="s">
        <v>9840</v>
      </c>
    </row>
    <row r="2274" spans="1:3" x14ac:dyDescent="0.3">
      <c r="A2274" s="108">
        <f t="shared" si="35"/>
        <v>0</v>
      </c>
      <c r="B2274" s="108" t="s">
        <v>9843</v>
      </c>
      <c r="C2274" s="108" t="s">
        <v>9844</v>
      </c>
    </row>
    <row r="2275" spans="1:3" x14ac:dyDescent="0.3">
      <c r="A2275" s="108">
        <f t="shared" si="35"/>
        <v>0</v>
      </c>
      <c r="B2275" s="108" t="s">
        <v>9847</v>
      </c>
      <c r="C2275" s="108" t="s">
        <v>9848</v>
      </c>
    </row>
    <row r="2276" spans="1:3" x14ac:dyDescent="0.3">
      <c r="A2276" s="108">
        <f t="shared" si="35"/>
        <v>0</v>
      </c>
      <c r="B2276" s="108" t="s">
        <v>9851</v>
      </c>
      <c r="C2276" s="108" t="s">
        <v>9852</v>
      </c>
    </row>
    <row r="2277" spans="1:3" x14ac:dyDescent="0.3">
      <c r="A2277" s="108">
        <f t="shared" si="35"/>
        <v>0</v>
      </c>
      <c r="B2277" s="108" t="s">
        <v>9855</v>
      </c>
      <c r="C2277" s="108" t="s">
        <v>9856</v>
      </c>
    </row>
    <row r="2278" spans="1:3" x14ac:dyDescent="0.3">
      <c r="A2278" s="108">
        <f t="shared" si="35"/>
        <v>0</v>
      </c>
      <c r="B2278" s="108" t="s">
        <v>9859</v>
      </c>
      <c r="C2278" s="108" t="s">
        <v>9860</v>
      </c>
    </row>
    <row r="2279" spans="1:3" x14ac:dyDescent="0.3">
      <c r="A2279" s="108">
        <f t="shared" si="35"/>
        <v>0</v>
      </c>
      <c r="B2279" s="108" t="s">
        <v>9863</v>
      </c>
      <c r="C2279" s="108" t="s">
        <v>9864</v>
      </c>
    </row>
    <row r="2280" spans="1:3" x14ac:dyDescent="0.3">
      <c r="A2280" s="108">
        <f t="shared" si="35"/>
        <v>0</v>
      </c>
      <c r="B2280" s="108" t="s">
        <v>9867</v>
      </c>
      <c r="C2280" s="108" t="s">
        <v>9868</v>
      </c>
    </row>
    <row r="2281" spans="1:3" x14ac:dyDescent="0.3">
      <c r="A2281" s="108">
        <f t="shared" si="35"/>
        <v>0</v>
      </c>
      <c r="B2281" s="108" t="s">
        <v>9871</v>
      </c>
      <c r="C2281" s="108" t="s">
        <v>9872</v>
      </c>
    </row>
    <row r="2282" spans="1:3" x14ac:dyDescent="0.3">
      <c r="A2282" s="108">
        <f t="shared" si="35"/>
        <v>0</v>
      </c>
      <c r="B2282" s="108" t="s">
        <v>9875</v>
      </c>
      <c r="C2282" s="108" t="s">
        <v>9876</v>
      </c>
    </row>
    <row r="2283" spans="1:3" x14ac:dyDescent="0.3">
      <c r="A2283" s="108">
        <f t="shared" si="35"/>
        <v>0</v>
      </c>
      <c r="B2283" s="108" t="s">
        <v>9879</v>
      </c>
      <c r="C2283" s="108" t="s">
        <v>9880</v>
      </c>
    </row>
    <row r="2284" spans="1:3" x14ac:dyDescent="0.3">
      <c r="A2284" s="108">
        <f t="shared" si="35"/>
        <v>0</v>
      </c>
      <c r="B2284" s="108" t="s">
        <v>9883</v>
      </c>
      <c r="C2284" s="108" t="s">
        <v>9884</v>
      </c>
    </row>
    <row r="2285" spans="1:3" x14ac:dyDescent="0.3">
      <c r="A2285" s="108">
        <f t="shared" si="35"/>
        <v>0</v>
      </c>
      <c r="B2285" s="108" t="s">
        <v>9887</v>
      </c>
      <c r="C2285" s="108" t="s">
        <v>9888</v>
      </c>
    </row>
    <row r="2286" spans="1:3" x14ac:dyDescent="0.3">
      <c r="A2286" s="108">
        <f t="shared" si="35"/>
        <v>0</v>
      </c>
      <c r="B2286" s="108" t="s">
        <v>9891</v>
      </c>
      <c r="C2286" s="108" t="s">
        <v>9892</v>
      </c>
    </row>
    <row r="2287" spans="1:3" x14ac:dyDescent="0.3">
      <c r="A2287" s="108">
        <f t="shared" si="35"/>
        <v>0</v>
      </c>
      <c r="B2287" s="108" t="s">
        <v>9895</v>
      </c>
      <c r="C2287" s="108" t="s">
        <v>9896</v>
      </c>
    </row>
    <row r="2288" spans="1:3" x14ac:dyDescent="0.3">
      <c r="A2288" s="108">
        <f t="shared" si="35"/>
        <v>0</v>
      </c>
      <c r="B2288" s="108" t="s">
        <v>9899</v>
      </c>
      <c r="C2288" s="108" t="s">
        <v>9900</v>
      </c>
    </row>
    <row r="2289" spans="1:3" x14ac:dyDescent="0.3">
      <c r="A2289" s="108">
        <f t="shared" si="35"/>
        <v>0</v>
      </c>
      <c r="B2289" s="108" t="s">
        <v>9903</v>
      </c>
      <c r="C2289" s="108" t="s">
        <v>9904</v>
      </c>
    </row>
    <row r="2290" spans="1:3" x14ac:dyDescent="0.3">
      <c r="A2290" s="108">
        <f t="shared" si="35"/>
        <v>0</v>
      </c>
      <c r="B2290" s="108" t="s">
        <v>9907</v>
      </c>
      <c r="C2290" s="108" t="s">
        <v>9908</v>
      </c>
    </row>
    <row r="2291" spans="1:3" x14ac:dyDescent="0.3">
      <c r="A2291" s="108">
        <f t="shared" si="35"/>
        <v>0</v>
      </c>
      <c r="B2291" s="108" t="s">
        <v>9911</v>
      </c>
      <c r="C2291" s="108" t="s">
        <v>9912</v>
      </c>
    </row>
    <row r="2292" spans="1:3" x14ac:dyDescent="0.3">
      <c r="A2292" s="108">
        <f t="shared" si="35"/>
        <v>0</v>
      </c>
      <c r="B2292" s="108" t="s">
        <v>9915</v>
      </c>
      <c r="C2292" s="108" t="s">
        <v>9916</v>
      </c>
    </row>
    <row r="2293" spans="1:3" x14ac:dyDescent="0.3">
      <c r="A2293" s="108">
        <f t="shared" si="35"/>
        <v>0</v>
      </c>
      <c r="B2293" s="108" t="s">
        <v>9919</v>
      </c>
      <c r="C2293" s="108" t="s">
        <v>9920</v>
      </c>
    </row>
    <row r="2294" spans="1:3" x14ac:dyDescent="0.3">
      <c r="A2294" s="108">
        <f t="shared" si="35"/>
        <v>0</v>
      </c>
      <c r="B2294" s="108" t="s">
        <v>9923</v>
      </c>
      <c r="C2294" s="108" t="s">
        <v>9924</v>
      </c>
    </row>
    <row r="2295" spans="1:3" x14ac:dyDescent="0.3">
      <c r="A2295" s="108">
        <f t="shared" si="35"/>
        <v>0</v>
      </c>
      <c r="B2295" s="108" t="s">
        <v>9927</v>
      </c>
      <c r="C2295" s="108" t="s">
        <v>9928</v>
      </c>
    </row>
    <row r="2296" spans="1:3" x14ac:dyDescent="0.3">
      <c r="A2296" s="108">
        <f t="shared" si="35"/>
        <v>0</v>
      </c>
      <c r="B2296" s="108" t="s">
        <v>9931</v>
      </c>
      <c r="C2296" s="108" t="s">
        <v>9932</v>
      </c>
    </row>
    <row r="2297" spans="1:3" x14ac:dyDescent="0.3">
      <c r="A2297" s="108">
        <f t="shared" si="35"/>
        <v>0</v>
      </c>
      <c r="B2297" s="108" t="s">
        <v>9935</v>
      </c>
      <c r="C2297" s="108" t="s">
        <v>9936</v>
      </c>
    </row>
    <row r="2298" spans="1:3" x14ac:dyDescent="0.3">
      <c r="A2298" s="108">
        <f t="shared" si="35"/>
        <v>0</v>
      </c>
      <c r="B2298" s="108" t="s">
        <v>9939</v>
      </c>
      <c r="C2298" s="108" t="s">
        <v>9940</v>
      </c>
    </row>
    <row r="2299" spans="1:3" x14ac:dyDescent="0.3">
      <c r="A2299" s="108">
        <f t="shared" si="35"/>
        <v>0</v>
      </c>
      <c r="B2299" s="108" t="s">
        <v>9943</v>
      </c>
      <c r="C2299" s="108" t="s">
        <v>9944</v>
      </c>
    </row>
    <row r="2300" spans="1:3" x14ac:dyDescent="0.3">
      <c r="A2300" s="108">
        <f t="shared" si="35"/>
        <v>0</v>
      </c>
      <c r="B2300" s="108" t="s">
        <v>9947</v>
      </c>
      <c r="C2300" s="108" t="s">
        <v>9948</v>
      </c>
    </row>
    <row r="2301" spans="1:3" x14ac:dyDescent="0.3">
      <c r="A2301" s="108">
        <f t="shared" si="35"/>
        <v>0</v>
      </c>
      <c r="B2301" s="108" t="s">
        <v>9951</v>
      </c>
      <c r="C2301" s="108" t="s">
        <v>9952</v>
      </c>
    </row>
    <row r="2302" spans="1:3" x14ac:dyDescent="0.3">
      <c r="A2302" s="108">
        <f t="shared" si="35"/>
        <v>0</v>
      </c>
      <c r="B2302" s="108" t="s">
        <v>9955</v>
      </c>
      <c r="C2302" s="108" t="s">
        <v>9956</v>
      </c>
    </row>
    <row r="2303" spans="1:3" x14ac:dyDescent="0.3">
      <c r="A2303" s="108">
        <f t="shared" si="35"/>
        <v>0</v>
      </c>
      <c r="B2303" s="108" t="s">
        <v>9959</v>
      </c>
      <c r="C2303" s="108" t="s">
        <v>9960</v>
      </c>
    </row>
    <row r="2304" spans="1:3" x14ac:dyDescent="0.3">
      <c r="A2304" s="108">
        <f t="shared" si="35"/>
        <v>0</v>
      </c>
      <c r="B2304" s="108" t="s">
        <v>9963</v>
      </c>
      <c r="C2304" s="108" t="s">
        <v>9964</v>
      </c>
    </row>
    <row r="2305" spans="1:3" x14ac:dyDescent="0.3">
      <c r="A2305" s="108">
        <f t="shared" si="35"/>
        <v>0</v>
      </c>
      <c r="B2305" s="108" t="s">
        <v>9967</v>
      </c>
      <c r="C2305" s="108" t="s">
        <v>9968</v>
      </c>
    </row>
    <row r="2306" spans="1:3" x14ac:dyDescent="0.3">
      <c r="A2306" s="108">
        <f t="shared" si="35"/>
        <v>0</v>
      </c>
      <c r="B2306" s="108" t="s">
        <v>9971</v>
      </c>
      <c r="C2306" s="108" t="s">
        <v>9972</v>
      </c>
    </row>
    <row r="2307" spans="1:3" x14ac:dyDescent="0.3">
      <c r="A2307" s="108">
        <f t="shared" ref="A2307:A2370" si="36">IFERROR(IF(SEARCH($D$1,C2307)&gt;0,A2306+1,A2306),A2306)</f>
        <v>0</v>
      </c>
      <c r="B2307" s="108" t="s">
        <v>9975</v>
      </c>
      <c r="C2307" s="108" t="s">
        <v>9976</v>
      </c>
    </row>
    <row r="2308" spans="1:3" x14ac:dyDescent="0.3">
      <c r="A2308" s="108">
        <f t="shared" si="36"/>
        <v>0</v>
      </c>
      <c r="B2308" s="108" t="s">
        <v>9979</v>
      </c>
      <c r="C2308" s="108" t="s">
        <v>9980</v>
      </c>
    </row>
    <row r="2309" spans="1:3" x14ac:dyDescent="0.3">
      <c r="A2309" s="108">
        <f t="shared" si="36"/>
        <v>0</v>
      </c>
      <c r="B2309" s="108" t="s">
        <v>9983</v>
      </c>
      <c r="C2309" s="108" t="s">
        <v>9984</v>
      </c>
    </row>
    <row r="2310" spans="1:3" x14ac:dyDescent="0.3">
      <c r="A2310" s="108">
        <f t="shared" si="36"/>
        <v>0</v>
      </c>
      <c r="B2310" s="108" t="s">
        <v>9987</v>
      </c>
      <c r="C2310" s="108" t="s">
        <v>9988</v>
      </c>
    </row>
    <row r="2311" spans="1:3" x14ac:dyDescent="0.3">
      <c r="A2311" s="108">
        <f t="shared" si="36"/>
        <v>0</v>
      </c>
      <c r="B2311" s="108" t="s">
        <v>9991</v>
      </c>
      <c r="C2311" s="108" t="s">
        <v>9992</v>
      </c>
    </row>
    <row r="2312" spans="1:3" x14ac:dyDescent="0.3">
      <c r="A2312" s="108">
        <f t="shared" si="36"/>
        <v>0</v>
      </c>
      <c r="B2312" s="108" t="s">
        <v>9995</v>
      </c>
      <c r="C2312" s="108" t="s">
        <v>9996</v>
      </c>
    </row>
    <row r="2313" spans="1:3" x14ac:dyDescent="0.3">
      <c r="A2313" s="108">
        <f t="shared" si="36"/>
        <v>0</v>
      </c>
      <c r="B2313" s="108" t="s">
        <v>9998</v>
      </c>
      <c r="C2313" s="108" t="s">
        <v>10000</v>
      </c>
    </row>
    <row r="2314" spans="1:3" x14ac:dyDescent="0.3">
      <c r="A2314" s="108">
        <f t="shared" si="36"/>
        <v>0</v>
      </c>
      <c r="B2314" s="108" t="s">
        <v>10003</v>
      </c>
      <c r="C2314" s="108" t="s">
        <v>10004</v>
      </c>
    </row>
    <row r="2315" spans="1:3" x14ac:dyDescent="0.3">
      <c r="A2315" s="108">
        <f t="shared" si="36"/>
        <v>0</v>
      </c>
      <c r="B2315" s="108" t="s">
        <v>10007</v>
      </c>
      <c r="C2315" s="108" t="s">
        <v>10008</v>
      </c>
    </row>
    <row r="2316" spans="1:3" x14ac:dyDescent="0.3">
      <c r="A2316" s="108">
        <f t="shared" si="36"/>
        <v>0</v>
      </c>
      <c r="B2316" s="108" t="s">
        <v>10011</v>
      </c>
      <c r="C2316" s="108" t="s">
        <v>10012</v>
      </c>
    </row>
    <row r="2317" spans="1:3" x14ac:dyDescent="0.3">
      <c r="A2317" s="108">
        <f t="shared" si="36"/>
        <v>0</v>
      </c>
      <c r="B2317" s="108" t="s">
        <v>10015</v>
      </c>
      <c r="C2317" s="108" t="s">
        <v>10016</v>
      </c>
    </row>
    <row r="2318" spans="1:3" x14ac:dyDescent="0.3">
      <c r="A2318" s="108">
        <f t="shared" si="36"/>
        <v>0</v>
      </c>
      <c r="B2318" s="108" t="s">
        <v>10019</v>
      </c>
      <c r="C2318" s="108" t="s">
        <v>10020</v>
      </c>
    </row>
    <row r="2319" spans="1:3" x14ac:dyDescent="0.3">
      <c r="A2319" s="108">
        <f t="shared" si="36"/>
        <v>0</v>
      </c>
      <c r="B2319" s="108" t="s">
        <v>10023</v>
      </c>
      <c r="C2319" s="108" t="s">
        <v>10024</v>
      </c>
    </row>
    <row r="2320" spans="1:3" x14ac:dyDescent="0.3">
      <c r="A2320" s="108">
        <f t="shared" si="36"/>
        <v>0</v>
      </c>
      <c r="B2320" s="108" t="s">
        <v>10027</v>
      </c>
      <c r="C2320" s="108" t="s">
        <v>10028</v>
      </c>
    </row>
    <row r="2321" spans="1:3" x14ac:dyDescent="0.3">
      <c r="A2321" s="108">
        <f t="shared" si="36"/>
        <v>0</v>
      </c>
      <c r="B2321" s="108" t="s">
        <v>10031</v>
      </c>
      <c r="C2321" s="108" t="s">
        <v>10032</v>
      </c>
    </row>
    <row r="2322" spans="1:3" x14ac:dyDescent="0.3">
      <c r="A2322" s="108">
        <f t="shared" si="36"/>
        <v>0</v>
      </c>
      <c r="B2322" s="108" t="s">
        <v>10035</v>
      </c>
      <c r="C2322" s="108" t="s">
        <v>10036</v>
      </c>
    </row>
    <row r="2323" spans="1:3" x14ac:dyDescent="0.3">
      <c r="A2323" s="108">
        <f t="shared" si="36"/>
        <v>0</v>
      </c>
      <c r="B2323" s="108" t="s">
        <v>10039</v>
      </c>
      <c r="C2323" s="108" t="s">
        <v>10040</v>
      </c>
    </row>
    <row r="2324" spans="1:3" x14ac:dyDescent="0.3">
      <c r="A2324" s="108">
        <f t="shared" si="36"/>
        <v>0</v>
      </c>
      <c r="B2324" s="108" t="s">
        <v>10043</v>
      </c>
      <c r="C2324" s="108" t="s">
        <v>10044</v>
      </c>
    </row>
    <row r="2325" spans="1:3" x14ac:dyDescent="0.3">
      <c r="A2325" s="108">
        <f t="shared" si="36"/>
        <v>0</v>
      </c>
      <c r="B2325" s="108" t="s">
        <v>10047</v>
      </c>
      <c r="C2325" s="108" t="s">
        <v>10048</v>
      </c>
    </row>
    <row r="2326" spans="1:3" x14ac:dyDescent="0.3">
      <c r="A2326" s="108">
        <f t="shared" si="36"/>
        <v>0</v>
      </c>
      <c r="B2326" s="108" t="s">
        <v>10050</v>
      </c>
      <c r="C2326" s="108" t="s">
        <v>10051</v>
      </c>
    </row>
    <row r="2327" spans="1:3" x14ac:dyDescent="0.3">
      <c r="A2327" s="108">
        <f t="shared" si="36"/>
        <v>0</v>
      </c>
      <c r="B2327" s="108" t="s">
        <v>10054</v>
      </c>
      <c r="C2327" s="108" t="s">
        <v>10055</v>
      </c>
    </row>
    <row r="2328" spans="1:3" x14ac:dyDescent="0.3">
      <c r="A2328" s="108">
        <f t="shared" si="36"/>
        <v>0</v>
      </c>
      <c r="B2328" s="108" t="s">
        <v>10058</v>
      </c>
      <c r="C2328" s="108" t="s">
        <v>10059</v>
      </c>
    </row>
    <row r="2329" spans="1:3" x14ac:dyDescent="0.3">
      <c r="A2329" s="108">
        <f t="shared" si="36"/>
        <v>0</v>
      </c>
      <c r="B2329" s="108" t="s">
        <v>10060</v>
      </c>
      <c r="C2329" s="108" t="s">
        <v>10061</v>
      </c>
    </row>
    <row r="2330" spans="1:3" x14ac:dyDescent="0.3">
      <c r="A2330" s="108">
        <f t="shared" si="36"/>
        <v>0</v>
      </c>
      <c r="B2330" s="108" t="s">
        <v>10064</v>
      </c>
      <c r="C2330" s="108" t="s">
        <v>10065</v>
      </c>
    </row>
    <row r="2331" spans="1:3" x14ac:dyDescent="0.3">
      <c r="A2331" s="108">
        <f t="shared" si="36"/>
        <v>0</v>
      </c>
      <c r="B2331" s="108" t="s">
        <v>10068</v>
      </c>
      <c r="C2331" s="108" t="s">
        <v>10069</v>
      </c>
    </row>
    <row r="2332" spans="1:3" x14ac:dyDescent="0.3">
      <c r="A2332" s="108">
        <f t="shared" si="36"/>
        <v>0</v>
      </c>
      <c r="B2332" s="108" t="s">
        <v>10072</v>
      </c>
      <c r="C2332" s="108" t="s">
        <v>10073</v>
      </c>
    </row>
    <row r="2333" spans="1:3" x14ac:dyDescent="0.3">
      <c r="A2333" s="108">
        <f t="shared" si="36"/>
        <v>0</v>
      </c>
      <c r="B2333" s="108" t="s">
        <v>10076</v>
      </c>
      <c r="C2333" s="108" t="s">
        <v>10077</v>
      </c>
    </row>
    <row r="2334" spans="1:3" x14ac:dyDescent="0.3">
      <c r="A2334" s="108">
        <f t="shared" si="36"/>
        <v>0</v>
      </c>
      <c r="B2334" s="108" t="s">
        <v>10080</v>
      </c>
      <c r="C2334" s="108" t="s">
        <v>10081</v>
      </c>
    </row>
    <row r="2335" spans="1:3" x14ac:dyDescent="0.3">
      <c r="A2335" s="108">
        <f t="shared" si="36"/>
        <v>0</v>
      </c>
      <c r="B2335" s="108" t="s">
        <v>10084</v>
      </c>
      <c r="C2335" s="108" t="s">
        <v>10085</v>
      </c>
    </row>
    <row r="2336" spans="1:3" x14ac:dyDescent="0.3">
      <c r="A2336" s="108">
        <f t="shared" si="36"/>
        <v>0</v>
      </c>
      <c r="B2336" s="108" t="s">
        <v>10088</v>
      </c>
      <c r="C2336" s="108" t="s">
        <v>10089</v>
      </c>
    </row>
    <row r="2337" spans="1:3" x14ac:dyDescent="0.3">
      <c r="A2337" s="108">
        <f t="shared" si="36"/>
        <v>0</v>
      </c>
      <c r="B2337" s="108" t="s">
        <v>10092</v>
      </c>
      <c r="C2337" s="108" t="s">
        <v>10093</v>
      </c>
    </row>
    <row r="2338" spans="1:3" x14ac:dyDescent="0.3">
      <c r="A2338" s="108">
        <f t="shared" si="36"/>
        <v>0</v>
      </c>
      <c r="B2338" s="108" t="s">
        <v>10096</v>
      </c>
      <c r="C2338" s="108" t="s">
        <v>10097</v>
      </c>
    </row>
    <row r="2339" spans="1:3" x14ac:dyDescent="0.3">
      <c r="A2339" s="108">
        <f t="shared" si="36"/>
        <v>0</v>
      </c>
      <c r="B2339" s="108" t="s">
        <v>10100</v>
      </c>
      <c r="C2339" s="108" t="s">
        <v>10101</v>
      </c>
    </row>
    <row r="2340" spans="1:3" x14ac:dyDescent="0.3">
      <c r="A2340" s="108">
        <f t="shared" si="36"/>
        <v>0</v>
      </c>
      <c r="B2340" s="108" t="s">
        <v>10104</v>
      </c>
      <c r="C2340" s="108" t="s">
        <v>10105</v>
      </c>
    </row>
    <row r="2341" spans="1:3" x14ac:dyDescent="0.3">
      <c r="A2341" s="108">
        <f t="shared" si="36"/>
        <v>0</v>
      </c>
      <c r="B2341" s="108" t="s">
        <v>10108</v>
      </c>
      <c r="C2341" s="108" t="s">
        <v>10109</v>
      </c>
    </row>
    <row r="2342" spans="1:3" x14ac:dyDescent="0.3">
      <c r="A2342" s="108">
        <f t="shared" si="36"/>
        <v>0</v>
      </c>
      <c r="B2342" s="108" t="s">
        <v>10112</v>
      </c>
      <c r="C2342" s="108" t="s">
        <v>10113</v>
      </c>
    </row>
    <row r="2343" spans="1:3" x14ac:dyDescent="0.3">
      <c r="A2343" s="108">
        <f t="shared" si="36"/>
        <v>0</v>
      </c>
      <c r="B2343" s="108" t="s">
        <v>10116</v>
      </c>
      <c r="C2343" s="108" t="s">
        <v>10117</v>
      </c>
    </row>
    <row r="2344" spans="1:3" x14ac:dyDescent="0.3">
      <c r="A2344" s="108">
        <f t="shared" si="36"/>
        <v>0</v>
      </c>
      <c r="B2344" s="108" t="s">
        <v>10120</v>
      </c>
      <c r="C2344" s="108" t="s">
        <v>10121</v>
      </c>
    </row>
    <row r="2345" spans="1:3" x14ac:dyDescent="0.3">
      <c r="A2345" s="108">
        <f t="shared" si="36"/>
        <v>0</v>
      </c>
      <c r="B2345" s="108" t="s">
        <v>10124</v>
      </c>
      <c r="C2345" s="108" t="s">
        <v>10125</v>
      </c>
    </row>
    <row r="2346" spans="1:3" x14ac:dyDescent="0.3">
      <c r="A2346" s="108">
        <f t="shared" si="36"/>
        <v>0</v>
      </c>
      <c r="B2346" s="108" t="s">
        <v>10128</v>
      </c>
      <c r="C2346" s="108" t="s">
        <v>10129</v>
      </c>
    </row>
    <row r="2347" spans="1:3" x14ac:dyDescent="0.3">
      <c r="A2347" s="108">
        <f t="shared" si="36"/>
        <v>0</v>
      </c>
      <c r="B2347" s="108" t="s">
        <v>10132</v>
      </c>
      <c r="C2347" s="108" t="s">
        <v>10133</v>
      </c>
    </row>
    <row r="2348" spans="1:3" x14ac:dyDescent="0.3">
      <c r="A2348" s="108">
        <f t="shared" si="36"/>
        <v>0</v>
      </c>
      <c r="B2348" s="108" t="s">
        <v>10136</v>
      </c>
      <c r="C2348" s="108" t="s">
        <v>10137</v>
      </c>
    </row>
    <row r="2349" spans="1:3" x14ac:dyDescent="0.3">
      <c r="A2349" s="108">
        <f t="shared" si="36"/>
        <v>0</v>
      </c>
      <c r="B2349" s="108" t="s">
        <v>10140</v>
      </c>
      <c r="C2349" s="108" t="s">
        <v>10141</v>
      </c>
    </row>
    <row r="2350" spans="1:3" x14ac:dyDescent="0.3">
      <c r="A2350" s="108">
        <f t="shared" si="36"/>
        <v>0</v>
      </c>
      <c r="B2350" s="108" t="s">
        <v>10144</v>
      </c>
      <c r="C2350" s="108" t="s">
        <v>10145</v>
      </c>
    </row>
    <row r="2351" spans="1:3" x14ac:dyDescent="0.3">
      <c r="A2351" s="108">
        <f t="shared" si="36"/>
        <v>0</v>
      </c>
      <c r="B2351" s="108" t="s">
        <v>10148</v>
      </c>
      <c r="C2351" s="108" t="s">
        <v>10149</v>
      </c>
    </row>
    <row r="2352" spans="1:3" x14ac:dyDescent="0.3">
      <c r="A2352" s="108">
        <f t="shared" si="36"/>
        <v>0</v>
      </c>
      <c r="B2352" s="108" t="s">
        <v>10152</v>
      </c>
      <c r="C2352" s="108" t="s">
        <v>10153</v>
      </c>
    </row>
    <row r="2353" spans="1:3" x14ac:dyDescent="0.3">
      <c r="A2353" s="108">
        <f t="shared" si="36"/>
        <v>0</v>
      </c>
      <c r="B2353" s="108" t="s">
        <v>10156</v>
      </c>
      <c r="C2353" s="108" t="s">
        <v>10157</v>
      </c>
    </row>
    <row r="2354" spans="1:3" x14ac:dyDescent="0.3">
      <c r="A2354" s="108">
        <f t="shared" si="36"/>
        <v>0</v>
      </c>
      <c r="B2354" s="108" t="s">
        <v>10160</v>
      </c>
      <c r="C2354" s="108" t="s">
        <v>10161</v>
      </c>
    </row>
    <row r="2355" spans="1:3" x14ac:dyDescent="0.3">
      <c r="A2355" s="108">
        <f t="shared" si="36"/>
        <v>0</v>
      </c>
      <c r="B2355" s="108" t="s">
        <v>10164</v>
      </c>
      <c r="C2355" s="108" t="s">
        <v>10165</v>
      </c>
    </row>
    <row r="2356" spans="1:3" x14ac:dyDescent="0.3">
      <c r="A2356" s="108">
        <f t="shared" si="36"/>
        <v>0</v>
      </c>
      <c r="B2356" s="108" t="s">
        <v>10168</v>
      </c>
      <c r="C2356" s="108" t="s">
        <v>10169</v>
      </c>
    </row>
    <row r="2357" spans="1:3" x14ac:dyDescent="0.3">
      <c r="A2357" s="108">
        <f t="shared" si="36"/>
        <v>0</v>
      </c>
      <c r="B2357" s="108" t="s">
        <v>10172</v>
      </c>
      <c r="C2357" s="108" t="s">
        <v>10173</v>
      </c>
    </row>
    <row r="2358" spans="1:3" x14ac:dyDescent="0.3">
      <c r="A2358" s="108">
        <f t="shared" si="36"/>
        <v>0</v>
      </c>
      <c r="B2358" s="108" t="s">
        <v>10176</v>
      </c>
      <c r="C2358" s="108" t="s">
        <v>10177</v>
      </c>
    </row>
    <row r="2359" spans="1:3" x14ac:dyDescent="0.3">
      <c r="A2359" s="108">
        <f t="shared" si="36"/>
        <v>0</v>
      </c>
      <c r="B2359" s="108" t="s">
        <v>10180</v>
      </c>
      <c r="C2359" s="108" t="s">
        <v>10181</v>
      </c>
    </row>
    <row r="2360" spans="1:3" x14ac:dyDescent="0.3">
      <c r="A2360" s="108">
        <f t="shared" si="36"/>
        <v>0</v>
      </c>
      <c r="B2360" s="108" t="s">
        <v>10184</v>
      </c>
      <c r="C2360" s="108" t="s">
        <v>10185</v>
      </c>
    </row>
    <row r="2361" spans="1:3" x14ac:dyDescent="0.3">
      <c r="A2361" s="108">
        <f t="shared" si="36"/>
        <v>0</v>
      </c>
      <c r="B2361" s="108" t="s">
        <v>10188</v>
      </c>
      <c r="C2361" s="108" t="s">
        <v>10189</v>
      </c>
    </row>
    <row r="2362" spans="1:3" x14ac:dyDescent="0.3">
      <c r="A2362" s="108">
        <f t="shared" si="36"/>
        <v>0</v>
      </c>
      <c r="B2362" s="108" t="s">
        <v>10191</v>
      </c>
      <c r="C2362" s="108" t="s">
        <v>10192</v>
      </c>
    </row>
    <row r="2363" spans="1:3" x14ac:dyDescent="0.3">
      <c r="A2363" s="108">
        <f t="shared" si="36"/>
        <v>0</v>
      </c>
      <c r="B2363" s="108" t="s">
        <v>10195</v>
      </c>
      <c r="C2363" s="108" t="s">
        <v>10196</v>
      </c>
    </row>
    <row r="2364" spans="1:3" x14ac:dyDescent="0.3">
      <c r="A2364" s="108">
        <f t="shared" si="36"/>
        <v>0</v>
      </c>
      <c r="B2364" s="108" t="s">
        <v>10199</v>
      </c>
      <c r="C2364" s="108" t="s">
        <v>10200</v>
      </c>
    </row>
    <row r="2365" spans="1:3" x14ac:dyDescent="0.3">
      <c r="A2365" s="108">
        <f t="shared" si="36"/>
        <v>0</v>
      </c>
      <c r="B2365" s="108" t="s">
        <v>10203</v>
      </c>
      <c r="C2365" s="108" t="s">
        <v>10204</v>
      </c>
    </row>
    <row r="2366" spans="1:3" x14ac:dyDescent="0.3">
      <c r="A2366" s="108">
        <f t="shared" si="36"/>
        <v>0</v>
      </c>
      <c r="B2366" s="108" t="s">
        <v>10207</v>
      </c>
      <c r="C2366" s="108" t="s">
        <v>10208</v>
      </c>
    </row>
    <row r="2367" spans="1:3" x14ac:dyDescent="0.3">
      <c r="A2367" s="108">
        <f t="shared" si="36"/>
        <v>0</v>
      </c>
      <c r="B2367" s="108" t="s">
        <v>10211</v>
      </c>
      <c r="C2367" s="108" t="s">
        <v>10212</v>
      </c>
    </row>
    <row r="2368" spans="1:3" x14ac:dyDescent="0.3">
      <c r="A2368" s="108">
        <f t="shared" si="36"/>
        <v>0</v>
      </c>
      <c r="B2368" s="108" t="s">
        <v>10215</v>
      </c>
      <c r="C2368" s="108" t="s">
        <v>10216</v>
      </c>
    </row>
    <row r="2369" spans="1:3" x14ac:dyDescent="0.3">
      <c r="A2369" s="108">
        <f t="shared" si="36"/>
        <v>0</v>
      </c>
      <c r="B2369" s="108" t="s">
        <v>10219</v>
      </c>
      <c r="C2369" s="108" t="s">
        <v>10220</v>
      </c>
    </row>
    <row r="2370" spans="1:3" x14ac:dyDescent="0.3">
      <c r="A2370" s="108">
        <f t="shared" si="36"/>
        <v>0</v>
      </c>
      <c r="B2370" s="108" t="s">
        <v>10223</v>
      </c>
      <c r="C2370" s="108" t="s">
        <v>10225</v>
      </c>
    </row>
    <row r="2371" spans="1:3" x14ac:dyDescent="0.3">
      <c r="A2371" s="108">
        <f t="shared" ref="A2371:A2434" si="37">IFERROR(IF(SEARCH($D$1,C2371)&gt;0,A2370+1,A2370),A2370)</f>
        <v>0</v>
      </c>
      <c r="B2371" s="108" t="s">
        <v>10228</v>
      </c>
      <c r="C2371" s="108" t="s">
        <v>10229</v>
      </c>
    </row>
    <row r="2372" spans="1:3" x14ac:dyDescent="0.3">
      <c r="A2372" s="108">
        <f t="shared" si="37"/>
        <v>0</v>
      </c>
      <c r="B2372" s="108" t="s">
        <v>10232</v>
      </c>
      <c r="C2372" s="108" t="s">
        <v>10233</v>
      </c>
    </row>
    <row r="2373" spans="1:3" x14ac:dyDescent="0.3">
      <c r="A2373" s="108">
        <f t="shared" si="37"/>
        <v>0</v>
      </c>
      <c r="B2373" s="108" t="s">
        <v>10236</v>
      </c>
      <c r="C2373" s="108" t="s">
        <v>10237</v>
      </c>
    </row>
    <row r="2374" spans="1:3" x14ac:dyDescent="0.3">
      <c r="A2374" s="108">
        <f t="shared" si="37"/>
        <v>0</v>
      </c>
      <c r="B2374" s="108" t="s">
        <v>10240</v>
      </c>
      <c r="C2374" s="108" t="s">
        <v>10241</v>
      </c>
    </row>
    <row r="2375" spans="1:3" x14ac:dyDescent="0.3">
      <c r="A2375" s="108">
        <f t="shared" si="37"/>
        <v>0</v>
      </c>
      <c r="B2375" s="108" t="s">
        <v>10244</v>
      </c>
      <c r="C2375" s="108" t="s">
        <v>10245</v>
      </c>
    </row>
    <row r="2376" spans="1:3" x14ac:dyDescent="0.3">
      <c r="A2376" s="108">
        <f t="shared" si="37"/>
        <v>0</v>
      </c>
      <c r="B2376" s="108" t="s">
        <v>10248</v>
      </c>
      <c r="C2376" s="108" t="s">
        <v>10249</v>
      </c>
    </row>
    <row r="2377" spans="1:3" x14ac:dyDescent="0.3">
      <c r="A2377" s="108">
        <f t="shared" si="37"/>
        <v>0</v>
      </c>
      <c r="B2377" s="108" t="s">
        <v>10252</v>
      </c>
      <c r="C2377" s="108" t="s">
        <v>10253</v>
      </c>
    </row>
    <row r="2378" spans="1:3" x14ac:dyDescent="0.3">
      <c r="A2378" s="108">
        <f t="shared" si="37"/>
        <v>0</v>
      </c>
      <c r="B2378" s="108" t="s">
        <v>10256</v>
      </c>
      <c r="C2378" s="108" t="s">
        <v>10257</v>
      </c>
    </row>
    <row r="2379" spans="1:3" x14ac:dyDescent="0.3">
      <c r="A2379" s="108">
        <f t="shared" si="37"/>
        <v>0</v>
      </c>
      <c r="B2379" s="108" t="s">
        <v>10260</v>
      </c>
      <c r="C2379" s="108" t="s">
        <v>10261</v>
      </c>
    </row>
    <row r="2380" spans="1:3" x14ac:dyDescent="0.3">
      <c r="A2380" s="108">
        <f t="shared" si="37"/>
        <v>0</v>
      </c>
      <c r="B2380" s="108" t="s">
        <v>10264</v>
      </c>
      <c r="C2380" s="108" t="s">
        <v>10265</v>
      </c>
    </row>
    <row r="2381" spans="1:3" x14ac:dyDescent="0.3">
      <c r="A2381" s="108">
        <f t="shared" si="37"/>
        <v>0</v>
      </c>
      <c r="B2381" s="108" t="s">
        <v>10268</v>
      </c>
      <c r="C2381" s="108" t="s">
        <v>10269</v>
      </c>
    </row>
    <row r="2382" spans="1:3" x14ac:dyDescent="0.3">
      <c r="A2382" s="108">
        <f t="shared" si="37"/>
        <v>0</v>
      </c>
      <c r="B2382" s="108" t="s">
        <v>10272</v>
      </c>
      <c r="C2382" s="108" t="s">
        <v>10273</v>
      </c>
    </row>
    <row r="2383" spans="1:3" x14ac:dyDescent="0.3">
      <c r="A2383" s="108">
        <f t="shared" si="37"/>
        <v>0</v>
      </c>
      <c r="B2383" s="108" t="s">
        <v>10276</v>
      </c>
      <c r="C2383" s="108" t="s">
        <v>10277</v>
      </c>
    </row>
    <row r="2384" spans="1:3" x14ac:dyDescent="0.3">
      <c r="A2384" s="108">
        <f t="shared" si="37"/>
        <v>0</v>
      </c>
      <c r="B2384" s="108" t="s">
        <v>10280</v>
      </c>
      <c r="C2384" s="108" t="s">
        <v>10281</v>
      </c>
    </row>
    <row r="2385" spans="1:3" x14ac:dyDescent="0.3">
      <c r="A2385" s="108">
        <f t="shared" si="37"/>
        <v>0</v>
      </c>
      <c r="B2385" s="108" t="s">
        <v>10284</v>
      </c>
      <c r="C2385" s="108" t="s">
        <v>10285</v>
      </c>
    </row>
    <row r="2386" spans="1:3" x14ac:dyDescent="0.3">
      <c r="A2386" s="108">
        <f t="shared" si="37"/>
        <v>0</v>
      </c>
      <c r="B2386" s="108" t="s">
        <v>10288</v>
      </c>
      <c r="C2386" s="108" t="s">
        <v>10289</v>
      </c>
    </row>
    <row r="2387" spans="1:3" x14ac:dyDescent="0.3">
      <c r="A2387" s="108">
        <f t="shared" si="37"/>
        <v>0</v>
      </c>
      <c r="B2387" s="108" t="s">
        <v>10292</v>
      </c>
      <c r="C2387" s="108" t="s">
        <v>10293</v>
      </c>
    </row>
    <row r="2388" spans="1:3" x14ac:dyDescent="0.3">
      <c r="A2388" s="108">
        <f t="shared" si="37"/>
        <v>0</v>
      </c>
      <c r="B2388" s="108" t="s">
        <v>10296</v>
      </c>
      <c r="C2388" s="108" t="s">
        <v>10297</v>
      </c>
    </row>
    <row r="2389" spans="1:3" x14ac:dyDescent="0.3">
      <c r="A2389" s="108">
        <f t="shared" si="37"/>
        <v>0</v>
      </c>
      <c r="B2389" s="108" t="s">
        <v>10300</v>
      </c>
      <c r="C2389" s="108" t="s">
        <v>10301</v>
      </c>
    </row>
    <row r="2390" spans="1:3" x14ac:dyDescent="0.3">
      <c r="A2390" s="108">
        <f t="shared" si="37"/>
        <v>0</v>
      </c>
      <c r="B2390" s="108" t="s">
        <v>10304</v>
      </c>
      <c r="C2390" s="108" t="s">
        <v>10305</v>
      </c>
    </row>
    <row r="2391" spans="1:3" x14ac:dyDescent="0.3">
      <c r="A2391" s="108">
        <f t="shared" si="37"/>
        <v>0</v>
      </c>
      <c r="B2391" s="108" t="s">
        <v>10308</v>
      </c>
      <c r="C2391" s="108" t="s">
        <v>10309</v>
      </c>
    </row>
    <row r="2392" spans="1:3" x14ac:dyDescent="0.3">
      <c r="A2392" s="108">
        <f t="shared" si="37"/>
        <v>0</v>
      </c>
      <c r="B2392" s="108" t="s">
        <v>10312</v>
      </c>
      <c r="C2392" s="108" t="s">
        <v>10313</v>
      </c>
    </row>
    <row r="2393" spans="1:3" x14ac:dyDescent="0.3">
      <c r="A2393" s="108">
        <f t="shared" si="37"/>
        <v>0</v>
      </c>
      <c r="B2393" s="108" t="s">
        <v>10316</v>
      </c>
      <c r="C2393" s="108" t="s">
        <v>10317</v>
      </c>
    </row>
    <row r="2394" spans="1:3" x14ac:dyDescent="0.3">
      <c r="A2394" s="108">
        <f t="shared" si="37"/>
        <v>0</v>
      </c>
      <c r="B2394" s="108" t="s">
        <v>10320</v>
      </c>
      <c r="C2394" s="108" t="s">
        <v>10321</v>
      </c>
    </row>
    <row r="2395" spans="1:3" x14ac:dyDescent="0.3">
      <c r="A2395" s="108">
        <f t="shared" si="37"/>
        <v>0</v>
      </c>
      <c r="B2395" s="108" t="s">
        <v>10324</v>
      </c>
      <c r="C2395" s="108" t="s">
        <v>10325</v>
      </c>
    </row>
    <row r="2396" spans="1:3" x14ac:dyDescent="0.3">
      <c r="A2396" s="108">
        <f t="shared" si="37"/>
        <v>0</v>
      </c>
      <c r="B2396" s="108" t="s">
        <v>10328</v>
      </c>
      <c r="C2396" s="108" t="s">
        <v>10329</v>
      </c>
    </row>
    <row r="2397" spans="1:3" x14ac:dyDescent="0.3">
      <c r="A2397" s="108">
        <f t="shared" si="37"/>
        <v>0</v>
      </c>
      <c r="B2397" s="108" t="s">
        <v>10332</v>
      </c>
      <c r="C2397" s="108" t="s">
        <v>10333</v>
      </c>
    </row>
    <row r="2398" spans="1:3" x14ac:dyDescent="0.3">
      <c r="A2398" s="108">
        <f t="shared" si="37"/>
        <v>0</v>
      </c>
      <c r="B2398" s="108" t="s">
        <v>10335</v>
      </c>
      <c r="C2398" s="108" t="s">
        <v>10336</v>
      </c>
    </row>
    <row r="2399" spans="1:3" x14ac:dyDescent="0.3">
      <c r="A2399" s="108">
        <f t="shared" si="37"/>
        <v>0</v>
      </c>
      <c r="B2399" s="108" t="s">
        <v>10338</v>
      </c>
      <c r="C2399" s="108" t="s">
        <v>10339</v>
      </c>
    </row>
    <row r="2400" spans="1:3" x14ac:dyDescent="0.3">
      <c r="A2400" s="108">
        <f t="shared" si="37"/>
        <v>0</v>
      </c>
      <c r="B2400" s="108" t="s">
        <v>10342</v>
      </c>
      <c r="C2400" s="108" t="s">
        <v>10343</v>
      </c>
    </row>
    <row r="2401" spans="1:3" x14ac:dyDescent="0.3">
      <c r="A2401" s="108">
        <f t="shared" si="37"/>
        <v>0</v>
      </c>
      <c r="B2401" s="108" t="s">
        <v>10346</v>
      </c>
      <c r="C2401" s="108" t="s">
        <v>10347</v>
      </c>
    </row>
    <row r="2402" spans="1:3" x14ac:dyDescent="0.3">
      <c r="A2402" s="108">
        <f t="shared" si="37"/>
        <v>0</v>
      </c>
      <c r="B2402" s="108" t="s">
        <v>10349</v>
      </c>
      <c r="C2402" s="108" t="s">
        <v>10350</v>
      </c>
    </row>
    <row r="2403" spans="1:3" x14ac:dyDescent="0.3">
      <c r="A2403" s="108">
        <f t="shared" si="37"/>
        <v>0</v>
      </c>
      <c r="B2403" s="108" t="s">
        <v>10353</v>
      </c>
      <c r="C2403" s="108" t="s">
        <v>10354</v>
      </c>
    </row>
    <row r="2404" spans="1:3" x14ac:dyDescent="0.3">
      <c r="A2404" s="108">
        <f t="shared" si="37"/>
        <v>0</v>
      </c>
      <c r="B2404" s="108" t="s">
        <v>10357</v>
      </c>
      <c r="C2404" s="108" t="s">
        <v>10358</v>
      </c>
    </row>
    <row r="2405" spans="1:3" x14ac:dyDescent="0.3">
      <c r="A2405" s="108">
        <f t="shared" si="37"/>
        <v>0</v>
      </c>
      <c r="B2405" s="108" t="s">
        <v>10361</v>
      </c>
      <c r="C2405" s="108" t="s">
        <v>10362</v>
      </c>
    </row>
    <row r="2406" spans="1:3" x14ac:dyDescent="0.3">
      <c r="A2406" s="108">
        <f t="shared" si="37"/>
        <v>0</v>
      </c>
      <c r="B2406" s="108" t="s">
        <v>10365</v>
      </c>
      <c r="C2406" s="108" t="s">
        <v>10367</v>
      </c>
    </row>
    <row r="2407" spans="1:3" x14ac:dyDescent="0.3">
      <c r="A2407" s="108">
        <f t="shared" si="37"/>
        <v>0</v>
      </c>
      <c r="B2407" s="108" t="s">
        <v>10370</v>
      </c>
      <c r="C2407" s="108" t="s">
        <v>10371</v>
      </c>
    </row>
    <row r="2408" spans="1:3" x14ac:dyDescent="0.3">
      <c r="A2408" s="108">
        <f t="shared" si="37"/>
        <v>0</v>
      </c>
      <c r="B2408" s="108" t="s">
        <v>10374</v>
      </c>
      <c r="C2408" s="108" t="s">
        <v>10375</v>
      </c>
    </row>
    <row r="2409" spans="1:3" x14ac:dyDescent="0.3">
      <c r="A2409" s="108">
        <f t="shared" si="37"/>
        <v>0</v>
      </c>
      <c r="B2409" s="108" t="s">
        <v>10378</v>
      </c>
      <c r="C2409" s="108" t="s">
        <v>10379</v>
      </c>
    </row>
    <row r="2410" spans="1:3" x14ac:dyDescent="0.3">
      <c r="A2410" s="108">
        <f t="shared" si="37"/>
        <v>0</v>
      </c>
      <c r="B2410" s="108" t="s">
        <v>10382</v>
      </c>
      <c r="C2410" s="108" t="s">
        <v>10383</v>
      </c>
    </row>
    <row r="2411" spans="1:3" x14ac:dyDescent="0.3">
      <c r="A2411" s="108">
        <f t="shared" si="37"/>
        <v>0</v>
      </c>
      <c r="B2411" s="108" t="s">
        <v>10386</v>
      </c>
      <c r="C2411" s="108" t="s">
        <v>10387</v>
      </c>
    </row>
    <row r="2412" spans="1:3" x14ac:dyDescent="0.3">
      <c r="A2412" s="108">
        <f t="shared" si="37"/>
        <v>0</v>
      </c>
      <c r="B2412" s="108" t="s">
        <v>10390</v>
      </c>
      <c r="C2412" s="108" t="s">
        <v>10391</v>
      </c>
    </row>
    <row r="2413" spans="1:3" x14ac:dyDescent="0.3">
      <c r="A2413" s="108">
        <f t="shared" si="37"/>
        <v>0</v>
      </c>
      <c r="B2413" s="108" t="s">
        <v>10394</v>
      </c>
      <c r="C2413" s="108" t="s">
        <v>10395</v>
      </c>
    </row>
    <row r="2414" spans="1:3" x14ac:dyDescent="0.3">
      <c r="A2414" s="108">
        <f t="shared" si="37"/>
        <v>0</v>
      </c>
      <c r="B2414" s="108" t="s">
        <v>10398</v>
      </c>
      <c r="C2414" s="108" t="s">
        <v>10399</v>
      </c>
    </row>
    <row r="2415" spans="1:3" x14ac:dyDescent="0.3">
      <c r="A2415" s="108">
        <f t="shared" si="37"/>
        <v>0</v>
      </c>
      <c r="B2415" s="108" t="s">
        <v>10403</v>
      </c>
      <c r="C2415" s="108" t="s">
        <v>10404</v>
      </c>
    </row>
    <row r="2416" spans="1:3" x14ac:dyDescent="0.3">
      <c r="A2416" s="108">
        <f t="shared" si="37"/>
        <v>0</v>
      </c>
      <c r="B2416" s="108" t="s">
        <v>10407</v>
      </c>
      <c r="C2416" s="108" t="s">
        <v>10408</v>
      </c>
    </row>
    <row r="2417" spans="1:3" x14ac:dyDescent="0.3">
      <c r="A2417" s="108">
        <f t="shared" si="37"/>
        <v>0</v>
      </c>
      <c r="B2417" s="108" t="s">
        <v>10411</v>
      </c>
      <c r="C2417" s="108" t="s">
        <v>10412</v>
      </c>
    </row>
    <row r="2418" spans="1:3" x14ac:dyDescent="0.3">
      <c r="A2418" s="108">
        <f t="shared" si="37"/>
        <v>0</v>
      </c>
      <c r="B2418" s="108" t="s">
        <v>10415</v>
      </c>
      <c r="C2418" s="108" t="s">
        <v>10416</v>
      </c>
    </row>
    <row r="2419" spans="1:3" x14ac:dyDescent="0.3">
      <c r="A2419" s="108">
        <f t="shared" si="37"/>
        <v>0</v>
      </c>
      <c r="B2419" s="108" t="s">
        <v>10419</v>
      </c>
      <c r="C2419" s="108" t="s">
        <v>10420</v>
      </c>
    </row>
    <row r="2420" spans="1:3" x14ac:dyDescent="0.3">
      <c r="A2420" s="108">
        <f t="shared" si="37"/>
        <v>0</v>
      </c>
      <c r="B2420" s="108" t="s">
        <v>10423</v>
      </c>
      <c r="C2420" s="108" t="s">
        <v>10424</v>
      </c>
    </row>
    <row r="2421" spans="1:3" x14ac:dyDescent="0.3">
      <c r="A2421" s="108">
        <f t="shared" si="37"/>
        <v>0</v>
      </c>
      <c r="B2421" s="108" t="s">
        <v>10427</v>
      </c>
      <c r="C2421" s="108" t="s">
        <v>10428</v>
      </c>
    </row>
    <row r="2422" spans="1:3" x14ac:dyDescent="0.3">
      <c r="A2422" s="108">
        <f t="shared" si="37"/>
        <v>0</v>
      </c>
      <c r="B2422" s="108" t="s">
        <v>10431</v>
      </c>
      <c r="C2422" s="108" t="s">
        <v>10432</v>
      </c>
    </row>
    <row r="2423" spans="1:3" x14ac:dyDescent="0.3">
      <c r="A2423" s="108">
        <f t="shared" si="37"/>
        <v>0</v>
      </c>
      <c r="B2423" s="108" t="s">
        <v>10435</v>
      </c>
      <c r="C2423" s="108" t="s">
        <v>10436</v>
      </c>
    </row>
    <row r="2424" spans="1:3" x14ac:dyDescent="0.3">
      <c r="A2424" s="108">
        <f t="shared" si="37"/>
        <v>0</v>
      </c>
      <c r="B2424" s="108" t="s">
        <v>10439</v>
      </c>
      <c r="C2424" s="108" t="s">
        <v>10440</v>
      </c>
    </row>
    <row r="2425" spans="1:3" x14ac:dyDescent="0.3">
      <c r="A2425" s="108">
        <f t="shared" si="37"/>
        <v>0</v>
      </c>
      <c r="B2425" s="108" t="s">
        <v>10443</v>
      </c>
      <c r="C2425" s="108" t="s">
        <v>10444</v>
      </c>
    </row>
    <row r="2426" spans="1:3" x14ac:dyDescent="0.3">
      <c r="A2426" s="108">
        <f t="shared" si="37"/>
        <v>0</v>
      </c>
      <c r="B2426" s="108" t="s">
        <v>10447</v>
      </c>
      <c r="C2426" s="108" t="s">
        <v>10448</v>
      </c>
    </row>
    <row r="2427" spans="1:3" x14ac:dyDescent="0.3">
      <c r="A2427" s="108">
        <f t="shared" si="37"/>
        <v>0</v>
      </c>
      <c r="B2427" s="108" t="s">
        <v>10451</v>
      </c>
      <c r="C2427" s="108" t="s">
        <v>10452</v>
      </c>
    </row>
    <row r="2428" spans="1:3" x14ac:dyDescent="0.3">
      <c r="A2428" s="108">
        <f t="shared" si="37"/>
        <v>0</v>
      </c>
      <c r="B2428" s="108" t="s">
        <v>10455</v>
      </c>
      <c r="C2428" s="108" t="s">
        <v>10456</v>
      </c>
    </row>
    <row r="2429" spans="1:3" x14ac:dyDescent="0.3">
      <c r="A2429" s="108">
        <f t="shared" si="37"/>
        <v>0</v>
      </c>
      <c r="B2429" s="108" t="s">
        <v>10459</v>
      </c>
      <c r="C2429" s="108" t="s">
        <v>10460</v>
      </c>
    </row>
    <row r="2430" spans="1:3" x14ac:dyDescent="0.3">
      <c r="A2430" s="108">
        <f t="shared" si="37"/>
        <v>0</v>
      </c>
      <c r="B2430" s="108" t="s">
        <v>10463</v>
      </c>
      <c r="C2430" s="108" t="s">
        <v>10464</v>
      </c>
    </row>
    <row r="2431" spans="1:3" x14ac:dyDescent="0.3">
      <c r="A2431" s="108">
        <f t="shared" si="37"/>
        <v>0</v>
      </c>
      <c r="B2431" s="108" t="s">
        <v>10467</v>
      </c>
      <c r="C2431" s="108" t="s">
        <v>10468</v>
      </c>
    </row>
    <row r="2432" spans="1:3" x14ac:dyDescent="0.3">
      <c r="A2432" s="108">
        <f t="shared" si="37"/>
        <v>0</v>
      </c>
      <c r="B2432" s="108" t="s">
        <v>10470</v>
      </c>
      <c r="C2432" s="108" t="s">
        <v>10471</v>
      </c>
    </row>
    <row r="2433" spans="1:3" x14ac:dyDescent="0.3">
      <c r="A2433" s="108">
        <f t="shared" si="37"/>
        <v>0</v>
      </c>
      <c r="B2433" s="108" t="s">
        <v>10474</v>
      </c>
      <c r="C2433" s="108" t="s">
        <v>10475</v>
      </c>
    </row>
    <row r="2434" spans="1:3" x14ac:dyDescent="0.3">
      <c r="A2434" s="108">
        <f t="shared" si="37"/>
        <v>0</v>
      </c>
      <c r="B2434" s="108" t="s">
        <v>10478</v>
      </c>
      <c r="C2434" s="108" t="s">
        <v>10479</v>
      </c>
    </row>
    <row r="2435" spans="1:3" x14ac:dyDescent="0.3">
      <c r="A2435" s="108">
        <f t="shared" ref="A2435:A2498" si="38">IFERROR(IF(SEARCH($D$1,C2435)&gt;0,A2434+1,A2434),A2434)</f>
        <v>0</v>
      </c>
      <c r="B2435" s="108" t="s">
        <v>10482</v>
      </c>
      <c r="C2435" s="108" t="s">
        <v>10483</v>
      </c>
    </row>
    <row r="2436" spans="1:3" x14ac:dyDescent="0.3">
      <c r="A2436" s="108">
        <f t="shared" si="38"/>
        <v>0</v>
      </c>
      <c r="B2436" s="108" t="s">
        <v>10486</v>
      </c>
      <c r="C2436" s="108" t="s">
        <v>10487</v>
      </c>
    </row>
    <row r="2437" spans="1:3" x14ac:dyDescent="0.3">
      <c r="A2437" s="108">
        <f t="shared" si="38"/>
        <v>0</v>
      </c>
      <c r="B2437" s="108" t="s">
        <v>10402</v>
      </c>
      <c r="C2437" s="108" t="s">
        <v>10490</v>
      </c>
    </row>
    <row r="2438" spans="1:3" x14ac:dyDescent="0.3">
      <c r="A2438" s="108">
        <f t="shared" si="38"/>
        <v>0</v>
      </c>
      <c r="B2438" s="108" t="s">
        <v>10491</v>
      </c>
      <c r="C2438" s="108" t="s">
        <v>10492</v>
      </c>
    </row>
    <row r="2439" spans="1:3" x14ac:dyDescent="0.3">
      <c r="A2439" s="108">
        <f t="shared" si="38"/>
        <v>0</v>
      </c>
      <c r="B2439" s="108" t="s">
        <v>10495</v>
      </c>
      <c r="C2439" s="108" t="s">
        <v>10496</v>
      </c>
    </row>
    <row r="2440" spans="1:3" x14ac:dyDescent="0.3">
      <c r="A2440" s="108">
        <f t="shared" si="38"/>
        <v>0</v>
      </c>
      <c r="B2440" s="108" t="s">
        <v>10499</v>
      </c>
      <c r="C2440" s="108" t="s">
        <v>10500</v>
      </c>
    </row>
    <row r="2441" spans="1:3" x14ac:dyDescent="0.3">
      <c r="A2441" s="108">
        <f t="shared" si="38"/>
        <v>0</v>
      </c>
      <c r="B2441" s="108" t="s">
        <v>10502</v>
      </c>
      <c r="C2441" s="108" t="s">
        <v>10503</v>
      </c>
    </row>
    <row r="2442" spans="1:3" x14ac:dyDescent="0.3">
      <c r="A2442" s="108">
        <f t="shared" si="38"/>
        <v>0</v>
      </c>
      <c r="B2442" s="108" t="s">
        <v>10505</v>
      </c>
      <c r="C2442" s="108" t="s">
        <v>10506</v>
      </c>
    </row>
    <row r="2443" spans="1:3" x14ac:dyDescent="0.3">
      <c r="A2443" s="108">
        <f t="shared" si="38"/>
        <v>0</v>
      </c>
      <c r="B2443" s="108" t="s">
        <v>10509</v>
      </c>
      <c r="C2443" s="108" t="s">
        <v>10510</v>
      </c>
    </row>
    <row r="2444" spans="1:3" x14ac:dyDescent="0.3">
      <c r="A2444" s="108">
        <f t="shared" si="38"/>
        <v>0</v>
      </c>
      <c r="B2444" s="108" t="s">
        <v>10513</v>
      </c>
      <c r="C2444" s="108" t="s">
        <v>10514</v>
      </c>
    </row>
    <row r="2445" spans="1:3" x14ac:dyDescent="0.3">
      <c r="A2445" s="108">
        <f t="shared" si="38"/>
        <v>0</v>
      </c>
      <c r="B2445" s="108" t="s">
        <v>10518</v>
      </c>
      <c r="C2445" s="108" t="s">
        <v>10519</v>
      </c>
    </row>
    <row r="2446" spans="1:3" x14ac:dyDescent="0.3">
      <c r="A2446" s="108">
        <f t="shared" si="38"/>
        <v>0</v>
      </c>
      <c r="B2446" s="108" t="s">
        <v>10522</v>
      </c>
      <c r="C2446" s="108" t="s">
        <v>10523</v>
      </c>
    </row>
    <row r="2447" spans="1:3" x14ac:dyDescent="0.3">
      <c r="A2447" s="108">
        <f t="shared" si="38"/>
        <v>0</v>
      </c>
      <c r="B2447" s="108" t="s">
        <v>10526</v>
      </c>
      <c r="C2447" s="108" t="s">
        <v>10527</v>
      </c>
    </row>
    <row r="2448" spans="1:3" x14ac:dyDescent="0.3">
      <c r="A2448" s="108">
        <f t="shared" si="38"/>
        <v>0</v>
      </c>
      <c r="B2448" s="108" t="s">
        <v>10530</v>
      </c>
      <c r="C2448" s="108" t="s">
        <v>10531</v>
      </c>
    </row>
    <row r="2449" spans="1:3" x14ac:dyDescent="0.3">
      <c r="A2449" s="108">
        <f t="shared" si="38"/>
        <v>0</v>
      </c>
      <c r="B2449" s="108" t="s">
        <v>10517</v>
      </c>
      <c r="C2449" s="108" t="s">
        <v>10514</v>
      </c>
    </row>
    <row r="2450" spans="1:3" x14ac:dyDescent="0.3">
      <c r="A2450" s="108">
        <f t="shared" si="38"/>
        <v>0</v>
      </c>
      <c r="B2450" s="108" t="s">
        <v>10534</v>
      </c>
      <c r="C2450" s="108" t="s">
        <v>10536</v>
      </c>
    </row>
    <row r="2451" spans="1:3" x14ac:dyDescent="0.3">
      <c r="A2451" s="108">
        <f t="shared" si="38"/>
        <v>0</v>
      </c>
      <c r="B2451" s="108" t="s">
        <v>10539</v>
      </c>
      <c r="C2451" s="108" t="s">
        <v>10540</v>
      </c>
    </row>
    <row r="2452" spans="1:3" x14ac:dyDescent="0.3">
      <c r="A2452" s="108">
        <f t="shared" si="38"/>
        <v>0</v>
      </c>
      <c r="B2452" s="108" t="s">
        <v>10543</v>
      </c>
      <c r="C2452" s="108" t="s">
        <v>10544</v>
      </c>
    </row>
    <row r="2453" spans="1:3" x14ac:dyDescent="0.3">
      <c r="A2453" s="108">
        <f t="shared" si="38"/>
        <v>0</v>
      </c>
      <c r="B2453" s="108" t="s">
        <v>10547</v>
      </c>
      <c r="C2453" s="108" t="s">
        <v>10548</v>
      </c>
    </row>
    <row r="2454" spans="1:3" x14ac:dyDescent="0.3">
      <c r="A2454" s="108">
        <f t="shared" si="38"/>
        <v>0</v>
      </c>
      <c r="B2454" s="108" t="s">
        <v>10551</v>
      </c>
      <c r="C2454" s="108" t="s">
        <v>10552</v>
      </c>
    </row>
    <row r="2455" spans="1:3" x14ac:dyDescent="0.3">
      <c r="A2455" s="108">
        <f t="shared" si="38"/>
        <v>0</v>
      </c>
      <c r="B2455" s="108" t="s">
        <v>10555</v>
      </c>
      <c r="C2455" s="108" t="s">
        <v>10556</v>
      </c>
    </row>
    <row r="2456" spans="1:3" x14ac:dyDescent="0.3">
      <c r="A2456" s="108">
        <f t="shared" si="38"/>
        <v>0</v>
      </c>
      <c r="B2456" s="108" t="s">
        <v>10559</v>
      </c>
      <c r="C2456" s="108" t="s">
        <v>10560</v>
      </c>
    </row>
    <row r="2457" spans="1:3" x14ac:dyDescent="0.3">
      <c r="A2457" s="108">
        <f t="shared" si="38"/>
        <v>0</v>
      </c>
      <c r="B2457" s="108" t="s">
        <v>10562</v>
      </c>
      <c r="C2457" s="108" t="s">
        <v>10563</v>
      </c>
    </row>
    <row r="2458" spans="1:3" x14ac:dyDescent="0.3">
      <c r="A2458" s="108">
        <f t="shared" si="38"/>
        <v>0</v>
      </c>
      <c r="B2458" s="108" t="s">
        <v>10566</v>
      </c>
      <c r="C2458" s="108" t="s">
        <v>10567</v>
      </c>
    </row>
    <row r="2459" spans="1:3" x14ac:dyDescent="0.3">
      <c r="A2459" s="108">
        <f t="shared" si="38"/>
        <v>0</v>
      </c>
      <c r="B2459" s="108" t="s">
        <v>10570</v>
      </c>
      <c r="C2459" s="108" t="s">
        <v>10571</v>
      </c>
    </row>
    <row r="2460" spans="1:3" x14ac:dyDescent="0.3">
      <c r="A2460" s="108">
        <f t="shared" si="38"/>
        <v>0</v>
      </c>
      <c r="B2460" s="108" t="s">
        <v>10574</v>
      </c>
      <c r="C2460" s="108" t="s">
        <v>10575</v>
      </c>
    </row>
    <row r="2461" spans="1:3" x14ac:dyDescent="0.3">
      <c r="A2461" s="108">
        <f t="shared" si="38"/>
        <v>0</v>
      </c>
      <c r="B2461" s="108" t="s">
        <v>10578</v>
      </c>
      <c r="C2461" s="108" t="s">
        <v>10579</v>
      </c>
    </row>
    <row r="2462" spans="1:3" x14ac:dyDescent="0.3">
      <c r="A2462" s="108">
        <f t="shared" si="38"/>
        <v>0</v>
      </c>
      <c r="B2462" s="108" t="s">
        <v>10582</v>
      </c>
      <c r="C2462" s="108" t="s">
        <v>10583</v>
      </c>
    </row>
    <row r="2463" spans="1:3" x14ac:dyDescent="0.3">
      <c r="A2463" s="108">
        <f t="shared" si="38"/>
        <v>0</v>
      </c>
      <c r="B2463" s="108" t="s">
        <v>10586</v>
      </c>
      <c r="C2463" s="108" t="s">
        <v>10587</v>
      </c>
    </row>
    <row r="2464" spans="1:3" x14ac:dyDescent="0.3">
      <c r="A2464" s="108">
        <f t="shared" si="38"/>
        <v>0</v>
      </c>
      <c r="B2464" s="108" t="s">
        <v>10590</v>
      </c>
      <c r="C2464" s="108" t="s">
        <v>10591</v>
      </c>
    </row>
    <row r="2465" spans="1:3" x14ac:dyDescent="0.3">
      <c r="A2465" s="108">
        <f t="shared" si="38"/>
        <v>0</v>
      </c>
      <c r="B2465" s="108" t="s">
        <v>10594</v>
      </c>
      <c r="C2465" s="108" t="s">
        <v>10595</v>
      </c>
    </row>
    <row r="2466" spans="1:3" x14ac:dyDescent="0.3">
      <c r="A2466" s="108">
        <f t="shared" si="38"/>
        <v>0</v>
      </c>
      <c r="B2466" s="108" t="s">
        <v>10598</v>
      </c>
      <c r="C2466" s="108" t="s">
        <v>10599</v>
      </c>
    </row>
    <row r="2467" spans="1:3" x14ac:dyDescent="0.3">
      <c r="A2467" s="108">
        <f t="shared" si="38"/>
        <v>0</v>
      </c>
      <c r="B2467" s="108" t="s">
        <v>10602</v>
      </c>
      <c r="C2467" s="108" t="s">
        <v>10603</v>
      </c>
    </row>
    <row r="2468" spans="1:3" x14ac:dyDescent="0.3">
      <c r="A2468" s="108">
        <f t="shared" si="38"/>
        <v>0</v>
      </c>
      <c r="B2468" s="108" t="s">
        <v>10606</v>
      </c>
      <c r="C2468" s="108" t="s">
        <v>10607</v>
      </c>
    </row>
    <row r="2469" spans="1:3" x14ac:dyDescent="0.3">
      <c r="A2469" s="108">
        <f t="shared" si="38"/>
        <v>0</v>
      </c>
      <c r="B2469" s="108" t="s">
        <v>10610</v>
      </c>
      <c r="C2469" s="108" t="s">
        <v>10611</v>
      </c>
    </row>
    <row r="2470" spans="1:3" x14ac:dyDescent="0.3">
      <c r="A2470" s="108">
        <f t="shared" si="38"/>
        <v>0</v>
      </c>
      <c r="B2470" s="108" t="s">
        <v>10614</v>
      </c>
      <c r="C2470" s="108" t="s">
        <v>10615</v>
      </c>
    </row>
    <row r="2471" spans="1:3" x14ac:dyDescent="0.3">
      <c r="A2471" s="108">
        <f t="shared" si="38"/>
        <v>0</v>
      </c>
      <c r="B2471" s="108" t="s">
        <v>10618</v>
      </c>
      <c r="C2471" s="108" t="s">
        <v>10619</v>
      </c>
    </row>
    <row r="2472" spans="1:3" x14ac:dyDescent="0.3">
      <c r="A2472" s="108">
        <f t="shared" si="38"/>
        <v>0</v>
      </c>
      <c r="B2472" s="108" t="s">
        <v>10622</v>
      </c>
      <c r="C2472" s="108" t="s">
        <v>10623</v>
      </c>
    </row>
    <row r="2473" spans="1:3" x14ac:dyDescent="0.3">
      <c r="A2473" s="108">
        <f t="shared" si="38"/>
        <v>0</v>
      </c>
      <c r="B2473" s="108" t="s">
        <v>10626</v>
      </c>
      <c r="C2473" s="108" t="s">
        <v>10627</v>
      </c>
    </row>
    <row r="2474" spans="1:3" x14ac:dyDescent="0.3">
      <c r="A2474" s="108">
        <f t="shared" si="38"/>
        <v>0</v>
      </c>
      <c r="B2474" s="108" t="s">
        <v>10630</v>
      </c>
      <c r="C2474" s="108" t="s">
        <v>10631</v>
      </c>
    </row>
    <row r="2475" spans="1:3" x14ac:dyDescent="0.3">
      <c r="A2475" s="108">
        <f t="shared" si="38"/>
        <v>0</v>
      </c>
      <c r="B2475" s="108" t="s">
        <v>10634</v>
      </c>
      <c r="C2475" s="108" t="s">
        <v>10635</v>
      </c>
    </row>
    <row r="2476" spans="1:3" x14ac:dyDescent="0.3">
      <c r="A2476" s="108">
        <f t="shared" si="38"/>
        <v>0</v>
      </c>
      <c r="B2476" s="108" t="s">
        <v>10638</v>
      </c>
      <c r="C2476" s="108" t="s">
        <v>10639</v>
      </c>
    </row>
    <row r="2477" spans="1:3" x14ac:dyDescent="0.3">
      <c r="A2477" s="108">
        <f t="shared" si="38"/>
        <v>0</v>
      </c>
      <c r="B2477" s="108" t="s">
        <v>10642</v>
      </c>
      <c r="C2477" s="108" t="s">
        <v>10643</v>
      </c>
    </row>
    <row r="2478" spans="1:3" x14ac:dyDescent="0.3">
      <c r="A2478" s="108">
        <f t="shared" si="38"/>
        <v>0</v>
      </c>
      <c r="B2478" s="108" t="s">
        <v>10646</v>
      </c>
      <c r="C2478" s="108" t="s">
        <v>10647</v>
      </c>
    </row>
    <row r="2479" spans="1:3" x14ac:dyDescent="0.3">
      <c r="A2479" s="108">
        <f t="shared" si="38"/>
        <v>0</v>
      </c>
      <c r="B2479" s="108" t="s">
        <v>10650</v>
      </c>
      <c r="C2479" s="108" t="s">
        <v>10651</v>
      </c>
    </row>
    <row r="2480" spans="1:3" x14ac:dyDescent="0.3">
      <c r="A2480" s="108">
        <f t="shared" si="38"/>
        <v>0</v>
      </c>
      <c r="B2480" s="108" t="s">
        <v>10654</v>
      </c>
      <c r="C2480" s="108" t="s">
        <v>10655</v>
      </c>
    </row>
    <row r="2481" spans="1:3" x14ac:dyDescent="0.3">
      <c r="A2481" s="108">
        <f t="shared" si="38"/>
        <v>0</v>
      </c>
      <c r="B2481" s="108" t="s">
        <v>10658</v>
      </c>
      <c r="C2481" s="108" t="s">
        <v>10659</v>
      </c>
    </row>
    <row r="2482" spans="1:3" x14ac:dyDescent="0.3">
      <c r="A2482" s="108">
        <f t="shared" si="38"/>
        <v>0</v>
      </c>
      <c r="B2482" s="108" t="s">
        <v>10661</v>
      </c>
      <c r="C2482" s="108" t="s">
        <v>10662</v>
      </c>
    </row>
    <row r="2483" spans="1:3" x14ac:dyDescent="0.3">
      <c r="A2483" s="108">
        <f t="shared" si="38"/>
        <v>0</v>
      </c>
      <c r="B2483" s="108" t="s">
        <v>10665</v>
      </c>
      <c r="C2483" s="108" t="s">
        <v>10666</v>
      </c>
    </row>
    <row r="2484" spans="1:3" x14ac:dyDescent="0.3">
      <c r="A2484" s="108">
        <f t="shared" si="38"/>
        <v>0</v>
      </c>
      <c r="B2484" s="108" t="s">
        <v>10669</v>
      </c>
      <c r="C2484" s="108" t="s">
        <v>10670</v>
      </c>
    </row>
    <row r="2485" spans="1:3" x14ac:dyDescent="0.3">
      <c r="A2485" s="108">
        <f t="shared" si="38"/>
        <v>0</v>
      </c>
      <c r="B2485" s="108" t="s">
        <v>10673</v>
      </c>
      <c r="C2485" s="108" t="s">
        <v>10674</v>
      </c>
    </row>
    <row r="2486" spans="1:3" x14ac:dyDescent="0.3">
      <c r="A2486" s="108">
        <f t="shared" si="38"/>
        <v>0</v>
      </c>
      <c r="B2486" s="108" t="s">
        <v>10677</v>
      </c>
      <c r="C2486" s="108" t="s">
        <v>10678</v>
      </c>
    </row>
    <row r="2487" spans="1:3" x14ac:dyDescent="0.3">
      <c r="A2487" s="108">
        <f t="shared" si="38"/>
        <v>0</v>
      </c>
      <c r="B2487" s="108" t="s">
        <v>10681</v>
      </c>
      <c r="C2487" s="108" t="s">
        <v>10682</v>
      </c>
    </row>
    <row r="2488" spans="1:3" x14ac:dyDescent="0.3">
      <c r="A2488" s="108">
        <f t="shared" si="38"/>
        <v>0</v>
      </c>
      <c r="B2488" s="108" t="s">
        <v>10685</v>
      </c>
      <c r="C2488" s="108" t="s">
        <v>10686</v>
      </c>
    </row>
    <row r="2489" spans="1:3" x14ac:dyDescent="0.3">
      <c r="A2489" s="108">
        <f t="shared" si="38"/>
        <v>0</v>
      </c>
      <c r="B2489" s="108" t="s">
        <v>10689</v>
      </c>
      <c r="C2489" s="108" t="s">
        <v>10690</v>
      </c>
    </row>
    <row r="2490" spans="1:3" x14ac:dyDescent="0.3">
      <c r="A2490" s="108">
        <f t="shared" si="38"/>
        <v>0</v>
      </c>
      <c r="B2490" s="108" t="s">
        <v>10693</v>
      </c>
      <c r="C2490" s="108" t="s">
        <v>10694</v>
      </c>
    </row>
    <row r="2491" spans="1:3" x14ac:dyDescent="0.3">
      <c r="A2491" s="108">
        <f t="shared" si="38"/>
        <v>0</v>
      </c>
      <c r="B2491" s="108" t="s">
        <v>10697</v>
      </c>
      <c r="C2491" s="108" t="s">
        <v>10698</v>
      </c>
    </row>
    <row r="2492" spans="1:3" x14ac:dyDescent="0.3">
      <c r="A2492" s="108">
        <f t="shared" si="38"/>
        <v>0</v>
      </c>
      <c r="B2492" s="108" t="s">
        <v>10701</v>
      </c>
      <c r="C2492" s="108" t="s">
        <v>10702</v>
      </c>
    </row>
    <row r="2493" spans="1:3" x14ac:dyDescent="0.3">
      <c r="A2493" s="108">
        <f t="shared" si="38"/>
        <v>0</v>
      </c>
      <c r="B2493" s="108" t="s">
        <v>10705</v>
      </c>
      <c r="C2493" s="108" t="s">
        <v>10706</v>
      </c>
    </row>
    <row r="2494" spans="1:3" x14ac:dyDescent="0.3">
      <c r="A2494" s="108">
        <f t="shared" si="38"/>
        <v>0</v>
      </c>
      <c r="B2494" s="108" t="s">
        <v>10709</v>
      </c>
      <c r="C2494" s="108" t="s">
        <v>10710</v>
      </c>
    </row>
    <row r="2495" spans="1:3" x14ac:dyDescent="0.3">
      <c r="A2495" s="108">
        <f t="shared" si="38"/>
        <v>0</v>
      </c>
      <c r="B2495" s="108" t="s">
        <v>10713</v>
      </c>
      <c r="C2495" s="108" t="s">
        <v>10714</v>
      </c>
    </row>
    <row r="2496" spans="1:3" x14ac:dyDescent="0.3">
      <c r="A2496" s="108">
        <f t="shared" si="38"/>
        <v>0</v>
      </c>
      <c r="B2496" s="108" t="s">
        <v>10716</v>
      </c>
      <c r="C2496" s="108" t="s">
        <v>10717</v>
      </c>
    </row>
    <row r="2497" spans="1:3" x14ac:dyDescent="0.3">
      <c r="A2497" s="108">
        <f t="shared" si="38"/>
        <v>0</v>
      </c>
      <c r="B2497" s="108" t="s">
        <v>10720</v>
      </c>
      <c r="C2497" s="108" t="s">
        <v>10721</v>
      </c>
    </row>
    <row r="2498" spans="1:3" x14ac:dyDescent="0.3">
      <c r="A2498" s="108">
        <f t="shared" si="38"/>
        <v>0</v>
      </c>
      <c r="B2498" s="108" t="s">
        <v>10724</v>
      </c>
      <c r="C2498" s="108" t="s">
        <v>10725</v>
      </c>
    </row>
    <row r="2499" spans="1:3" x14ac:dyDescent="0.3">
      <c r="A2499" s="108">
        <f t="shared" ref="A2499:A2562" si="39">IFERROR(IF(SEARCH($D$1,C2499)&gt;0,A2498+1,A2498),A2498)</f>
        <v>0</v>
      </c>
      <c r="B2499" s="108" t="s">
        <v>10728</v>
      </c>
      <c r="C2499" s="108" t="s">
        <v>10729</v>
      </c>
    </row>
    <row r="2500" spans="1:3" x14ac:dyDescent="0.3">
      <c r="A2500" s="108">
        <f t="shared" si="39"/>
        <v>0</v>
      </c>
      <c r="B2500" s="108" t="s">
        <v>10732</v>
      </c>
      <c r="C2500" s="108" t="s">
        <v>10733</v>
      </c>
    </row>
    <row r="2501" spans="1:3" x14ac:dyDescent="0.3">
      <c r="A2501" s="108">
        <f t="shared" si="39"/>
        <v>0</v>
      </c>
      <c r="B2501" s="108" t="s">
        <v>10736</v>
      </c>
      <c r="C2501" s="108" t="s">
        <v>10737</v>
      </c>
    </row>
    <row r="2502" spans="1:3" x14ac:dyDescent="0.3">
      <c r="A2502" s="108">
        <f t="shared" si="39"/>
        <v>0</v>
      </c>
      <c r="B2502" s="108" t="s">
        <v>10740</v>
      </c>
      <c r="C2502" s="108" t="s">
        <v>10741</v>
      </c>
    </row>
    <row r="2503" spans="1:3" x14ac:dyDescent="0.3">
      <c r="A2503" s="108">
        <f t="shared" si="39"/>
        <v>0</v>
      </c>
      <c r="B2503" s="108" t="s">
        <v>10744</v>
      </c>
      <c r="C2503" s="108" t="s">
        <v>10745</v>
      </c>
    </row>
    <row r="2504" spans="1:3" x14ac:dyDescent="0.3">
      <c r="A2504" s="108">
        <f t="shared" si="39"/>
        <v>0</v>
      </c>
      <c r="B2504" s="108" t="s">
        <v>10748</v>
      </c>
      <c r="C2504" s="108" t="s">
        <v>10749</v>
      </c>
    </row>
    <row r="2505" spans="1:3" x14ac:dyDescent="0.3">
      <c r="A2505" s="108">
        <f t="shared" si="39"/>
        <v>0</v>
      </c>
      <c r="B2505" s="108" t="s">
        <v>10752</v>
      </c>
      <c r="C2505" s="108" t="s">
        <v>10753</v>
      </c>
    </row>
    <row r="2506" spans="1:3" x14ac:dyDescent="0.3">
      <c r="A2506" s="108">
        <f t="shared" si="39"/>
        <v>0</v>
      </c>
      <c r="B2506" s="108" t="s">
        <v>10756</v>
      </c>
      <c r="C2506" s="108" t="s">
        <v>10757</v>
      </c>
    </row>
    <row r="2507" spans="1:3" x14ac:dyDescent="0.3">
      <c r="A2507" s="108">
        <f t="shared" si="39"/>
        <v>0</v>
      </c>
      <c r="B2507" s="108" t="s">
        <v>10759</v>
      </c>
      <c r="C2507" s="108" t="s">
        <v>10760</v>
      </c>
    </row>
    <row r="2508" spans="1:3" x14ac:dyDescent="0.3">
      <c r="A2508" s="108">
        <f t="shared" si="39"/>
        <v>0</v>
      </c>
      <c r="B2508" s="108" t="s">
        <v>10763</v>
      </c>
      <c r="C2508" s="108" t="s">
        <v>10764</v>
      </c>
    </row>
    <row r="2509" spans="1:3" x14ac:dyDescent="0.3">
      <c r="A2509" s="108">
        <f t="shared" si="39"/>
        <v>0</v>
      </c>
      <c r="B2509" s="108" t="s">
        <v>10767</v>
      </c>
      <c r="C2509" s="108" t="s">
        <v>10768</v>
      </c>
    </row>
    <row r="2510" spans="1:3" x14ac:dyDescent="0.3">
      <c r="A2510" s="108">
        <f t="shared" si="39"/>
        <v>0</v>
      </c>
      <c r="B2510" s="108" t="s">
        <v>10771</v>
      </c>
      <c r="C2510" s="108" t="s">
        <v>10772</v>
      </c>
    </row>
    <row r="2511" spans="1:3" x14ac:dyDescent="0.3">
      <c r="A2511" s="108">
        <f t="shared" si="39"/>
        <v>0</v>
      </c>
      <c r="B2511" s="108" t="s">
        <v>10775</v>
      </c>
      <c r="C2511" s="108" t="s">
        <v>10776</v>
      </c>
    </row>
    <row r="2512" spans="1:3" x14ac:dyDescent="0.3">
      <c r="A2512" s="108">
        <f t="shared" si="39"/>
        <v>0</v>
      </c>
      <c r="B2512" s="108" t="s">
        <v>10779</v>
      </c>
      <c r="C2512" s="108" t="s">
        <v>10780</v>
      </c>
    </row>
    <row r="2513" spans="1:3" x14ac:dyDescent="0.3">
      <c r="A2513" s="108">
        <f t="shared" si="39"/>
        <v>0</v>
      </c>
      <c r="B2513" s="108" t="s">
        <v>10783</v>
      </c>
      <c r="C2513" s="108" t="s">
        <v>10784</v>
      </c>
    </row>
    <row r="2514" spans="1:3" x14ac:dyDescent="0.3">
      <c r="A2514" s="108">
        <f t="shared" si="39"/>
        <v>0</v>
      </c>
      <c r="B2514" s="108" t="s">
        <v>10786</v>
      </c>
      <c r="C2514" s="108" t="s">
        <v>10787</v>
      </c>
    </row>
    <row r="2515" spans="1:3" x14ac:dyDescent="0.3">
      <c r="A2515" s="108">
        <f t="shared" si="39"/>
        <v>0</v>
      </c>
      <c r="B2515" s="108" t="s">
        <v>10790</v>
      </c>
      <c r="C2515" s="108" t="s">
        <v>10791</v>
      </c>
    </row>
    <row r="2516" spans="1:3" x14ac:dyDescent="0.3">
      <c r="A2516" s="108">
        <f t="shared" si="39"/>
        <v>0</v>
      </c>
      <c r="B2516" s="108" t="s">
        <v>10794</v>
      </c>
      <c r="C2516" s="108" t="s">
        <v>10795</v>
      </c>
    </row>
    <row r="2517" spans="1:3" x14ac:dyDescent="0.3">
      <c r="A2517" s="108">
        <f t="shared" si="39"/>
        <v>0</v>
      </c>
      <c r="B2517" s="108" t="s">
        <v>10798</v>
      </c>
      <c r="C2517" s="108" t="s">
        <v>10799</v>
      </c>
    </row>
    <row r="2518" spans="1:3" x14ac:dyDescent="0.3">
      <c r="A2518" s="108">
        <f t="shared" si="39"/>
        <v>0</v>
      </c>
      <c r="B2518" s="108" t="s">
        <v>10802</v>
      </c>
      <c r="C2518" s="108" t="s">
        <v>10803</v>
      </c>
    </row>
    <row r="2519" spans="1:3" x14ac:dyDescent="0.3">
      <c r="A2519" s="108">
        <f t="shared" si="39"/>
        <v>0</v>
      </c>
      <c r="B2519" s="108" t="s">
        <v>10806</v>
      </c>
      <c r="C2519" s="108" t="s">
        <v>10807</v>
      </c>
    </row>
    <row r="2520" spans="1:3" x14ac:dyDescent="0.3">
      <c r="A2520" s="108">
        <f t="shared" si="39"/>
        <v>0</v>
      </c>
      <c r="B2520" s="108" t="s">
        <v>10810</v>
      </c>
      <c r="C2520" s="108" t="s">
        <v>10811</v>
      </c>
    </row>
    <row r="2521" spans="1:3" x14ac:dyDescent="0.3">
      <c r="A2521" s="108">
        <f t="shared" si="39"/>
        <v>0</v>
      </c>
      <c r="B2521" s="108" t="s">
        <v>10814</v>
      </c>
      <c r="C2521" s="108" t="s">
        <v>10815</v>
      </c>
    </row>
    <row r="2522" spans="1:3" x14ac:dyDescent="0.3">
      <c r="A2522" s="108">
        <f t="shared" si="39"/>
        <v>0</v>
      </c>
      <c r="B2522" s="108" t="s">
        <v>10818</v>
      </c>
      <c r="C2522" s="108" t="s">
        <v>10819</v>
      </c>
    </row>
    <row r="2523" spans="1:3" x14ac:dyDescent="0.3">
      <c r="A2523" s="108">
        <f t="shared" si="39"/>
        <v>0</v>
      </c>
      <c r="B2523" s="108" t="s">
        <v>10822</v>
      </c>
      <c r="C2523" s="108" t="s">
        <v>10823</v>
      </c>
    </row>
    <row r="2524" spans="1:3" x14ac:dyDescent="0.3">
      <c r="A2524" s="108">
        <f t="shared" si="39"/>
        <v>0</v>
      </c>
      <c r="B2524" s="108" t="s">
        <v>10826</v>
      </c>
      <c r="C2524" s="108" t="s">
        <v>10827</v>
      </c>
    </row>
    <row r="2525" spans="1:3" x14ac:dyDescent="0.3">
      <c r="A2525" s="108">
        <f t="shared" si="39"/>
        <v>0</v>
      </c>
      <c r="B2525" s="108" t="s">
        <v>10830</v>
      </c>
      <c r="C2525" s="108" t="s">
        <v>10831</v>
      </c>
    </row>
    <row r="2526" spans="1:3" x14ac:dyDescent="0.3">
      <c r="A2526" s="108">
        <f t="shared" si="39"/>
        <v>0</v>
      </c>
      <c r="B2526" s="108" t="s">
        <v>10834</v>
      </c>
      <c r="C2526" s="108" t="s">
        <v>10835</v>
      </c>
    </row>
    <row r="2527" spans="1:3" x14ac:dyDescent="0.3">
      <c r="A2527" s="108">
        <f t="shared" si="39"/>
        <v>0</v>
      </c>
      <c r="B2527" s="108" t="s">
        <v>10838</v>
      </c>
      <c r="C2527" s="108" t="s">
        <v>10839</v>
      </c>
    </row>
    <row r="2528" spans="1:3" x14ac:dyDescent="0.3">
      <c r="A2528" s="108">
        <f t="shared" si="39"/>
        <v>0</v>
      </c>
      <c r="B2528" s="108" t="s">
        <v>10842</v>
      </c>
      <c r="C2528" s="108" t="s">
        <v>10843</v>
      </c>
    </row>
    <row r="2529" spans="1:3" x14ac:dyDescent="0.3">
      <c r="A2529" s="108">
        <f t="shared" si="39"/>
        <v>0</v>
      </c>
      <c r="B2529" s="108" t="s">
        <v>10846</v>
      </c>
      <c r="C2529" s="108" t="s">
        <v>10847</v>
      </c>
    </row>
    <row r="2530" spans="1:3" x14ac:dyDescent="0.3">
      <c r="A2530" s="108">
        <f t="shared" si="39"/>
        <v>0</v>
      </c>
      <c r="B2530" s="108" t="s">
        <v>10850</v>
      </c>
      <c r="C2530" s="108" t="s">
        <v>10851</v>
      </c>
    </row>
    <row r="2531" spans="1:3" x14ac:dyDescent="0.3">
      <c r="A2531" s="108">
        <f t="shared" si="39"/>
        <v>0</v>
      </c>
      <c r="B2531" s="108" t="s">
        <v>10854</v>
      </c>
      <c r="C2531" s="108" t="s">
        <v>10855</v>
      </c>
    </row>
    <row r="2532" spans="1:3" x14ac:dyDescent="0.3">
      <c r="A2532" s="108">
        <f t="shared" si="39"/>
        <v>0</v>
      </c>
      <c r="B2532" s="108" t="s">
        <v>10858</v>
      </c>
      <c r="C2532" s="108" t="s">
        <v>10859</v>
      </c>
    </row>
    <row r="2533" spans="1:3" x14ac:dyDescent="0.3">
      <c r="A2533" s="108">
        <f t="shared" si="39"/>
        <v>0</v>
      </c>
      <c r="B2533" s="108" t="s">
        <v>10862</v>
      </c>
      <c r="C2533" s="108" t="s">
        <v>10863</v>
      </c>
    </row>
    <row r="2534" spans="1:3" x14ac:dyDescent="0.3">
      <c r="A2534" s="108">
        <f t="shared" si="39"/>
        <v>0</v>
      </c>
      <c r="B2534" s="108" t="s">
        <v>10866</v>
      </c>
      <c r="C2534" s="108" t="s">
        <v>10867</v>
      </c>
    </row>
    <row r="2535" spans="1:3" x14ac:dyDescent="0.3">
      <c r="A2535" s="108">
        <f t="shared" si="39"/>
        <v>0</v>
      </c>
      <c r="B2535" s="108" t="s">
        <v>10870</v>
      </c>
      <c r="C2535" s="108" t="s">
        <v>10871</v>
      </c>
    </row>
    <row r="2536" spans="1:3" x14ac:dyDescent="0.3">
      <c r="A2536" s="108">
        <f t="shared" si="39"/>
        <v>0</v>
      </c>
      <c r="B2536" s="108" t="s">
        <v>10874</v>
      </c>
      <c r="C2536" s="108" t="s">
        <v>10875</v>
      </c>
    </row>
    <row r="2537" spans="1:3" x14ac:dyDescent="0.3">
      <c r="A2537" s="108">
        <f t="shared" si="39"/>
        <v>0</v>
      </c>
      <c r="B2537" s="108" t="s">
        <v>10878</v>
      </c>
      <c r="C2537" s="108" t="s">
        <v>10879</v>
      </c>
    </row>
    <row r="2538" spans="1:3" x14ac:dyDescent="0.3">
      <c r="A2538" s="108">
        <f t="shared" si="39"/>
        <v>0</v>
      </c>
      <c r="B2538" s="108" t="s">
        <v>10882</v>
      </c>
      <c r="C2538" s="108" t="s">
        <v>10883</v>
      </c>
    </row>
    <row r="2539" spans="1:3" x14ac:dyDescent="0.3">
      <c r="A2539" s="108">
        <f t="shared" si="39"/>
        <v>0</v>
      </c>
      <c r="B2539" s="108" t="s">
        <v>10886</v>
      </c>
      <c r="C2539" s="108" t="s">
        <v>10887</v>
      </c>
    </row>
    <row r="2540" spans="1:3" x14ac:dyDescent="0.3">
      <c r="A2540" s="108">
        <f t="shared" si="39"/>
        <v>0</v>
      </c>
      <c r="B2540" s="108" t="s">
        <v>10890</v>
      </c>
      <c r="C2540" s="108" t="s">
        <v>10891</v>
      </c>
    </row>
    <row r="2541" spans="1:3" x14ac:dyDescent="0.3">
      <c r="A2541" s="108">
        <f t="shared" si="39"/>
        <v>0</v>
      </c>
      <c r="B2541" s="108" t="s">
        <v>10894</v>
      </c>
      <c r="C2541" s="108" t="s">
        <v>10895</v>
      </c>
    </row>
    <row r="2542" spans="1:3" x14ac:dyDescent="0.3">
      <c r="A2542" s="108">
        <f t="shared" si="39"/>
        <v>0</v>
      </c>
      <c r="B2542" s="108" t="s">
        <v>10898</v>
      </c>
      <c r="C2542" s="108" t="s">
        <v>10899</v>
      </c>
    </row>
    <row r="2543" spans="1:3" x14ac:dyDescent="0.3">
      <c r="A2543" s="108">
        <f t="shared" si="39"/>
        <v>0</v>
      </c>
      <c r="B2543" s="108" t="s">
        <v>10902</v>
      </c>
      <c r="C2543" s="108" t="s">
        <v>10903</v>
      </c>
    </row>
    <row r="2544" spans="1:3" x14ac:dyDescent="0.3">
      <c r="A2544" s="108">
        <f t="shared" si="39"/>
        <v>0</v>
      </c>
      <c r="B2544" s="108" t="s">
        <v>10906</v>
      </c>
      <c r="C2544" s="108" t="s">
        <v>10907</v>
      </c>
    </row>
    <row r="2545" spans="1:3" x14ac:dyDescent="0.3">
      <c r="A2545" s="108">
        <f t="shared" si="39"/>
        <v>0</v>
      </c>
      <c r="B2545" s="108" t="s">
        <v>10910</v>
      </c>
      <c r="C2545" s="108" t="s">
        <v>10911</v>
      </c>
    </row>
    <row r="2546" spans="1:3" x14ac:dyDescent="0.3">
      <c r="A2546" s="108">
        <f t="shared" si="39"/>
        <v>0</v>
      </c>
      <c r="B2546" s="108" t="s">
        <v>10914</v>
      </c>
      <c r="C2546" s="108" t="s">
        <v>10915</v>
      </c>
    </row>
    <row r="2547" spans="1:3" x14ac:dyDescent="0.3">
      <c r="A2547" s="108">
        <f t="shared" si="39"/>
        <v>0</v>
      </c>
      <c r="B2547" s="108" t="s">
        <v>10918</v>
      </c>
      <c r="C2547" s="108" t="s">
        <v>10919</v>
      </c>
    </row>
    <row r="2548" spans="1:3" x14ac:dyDescent="0.3">
      <c r="A2548" s="108">
        <f t="shared" si="39"/>
        <v>0</v>
      </c>
      <c r="B2548" s="108" t="s">
        <v>10922</v>
      </c>
      <c r="C2548" s="108" t="s">
        <v>10923</v>
      </c>
    </row>
    <row r="2549" spans="1:3" x14ac:dyDescent="0.3">
      <c r="A2549" s="108">
        <f t="shared" si="39"/>
        <v>0</v>
      </c>
      <c r="B2549" s="108" t="s">
        <v>10926</v>
      </c>
      <c r="C2549" s="108" t="s">
        <v>10927</v>
      </c>
    </row>
    <row r="2550" spans="1:3" x14ac:dyDescent="0.3">
      <c r="A2550" s="108">
        <f t="shared" si="39"/>
        <v>0</v>
      </c>
      <c r="B2550" s="108" t="s">
        <v>10930</v>
      </c>
      <c r="C2550" s="108" t="s">
        <v>10931</v>
      </c>
    </row>
    <row r="2551" spans="1:3" x14ac:dyDescent="0.3">
      <c r="A2551" s="108">
        <f t="shared" si="39"/>
        <v>0</v>
      </c>
      <c r="B2551" s="108" t="s">
        <v>10933</v>
      </c>
      <c r="C2551" s="108" t="s">
        <v>10934</v>
      </c>
    </row>
    <row r="2552" spans="1:3" x14ac:dyDescent="0.3">
      <c r="A2552" s="108">
        <f t="shared" si="39"/>
        <v>0</v>
      </c>
      <c r="B2552" s="108" t="s">
        <v>10937</v>
      </c>
      <c r="C2552" s="108" t="s">
        <v>10938</v>
      </c>
    </row>
    <row r="2553" spans="1:3" x14ac:dyDescent="0.3">
      <c r="A2553" s="108">
        <f t="shared" si="39"/>
        <v>0</v>
      </c>
      <c r="B2553" s="108" t="s">
        <v>10941</v>
      </c>
      <c r="C2553" s="108" t="s">
        <v>10942</v>
      </c>
    </row>
    <row r="2554" spans="1:3" x14ac:dyDescent="0.3">
      <c r="A2554" s="108">
        <f t="shared" si="39"/>
        <v>0</v>
      </c>
      <c r="B2554" s="108" t="s">
        <v>10945</v>
      </c>
      <c r="C2554" s="108" t="s">
        <v>10946</v>
      </c>
    </row>
    <row r="2555" spans="1:3" x14ac:dyDescent="0.3">
      <c r="A2555" s="108">
        <f t="shared" si="39"/>
        <v>0</v>
      </c>
      <c r="B2555" s="108" t="s">
        <v>10949</v>
      </c>
      <c r="C2555" s="108" t="s">
        <v>10950</v>
      </c>
    </row>
    <row r="2556" spans="1:3" x14ac:dyDescent="0.3">
      <c r="A2556" s="108">
        <f t="shared" si="39"/>
        <v>0</v>
      </c>
      <c r="B2556" s="108" t="s">
        <v>10952</v>
      </c>
      <c r="C2556" s="108" t="s">
        <v>10953</v>
      </c>
    </row>
    <row r="2557" spans="1:3" x14ac:dyDescent="0.3">
      <c r="A2557" s="108">
        <f t="shared" si="39"/>
        <v>0</v>
      </c>
      <c r="B2557" s="108" t="s">
        <v>10956</v>
      </c>
      <c r="C2557" s="108" t="s">
        <v>10957</v>
      </c>
    </row>
    <row r="2558" spans="1:3" x14ac:dyDescent="0.3">
      <c r="A2558" s="108">
        <f t="shared" si="39"/>
        <v>0</v>
      </c>
      <c r="B2558" s="108" t="s">
        <v>10960</v>
      </c>
      <c r="C2558" s="108" t="s">
        <v>10961</v>
      </c>
    </row>
    <row r="2559" spans="1:3" x14ac:dyDescent="0.3">
      <c r="A2559" s="108">
        <f t="shared" si="39"/>
        <v>0</v>
      </c>
      <c r="B2559" s="108" t="s">
        <v>10964</v>
      </c>
      <c r="C2559" s="108" t="s">
        <v>10966</v>
      </c>
    </row>
    <row r="2560" spans="1:3" x14ac:dyDescent="0.3">
      <c r="A2560" s="108">
        <f t="shared" si="39"/>
        <v>0</v>
      </c>
      <c r="B2560" s="108" t="s">
        <v>10969</v>
      </c>
      <c r="C2560" s="108" t="s">
        <v>10970</v>
      </c>
    </row>
    <row r="2561" spans="1:3" x14ac:dyDescent="0.3">
      <c r="A2561" s="108">
        <f t="shared" si="39"/>
        <v>0</v>
      </c>
      <c r="B2561" s="108" t="s">
        <v>10973</v>
      </c>
      <c r="C2561" s="108" t="s">
        <v>10974</v>
      </c>
    </row>
    <row r="2562" spans="1:3" x14ac:dyDescent="0.3">
      <c r="A2562" s="108">
        <f t="shared" si="39"/>
        <v>0</v>
      </c>
      <c r="B2562" s="108" t="s">
        <v>10977</v>
      </c>
      <c r="C2562" s="108" t="s">
        <v>10978</v>
      </c>
    </row>
    <row r="2563" spans="1:3" x14ac:dyDescent="0.3">
      <c r="A2563" s="108">
        <f t="shared" ref="A2563:A2626" si="40">IFERROR(IF(SEARCH($D$1,C2563)&gt;0,A2562+1,A2562),A2562)</f>
        <v>0</v>
      </c>
      <c r="B2563" s="108" t="s">
        <v>10980</v>
      </c>
      <c r="C2563" s="108" t="s">
        <v>10981</v>
      </c>
    </row>
    <row r="2564" spans="1:3" x14ac:dyDescent="0.3">
      <c r="A2564" s="108">
        <f t="shared" si="40"/>
        <v>0</v>
      </c>
      <c r="B2564" s="108" t="s">
        <v>10984</v>
      </c>
      <c r="C2564" s="108" t="s">
        <v>10985</v>
      </c>
    </row>
    <row r="2565" spans="1:3" x14ac:dyDescent="0.3">
      <c r="A2565" s="108">
        <f t="shared" si="40"/>
        <v>0</v>
      </c>
      <c r="B2565" s="108" t="s">
        <v>10988</v>
      </c>
      <c r="C2565" s="108" t="s">
        <v>10989</v>
      </c>
    </row>
    <row r="2566" spans="1:3" x14ac:dyDescent="0.3">
      <c r="A2566" s="108">
        <f t="shared" si="40"/>
        <v>0</v>
      </c>
      <c r="B2566" s="108" t="s">
        <v>10992</v>
      </c>
      <c r="C2566" s="108" t="s">
        <v>10993</v>
      </c>
    </row>
    <row r="2567" spans="1:3" x14ac:dyDescent="0.3">
      <c r="A2567" s="108">
        <f t="shared" si="40"/>
        <v>0</v>
      </c>
      <c r="B2567" s="108" t="s">
        <v>10996</v>
      </c>
      <c r="C2567" s="108" t="s">
        <v>10997</v>
      </c>
    </row>
    <row r="2568" spans="1:3" x14ac:dyDescent="0.3">
      <c r="A2568" s="108">
        <f t="shared" si="40"/>
        <v>0</v>
      </c>
      <c r="B2568" s="108" t="s">
        <v>10999</v>
      </c>
      <c r="C2568" s="108" t="s">
        <v>11000</v>
      </c>
    </row>
    <row r="2569" spans="1:3" x14ac:dyDescent="0.3">
      <c r="A2569" s="108">
        <f t="shared" si="40"/>
        <v>0</v>
      </c>
      <c r="B2569" s="108" t="s">
        <v>11003</v>
      </c>
      <c r="C2569" s="108" t="s">
        <v>11004</v>
      </c>
    </row>
    <row r="2570" spans="1:3" x14ac:dyDescent="0.3">
      <c r="A2570" s="108">
        <f t="shared" si="40"/>
        <v>0</v>
      </c>
      <c r="B2570" s="108" t="s">
        <v>11007</v>
      </c>
      <c r="C2570" s="108" t="s">
        <v>11008</v>
      </c>
    </row>
    <row r="2571" spans="1:3" x14ac:dyDescent="0.3">
      <c r="A2571" s="108">
        <f t="shared" si="40"/>
        <v>0</v>
      </c>
      <c r="B2571" s="108" t="s">
        <v>11011</v>
      </c>
      <c r="C2571" s="108" t="s">
        <v>11012</v>
      </c>
    </row>
    <row r="2572" spans="1:3" x14ac:dyDescent="0.3">
      <c r="A2572" s="108">
        <f t="shared" si="40"/>
        <v>0</v>
      </c>
      <c r="B2572" s="108" t="s">
        <v>11015</v>
      </c>
      <c r="C2572" s="108" t="s">
        <v>11016</v>
      </c>
    </row>
    <row r="2573" spans="1:3" x14ac:dyDescent="0.3">
      <c r="A2573" s="108">
        <f t="shared" si="40"/>
        <v>0</v>
      </c>
      <c r="B2573" s="108" t="s">
        <v>11019</v>
      </c>
      <c r="C2573" s="108" t="s">
        <v>11020</v>
      </c>
    </row>
    <row r="2574" spans="1:3" x14ac:dyDescent="0.3">
      <c r="A2574" s="108">
        <f t="shared" si="40"/>
        <v>0</v>
      </c>
      <c r="B2574" s="108" t="s">
        <v>11023</v>
      </c>
      <c r="C2574" s="108" t="s">
        <v>11024</v>
      </c>
    </row>
    <row r="2575" spans="1:3" x14ac:dyDescent="0.3">
      <c r="A2575" s="108">
        <f t="shared" si="40"/>
        <v>0</v>
      </c>
      <c r="B2575" s="108" t="s">
        <v>11027</v>
      </c>
      <c r="C2575" s="108" t="s">
        <v>11028</v>
      </c>
    </row>
    <row r="2576" spans="1:3" x14ac:dyDescent="0.3">
      <c r="A2576" s="108">
        <f t="shared" si="40"/>
        <v>0</v>
      </c>
      <c r="B2576" s="108" t="s">
        <v>11031</v>
      </c>
      <c r="C2576" s="108" t="s">
        <v>11032</v>
      </c>
    </row>
    <row r="2577" spans="1:3" x14ac:dyDescent="0.3">
      <c r="A2577" s="108">
        <f t="shared" si="40"/>
        <v>0</v>
      </c>
      <c r="B2577" s="108" t="s">
        <v>11035</v>
      </c>
      <c r="C2577" s="108" t="s">
        <v>11036</v>
      </c>
    </row>
    <row r="2578" spans="1:3" x14ac:dyDescent="0.3">
      <c r="A2578" s="108">
        <f t="shared" si="40"/>
        <v>0</v>
      </c>
      <c r="B2578" s="108" t="s">
        <v>11039</v>
      </c>
      <c r="C2578" s="108" t="s">
        <v>11040</v>
      </c>
    </row>
    <row r="2579" spans="1:3" x14ac:dyDescent="0.3">
      <c r="A2579" s="108">
        <f t="shared" si="40"/>
        <v>0</v>
      </c>
      <c r="B2579" s="108" t="s">
        <v>11043</v>
      </c>
      <c r="C2579" s="108" t="s">
        <v>11044</v>
      </c>
    </row>
    <row r="2580" spans="1:3" x14ac:dyDescent="0.3">
      <c r="A2580" s="108">
        <f t="shared" si="40"/>
        <v>0</v>
      </c>
      <c r="B2580" s="108" t="s">
        <v>11047</v>
      </c>
      <c r="C2580" s="108" t="s">
        <v>11048</v>
      </c>
    </row>
    <row r="2581" spans="1:3" x14ac:dyDescent="0.3">
      <c r="A2581" s="108">
        <f t="shared" si="40"/>
        <v>0</v>
      </c>
      <c r="B2581" s="108" t="s">
        <v>11051</v>
      </c>
      <c r="C2581" s="108" t="s">
        <v>11052</v>
      </c>
    </row>
    <row r="2582" spans="1:3" x14ac:dyDescent="0.3">
      <c r="A2582" s="108">
        <f t="shared" si="40"/>
        <v>0</v>
      </c>
      <c r="B2582" s="108" t="s">
        <v>11055</v>
      </c>
      <c r="C2582" s="108" t="s">
        <v>11056</v>
      </c>
    </row>
    <row r="2583" spans="1:3" x14ac:dyDescent="0.3">
      <c r="A2583" s="108">
        <f t="shared" si="40"/>
        <v>0</v>
      </c>
      <c r="B2583" s="108" t="s">
        <v>11059</v>
      </c>
      <c r="C2583" s="108" t="s">
        <v>11060</v>
      </c>
    </row>
    <row r="2584" spans="1:3" x14ac:dyDescent="0.3">
      <c r="A2584" s="108">
        <f t="shared" si="40"/>
        <v>0</v>
      </c>
      <c r="B2584" s="108" t="s">
        <v>11063</v>
      </c>
      <c r="C2584" s="108" t="s">
        <v>11064</v>
      </c>
    </row>
    <row r="2585" spans="1:3" x14ac:dyDescent="0.3">
      <c r="A2585" s="108">
        <f t="shared" si="40"/>
        <v>0</v>
      </c>
      <c r="B2585" s="108" t="s">
        <v>11067</v>
      </c>
      <c r="C2585" s="108" t="s">
        <v>11068</v>
      </c>
    </row>
    <row r="2586" spans="1:3" x14ac:dyDescent="0.3">
      <c r="A2586" s="108">
        <f t="shared" si="40"/>
        <v>0</v>
      </c>
      <c r="B2586" s="108" t="s">
        <v>11071</v>
      </c>
      <c r="C2586" s="108" t="s">
        <v>11072</v>
      </c>
    </row>
    <row r="2587" spans="1:3" x14ac:dyDescent="0.3">
      <c r="A2587" s="108">
        <f t="shared" si="40"/>
        <v>0</v>
      </c>
      <c r="B2587" s="108" t="s">
        <v>11075</v>
      </c>
      <c r="C2587" s="108" t="s">
        <v>11076</v>
      </c>
    </row>
    <row r="2588" spans="1:3" x14ac:dyDescent="0.3">
      <c r="A2588" s="108">
        <f t="shared" si="40"/>
        <v>0</v>
      </c>
      <c r="B2588" s="108" t="s">
        <v>11079</v>
      </c>
      <c r="C2588" s="108" t="s">
        <v>11080</v>
      </c>
    </row>
    <row r="2589" spans="1:3" x14ac:dyDescent="0.3">
      <c r="A2589" s="108">
        <f t="shared" si="40"/>
        <v>0</v>
      </c>
      <c r="B2589" s="108" t="s">
        <v>11083</v>
      </c>
      <c r="C2589" s="108" t="s">
        <v>11084</v>
      </c>
    </row>
    <row r="2590" spans="1:3" x14ac:dyDescent="0.3">
      <c r="A2590" s="108">
        <f t="shared" si="40"/>
        <v>0</v>
      </c>
      <c r="B2590" s="108" t="s">
        <v>11087</v>
      </c>
      <c r="C2590" s="108" t="s">
        <v>11088</v>
      </c>
    </row>
    <row r="2591" spans="1:3" x14ac:dyDescent="0.3">
      <c r="A2591" s="108">
        <f t="shared" si="40"/>
        <v>0</v>
      </c>
      <c r="B2591" s="108" t="s">
        <v>11091</v>
      </c>
      <c r="C2591" s="108" t="s">
        <v>11092</v>
      </c>
    </row>
    <row r="2592" spans="1:3" x14ac:dyDescent="0.3">
      <c r="A2592" s="108">
        <f t="shared" si="40"/>
        <v>0</v>
      </c>
      <c r="B2592" s="108" t="s">
        <v>11095</v>
      </c>
      <c r="C2592" s="108" t="s">
        <v>11096</v>
      </c>
    </row>
    <row r="2593" spans="1:3" x14ac:dyDescent="0.3">
      <c r="A2593" s="108">
        <f t="shared" si="40"/>
        <v>0</v>
      </c>
      <c r="B2593" s="108" t="s">
        <v>11099</v>
      </c>
      <c r="C2593" s="108" t="s">
        <v>11100</v>
      </c>
    </row>
    <row r="2594" spans="1:3" x14ac:dyDescent="0.3">
      <c r="A2594" s="108">
        <f t="shared" si="40"/>
        <v>0</v>
      </c>
      <c r="B2594" s="108" t="s">
        <v>11103</v>
      </c>
      <c r="C2594" s="108" t="s">
        <v>11104</v>
      </c>
    </row>
    <row r="2595" spans="1:3" x14ac:dyDescent="0.3">
      <c r="A2595" s="108">
        <f t="shared" si="40"/>
        <v>0</v>
      </c>
      <c r="B2595" s="108" t="s">
        <v>11107</v>
      </c>
      <c r="C2595" s="108" t="s">
        <v>11108</v>
      </c>
    </row>
    <row r="2596" spans="1:3" x14ac:dyDescent="0.3">
      <c r="A2596" s="108">
        <f t="shared" si="40"/>
        <v>0</v>
      </c>
      <c r="B2596" s="108" t="s">
        <v>11111</v>
      </c>
      <c r="C2596" s="108" t="s">
        <v>11112</v>
      </c>
    </row>
    <row r="2597" spans="1:3" x14ac:dyDescent="0.3">
      <c r="A2597" s="108">
        <f t="shared" si="40"/>
        <v>0</v>
      </c>
      <c r="B2597" s="108" t="s">
        <v>11115</v>
      </c>
      <c r="C2597" s="108" t="s">
        <v>11116</v>
      </c>
    </row>
    <row r="2598" spans="1:3" x14ac:dyDescent="0.3">
      <c r="A2598" s="108">
        <f t="shared" si="40"/>
        <v>0</v>
      </c>
      <c r="B2598" s="108" t="s">
        <v>11118</v>
      </c>
      <c r="C2598" s="108" t="s">
        <v>11119</v>
      </c>
    </row>
    <row r="2599" spans="1:3" x14ac:dyDescent="0.3">
      <c r="A2599" s="108">
        <f t="shared" si="40"/>
        <v>0</v>
      </c>
      <c r="B2599" s="108" t="s">
        <v>11122</v>
      </c>
      <c r="C2599" s="108" t="s">
        <v>11123</v>
      </c>
    </row>
    <row r="2600" spans="1:3" x14ac:dyDescent="0.3">
      <c r="A2600" s="108">
        <f t="shared" si="40"/>
        <v>0</v>
      </c>
      <c r="B2600" s="108" t="s">
        <v>11125</v>
      </c>
      <c r="C2600" s="108" t="s">
        <v>11126</v>
      </c>
    </row>
    <row r="2601" spans="1:3" x14ac:dyDescent="0.3">
      <c r="A2601" s="108">
        <f t="shared" si="40"/>
        <v>0</v>
      </c>
      <c r="B2601" s="108" t="s">
        <v>11129</v>
      </c>
      <c r="C2601" s="108" t="s">
        <v>11130</v>
      </c>
    </row>
    <row r="2602" spans="1:3" x14ac:dyDescent="0.3">
      <c r="A2602" s="108">
        <f t="shared" si="40"/>
        <v>0</v>
      </c>
      <c r="B2602" s="108" t="s">
        <v>11133</v>
      </c>
      <c r="C2602" s="108" t="s">
        <v>11134</v>
      </c>
    </row>
    <row r="2603" spans="1:3" x14ac:dyDescent="0.3">
      <c r="A2603" s="108">
        <f t="shared" si="40"/>
        <v>0</v>
      </c>
      <c r="B2603" s="108" t="s">
        <v>11137</v>
      </c>
      <c r="C2603" s="108" t="s">
        <v>11138</v>
      </c>
    </row>
    <row r="2604" spans="1:3" x14ac:dyDescent="0.3">
      <c r="A2604" s="108">
        <f t="shared" si="40"/>
        <v>0</v>
      </c>
      <c r="B2604" s="108" t="s">
        <v>11141</v>
      </c>
      <c r="C2604" s="108" t="s">
        <v>11142</v>
      </c>
    </row>
    <row r="2605" spans="1:3" x14ac:dyDescent="0.3">
      <c r="A2605" s="108">
        <f t="shared" si="40"/>
        <v>0</v>
      </c>
      <c r="B2605" s="108" t="s">
        <v>11145</v>
      </c>
      <c r="C2605" s="108" t="s">
        <v>11146</v>
      </c>
    </row>
    <row r="2606" spans="1:3" x14ac:dyDescent="0.3">
      <c r="A2606" s="108">
        <f t="shared" si="40"/>
        <v>0</v>
      </c>
      <c r="B2606" s="108" t="s">
        <v>11149</v>
      </c>
      <c r="C2606" s="108" t="s">
        <v>11150</v>
      </c>
    </row>
    <row r="2607" spans="1:3" x14ac:dyDescent="0.3">
      <c r="A2607" s="108">
        <f t="shared" si="40"/>
        <v>0</v>
      </c>
      <c r="B2607" s="108" t="s">
        <v>11153</v>
      </c>
      <c r="C2607" s="108" t="s">
        <v>11154</v>
      </c>
    </row>
    <row r="2608" spans="1:3" x14ac:dyDescent="0.3">
      <c r="A2608" s="108">
        <f t="shared" si="40"/>
        <v>0</v>
      </c>
      <c r="B2608" s="108" t="s">
        <v>11157</v>
      </c>
      <c r="C2608" s="108" t="s">
        <v>11158</v>
      </c>
    </row>
    <row r="2609" spans="1:3" x14ac:dyDescent="0.3">
      <c r="A2609" s="108">
        <f t="shared" si="40"/>
        <v>0</v>
      </c>
      <c r="B2609" s="108" t="s">
        <v>11161</v>
      </c>
      <c r="C2609" s="108" t="s">
        <v>11162</v>
      </c>
    </row>
    <row r="2610" spans="1:3" x14ac:dyDescent="0.3">
      <c r="A2610" s="108">
        <f t="shared" si="40"/>
        <v>0</v>
      </c>
      <c r="B2610" s="108" t="s">
        <v>11165</v>
      </c>
      <c r="C2610" s="108" t="s">
        <v>11166</v>
      </c>
    </row>
    <row r="2611" spans="1:3" x14ac:dyDescent="0.3">
      <c r="A2611" s="108">
        <f t="shared" si="40"/>
        <v>0</v>
      </c>
      <c r="B2611" s="108" t="s">
        <v>11169</v>
      </c>
      <c r="C2611" s="108" t="s">
        <v>11170</v>
      </c>
    </row>
    <row r="2612" spans="1:3" x14ac:dyDescent="0.3">
      <c r="A2612" s="108">
        <f t="shared" si="40"/>
        <v>0</v>
      </c>
      <c r="B2612" s="108" t="s">
        <v>11173</v>
      </c>
      <c r="C2612" s="108" t="s">
        <v>11174</v>
      </c>
    </row>
    <row r="2613" spans="1:3" x14ac:dyDescent="0.3">
      <c r="A2613" s="108">
        <f t="shared" si="40"/>
        <v>0</v>
      </c>
      <c r="B2613" s="108" t="s">
        <v>11177</v>
      </c>
      <c r="C2613" s="108" t="s">
        <v>11178</v>
      </c>
    </row>
    <row r="2614" spans="1:3" x14ac:dyDescent="0.3">
      <c r="A2614" s="108">
        <f t="shared" si="40"/>
        <v>0</v>
      </c>
      <c r="B2614" s="108" t="s">
        <v>11181</v>
      </c>
      <c r="C2614" s="108" t="s">
        <v>11182</v>
      </c>
    </row>
    <row r="2615" spans="1:3" x14ac:dyDescent="0.3">
      <c r="A2615" s="108">
        <f t="shared" si="40"/>
        <v>0</v>
      </c>
      <c r="B2615" s="108" t="s">
        <v>11185</v>
      </c>
      <c r="C2615" s="108" t="s">
        <v>11186</v>
      </c>
    </row>
    <row r="2616" spans="1:3" x14ac:dyDescent="0.3">
      <c r="A2616" s="108">
        <f t="shared" si="40"/>
        <v>0</v>
      </c>
      <c r="B2616" s="108" t="s">
        <v>11189</v>
      </c>
      <c r="C2616" s="108" t="s">
        <v>11190</v>
      </c>
    </row>
    <row r="2617" spans="1:3" x14ac:dyDescent="0.3">
      <c r="A2617" s="108">
        <f t="shared" si="40"/>
        <v>0</v>
      </c>
      <c r="B2617" s="108" t="s">
        <v>11193</v>
      </c>
      <c r="C2617" s="108" t="s">
        <v>11194</v>
      </c>
    </row>
    <row r="2618" spans="1:3" x14ac:dyDescent="0.3">
      <c r="A2618" s="108">
        <f t="shared" si="40"/>
        <v>0</v>
      </c>
      <c r="B2618" s="108" t="s">
        <v>11197</v>
      </c>
      <c r="C2618" s="108" t="s">
        <v>11198</v>
      </c>
    </row>
    <row r="2619" spans="1:3" x14ac:dyDescent="0.3">
      <c r="A2619" s="108">
        <f t="shared" si="40"/>
        <v>0</v>
      </c>
      <c r="B2619" s="108" t="s">
        <v>11201</v>
      </c>
      <c r="C2619" s="108" t="s">
        <v>11202</v>
      </c>
    </row>
    <row r="2620" spans="1:3" x14ac:dyDescent="0.3">
      <c r="A2620" s="108">
        <f t="shared" si="40"/>
        <v>0</v>
      </c>
      <c r="B2620" s="108" t="s">
        <v>11205</v>
      </c>
      <c r="C2620" s="108" t="s">
        <v>11206</v>
      </c>
    </row>
    <row r="2621" spans="1:3" x14ac:dyDescent="0.3">
      <c r="A2621" s="108">
        <f t="shared" si="40"/>
        <v>0</v>
      </c>
      <c r="B2621" s="108" t="s">
        <v>11209</v>
      </c>
      <c r="C2621" s="108" t="s">
        <v>11210</v>
      </c>
    </row>
    <row r="2622" spans="1:3" x14ac:dyDescent="0.3">
      <c r="A2622" s="108">
        <f t="shared" si="40"/>
        <v>0</v>
      </c>
      <c r="B2622" s="108" t="s">
        <v>11213</v>
      </c>
      <c r="C2622" s="108" t="s">
        <v>11214</v>
      </c>
    </row>
    <row r="2623" spans="1:3" x14ac:dyDescent="0.3">
      <c r="A2623" s="108">
        <f t="shared" si="40"/>
        <v>0</v>
      </c>
      <c r="B2623" s="108" t="s">
        <v>11217</v>
      </c>
      <c r="C2623" s="108" t="s">
        <v>11218</v>
      </c>
    </row>
    <row r="2624" spans="1:3" x14ac:dyDescent="0.3">
      <c r="A2624" s="108">
        <f t="shared" si="40"/>
        <v>0</v>
      </c>
      <c r="B2624" s="108" t="s">
        <v>11221</v>
      </c>
      <c r="C2624" s="108" t="s">
        <v>11222</v>
      </c>
    </row>
    <row r="2625" spans="1:3" x14ac:dyDescent="0.3">
      <c r="A2625" s="108">
        <f t="shared" si="40"/>
        <v>0</v>
      </c>
      <c r="B2625" s="108" t="s">
        <v>11225</v>
      </c>
      <c r="C2625" s="108" t="s">
        <v>11226</v>
      </c>
    </row>
    <row r="2626" spans="1:3" x14ac:dyDescent="0.3">
      <c r="A2626" s="108">
        <f t="shared" si="40"/>
        <v>0</v>
      </c>
      <c r="B2626" s="108" t="s">
        <v>11229</v>
      </c>
      <c r="C2626" s="108" t="s">
        <v>11230</v>
      </c>
    </row>
    <row r="2627" spans="1:3" x14ac:dyDescent="0.3">
      <c r="A2627" s="108">
        <f t="shared" ref="A2627:A2690" si="41">IFERROR(IF(SEARCH($D$1,C2627)&gt;0,A2626+1,A2626),A2626)</f>
        <v>0</v>
      </c>
      <c r="B2627" s="108" t="s">
        <v>11233</v>
      </c>
      <c r="C2627" s="108" t="s">
        <v>11234</v>
      </c>
    </row>
    <row r="2628" spans="1:3" x14ac:dyDescent="0.3">
      <c r="A2628" s="108">
        <f t="shared" si="41"/>
        <v>0</v>
      </c>
      <c r="B2628" s="108" t="s">
        <v>11235</v>
      </c>
      <c r="C2628" s="108" t="s">
        <v>11236</v>
      </c>
    </row>
    <row r="2629" spans="1:3" x14ac:dyDescent="0.3">
      <c r="A2629" s="108">
        <f t="shared" si="41"/>
        <v>0</v>
      </c>
      <c r="B2629" s="108" t="s">
        <v>11239</v>
      </c>
      <c r="C2629" s="108" t="s">
        <v>11240</v>
      </c>
    </row>
    <row r="2630" spans="1:3" x14ac:dyDescent="0.3">
      <c r="A2630" s="108">
        <f t="shared" si="41"/>
        <v>0</v>
      </c>
      <c r="B2630" s="108" t="s">
        <v>11243</v>
      </c>
      <c r="C2630" s="108" t="s">
        <v>11244</v>
      </c>
    </row>
    <row r="2631" spans="1:3" x14ac:dyDescent="0.3">
      <c r="A2631" s="108">
        <f t="shared" si="41"/>
        <v>0</v>
      </c>
      <c r="B2631" s="108" t="s">
        <v>11247</v>
      </c>
      <c r="C2631" s="108" t="s">
        <v>11248</v>
      </c>
    </row>
    <row r="2632" spans="1:3" x14ac:dyDescent="0.3">
      <c r="A2632" s="108">
        <f t="shared" si="41"/>
        <v>0</v>
      </c>
      <c r="B2632" s="108" t="s">
        <v>11251</v>
      </c>
      <c r="C2632" s="108" t="s">
        <v>11252</v>
      </c>
    </row>
    <row r="2633" spans="1:3" x14ac:dyDescent="0.3">
      <c r="A2633" s="108">
        <f t="shared" si="41"/>
        <v>0</v>
      </c>
      <c r="B2633" s="108" t="s">
        <v>11255</v>
      </c>
      <c r="C2633" s="108" t="s">
        <v>11256</v>
      </c>
    </row>
    <row r="2634" spans="1:3" x14ac:dyDescent="0.3">
      <c r="A2634" s="108">
        <f t="shared" si="41"/>
        <v>0</v>
      </c>
      <c r="B2634" s="108" t="s">
        <v>11259</v>
      </c>
      <c r="C2634" s="108" t="s">
        <v>11260</v>
      </c>
    </row>
    <row r="2635" spans="1:3" x14ac:dyDescent="0.3">
      <c r="A2635" s="108">
        <f t="shared" si="41"/>
        <v>0</v>
      </c>
      <c r="B2635" s="108" t="s">
        <v>11263</v>
      </c>
      <c r="C2635" s="108" t="s">
        <v>11264</v>
      </c>
    </row>
    <row r="2636" spans="1:3" x14ac:dyDescent="0.3">
      <c r="A2636" s="108">
        <f t="shared" si="41"/>
        <v>0</v>
      </c>
      <c r="B2636" s="108" t="s">
        <v>11267</v>
      </c>
      <c r="C2636" s="108" t="s">
        <v>11268</v>
      </c>
    </row>
    <row r="2637" spans="1:3" x14ac:dyDescent="0.3">
      <c r="A2637" s="108">
        <f t="shared" si="41"/>
        <v>0</v>
      </c>
      <c r="B2637" s="108" t="s">
        <v>11271</v>
      </c>
      <c r="C2637" s="108" t="s">
        <v>11272</v>
      </c>
    </row>
    <row r="2638" spans="1:3" x14ac:dyDescent="0.3">
      <c r="A2638" s="108">
        <f t="shared" si="41"/>
        <v>0</v>
      </c>
      <c r="B2638" s="108" t="s">
        <v>11275</v>
      </c>
      <c r="C2638" s="108" t="s">
        <v>11276</v>
      </c>
    </row>
    <row r="2639" spans="1:3" x14ac:dyDescent="0.3">
      <c r="A2639" s="108">
        <f t="shared" si="41"/>
        <v>0</v>
      </c>
      <c r="B2639" s="108" t="s">
        <v>11279</v>
      </c>
      <c r="C2639" s="108" t="s">
        <v>11280</v>
      </c>
    </row>
    <row r="2640" spans="1:3" x14ac:dyDescent="0.3">
      <c r="A2640" s="108">
        <f t="shared" si="41"/>
        <v>0</v>
      </c>
      <c r="B2640" s="108" t="s">
        <v>11283</v>
      </c>
      <c r="C2640" s="108" t="s">
        <v>11284</v>
      </c>
    </row>
    <row r="2641" spans="1:3" x14ac:dyDescent="0.3">
      <c r="A2641" s="108">
        <f t="shared" si="41"/>
        <v>0</v>
      </c>
      <c r="B2641" s="108" t="s">
        <v>11287</v>
      </c>
      <c r="C2641" s="108" t="s">
        <v>11288</v>
      </c>
    </row>
    <row r="2642" spans="1:3" x14ac:dyDescent="0.3">
      <c r="A2642" s="108">
        <f t="shared" si="41"/>
        <v>0</v>
      </c>
      <c r="B2642" s="108" t="s">
        <v>11290</v>
      </c>
      <c r="C2642" s="108" t="s">
        <v>11291</v>
      </c>
    </row>
    <row r="2643" spans="1:3" x14ac:dyDescent="0.3">
      <c r="A2643" s="108">
        <f t="shared" si="41"/>
        <v>0</v>
      </c>
      <c r="B2643" s="108" t="s">
        <v>11294</v>
      </c>
      <c r="C2643" s="108" t="s">
        <v>11295</v>
      </c>
    </row>
    <row r="2644" spans="1:3" x14ac:dyDescent="0.3">
      <c r="A2644" s="108">
        <f t="shared" si="41"/>
        <v>0</v>
      </c>
      <c r="B2644" s="108" t="s">
        <v>11297</v>
      </c>
      <c r="C2644" s="108" t="s">
        <v>11298</v>
      </c>
    </row>
    <row r="2645" spans="1:3" x14ac:dyDescent="0.3">
      <c r="A2645" s="108">
        <f t="shared" si="41"/>
        <v>0</v>
      </c>
      <c r="B2645" s="108" t="s">
        <v>11301</v>
      </c>
      <c r="C2645" s="108" t="s">
        <v>11302</v>
      </c>
    </row>
    <row r="2646" spans="1:3" x14ac:dyDescent="0.3">
      <c r="A2646" s="108">
        <f t="shared" si="41"/>
        <v>0</v>
      </c>
      <c r="B2646" s="108" t="s">
        <v>11305</v>
      </c>
      <c r="C2646" s="108" t="s">
        <v>11307</v>
      </c>
    </row>
    <row r="2647" spans="1:3" x14ac:dyDescent="0.3">
      <c r="A2647" s="108">
        <f t="shared" si="41"/>
        <v>0</v>
      </c>
      <c r="B2647" s="108" t="s">
        <v>11310</v>
      </c>
      <c r="C2647" s="108" t="s">
        <v>11311</v>
      </c>
    </row>
    <row r="2648" spans="1:3" x14ac:dyDescent="0.3">
      <c r="A2648" s="108">
        <f t="shared" si="41"/>
        <v>0</v>
      </c>
      <c r="B2648" s="108" t="s">
        <v>11314</v>
      </c>
      <c r="C2648" s="108" t="s">
        <v>11315</v>
      </c>
    </row>
    <row r="2649" spans="1:3" x14ac:dyDescent="0.3">
      <c r="A2649" s="108">
        <f t="shared" si="41"/>
        <v>0</v>
      </c>
      <c r="B2649" s="108" t="s">
        <v>11319</v>
      </c>
      <c r="C2649" s="108" t="s">
        <v>11320</v>
      </c>
    </row>
    <row r="2650" spans="1:3" x14ac:dyDescent="0.3">
      <c r="A2650" s="108">
        <f t="shared" si="41"/>
        <v>0</v>
      </c>
      <c r="B2650" s="108" t="s">
        <v>11323</v>
      </c>
      <c r="C2650" s="108" t="s">
        <v>11324</v>
      </c>
    </row>
    <row r="2651" spans="1:3" x14ac:dyDescent="0.3">
      <c r="A2651" s="108">
        <f t="shared" si="41"/>
        <v>0</v>
      </c>
      <c r="B2651" s="108" t="s">
        <v>11327</v>
      </c>
      <c r="C2651" s="108" t="s">
        <v>11328</v>
      </c>
    </row>
    <row r="2652" spans="1:3" x14ac:dyDescent="0.3">
      <c r="A2652" s="108">
        <f t="shared" si="41"/>
        <v>0</v>
      </c>
      <c r="B2652" s="108" t="s">
        <v>11331</v>
      </c>
      <c r="C2652" s="108" t="s">
        <v>11332</v>
      </c>
    </row>
    <row r="2653" spans="1:3" x14ac:dyDescent="0.3">
      <c r="A2653" s="108">
        <f t="shared" si="41"/>
        <v>0</v>
      </c>
      <c r="B2653" s="108" t="s">
        <v>11335</v>
      </c>
      <c r="C2653" s="108" t="s">
        <v>11336</v>
      </c>
    </row>
    <row r="2654" spans="1:3" x14ac:dyDescent="0.3">
      <c r="A2654" s="108">
        <f t="shared" si="41"/>
        <v>0</v>
      </c>
      <c r="B2654" s="108" t="s">
        <v>11339</v>
      </c>
      <c r="C2654" s="108" t="s">
        <v>11340</v>
      </c>
    </row>
    <row r="2655" spans="1:3" x14ac:dyDescent="0.3">
      <c r="A2655" s="108">
        <f t="shared" si="41"/>
        <v>0</v>
      </c>
      <c r="B2655" s="108" t="s">
        <v>11343</v>
      </c>
      <c r="C2655" s="108" t="s">
        <v>11344</v>
      </c>
    </row>
    <row r="2656" spans="1:3" x14ac:dyDescent="0.3">
      <c r="A2656" s="108">
        <f t="shared" si="41"/>
        <v>0</v>
      </c>
      <c r="B2656" s="108" t="s">
        <v>11347</v>
      </c>
      <c r="C2656" s="108" t="s">
        <v>11348</v>
      </c>
    </row>
    <row r="2657" spans="1:3" x14ac:dyDescent="0.3">
      <c r="A2657" s="108">
        <f t="shared" si="41"/>
        <v>0</v>
      </c>
      <c r="B2657" s="108" t="s">
        <v>11351</v>
      </c>
      <c r="C2657" s="108" t="s">
        <v>11352</v>
      </c>
    </row>
    <row r="2658" spans="1:3" x14ac:dyDescent="0.3">
      <c r="A2658" s="108">
        <f t="shared" si="41"/>
        <v>0</v>
      </c>
      <c r="B2658" s="108" t="s">
        <v>11355</v>
      </c>
      <c r="C2658" s="108" t="s">
        <v>11356</v>
      </c>
    </row>
    <row r="2659" spans="1:3" x14ac:dyDescent="0.3">
      <c r="A2659" s="108">
        <f t="shared" si="41"/>
        <v>0</v>
      </c>
      <c r="B2659" s="108" t="s">
        <v>11359</v>
      </c>
      <c r="C2659" s="108" t="s">
        <v>11360</v>
      </c>
    </row>
    <row r="2660" spans="1:3" x14ac:dyDescent="0.3">
      <c r="A2660" s="108">
        <f t="shared" si="41"/>
        <v>0</v>
      </c>
      <c r="B2660" s="108" t="s">
        <v>11363</v>
      </c>
      <c r="C2660" s="108" t="s">
        <v>11364</v>
      </c>
    </row>
    <row r="2661" spans="1:3" x14ac:dyDescent="0.3">
      <c r="A2661" s="108">
        <f t="shared" si="41"/>
        <v>0</v>
      </c>
      <c r="B2661" s="108" t="s">
        <v>11367</v>
      </c>
      <c r="C2661" s="108" t="s">
        <v>11368</v>
      </c>
    </row>
    <row r="2662" spans="1:3" x14ac:dyDescent="0.3">
      <c r="A2662" s="108">
        <f t="shared" si="41"/>
        <v>0</v>
      </c>
      <c r="B2662" s="108" t="s">
        <v>11371</v>
      </c>
      <c r="C2662" s="108" t="s">
        <v>11372</v>
      </c>
    </row>
    <row r="2663" spans="1:3" x14ac:dyDescent="0.3">
      <c r="A2663" s="108">
        <f t="shared" si="41"/>
        <v>0</v>
      </c>
      <c r="B2663" s="108" t="s">
        <v>11375</v>
      </c>
      <c r="C2663" s="108" t="s">
        <v>11376</v>
      </c>
    </row>
    <row r="2664" spans="1:3" x14ac:dyDescent="0.3">
      <c r="A2664" s="108">
        <f t="shared" si="41"/>
        <v>0</v>
      </c>
      <c r="B2664" s="108" t="s">
        <v>11379</v>
      </c>
      <c r="C2664" s="108" t="s">
        <v>11380</v>
      </c>
    </row>
    <row r="2665" spans="1:3" x14ac:dyDescent="0.3">
      <c r="A2665" s="108">
        <f t="shared" si="41"/>
        <v>0</v>
      </c>
      <c r="B2665" s="108" t="s">
        <v>11383</v>
      </c>
      <c r="C2665" s="108" t="s">
        <v>11384</v>
      </c>
    </row>
    <row r="2666" spans="1:3" x14ac:dyDescent="0.3">
      <c r="A2666" s="108">
        <f t="shared" si="41"/>
        <v>0</v>
      </c>
      <c r="B2666" s="108" t="s">
        <v>11387</v>
      </c>
      <c r="C2666" s="108" t="s">
        <v>11388</v>
      </c>
    </row>
    <row r="2667" spans="1:3" x14ac:dyDescent="0.3">
      <c r="A2667" s="108">
        <f t="shared" si="41"/>
        <v>0</v>
      </c>
      <c r="B2667" s="108" t="s">
        <v>11391</v>
      </c>
      <c r="C2667" s="108" t="s">
        <v>11392</v>
      </c>
    </row>
    <row r="2668" spans="1:3" x14ac:dyDescent="0.3">
      <c r="A2668" s="108">
        <f t="shared" si="41"/>
        <v>0</v>
      </c>
      <c r="B2668" s="108" t="s">
        <v>11395</v>
      </c>
      <c r="C2668" s="108" t="s">
        <v>11396</v>
      </c>
    </row>
    <row r="2669" spans="1:3" x14ac:dyDescent="0.3">
      <c r="A2669" s="108">
        <f t="shared" si="41"/>
        <v>0</v>
      </c>
      <c r="B2669" s="108" t="s">
        <v>11399</v>
      </c>
      <c r="C2669" s="108" t="s">
        <v>11400</v>
      </c>
    </row>
    <row r="2670" spans="1:3" x14ac:dyDescent="0.3">
      <c r="A2670" s="108">
        <f t="shared" si="41"/>
        <v>0</v>
      </c>
      <c r="B2670" s="108" t="s">
        <v>11403</v>
      </c>
      <c r="C2670" s="108" t="s">
        <v>11404</v>
      </c>
    </row>
    <row r="2671" spans="1:3" x14ac:dyDescent="0.3">
      <c r="A2671" s="108">
        <f t="shared" si="41"/>
        <v>0</v>
      </c>
      <c r="B2671" s="108" t="s">
        <v>11407</v>
      </c>
      <c r="C2671" s="108" t="s">
        <v>11408</v>
      </c>
    </row>
    <row r="2672" spans="1:3" x14ac:dyDescent="0.3">
      <c r="A2672" s="108">
        <f t="shared" si="41"/>
        <v>0</v>
      </c>
      <c r="B2672" s="108" t="s">
        <v>11411</v>
      </c>
      <c r="C2672" s="108" t="s">
        <v>11412</v>
      </c>
    </row>
    <row r="2673" spans="1:3" x14ac:dyDescent="0.3">
      <c r="A2673" s="108">
        <f t="shared" si="41"/>
        <v>0</v>
      </c>
      <c r="B2673" s="108" t="s">
        <v>11415</v>
      </c>
      <c r="C2673" s="108" t="s">
        <v>11416</v>
      </c>
    </row>
    <row r="2674" spans="1:3" x14ac:dyDescent="0.3">
      <c r="A2674" s="108">
        <f t="shared" si="41"/>
        <v>0</v>
      </c>
      <c r="B2674" s="108" t="s">
        <v>11418</v>
      </c>
      <c r="C2674" s="108" t="s">
        <v>11419</v>
      </c>
    </row>
    <row r="2675" spans="1:3" x14ac:dyDescent="0.3">
      <c r="A2675" s="108">
        <f t="shared" si="41"/>
        <v>0</v>
      </c>
      <c r="B2675" s="108" t="s">
        <v>11422</v>
      </c>
      <c r="C2675" s="108" t="s">
        <v>11423</v>
      </c>
    </row>
    <row r="2676" spans="1:3" x14ac:dyDescent="0.3">
      <c r="A2676" s="108">
        <f t="shared" si="41"/>
        <v>0</v>
      </c>
      <c r="B2676" s="108" t="s">
        <v>11426</v>
      </c>
      <c r="C2676" s="108" t="s">
        <v>11427</v>
      </c>
    </row>
    <row r="2677" spans="1:3" x14ac:dyDescent="0.3">
      <c r="A2677" s="108">
        <f t="shared" si="41"/>
        <v>0</v>
      </c>
      <c r="B2677" s="108" t="s">
        <v>11430</v>
      </c>
      <c r="C2677" s="108" t="s">
        <v>11431</v>
      </c>
    </row>
    <row r="2678" spans="1:3" x14ac:dyDescent="0.3">
      <c r="A2678" s="108">
        <f t="shared" si="41"/>
        <v>0</v>
      </c>
      <c r="B2678" s="108" t="s">
        <v>11434</v>
      </c>
      <c r="C2678" s="108" t="s">
        <v>11435</v>
      </c>
    </row>
    <row r="2679" spans="1:3" x14ac:dyDescent="0.3">
      <c r="A2679" s="108">
        <f t="shared" si="41"/>
        <v>0</v>
      </c>
      <c r="B2679" s="108" t="s">
        <v>11438</v>
      </c>
      <c r="C2679" s="108" t="s">
        <v>11439</v>
      </c>
    </row>
    <row r="2680" spans="1:3" x14ac:dyDescent="0.3">
      <c r="A2680" s="108">
        <f t="shared" si="41"/>
        <v>0</v>
      </c>
      <c r="B2680" s="108" t="s">
        <v>11442</v>
      </c>
      <c r="C2680" s="108" t="s">
        <v>11443</v>
      </c>
    </row>
    <row r="2681" spans="1:3" x14ac:dyDescent="0.3">
      <c r="A2681" s="108">
        <f t="shared" si="41"/>
        <v>0</v>
      </c>
      <c r="B2681" s="108" t="s">
        <v>11446</v>
      </c>
      <c r="C2681" s="108" t="s">
        <v>11447</v>
      </c>
    </row>
    <row r="2682" spans="1:3" x14ac:dyDescent="0.3">
      <c r="A2682" s="108">
        <f t="shared" si="41"/>
        <v>0</v>
      </c>
      <c r="B2682" s="108" t="s">
        <v>11450</v>
      </c>
      <c r="C2682" s="108" t="s">
        <v>11451</v>
      </c>
    </row>
    <row r="2683" spans="1:3" x14ac:dyDescent="0.3">
      <c r="A2683" s="108">
        <f t="shared" si="41"/>
        <v>0</v>
      </c>
      <c r="B2683" s="108" t="s">
        <v>11454</v>
      </c>
      <c r="C2683" s="108" t="s">
        <v>11455</v>
      </c>
    </row>
    <row r="2684" spans="1:3" x14ac:dyDescent="0.3">
      <c r="A2684" s="108">
        <f t="shared" si="41"/>
        <v>0</v>
      </c>
      <c r="B2684" s="108" t="s">
        <v>11458</v>
      </c>
      <c r="C2684" s="108" t="s">
        <v>11459</v>
      </c>
    </row>
    <row r="2685" spans="1:3" x14ac:dyDescent="0.3">
      <c r="A2685" s="108">
        <f t="shared" si="41"/>
        <v>0</v>
      </c>
      <c r="B2685" s="108" t="s">
        <v>11462</v>
      </c>
      <c r="C2685" s="108" t="s">
        <v>11463</v>
      </c>
    </row>
    <row r="2686" spans="1:3" x14ac:dyDescent="0.3">
      <c r="A2686" s="108">
        <f t="shared" si="41"/>
        <v>0</v>
      </c>
      <c r="B2686" s="108" t="s">
        <v>11466</v>
      </c>
      <c r="C2686" s="108" t="s">
        <v>11467</v>
      </c>
    </row>
    <row r="2687" spans="1:3" x14ac:dyDescent="0.3">
      <c r="A2687" s="108">
        <f t="shared" si="41"/>
        <v>0</v>
      </c>
      <c r="B2687" s="108" t="s">
        <v>11470</v>
      </c>
      <c r="C2687" s="108" t="s">
        <v>11471</v>
      </c>
    </row>
    <row r="2688" spans="1:3" x14ac:dyDescent="0.3">
      <c r="A2688" s="108">
        <f t="shared" si="41"/>
        <v>0</v>
      </c>
      <c r="B2688" s="108" t="s">
        <v>11474</v>
      </c>
      <c r="C2688" s="108" t="s">
        <v>11475</v>
      </c>
    </row>
    <row r="2689" spans="1:3" x14ac:dyDescent="0.3">
      <c r="A2689" s="108">
        <f t="shared" si="41"/>
        <v>0</v>
      </c>
      <c r="B2689" s="108" t="s">
        <v>11478</v>
      </c>
      <c r="C2689" s="108" t="s">
        <v>11479</v>
      </c>
    </row>
    <row r="2690" spans="1:3" x14ac:dyDescent="0.3">
      <c r="A2690" s="108">
        <f t="shared" si="41"/>
        <v>0</v>
      </c>
      <c r="B2690" s="108" t="s">
        <v>11482</v>
      </c>
      <c r="C2690" s="108" t="s">
        <v>11483</v>
      </c>
    </row>
    <row r="2691" spans="1:3" x14ac:dyDescent="0.3">
      <c r="A2691" s="108">
        <f t="shared" ref="A2691:A2754" si="42">IFERROR(IF(SEARCH($D$1,C2691)&gt;0,A2690+1,A2690),A2690)</f>
        <v>0</v>
      </c>
      <c r="B2691" s="108" t="s">
        <v>11486</v>
      </c>
      <c r="C2691" s="108" t="s">
        <v>11487</v>
      </c>
    </row>
    <row r="2692" spans="1:3" x14ac:dyDescent="0.3">
      <c r="A2692" s="108">
        <f t="shared" si="42"/>
        <v>0</v>
      </c>
      <c r="B2692" s="108" t="s">
        <v>11490</v>
      </c>
      <c r="C2692" s="108" t="s">
        <v>11491</v>
      </c>
    </row>
    <row r="2693" spans="1:3" x14ac:dyDescent="0.3">
      <c r="A2693" s="108">
        <f t="shared" si="42"/>
        <v>0</v>
      </c>
      <c r="B2693" s="108" t="s">
        <v>11494</v>
      </c>
      <c r="C2693" s="108" t="s">
        <v>11495</v>
      </c>
    </row>
    <row r="2694" spans="1:3" x14ac:dyDescent="0.3">
      <c r="A2694" s="108">
        <f t="shared" si="42"/>
        <v>0</v>
      </c>
      <c r="B2694" s="108" t="s">
        <v>11498</v>
      </c>
      <c r="C2694" s="108" t="s">
        <v>11499</v>
      </c>
    </row>
    <row r="2695" spans="1:3" x14ac:dyDescent="0.3">
      <c r="A2695" s="108">
        <f t="shared" si="42"/>
        <v>0</v>
      </c>
      <c r="B2695" s="108" t="s">
        <v>11503</v>
      </c>
      <c r="C2695" s="108" t="s">
        <v>11504</v>
      </c>
    </row>
    <row r="2696" spans="1:3" x14ac:dyDescent="0.3">
      <c r="A2696" s="108">
        <f t="shared" si="42"/>
        <v>0</v>
      </c>
      <c r="B2696" s="108" t="s">
        <v>11507</v>
      </c>
      <c r="C2696" s="108" t="s">
        <v>11508</v>
      </c>
    </row>
    <row r="2697" spans="1:3" x14ac:dyDescent="0.3">
      <c r="A2697" s="108">
        <f t="shared" si="42"/>
        <v>0</v>
      </c>
      <c r="B2697" s="108" t="s">
        <v>11511</v>
      </c>
      <c r="C2697" s="108" t="s">
        <v>11512</v>
      </c>
    </row>
    <row r="2698" spans="1:3" x14ac:dyDescent="0.3">
      <c r="A2698" s="108">
        <f t="shared" si="42"/>
        <v>0</v>
      </c>
      <c r="B2698" s="108" t="s">
        <v>11515</v>
      </c>
      <c r="C2698" s="108" t="s">
        <v>11516</v>
      </c>
    </row>
    <row r="2699" spans="1:3" x14ac:dyDescent="0.3">
      <c r="A2699" s="108">
        <f t="shared" si="42"/>
        <v>0</v>
      </c>
      <c r="B2699" s="108" t="s">
        <v>11519</v>
      </c>
      <c r="C2699" s="108" t="s">
        <v>11520</v>
      </c>
    </row>
    <row r="2700" spans="1:3" x14ac:dyDescent="0.3">
      <c r="A2700" s="108">
        <f t="shared" si="42"/>
        <v>0</v>
      </c>
      <c r="B2700" s="108" t="s">
        <v>11523</v>
      </c>
      <c r="C2700" s="108" t="s">
        <v>11524</v>
      </c>
    </row>
    <row r="2701" spans="1:3" x14ac:dyDescent="0.3">
      <c r="A2701" s="108">
        <f t="shared" si="42"/>
        <v>0</v>
      </c>
      <c r="B2701" s="108" t="s">
        <v>11527</v>
      </c>
      <c r="C2701" s="108" t="s">
        <v>11528</v>
      </c>
    </row>
    <row r="2702" spans="1:3" x14ac:dyDescent="0.3">
      <c r="A2702" s="108">
        <f t="shared" si="42"/>
        <v>0</v>
      </c>
      <c r="B2702" s="108" t="s">
        <v>11531</v>
      </c>
      <c r="C2702" s="108" t="s">
        <v>11532</v>
      </c>
    </row>
    <row r="2703" spans="1:3" x14ac:dyDescent="0.3">
      <c r="A2703" s="108">
        <f t="shared" si="42"/>
        <v>0</v>
      </c>
      <c r="B2703" s="108" t="s">
        <v>11535</v>
      </c>
      <c r="C2703" s="108" t="s">
        <v>11536</v>
      </c>
    </row>
    <row r="2704" spans="1:3" x14ac:dyDescent="0.3">
      <c r="A2704" s="108">
        <f t="shared" si="42"/>
        <v>0</v>
      </c>
      <c r="B2704" s="108" t="s">
        <v>11539</v>
      </c>
      <c r="C2704" s="108" t="s">
        <v>11540</v>
      </c>
    </row>
    <row r="2705" spans="1:3" x14ac:dyDescent="0.3">
      <c r="A2705" s="108">
        <f t="shared" si="42"/>
        <v>0</v>
      </c>
      <c r="B2705" s="108" t="s">
        <v>11543</v>
      </c>
      <c r="C2705" s="108" t="s">
        <v>11544</v>
      </c>
    </row>
    <row r="2706" spans="1:3" x14ac:dyDescent="0.3">
      <c r="A2706" s="108">
        <f t="shared" si="42"/>
        <v>0</v>
      </c>
      <c r="B2706" s="108" t="s">
        <v>11547</v>
      </c>
      <c r="C2706" s="108" t="s">
        <v>11548</v>
      </c>
    </row>
    <row r="2707" spans="1:3" x14ac:dyDescent="0.3">
      <c r="A2707" s="108">
        <f t="shared" si="42"/>
        <v>0</v>
      </c>
      <c r="B2707" s="108" t="s">
        <v>11551</v>
      </c>
      <c r="C2707" s="108" t="s">
        <v>11552</v>
      </c>
    </row>
    <row r="2708" spans="1:3" x14ac:dyDescent="0.3">
      <c r="A2708" s="108">
        <f t="shared" si="42"/>
        <v>0</v>
      </c>
      <c r="B2708" s="108" t="s">
        <v>11555</v>
      </c>
      <c r="C2708" s="108" t="s">
        <v>11556</v>
      </c>
    </row>
    <row r="2709" spans="1:3" x14ac:dyDescent="0.3">
      <c r="A2709" s="108">
        <f t="shared" si="42"/>
        <v>0</v>
      </c>
      <c r="B2709" s="108" t="s">
        <v>11559</v>
      </c>
      <c r="C2709" s="108" t="s">
        <v>11560</v>
      </c>
    </row>
    <row r="2710" spans="1:3" x14ac:dyDescent="0.3">
      <c r="A2710" s="108">
        <f t="shared" si="42"/>
        <v>0</v>
      </c>
      <c r="B2710" s="108" t="s">
        <v>11562</v>
      </c>
      <c r="C2710" s="108" t="s">
        <v>11563</v>
      </c>
    </row>
    <row r="2711" spans="1:3" x14ac:dyDescent="0.3">
      <c r="A2711" s="108">
        <f t="shared" si="42"/>
        <v>0</v>
      </c>
      <c r="B2711" s="108" t="s">
        <v>11566</v>
      </c>
      <c r="C2711" s="108" t="s">
        <v>11567</v>
      </c>
    </row>
    <row r="2712" spans="1:3" x14ac:dyDescent="0.3">
      <c r="A2712" s="108">
        <f t="shared" si="42"/>
        <v>0</v>
      </c>
      <c r="B2712" s="108" t="s">
        <v>11570</v>
      </c>
      <c r="C2712" s="108" t="s">
        <v>11571</v>
      </c>
    </row>
    <row r="2713" spans="1:3" x14ac:dyDescent="0.3">
      <c r="A2713" s="108">
        <f t="shared" si="42"/>
        <v>0</v>
      </c>
      <c r="B2713" s="108" t="s">
        <v>11574</v>
      </c>
      <c r="C2713" s="108" t="s">
        <v>11575</v>
      </c>
    </row>
    <row r="2714" spans="1:3" x14ac:dyDescent="0.3">
      <c r="A2714" s="108">
        <f t="shared" si="42"/>
        <v>0</v>
      </c>
      <c r="B2714" s="108" t="s">
        <v>11578</v>
      </c>
      <c r="C2714" s="108" t="s">
        <v>11579</v>
      </c>
    </row>
    <row r="2715" spans="1:3" x14ac:dyDescent="0.3">
      <c r="A2715" s="108">
        <f t="shared" si="42"/>
        <v>0</v>
      </c>
      <c r="B2715" s="108" t="s">
        <v>11582</v>
      </c>
      <c r="C2715" s="108" t="s">
        <v>11583</v>
      </c>
    </row>
    <row r="2716" spans="1:3" x14ac:dyDescent="0.3">
      <c r="A2716" s="108">
        <f t="shared" si="42"/>
        <v>0</v>
      </c>
      <c r="B2716" s="108" t="s">
        <v>11586</v>
      </c>
      <c r="C2716" s="108" t="s">
        <v>11587</v>
      </c>
    </row>
    <row r="2717" spans="1:3" x14ac:dyDescent="0.3">
      <c r="A2717" s="108">
        <f t="shared" si="42"/>
        <v>0</v>
      </c>
      <c r="B2717" s="108" t="s">
        <v>11590</v>
      </c>
      <c r="C2717" s="108" t="s">
        <v>11591</v>
      </c>
    </row>
    <row r="2718" spans="1:3" x14ac:dyDescent="0.3">
      <c r="A2718" s="108">
        <f t="shared" si="42"/>
        <v>0</v>
      </c>
      <c r="B2718" s="108" t="s">
        <v>11594</v>
      </c>
      <c r="C2718" s="108" t="s">
        <v>11595</v>
      </c>
    </row>
    <row r="2719" spans="1:3" x14ac:dyDescent="0.3">
      <c r="A2719" s="108">
        <f t="shared" si="42"/>
        <v>0</v>
      </c>
      <c r="B2719" s="108" t="s">
        <v>11598</v>
      </c>
      <c r="C2719" s="108" t="s">
        <v>11599</v>
      </c>
    </row>
    <row r="2720" spans="1:3" x14ac:dyDescent="0.3">
      <c r="A2720" s="108">
        <f t="shared" si="42"/>
        <v>0</v>
      </c>
      <c r="B2720" s="108" t="s">
        <v>11602</v>
      </c>
      <c r="C2720" s="108" t="s">
        <v>11603</v>
      </c>
    </row>
    <row r="2721" spans="1:3" x14ac:dyDescent="0.3">
      <c r="A2721" s="108">
        <f t="shared" si="42"/>
        <v>0</v>
      </c>
      <c r="B2721" s="108" t="s">
        <v>11606</v>
      </c>
      <c r="C2721" s="108" t="s">
        <v>11607</v>
      </c>
    </row>
    <row r="2722" spans="1:3" x14ac:dyDescent="0.3">
      <c r="A2722" s="108">
        <f t="shared" si="42"/>
        <v>0</v>
      </c>
      <c r="B2722" s="108" t="s">
        <v>11610</v>
      </c>
      <c r="C2722" s="108" t="s">
        <v>11611</v>
      </c>
    </row>
    <row r="2723" spans="1:3" x14ac:dyDescent="0.3">
      <c r="A2723" s="108">
        <f t="shared" si="42"/>
        <v>0</v>
      </c>
      <c r="B2723" s="108" t="s">
        <v>11614</v>
      </c>
      <c r="C2723" s="108" t="s">
        <v>11615</v>
      </c>
    </row>
    <row r="2724" spans="1:3" x14ac:dyDescent="0.3">
      <c r="A2724" s="108">
        <f t="shared" si="42"/>
        <v>0</v>
      </c>
      <c r="B2724" s="108" t="s">
        <v>11618</v>
      </c>
      <c r="C2724" s="108" t="s">
        <v>11619</v>
      </c>
    </row>
    <row r="2725" spans="1:3" x14ac:dyDescent="0.3">
      <c r="A2725" s="108">
        <f t="shared" si="42"/>
        <v>0</v>
      </c>
      <c r="B2725" s="108" t="s">
        <v>11622</v>
      </c>
      <c r="C2725" s="108" t="s">
        <v>11623</v>
      </c>
    </row>
    <row r="2726" spans="1:3" x14ac:dyDescent="0.3">
      <c r="A2726" s="108">
        <f t="shared" si="42"/>
        <v>0</v>
      </c>
      <c r="B2726" s="108" t="s">
        <v>11626</v>
      </c>
      <c r="C2726" s="108" t="s">
        <v>11627</v>
      </c>
    </row>
    <row r="2727" spans="1:3" x14ac:dyDescent="0.3">
      <c r="A2727" s="108">
        <f t="shared" si="42"/>
        <v>0</v>
      </c>
      <c r="B2727" s="108" t="s">
        <v>11630</v>
      </c>
      <c r="C2727" s="108" t="s">
        <v>11631</v>
      </c>
    </row>
    <row r="2728" spans="1:3" x14ac:dyDescent="0.3">
      <c r="A2728" s="108">
        <f t="shared" si="42"/>
        <v>0</v>
      </c>
      <c r="B2728" s="108" t="s">
        <v>11634</v>
      </c>
      <c r="C2728" s="108" t="s">
        <v>11635</v>
      </c>
    </row>
    <row r="2729" spans="1:3" x14ac:dyDescent="0.3">
      <c r="A2729" s="108">
        <f t="shared" si="42"/>
        <v>0</v>
      </c>
      <c r="B2729" s="108" t="s">
        <v>11638</v>
      </c>
      <c r="C2729" s="108" t="s">
        <v>11639</v>
      </c>
    </row>
    <row r="2730" spans="1:3" x14ac:dyDescent="0.3">
      <c r="A2730" s="108">
        <f t="shared" si="42"/>
        <v>0</v>
      </c>
      <c r="B2730" s="108" t="s">
        <v>11642</v>
      </c>
      <c r="C2730" s="108" t="s">
        <v>11643</v>
      </c>
    </row>
    <row r="2731" spans="1:3" x14ac:dyDescent="0.3">
      <c r="A2731" s="108">
        <f t="shared" si="42"/>
        <v>0</v>
      </c>
      <c r="B2731" s="108" t="s">
        <v>11646</v>
      </c>
      <c r="C2731" s="108" t="s">
        <v>11647</v>
      </c>
    </row>
    <row r="2732" spans="1:3" x14ac:dyDescent="0.3">
      <c r="A2732" s="108">
        <f t="shared" si="42"/>
        <v>0</v>
      </c>
      <c r="B2732" s="108" t="s">
        <v>11650</v>
      </c>
      <c r="C2732" s="108" t="s">
        <v>11651</v>
      </c>
    </row>
    <row r="2733" spans="1:3" x14ac:dyDescent="0.3">
      <c r="A2733" s="108">
        <f t="shared" si="42"/>
        <v>0</v>
      </c>
      <c r="B2733" s="108" t="s">
        <v>11654</v>
      </c>
      <c r="C2733" s="108" t="s">
        <v>11655</v>
      </c>
    </row>
    <row r="2734" spans="1:3" x14ac:dyDescent="0.3">
      <c r="A2734" s="108">
        <f t="shared" si="42"/>
        <v>0</v>
      </c>
      <c r="B2734" s="108" t="s">
        <v>11658</v>
      </c>
      <c r="C2734" s="108" t="s">
        <v>11659</v>
      </c>
    </row>
    <row r="2735" spans="1:3" x14ac:dyDescent="0.3">
      <c r="A2735" s="108">
        <f t="shared" si="42"/>
        <v>0</v>
      </c>
      <c r="B2735" s="108" t="s">
        <v>11662</v>
      </c>
      <c r="C2735" s="108" t="s">
        <v>11663</v>
      </c>
    </row>
    <row r="2736" spans="1:3" x14ac:dyDescent="0.3">
      <c r="A2736" s="108">
        <f t="shared" si="42"/>
        <v>0</v>
      </c>
      <c r="B2736" s="108" t="s">
        <v>11666</v>
      </c>
      <c r="C2736" s="108" t="s">
        <v>11667</v>
      </c>
    </row>
    <row r="2737" spans="1:3" x14ac:dyDescent="0.3">
      <c r="A2737" s="108">
        <f t="shared" si="42"/>
        <v>0</v>
      </c>
      <c r="B2737" s="108" t="s">
        <v>11670</v>
      </c>
      <c r="C2737" s="108" t="s">
        <v>11671</v>
      </c>
    </row>
    <row r="2738" spans="1:3" x14ac:dyDescent="0.3">
      <c r="A2738" s="108">
        <f t="shared" si="42"/>
        <v>0</v>
      </c>
      <c r="B2738" s="108" t="s">
        <v>11673</v>
      </c>
      <c r="C2738" s="108" t="s">
        <v>11674</v>
      </c>
    </row>
    <row r="2739" spans="1:3" x14ac:dyDescent="0.3">
      <c r="A2739" s="108">
        <f t="shared" si="42"/>
        <v>0</v>
      </c>
      <c r="B2739" s="108" t="s">
        <v>11677</v>
      </c>
      <c r="C2739" s="108" t="s">
        <v>11678</v>
      </c>
    </row>
    <row r="2740" spans="1:3" x14ac:dyDescent="0.3">
      <c r="A2740" s="108">
        <f t="shared" si="42"/>
        <v>0</v>
      </c>
      <c r="B2740" s="108" t="s">
        <v>11680</v>
      </c>
      <c r="C2740" s="108" t="s">
        <v>11681</v>
      </c>
    </row>
    <row r="2741" spans="1:3" x14ac:dyDescent="0.3">
      <c r="A2741" s="108">
        <f t="shared" si="42"/>
        <v>0</v>
      </c>
      <c r="B2741" s="108" t="s">
        <v>11318</v>
      </c>
      <c r="C2741" s="108" t="s">
        <v>11684</v>
      </c>
    </row>
    <row r="2742" spans="1:3" x14ac:dyDescent="0.3">
      <c r="A2742" s="108">
        <f t="shared" si="42"/>
        <v>0</v>
      </c>
      <c r="B2742" s="108" t="s">
        <v>11502</v>
      </c>
      <c r="C2742" s="108" t="s">
        <v>11685</v>
      </c>
    </row>
    <row r="2743" spans="1:3" x14ac:dyDescent="0.3">
      <c r="A2743" s="108">
        <f t="shared" si="42"/>
        <v>0</v>
      </c>
      <c r="B2743" s="108" t="s">
        <v>11687</v>
      </c>
      <c r="C2743" s="108" t="s">
        <v>11688</v>
      </c>
    </row>
    <row r="2744" spans="1:3" x14ac:dyDescent="0.3">
      <c r="A2744" s="108">
        <f t="shared" si="42"/>
        <v>0</v>
      </c>
      <c r="B2744" s="108" t="s">
        <v>11691</v>
      </c>
      <c r="C2744" s="108" t="s">
        <v>11692</v>
      </c>
    </row>
    <row r="2745" spans="1:3" x14ac:dyDescent="0.3">
      <c r="A2745" s="108">
        <f t="shared" si="42"/>
        <v>0</v>
      </c>
      <c r="B2745" s="108" t="s">
        <v>11695</v>
      </c>
      <c r="C2745" s="108" t="s">
        <v>11696</v>
      </c>
    </row>
    <row r="2746" spans="1:3" x14ac:dyDescent="0.3">
      <c r="A2746" s="108">
        <f t="shared" si="42"/>
        <v>0</v>
      </c>
      <c r="B2746" s="108" t="s">
        <v>11698</v>
      </c>
      <c r="C2746" s="108" t="s">
        <v>11699</v>
      </c>
    </row>
    <row r="2747" spans="1:3" x14ac:dyDescent="0.3">
      <c r="A2747" s="108">
        <f t="shared" si="42"/>
        <v>0</v>
      </c>
      <c r="B2747" s="108" t="s">
        <v>11702</v>
      </c>
      <c r="C2747" s="108" t="s">
        <v>11703</v>
      </c>
    </row>
    <row r="2748" spans="1:3" x14ac:dyDescent="0.3">
      <c r="A2748" s="108">
        <f t="shared" si="42"/>
        <v>0</v>
      </c>
      <c r="B2748" s="108" t="s">
        <v>11706</v>
      </c>
      <c r="C2748" s="108" t="s">
        <v>11707</v>
      </c>
    </row>
    <row r="2749" spans="1:3" x14ac:dyDescent="0.3">
      <c r="A2749" s="108">
        <f t="shared" si="42"/>
        <v>0</v>
      </c>
      <c r="B2749" s="108" t="s">
        <v>11710</v>
      </c>
      <c r="C2749" s="108" t="s">
        <v>11711</v>
      </c>
    </row>
    <row r="2750" spans="1:3" x14ac:dyDescent="0.3">
      <c r="A2750" s="108">
        <f t="shared" si="42"/>
        <v>0</v>
      </c>
      <c r="B2750" s="108" t="s">
        <v>11714</v>
      </c>
      <c r="C2750" s="108" t="s">
        <v>11715</v>
      </c>
    </row>
    <row r="2751" spans="1:3" x14ac:dyDescent="0.3">
      <c r="A2751" s="108">
        <f t="shared" si="42"/>
        <v>0</v>
      </c>
      <c r="B2751" s="108" t="s">
        <v>11718</v>
      </c>
      <c r="C2751" s="108" t="s">
        <v>11719</v>
      </c>
    </row>
    <row r="2752" spans="1:3" x14ac:dyDescent="0.3">
      <c r="A2752" s="108">
        <f t="shared" si="42"/>
        <v>0</v>
      </c>
      <c r="B2752" s="108" t="s">
        <v>11722</v>
      </c>
      <c r="C2752" s="108" t="s">
        <v>11723</v>
      </c>
    </row>
    <row r="2753" spans="1:3" x14ac:dyDescent="0.3">
      <c r="A2753" s="108">
        <f t="shared" si="42"/>
        <v>0</v>
      </c>
      <c r="B2753" s="108" t="s">
        <v>11726</v>
      </c>
      <c r="C2753" s="108" t="s">
        <v>11727</v>
      </c>
    </row>
    <row r="2754" spans="1:3" x14ac:dyDescent="0.3">
      <c r="A2754" s="108">
        <f t="shared" si="42"/>
        <v>0</v>
      </c>
      <c r="B2754" s="108" t="s">
        <v>11730</v>
      </c>
      <c r="C2754" s="108" t="s">
        <v>11731</v>
      </c>
    </row>
    <row r="2755" spans="1:3" x14ac:dyDescent="0.3">
      <c r="A2755" s="108">
        <f t="shared" ref="A2755:A2818" si="43">IFERROR(IF(SEARCH($D$1,C2755)&gt;0,A2754+1,A2754),A2754)</f>
        <v>0</v>
      </c>
      <c r="B2755" s="108" t="s">
        <v>11733</v>
      </c>
      <c r="C2755" s="108" t="s">
        <v>11734</v>
      </c>
    </row>
    <row r="2756" spans="1:3" x14ac:dyDescent="0.3">
      <c r="A2756" s="108">
        <f t="shared" si="43"/>
        <v>0</v>
      </c>
      <c r="B2756" s="108" t="s">
        <v>11737</v>
      </c>
      <c r="C2756" s="108" t="s">
        <v>11738</v>
      </c>
    </row>
    <row r="2757" spans="1:3" x14ac:dyDescent="0.3">
      <c r="A2757" s="108">
        <f t="shared" si="43"/>
        <v>0</v>
      </c>
      <c r="B2757" s="108" t="s">
        <v>11741</v>
      </c>
      <c r="C2757" s="108" t="s">
        <v>11742</v>
      </c>
    </row>
    <row r="2758" spans="1:3" x14ac:dyDescent="0.3">
      <c r="A2758" s="108">
        <f t="shared" si="43"/>
        <v>0</v>
      </c>
      <c r="B2758" s="108" t="s">
        <v>11745</v>
      </c>
      <c r="C2758" s="108" t="s">
        <v>11746</v>
      </c>
    </row>
    <row r="2759" spans="1:3" x14ac:dyDescent="0.3">
      <c r="A2759" s="108">
        <f t="shared" si="43"/>
        <v>0</v>
      </c>
      <c r="B2759" s="108" t="s">
        <v>11749</v>
      </c>
      <c r="C2759" s="108" t="s">
        <v>11750</v>
      </c>
    </row>
    <row r="2760" spans="1:3" x14ac:dyDescent="0.3">
      <c r="A2760" s="108">
        <f t="shared" si="43"/>
        <v>0</v>
      </c>
      <c r="B2760" s="108" t="s">
        <v>11753</v>
      </c>
      <c r="C2760" s="108" t="s">
        <v>11754</v>
      </c>
    </row>
    <row r="2761" spans="1:3" x14ac:dyDescent="0.3">
      <c r="A2761" s="108">
        <f t="shared" si="43"/>
        <v>0</v>
      </c>
      <c r="B2761" s="108" t="s">
        <v>11757</v>
      </c>
      <c r="C2761" s="108" t="s">
        <v>11758</v>
      </c>
    </row>
    <row r="2762" spans="1:3" x14ac:dyDescent="0.3">
      <c r="A2762" s="108">
        <f t="shared" si="43"/>
        <v>0</v>
      </c>
      <c r="B2762" s="108" t="s">
        <v>11761</v>
      </c>
      <c r="C2762" s="108" t="s">
        <v>11762</v>
      </c>
    </row>
    <row r="2763" spans="1:3" x14ac:dyDescent="0.3">
      <c r="A2763" s="108">
        <f t="shared" si="43"/>
        <v>0</v>
      </c>
      <c r="B2763" s="108" t="s">
        <v>11765</v>
      </c>
      <c r="C2763" s="108" t="s">
        <v>11766</v>
      </c>
    </row>
    <row r="2764" spans="1:3" x14ac:dyDescent="0.3">
      <c r="A2764" s="108">
        <f t="shared" si="43"/>
        <v>0</v>
      </c>
      <c r="B2764" s="108" t="s">
        <v>11769</v>
      </c>
      <c r="C2764" s="108" t="s">
        <v>11770</v>
      </c>
    </row>
    <row r="2765" spans="1:3" x14ac:dyDescent="0.3">
      <c r="A2765" s="108">
        <f t="shared" si="43"/>
        <v>0</v>
      </c>
      <c r="B2765" s="108" t="s">
        <v>11773</v>
      </c>
      <c r="C2765" s="108" t="s">
        <v>11774</v>
      </c>
    </row>
    <row r="2766" spans="1:3" x14ac:dyDescent="0.3">
      <c r="A2766" s="108">
        <f t="shared" si="43"/>
        <v>0</v>
      </c>
      <c r="B2766" s="108" t="s">
        <v>11777</v>
      </c>
      <c r="C2766" s="108" t="s">
        <v>11778</v>
      </c>
    </row>
    <row r="2767" spans="1:3" x14ac:dyDescent="0.3">
      <c r="A2767" s="108">
        <f t="shared" si="43"/>
        <v>0</v>
      </c>
      <c r="B2767" s="108" t="s">
        <v>11781</v>
      </c>
      <c r="C2767" s="108" t="s">
        <v>11782</v>
      </c>
    </row>
    <row r="2768" spans="1:3" x14ac:dyDescent="0.3">
      <c r="A2768" s="108">
        <f t="shared" si="43"/>
        <v>0</v>
      </c>
      <c r="B2768" s="108" t="s">
        <v>11784</v>
      </c>
      <c r="C2768" s="108" t="s">
        <v>11785</v>
      </c>
    </row>
    <row r="2769" spans="1:3" x14ac:dyDescent="0.3">
      <c r="A2769" s="108">
        <f t="shared" si="43"/>
        <v>0</v>
      </c>
      <c r="B2769" s="108" t="s">
        <v>11788</v>
      </c>
      <c r="C2769" s="108" t="s">
        <v>11789</v>
      </c>
    </row>
    <row r="2770" spans="1:3" x14ac:dyDescent="0.3">
      <c r="A2770" s="108">
        <f t="shared" si="43"/>
        <v>0</v>
      </c>
      <c r="B2770" s="108" t="s">
        <v>11792</v>
      </c>
      <c r="C2770" s="108" t="s">
        <v>11793</v>
      </c>
    </row>
    <row r="2771" spans="1:3" x14ac:dyDescent="0.3">
      <c r="A2771" s="108">
        <f t="shared" si="43"/>
        <v>0</v>
      </c>
      <c r="B2771" s="108" t="s">
        <v>11796</v>
      </c>
      <c r="C2771" s="108" t="s">
        <v>11797</v>
      </c>
    </row>
    <row r="2772" spans="1:3" x14ac:dyDescent="0.3">
      <c r="A2772" s="108">
        <f t="shared" si="43"/>
        <v>0</v>
      </c>
      <c r="B2772" s="108" t="s">
        <v>11800</v>
      </c>
      <c r="C2772" s="108" t="s">
        <v>11801</v>
      </c>
    </row>
    <row r="2773" spans="1:3" x14ac:dyDescent="0.3">
      <c r="A2773" s="108">
        <f t="shared" si="43"/>
        <v>0</v>
      </c>
      <c r="B2773" s="108" t="s">
        <v>11804</v>
      </c>
      <c r="C2773" s="108" t="s">
        <v>11805</v>
      </c>
    </row>
    <row r="2774" spans="1:3" x14ac:dyDescent="0.3">
      <c r="A2774" s="108">
        <f t="shared" si="43"/>
        <v>0</v>
      </c>
      <c r="B2774" s="108" t="s">
        <v>11808</v>
      </c>
      <c r="C2774" s="108" t="s">
        <v>11809</v>
      </c>
    </row>
    <row r="2775" spans="1:3" x14ac:dyDescent="0.3">
      <c r="A2775" s="108">
        <f t="shared" si="43"/>
        <v>0</v>
      </c>
      <c r="B2775" s="108" t="s">
        <v>11812</v>
      </c>
      <c r="C2775" s="108" t="s">
        <v>11813</v>
      </c>
    </row>
    <row r="2776" spans="1:3" x14ac:dyDescent="0.3">
      <c r="A2776" s="108">
        <f t="shared" si="43"/>
        <v>0</v>
      </c>
      <c r="B2776" s="108" t="s">
        <v>11815</v>
      </c>
      <c r="C2776" s="108" t="s">
        <v>11816</v>
      </c>
    </row>
    <row r="2777" spans="1:3" x14ac:dyDescent="0.3">
      <c r="A2777" s="108">
        <f t="shared" si="43"/>
        <v>0</v>
      </c>
      <c r="B2777" s="108" t="s">
        <v>11819</v>
      </c>
      <c r="C2777" s="108" t="s">
        <v>11820</v>
      </c>
    </row>
    <row r="2778" spans="1:3" x14ac:dyDescent="0.3">
      <c r="A2778" s="108">
        <f t="shared" si="43"/>
        <v>0</v>
      </c>
      <c r="B2778" s="108" t="s">
        <v>11823</v>
      </c>
      <c r="C2778" s="108" t="s">
        <v>11824</v>
      </c>
    </row>
    <row r="2779" spans="1:3" x14ac:dyDescent="0.3">
      <c r="A2779" s="108">
        <f t="shared" si="43"/>
        <v>0</v>
      </c>
      <c r="B2779" s="108" t="s">
        <v>11827</v>
      </c>
      <c r="C2779" s="108" t="s">
        <v>11828</v>
      </c>
    </row>
    <row r="2780" spans="1:3" x14ac:dyDescent="0.3">
      <c r="A2780" s="108">
        <f t="shared" si="43"/>
        <v>0</v>
      </c>
      <c r="B2780" s="108" t="s">
        <v>11831</v>
      </c>
      <c r="C2780" s="108" t="s">
        <v>11832</v>
      </c>
    </row>
    <row r="2781" spans="1:3" x14ac:dyDescent="0.3">
      <c r="A2781" s="108">
        <f t="shared" si="43"/>
        <v>0</v>
      </c>
      <c r="B2781" s="108" t="s">
        <v>11835</v>
      </c>
      <c r="C2781" s="108" t="s">
        <v>11836</v>
      </c>
    </row>
    <row r="2782" spans="1:3" x14ac:dyDescent="0.3">
      <c r="A2782" s="108">
        <f t="shared" si="43"/>
        <v>0</v>
      </c>
      <c r="B2782" s="108" t="s">
        <v>11839</v>
      </c>
      <c r="C2782" s="108" t="s">
        <v>11840</v>
      </c>
    </row>
    <row r="2783" spans="1:3" x14ac:dyDescent="0.3">
      <c r="A2783" s="108">
        <f t="shared" si="43"/>
        <v>0</v>
      </c>
      <c r="B2783" s="108" t="s">
        <v>11843</v>
      </c>
      <c r="C2783" s="108" t="s">
        <v>11844</v>
      </c>
    </row>
    <row r="2784" spans="1:3" x14ac:dyDescent="0.3">
      <c r="A2784" s="108">
        <f t="shared" si="43"/>
        <v>0</v>
      </c>
      <c r="B2784" s="108" t="s">
        <v>11847</v>
      </c>
      <c r="C2784" s="108" t="s">
        <v>11848</v>
      </c>
    </row>
    <row r="2785" spans="1:3" x14ac:dyDescent="0.3">
      <c r="A2785" s="108">
        <f t="shared" si="43"/>
        <v>0</v>
      </c>
      <c r="B2785" s="108" t="s">
        <v>11851</v>
      </c>
      <c r="C2785" s="108" t="s">
        <v>11852</v>
      </c>
    </row>
    <row r="2786" spans="1:3" x14ac:dyDescent="0.3">
      <c r="A2786" s="108">
        <f t="shared" si="43"/>
        <v>0</v>
      </c>
      <c r="B2786" s="108" t="s">
        <v>11855</v>
      </c>
      <c r="C2786" s="108" t="s">
        <v>11856</v>
      </c>
    </row>
    <row r="2787" spans="1:3" x14ac:dyDescent="0.3">
      <c r="A2787" s="108">
        <f t="shared" si="43"/>
        <v>0</v>
      </c>
      <c r="B2787" s="108" t="s">
        <v>11859</v>
      </c>
      <c r="C2787" s="108" t="s">
        <v>11860</v>
      </c>
    </row>
    <row r="2788" spans="1:3" x14ac:dyDescent="0.3">
      <c r="A2788" s="108">
        <f t="shared" si="43"/>
        <v>0</v>
      </c>
      <c r="B2788" s="108" t="s">
        <v>11862</v>
      </c>
      <c r="C2788" s="108" t="s">
        <v>11864</v>
      </c>
    </row>
    <row r="2789" spans="1:3" x14ac:dyDescent="0.3">
      <c r="A2789" s="108">
        <f t="shared" si="43"/>
        <v>0</v>
      </c>
      <c r="B2789" s="108" t="s">
        <v>11867</v>
      </c>
      <c r="C2789" s="108" t="s">
        <v>11868</v>
      </c>
    </row>
    <row r="2790" spans="1:3" x14ac:dyDescent="0.3">
      <c r="A2790" s="108">
        <f t="shared" si="43"/>
        <v>0</v>
      </c>
      <c r="B2790" s="108" t="s">
        <v>11871</v>
      </c>
      <c r="C2790" s="108" t="s">
        <v>11872</v>
      </c>
    </row>
    <row r="2791" spans="1:3" x14ac:dyDescent="0.3">
      <c r="A2791" s="108">
        <f t="shared" si="43"/>
        <v>0</v>
      </c>
      <c r="B2791" s="108" t="s">
        <v>11875</v>
      </c>
      <c r="C2791" s="108" t="s">
        <v>11876</v>
      </c>
    </row>
    <row r="2792" spans="1:3" x14ac:dyDescent="0.3">
      <c r="A2792" s="108">
        <f t="shared" si="43"/>
        <v>0</v>
      </c>
      <c r="B2792" s="108" t="s">
        <v>11879</v>
      </c>
      <c r="C2792" s="108" t="s">
        <v>11880</v>
      </c>
    </row>
    <row r="2793" spans="1:3" x14ac:dyDescent="0.3">
      <c r="A2793" s="108">
        <f t="shared" si="43"/>
        <v>0</v>
      </c>
      <c r="B2793" s="108" t="s">
        <v>11883</v>
      </c>
      <c r="C2793" s="108" t="s">
        <v>11884</v>
      </c>
    </row>
    <row r="2794" spans="1:3" x14ac:dyDescent="0.3">
      <c r="A2794" s="108">
        <f t="shared" si="43"/>
        <v>0</v>
      </c>
      <c r="B2794" s="108" t="s">
        <v>11887</v>
      </c>
      <c r="C2794" s="108" t="s">
        <v>11888</v>
      </c>
    </row>
    <row r="2795" spans="1:3" x14ac:dyDescent="0.3">
      <c r="A2795" s="108">
        <f t="shared" si="43"/>
        <v>0</v>
      </c>
      <c r="B2795" s="108" t="s">
        <v>11891</v>
      </c>
      <c r="C2795" s="108" t="s">
        <v>11892</v>
      </c>
    </row>
    <row r="2796" spans="1:3" x14ac:dyDescent="0.3">
      <c r="A2796" s="108">
        <f t="shared" si="43"/>
        <v>0</v>
      </c>
      <c r="B2796" s="108" t="s">
        <v>11895</v>
      </c>
      <c r="C2796" s="108" t="s">
        <v>11896</v>
      </c>
    </row>
    <row r="2797" spans="1:3" x14ac:dyDescent="0.3">
      <c r="A2797" s="108">
        <f t="shared" si="43"/>
        <v>0</v>
      </c>
      <c r="B2797" s="108" t="s">
        <v>11899</v>
      </c>
      <c r="C2797" s="108" t="s">
        <v>11900</v>
      </c>
    </row>
    <row r="2798" spans="1:3" x14ac:dyDescent="0.3">
      <c r="A2798" s="108">
        <f t="shared" si="43"/>
        <v>0</v>
      </c>
      <c r="B2798" s="108" t="s">
        <v>11903</v>
      </c>
      <c r="C2798" s="108" t="s">
        <v>11904</v>
      </c>
    </row>
    <row r="2799" spans="1:3" x14ac:dyDescent="0.3">
      <c r="A2799" s="108">
        <f t="shared" si="43"/>
        <v>0</v>
      </c>
      <c r="B2799" s="108" t="s">
        <v>11907</v>
      </c>
      <c r="C2799" s="108" t="s">
        <v>11908</v>
      </c>
    </row>
    <row r="2800" spans="1:3" x14ac:dyDescent="0.3">
      <c r="A2800" s="108">
        <f t="shared" si="43"/>
        <v>0</v>
      </c>
      <c r="B2800" s="108" t="s">
        <v>11911</v>
      </c>
      <c r="C2800" s="108" t="s">
        <v>11912</v>
      </c>
    </row>
    <row r="2801" spans="1:3" x14ac:dyDescent="0.3">
      <c r="A2801" s="108">
        <f t="shared" si="43"/>
        <v>0</v>
      </c>
      <c r="B2801" s="108" t="s">
        <v>11915</v>
      </c>
      <c r="C2801" s="108" t="s">
        <v>11916</v>
      </c>
    </row>
    <row r="2802" spans="1:3" x14ac:dyDescent="0.3">
      <c r="A2802" s="108">
        <f t="shared" si="43"/>
        <v>0</v>
      </c>
      <c r="B2802" s="108" t="s">
        <v>11919</v>
      </c>
      <c r="C2802" s="108" t="s">
        <v>11920</v>
      </c>
    </row>
    <row r="2803" spans="1:3" x14ac:dyDescent="0.3">
      <c r="A2803" s="108">
        <f t="shared" si="43"/>
        <v>0</v>
      </c>
      <c r="B2803" s="108" t="s">
        <v>11923</v>
      </c>
      <c r="C2803" s="108" t="s">
        <v>11924</v>
      </c>
    </row>
    <row r="2804" spans="1:3" x14ac:dyDescent="0.3">
      <c r="A2804" s="108">
        <f t="shared" si="43"/>
        <v>0</v>
      </c>
      <c r="B2804" s="108" t="s">
        <v>11927</v>
      </c>
      <c r="C2804" s="108" t="s">
        <v>11928</v>
      </c>
    </row>
    <row r="2805" spans="1:3" x14ac:dyDescent="0.3">
      <c r="A2805" s="108">
        <f t="shared" si="43"/>
        <v>0</v>
      </c>
      <c r="B2805" s="108" t="s">
        <v>11931</v>
      </c>
      <c r="C2805" s="108" t="s">
        <v>11932</v>
      </c>
    </row>
    <row r="2806" spans="1:3" x14ac:dyDescent="0.3">
      <c r="A2806" s="108">
        <f t="shared" si="43"/>
        <v>0</v>
      </c>
      <c r="B2806" s="108" t="s">
        <v>11935</v>
      </c>
      <c r="C2806" s="108" t="s">
        <v>11936</v>
      </c>
    </row>
    <row r="2807" spans="1:3" x14ac:dyDescent="0.3">
      <c r="A2807" s="108">
        <f t="shared" si="43"/>
        <v>0</v>
      </c>
      <c r="B2807" s="108" t="s">
        <v>11939</v>
      </c>
      <c r="C2807" s="108" t="s">
        <v>11940</v>
      </c>
    </row>
    <row r="2808" spans="1:3" x14ac:dyDescent="0.3">
      <c r="A2808" s="108">
        <f t="shared" si="43"/>
        <v>0</v>
      </c>
      <c r="B2808" s="108" t="s">
        <v>11943</v>
      </c>
      <c r="C2808" s="108" t="s">
        <v>11944</v>
      </c>
    </row>
    <row r="2809" spans="1:3" x14ac:dyDescent="0.3">
      <c r="A2809" s="108">
        <f t="shared" si="43"/>
        <v>0</v>
      </c>
      <c r="B2809" s="108" t="s">
        <v>11947</v>
      </c>
      <c r="C2809" s="108" t="s">
        <v>11948</v>
      </c>
    </row>
    <row r="2810" spans="1:3" x14ac:dyDescent="0.3">
      <c r="A2810" s="108">
        <f t="shared" si="43"/>
        <v>0</v>
      </c>
      <c r="B2810" s="108" t="s">
        <v>11951</v>
      </c>
      <c r="C2810" s="108" t="s">
        <v>11952</v>
      </c>
    </row>
    <row r="2811" spans="1:3" x14ac:dyDescent="0.3">
      <c r="A2811" s="108">
        <f t="shared" si="43"/>
        <v>0</v>
      </c>
      <c r="B2811" s="108" t="s">
        <v>11955</v>
      </c>
      <c r="C2811" s="108" t="s">
        <v>11956</v>
      </c>
    </row>
    <row r="2812" spans="1:3" x14ac:dyDescent="0.3">
      <c r="A2812" s="108">
        <f t="shared" si="43"/>
        <v>0</v>
      </c>
      <c r="B2812" s="108" t="s">
        <v>11959</v>
      </c>
      <c r="C2812" s="108" t="s">
        <v>11960</v>
      </c>
    </row>
    <row r="2813" spans="1:3" x14ac:dyDescent="0.3">
      <c r="A2813" s="108">
        <f t="shared" si="43"/>
        <v>0</v>
      </c>
      <c r="B2813" s="108" t="s">
        <v>11963</v>
      </c>
      <c r="C2813" s="108" t="s">
        <v>11964</v>
      </c>
    </row>
    <row r="2814" spans="1:3" x14ac:dyDescent="0.3">
      <c r="A2814" s="108">
        <f t="shared" si="43"/>
        <v>0</v>
      </c>
      <c r="B2814" s="108" t="s">
        <v>11967</v>
      </c>
      <c r="C2814" s="108" t="s">
        <v>11968</v>
      </c>
    </row>
    <row r="2815" spans="1:3" x14ac:dyDescent="0.3">
      <c r="A2815" s="108">
        <f t="shared" si="43"/>
        <v>0</v>
      </c>
      <c r="B2815" s="108" t="s">
        <v>11971</v>
      </c>
      <c r="C2815" s="108" t="s">
        <v>11972</v>
      </c>
    </row>
    <row r="2816" spans="1:3" x14ac:dyDescent="0.3">
      <c r="A2816" s="108">
        <f t="shared" si="43"/>
        <v>0</v>
      </c>
      <c r="B2816" s="108" t="s">
        <v>11975</v>
      </c>
      <c r="C2816" s="108" t="s">
        <v>11976</v>
      </c>
    </row>
    <row r="2817" spans="1:3" x14ac:dyDescent="0.3">
      <c r="A2817" s="108">
        <f t="shared" si="43"/>
        <v>0</v>
      </c>
      <c r="B2817" s="108" t="s">
        <v>11979</v>
      </c>
      <c r="C2817" s="108" t="s">
        <v>11980</v>
      </c>
    </row>
    <row r="2818" spans="1:3" x14ac:dyDescent="0.3">
      <c r="A2818" s="108">
        <f t="shared" si="43"/>
        <v>0</v>
      </c>
      <c r="B2818" s="108" t="s">
        <v>11983</v>
      </c>
      <c r="C2818" s="108" t="s">
        <v>11984</v>
      </c>
    </row>
    <row r="2819" spans="1:3" x14ac:dyDescent="0.3">
      <c r="A2819" s="108">
        <f t="shared" ref="A2819:A2882" si="44">IFERROR(IF(SEARCH($D$1,C2819)&gt;0,A2818+1,A2818),A2818)</f>
        <v>0</v>
      </c>
      <c r="B2819" s="108" t="s">
        <v>11987</v>
      </c>
      <c r="C2819" s="108" t="s">
        <v>11988</v>
      </c>
    </row>
    <row r="2820" spans="1:3" x14ac:dyDescent="0.3">
      <c r="A2820" s="108">
        <f t="shared" si="44"/>
        <v>0</v>
      </c>
      <c r="B2820" s="108" t="s">
        <v>11991</v>
      </c>
      <c r="C2820" s="108" t="s">
        <v>11992</v>
      </c>
    </row>
    <row r="2821" spans="1:3" x14ac:dyDescent="0.3">
      <c r="A2821" s="108">
        <f t="shared" si="44"/>
        <v>0</v>
      </c>
      <c r="B2821" s="108" t="s">
        <v>11995</v>
      </c>
      <c r="C2821" s="108" t="s">
        <v>11996</v>
      </c>
    </row>
    <row r="2822" spans="1:3" x14ac:dyDescent="0.3">
      <c r="A2822" s="108">
        <f t="shared" si="44"/>
        <v>0</v>
      </c>
      <c r="B2822" s="108" t="s">
        <v>11999</v>
      </c>
      <c r="C2822" s="108" t="s">
        <v>12000</v>
      </c>
    </row>
    <row r="2823" spans="1:3" x14ac:dyDescent="0.3">
      <c r="A2823" s="108">
        <f t="shared" si="44"/>
        <v>0</v>
      </c>
      <c r="B2823" s="108" t="s">
        <v>12003</v>
      </c>
      <c r="C2823" s="108" t="s">
        <v>12004</v>
      </c>
    </row>
    <row r="2824" spans="1:3" x14ac:dyDescent="0.3">
      <c r="A2824" s="108">
        <f t="shared" si="44"/>
        <v>0</v>
      </c>
      <c r="B2824" s="108" t="s">
        <v>12007</v>
      </c>
      <c r="C2824" s="108" t="s">
        <v>12008</v>
      </c>
    </row>
    <row r="2825" spans="1:3" x14ac:dyDescent="0.3">
      <c r="A2825" s="108">
        <f t="shared" si="44"/>
        <v>0</v>
      </c>
      <c r="B2825" s="108" t="s">
        <v>12011</v>
      </c>
      <c r="C2825" s="108" t="s">
        <v>12012</v>
      </c>
    </row>
    <row r="2826" spans="1:3" x14ac:dyDescent="0.3">
      <c r="A2826" s="108">
        <f t="shared" si="44"/>
        <v>0</v>
      </c>
      <c r="B2826" s="108" t="s">
        <v>12015</v>
      </c>
      <c r="C2826" s="108" t="s">
        <v>12016</v>
      </c>
    </row>
    <row r="2827" spans="1:3" x14ac:dyDescent="0.3">
      <c r="A2827" s="108">
        <f t="shared" si="44"/>
        <v>0</v>
      </c>
      <c r="B2827" s="108" t="s">
        <v>12019</v>
      </c>
      <c r="C2827" s="108" t="s">
        <v>12020</v>
      </c>
    </row>
    <row r="2828" spans="1:3" x14ac:dyDescent="0.3">
      <c r="A2828" s="108">
        <f t="shared" si="44"/>
        <v>0</v>
      </c>
      <c r="B2828" s="108" t="s">
        <v>12023</v>
      </c>
      <c r="C2828" s="108" t="s">
        <v>12024</v>
      </c>
    </row>
    <row r="2829" spans="1:3" x14ac:dyDescent="0.3">
      <c r="A2829" s="108">
        <f t="shared" si="44"/>
        <v>0</v>
      </c>
      <c r="B2829" s="108" t="s">
        <v>12027</v>
      </c>
      <c r="C2829" s="108" t="s">
        <v>12028</v>
      </c>
    </row>
    <row r="2830" spans="1:3" x14ac:dyDescent="0.3">
      <c r="A2830" s="108">
        <f t="shared" si="44"/>
        <v>0</v>
      </c>
      <c r="B2830" s="108" t="s">
        <v>12031</v>
      </c>
      <c r="C2830" s="108" t="s">
        <v>12032</v>
      </c>
    </row>
    <row r="2831" spans="1:3" x14ac:dyDescent="0.3">
      <c r="A2831" s="108">
        <f t="shared" si="44"/>
        <v>0</v>
      </c>
      <c r="B2831" s="108" t="s">
        <v>12035</v>
      </c>
      <c r="C2831" s="108" t="s">
        <v>12036</v>
      </c>
    </row>
    <row r="2832" spans="1:3" x14ac:dyDescent="0.3">
      <c r="A2832" s="108">
        <f t="shared" si="44"/>
        <v>0</v>
      </c>
      <c r="B2832" s="108" t="s">
        <v>12039</v>
      </c>
      <c r="C2832" s="108" t="s">
        <v>12040</v>
      </c>
    </row>
    <row r="2833" spans="1:3" x14ac:dyDescent="0.3">
      <c r="A2833" s="108">
        <f t="shared" si="44"/>
        <v>0</v>
      </c>
      <c r="B2833" s="108" t="s">
        <v>12043</v>
      </c>
      <c r="C2833" s="108" t="s">
        <v>12044</v>
      </c>
    </row>
    <row r="2834" spans="1:3" x14ac:dyDescent="0.3">
      <c r="A2834" s="108">
        <f t="shared" si="44"/>
        <v>0</v>
      </c>
      <c r="B2834" s="108" t="s">
        <v>12047</v>
      </c>
      <c r="C2834" s="108" t="s">
        <v>12048</v>
      </c>
    </row>
    <row r="2835" spans="1:3" x14ac:dyDescent="0.3">
      <c r="A2835" s="108">
        <f t="shared" si="44"/>
        <v>0</v>
      </c>
      <c r="B2835" s="108" t="s">
        <v>12051</v>
      </c>
      <c r="C2835" s="108" t="s">
        <v>12052</v>
      </c>
    </row>
    <row r="2836" spans="1:3" x14ac:dyDescent="0.3">
      <c r="A2836" s="108">
        <f t="shared" si="44"/>
        <v>0</v>
      </c>
      <c r="B2836" s="108" t="s">
        <v>12055</v>
      </c>
      <c r="C2836" s="108" t="s">
        <v>12056</v>
      </c>
    </row>
    <row r="2837" spans="1:3" x14ac:dyDescent="0.3">
      <c r="A2837" s="108">
        <f t="shared" si="44"/>
        <v>0</v>
      </c>
      <c r="B2837" s="108" t="s">
        <v>12059</v>
      </c>
      <c r="C2837" s="108" t="s">
        <v>12060</v>
      </c>
    </row>
    <row r="2838" spans="1:3" x14ac:dyDescent="0.3">
      <c r="A2838" s="108">
        <f t="shared" si="44"/>
        <v>0</v>
      </c>
      <c r="B2838" s="108" t="s">
        <v>12063</v>
      </c>
      <c r="C2838" s="108" t="s">
        <v>12064</v>
      </c>
    </row>
    <row r="2839" spans="1:3" x14ac:dyDescent="0.3">
      <c r="A2839" s="108">
        <f t="shared" si="44"/>
        <v>0</v>
      </c>
      <c r="B2839" s="108" t="s">
        <v>12067</v>
      </c>
      <c r="C2839" s="108" t="s">
        <v>12068</v>
      </c>
    </row>
    <row r="2840" spans="1:3" x14ac:dyDescent="0.3">
      <c r="A2840" s="108">
        <f t="shared" si="44"/>
        <v>0</v>
      </c>
      <c r="B2840" s="108" t="s">
        <v>12071</v>
      </c>
      <c r="C2840" s="108" t="s">
        <v>12072</v>
      </c>
    </row>
    <row r="2841" spans="1:3" x14ac:dyDescent="0.3">
      <c r="A2841" s="108">
        <f t="shared" si="44"/>
        <v>0</v>
      </c>
      <c r="B2841" s="108" t="s">
        <v>12075</v>
      </c>
      <c r="C2841" s="108" t="s">
        <v>12076</v>
      </c>
    </row>
    <row r="2842" spans="1:3" x14ac:dyDescent="0.3">
      <c r="A2842" s="108">
        <f t="shared" si="44"/>
        <v>0</v>
      </c>
      <c r="B2842" s="108" t="s">
        <v>12079</v>
      </c>
      <c r="C2842" s="108" t="s">
        <v>12080</v>
      </c>
    </row>
    <row r="2843" spans="1:3" x14ac:dyDescent="0.3">
      <c r="A2843" s="108">
        <f t="shared" si="44"/>
        <v>0</v>
      </c>
      <c r="B2843" s="108" t="s">
        <v>12083</v>
      </c>
      <c r="C2843" s="108" t="s">
        <v>12084</v>
      </c>
    </row>
    <row r="2844" spans="1:3" x14ac:dyDescent="0.3">
      <c r="A2844" s="108">
        <f t="shared" si="44"/>
        <v>0</v>
      </c>
      <c r="B2844" s="108" t="s">
        <v>12087</v>
      </c>
      <c r="C2844" s="108" t="s">
        <v>12088</v>
      </c>
    </row>
    <row r="2845" spans="1:3" x14ac:dyDescent="0.3">
      <c r="A2845" s="108">
        <f t="shared" si="44"/>
        <v>0</v>
      </c>
      <c r="B2845" s="108" t="s">
        <v>12092</v>
      </c>
      <c r="C2845" s="108" t="s">
        <v>12093</v>
      </c>
    </row>
    <row r="2846" spans="1:3" x14ac:dyDescent="0.3">
      <c r="A2846" s="108">
        <f t="shared" si="44"/>
        <v>0</v>
      </c>
      <c r="B2846" s="108" t="s">
        <v>12096</v>
      </c>
      <c r="C2846" s="108" t="s">
        <v>12097</v>
      </c>
    </row>
    <row r="2847" spans="1:3" x14ac:dyDescent="0.3">
      <c r="A2847" s="108">
        <f t="shared" si="44"/>
        <v>0</v>
      </c>
      <c r="B2847" s="108" t="s">
        <v>12100</v>
      </c>
      <c r="C2847" s="108" t="s">
        <v>12101</v>
      </c>
    </row>
    <row r="2848" spans="1:3" x14ac:dyDescent="0.3">
      <c r="A2848" s="108">
        <f t="shared" si="44"/>
        <v>0</v>
      </c>
      <c r="B2848" s="108" t="s">
        <v>12104</v>
      </c>
      <c r="C2848" s="108" t="s">
        <v>12105</v>
      </c>
    </row>
    <row r="2849" spans="1:3" x14ac:dyDescent="0.3">
      <c r="A2849" s="108">
        <f t="shared" si="44"/>
        <v>0</v>
      </c>
      <c r="B2849" s="108" t="s">
        <v>12108</v>
      </c>
      <c r="C2849" s="108" t="s">
        <v>12109</v>
      </c>
    </row>
    <row r="2850" spans="1:3" x14ac:dyDescent="0.3">
      <c r="A2850" s="108">
        <f t="shared" si="44"/>
        <v>0</v>
      </c>
      <c r="B2850" s="108" t="s">
        <v>12112</v>
      </c>
      <c r="C2850" s="108" t="s">
        <v>12113</v>
      </c>
    </row>
    <row r="2851" spans="1:3" x14ac:dyDescent="0.3">
      <c r="A2851" s="108">
        <f t="shared" si="44"/>
        <v>0</v>
      </c>
      <c r="B2851" s="108" t="s">
        <v>12116</v>
      </c>
      <c r="C2851" s="108" t="s">
        <v>12117</v>
      </c>
    </row>
    <row r="2852" spans="1:3" x14ac:dyDescent="0.3">
      <c r="A2852" s="108">
        <f t="shared" si="44"/>
        <v>0</v>
      </c>
      <c r="B2852" s="108" t="s">
        <v>12120</v>
      </c>
      <c r="C2852" s="108" t="s">
        <v>12121</v>
      </c>
    </row>
    <row r="2853" spans="1:3" x14ac:dyDescent="0.3">
      <c r="A2853" s="108">
        <f t="shared" si="44"/>
        <v>0</v>
      </c>
      <c r="B2853" s="108" t="s">
        <v>12124</v>
      </c>
      <c r="C2853" s="108" t="s">
        <v>12125</v>
      </c>
    </row>
    <row r="2854" spans="1:3" x14ac:dyDescent="0.3">
      <c r="A2854" s="108">
        <f t="shared" si="44"/>
        <v>0</v>
      </c>
      <c r="B2854" s="108" t="s">
        <v>12128</v>
      </c>
      <c r="C2854" s="108" t="s">
        <v>12129</v>
      </c>
    </row>
    <row r="2855" spans="1:3" x14ac:dyDescent="0.3">
      <c r="A2855" s="108">
        <f t="shared" si="44"/>
        <v>0</v>
      </c>
      <c r="B2855" s="108" t="s">
        <v>12132</v>
      </c>
      <c r="C2855" s="108" t="s">
        <v>12133</v>
      </c>
    </row>
    <row r="2856" spans="1:3" x14ac:dyDescent="0.3">
      <c r="A2856" s="108">
        <f t="shared" si="44"/>
        <v>0</v>
      </c>
      <c r="B2856" s="108" t="s">
        <v>12136</v>
      </c>
      <c r="C2856" s="108" t="s">
        <v>12137</v>
      </c>
    </row>
    <row r="2857" spans="1:3" x14ac:dyDescent="0.3">
      <c r="A2857" s="108">
        <f t="shared" si="44"/>
        <v>0</v>
      </c>
      <c r="B2857" s="108" t="s">
        <v>12140</v>
      </c>
      <c r="C2857" s="108" t="s">
        <v>12141</v>
      </c>
    </row>
    <row r="2858" spans="1:3" x14ac:dyDescent="0.3">
      <c r="A2858" s="108">
        <f t="shared" si="44"/>
        <v>0</v>
      </c>
      <c r="B2858" s="108" t="s">
        <v>12144</v>
      </c>
      <c r="C2858" s="108" t="s">
        <v>12145</v>
      </c>
    </row>
    <row r="2859" spans="1:3" x14ac:dyDescent="0.3">
      <c r="A2859" s="108">
        <f t="shared" si="44"/>
        <v>0</v>
      </c>
      <c r="B2859" s="108" t="s">
        <v>12148</v>
      </c>
      <c r="C2859" s="108" t="s">
        <v>12149</v>
      </c>
    </row>
    <row r="2860" spans="1:3" x14ac:dyDescent="0.3">
      <c r="A2860" s="108">
        <f t="shared" si="44"/>
        <v>0</v>
      </c>
      <c r="B2860" s="108" t="s">
        <v>12152</v>
      </c>
      <c r="C2860" s="108" t="s">
        <v>12153</v>
      </c>
    </row>
    <row r="2861" spans="1:3" x14ac:dyDescent="0.3">
      <c r="A2861" s="108">
        <f t="shared" si="44"/>
        <v>0</v>
      </c>
      <c r="B2861" s="108" t="s">
        <v>12156</v>
      </c>
      <c r="C2861" s="108" t="s">
        <v>12157</v>
      </c>
    </row>
    <row r="2862" spans="1:3" x14ac:dyDescent="0.3">
      <c r="A2862" s="108">
        <f t="shared" si="44"/>
        <v>0</v>
      </c>
      <c r="B2862" s="108" t="s">
        <v>12160</v>
      </c>
      <c r="C2862" s="108" t="s">
        <v>12161</v>
      </c>
    </row>
    <row r="2863" spans="1:3" x14ac:dyDescent="0.3">
      <c r="A2863" s="108">
        <f t="shared" si="44"/>
        <v>0</v>
      </c>
      <c r="B2863" s="108" t="s">
        <v>12164</v>
      </c>
      <c r="C2863" s="108" t="s">
        <v>12165</v>
      </c>
    </row>
    <row r="2864" spans="1:3" x14ac:dyDescent="0.3">
      <c r="A2864" s="108">
        <f t="shared" si="44"/>
        <v>0</v>
      </c>
      <c r="B2864" s="108" t="s">
        <v>12168</v>
      </c>
      <c r="C2864" s="108" t="s">
        <v>12169</v>
      </c>
    </row>
    <row r="2865" spans="1:3" x14ac:dyDescent="0.3">
      <c r="A2865" s="108">
        <f t="shared" si="44"/>
        <v>0</v>
      </c>
      <c r="B2865" s="108" t="s">
        <v>12172</v>
      </c>
      <c r="C2865" s="108" t="s">
        <v>12173</v>
      </c>
    </row>
    <row r="2866" spans="1:3" x14ac:dyDescent="0.3">
      <c r="A2866" s="108">
        <f t="shared" si="44"/>
        <v>0</v>
      </c>
      <c r="B2866" s="108" t="s">
        <v>12175</v>
      </c>
      <c r="C2866" s="108" t="s">
        <v>12176</v>
      </c>
    </row>
    <row r="2867" spans="1:3" x14ac:dyDescent="0.3">
      <c r="A2867" s="108">
        <f t="shared" si="44"/>
        <v>0</v>
      </c>
      <c r="B2867" s="108" t="s">
        <v>12179</v>
      </c>
      <c r="C2867" s="108" t="s">
        <v>12180</v>
      </c>
    </row>
    <row r="2868" spans="1:3" x14ac:dyDescent="0.3">
      <c r="A2868" s="108">
        <f t="shared" si="44"/>
        <v>0</v>
      </c>
      <c r="B2868" s="108" t="s">
        <v>12183</v>
      </c>
      <c r="C2868" s="108" t="s">
        <v>12184</v>
      </c>
    </row>
    <row r="2869" spans="1:3" x14ac:dyDescent="0.3">
      <c r="A2869" s="108">
        <f t="shared" si="44"/>
        <v>0</v>
      </c>
      <c r="B2869" s="108" t="s">
        <v>12187</v>
      </c>
      <c r="C2869" s="108" t="s">
        <v>12188</v>
      </c>
    </row>
    <row r="2870" spans="1:3" x14ac:dyDescent="0.3">
      <c r="A2870" s="108">
        <f t="shared" si="44"/>
        <v>0</v>
      </c>
      <c r="B2870" s="108" t="s">
        <v>12191</v>
      </c>
      <c r="C2870" s="108" t="s">
        <v>12192</v>
      </c>
    </row>
    <row r="2871" spans="1:3" x14ac:dyDescent="0.3">
      <c r="A2871" s="108">
        <f t="shared" si="44"/>
        <v>0</v>
      </c>
      <c r="B2871" s="108" t="s">
        <v>12195</v>
      </c>
      <c r="C2871" s="108" t="s">
        <v>12196</v>
      </c>
    </row>
    <row r="2872" spans="1:3" x14ac:dyDescent="0.3">
      <c r="A2872" s="108">
        <f t="shared" si="44"/>
        <v>0</v>
      </c>
      <c r="B2872" s="108" t="s">
        <v>12199</v>
      </c>
      <c r="C2872" s="108" t="s">
        <v>12200</v>
      </c>
    </row>
    <row r="2873" spans="1:3" x14ac:dyDescent="0.3">
      <c r="A2873" s="108">
        <f t="shared" si="44"/>
        <v>0</v>
      </c>
      <c r="B2873" s="108" t="s">
        <v>12203</v>
      </c>
      <c r="C2873" s="108" t="s">
        <v>12204</v>
      </c>
    </row>
    <row r="2874" spans="1:3" x14ac:dyDescent="0.3">
      <c r="A2874" s="108">
        <f t="shared" si="44"/>
        <v>0</v>
      </c>
      <c r="B2874" s="108" t="s">
        <v>12207</v>
      </c>
      <c r="C2874" s="108" t="s">
        <v>12208</v>
      </c>
    </row>
    <row r="2875" spans="1:3" x14ac:dyDescent="0.3">
      <c r="A2875" s="108">
        <f t="shared" si="44"/>
        <v>0</v>
      </c>
      <c r="B2875" s="108" t="s">
        <v>12211</v>
      </c>
      <c r="C2875" s="108" t="s">
        <v>12212</v>
      </c>
    </row>
    <row r="2876" spans="1:3" x14ac:dyDescent="0.3">
      <c r="A2876" s="108">
        <f t="shared" si="44"/>
        <v>0</v>
      </c>
      <c r="B2876" s="108" t="s">
        <v>12215</v>
      </c>
      <c r="C2876" s="108" t="s">
        <v>12216</v>
      </c>
    </row>
    <row r="2877" spans="1:3" x14ac:dyDescent="0.3">
      <c r="A2877" s="108">
        <f t="shared" si="44"/>
        <v>0</v>
      </c>
      <c r="B2877" s="108" t="s">
        <v>12219</v>
      </c>
      <c r="C2877" s="108" t="s">
        <v>12220</v>
      </c>
    </row>
    <row r="2878" spans="1:3" x14ac:dyDescent="0.3">
      <c r="A2878" s="108">
        <f t="shared" si="44"/>
        <v>0</v>
      </c>
      <c r="B2878" s="108" t="s">
        <v>12223</v>
      </c>
      <c r="C2878" s="108" t="s">
        <v>12224</v>
      </c>
    </row>
    <row r="2879" spans="1:3" x14ac:dyDescent="0.3">
      <c r="A2879" s="108">
        <f t="shared" si="44"/>
        <v>0</v>
      </c>
      <c r="B2879" s="108" t="s">
        <v>12227</v>
      </c>
      <c r="C2879" s="108" t="s">
        <v>12228</v>
      </c>
    </row>
    <row r="2880" spans="1:3" x14ac:dyDescent="0.3">
      <c r="A2880" s="108">
        <f t="shared" si="44"/>
        <v>0</v>
      </c>
      <c r="B2880" s="108" t="s">
        <v>12231</v>
      </c>
      <c r="C2880" s="108" t="s">
        <v>12232</v>
      </c>
    </row>
    <row r="2881" spans="1:3" x14ac:dyDescent="0.3">
      <c r="A2881" s="108">
        <f t="shared" si="44"/>
        <v>0</v>
      </c>
      <c r="B2881" s="108" t="s">
        <v>12235</v>
      </c>
      <c r="C2881" s="108" t="s">
        <v>12236</v>
      </c>
    </row>
    <row r="2882" spans="1:3" x14ac:dyDescent="0.3">
      <c r="A2882" s="108">
        <f t="shared" si="44"/>
        <v>0</v>
      </c>
      <c r="B2882" s="108" t="s">
        <v>12239</v>
      </c>
      <c r="C2882" s="108" t="s">
        <v>12240</v>
      </c>
    </row>
    <row r="2883" spans="1:3" x14ac:dyDescent="0.3">
      <c r="A2883" s="108">
        <f t="shared" ref="A2883:A2946" si="45">IFERROR(IF(SEARCH($D$1,C2883)&gt;0,A2882+1,A2882),A2882)</f>
        <v>0</v>
      </c>
      <c r="B2883" s="108" t="s">
        <v>12243</v>
      </c>
      <c r="C2883" s="108" t="s">
        <v>12244</v>
      </c>
    </row>
    <row r="2884" spans="1:3" x14ac:dyDescent="0.3">
      <c r="A2884" s="108">
        <f t="shared" si="45"/>
        <v>0</v>
      </c>
      <c r="B2884" s="108" t="s">
        <v>12247</v>
      </c>
      <c r="C2884" s="108" t="s">
        <v>12248</v>
      </c>
    </row>
    <row r="2885" spans="1:3" x14ac:dyDescent="0.3">
      <c r="A2885" s="108">
        <f t="shared" si="45"/>
        <v>0</v>
      </c>
      <c r="B2885" s="108" t="s">
        <v>12251</v>
      </c>
      <c r="C2885" s="108" t="s">
        <v>12252</v>
      </c>
    </row>
    <row r="2886" spans="1:3" x14ac:dyDescent="0.3">
      <c r="A2886" s="108">
        <f t="shared" si="45"/>
        <v>0</v>
      </c>
      <c r="B2886" s="108" t="s">
        <v>12255</v>
      </c>
      <c r="C2886" s="108" t="s">
        <v>12256</v>
      </c>
    </row>
    <row r="2887" spans="1:3" x14ac:dyDescent="0.3">
      <c r="A2887" s="108">
        <f t="shared" si="45"/>
        <v>0</v>
      </c>
      <c r="B2887" s="108" t="s">
        <v>12259</v>
      </c>
      <c r="C2887" s="108" t="s">
        <v>12260</v>
      </c>
    </row>
    <row r="2888" spans="1:3" x14ac:dyDescent="0.3">
      <c r="A2888" s="108">
        <f t="shared" si="45"/>
        <v>0</v>
      </c>
      <c r="B2888" s="108" t="s">
        <v>12263</v>
      </c>
      <c r="C2888" s="108" t="s">
        <v>12264</v>
      </c>
    </row>
    <row r="2889" spans="1:3" x14ac:dyDescent="0.3">
      <c r="A2889" s="108">
        <f t="shared" si="45"/>
        <v>0</v>
      </c>
      <c r="B2889" s="108" t="s">
        <v>12267</v>
      </c>
      <c r="C2889" s="108" t="s">
        <v>12268</v>
      </c>
    </row>
    <row r="2890" spans="1:3" x14ac:dyDescent="0.3">
      <c r="A2890" s="108">
        <f t="shared" si="45"/>
        <v>0</v>
      </c>
      <c r="B2890" s="108" t="s">
        <v>12271</v>
      </c>
      <c r="C2890" s="108" t="s">
        <v>12272</v>
      </c>
    </row>
    <row r="2891" spans="1:3" x14ac:dyDescent="0.3">
      <c r="A2891" s="108">
        <f t="shared" si="45"/>
        <v>0</v>
      </c>
      <c r="B2891" s="108" t="s">
        <v>12275</v>
      </c>
      <c r="C2891" s="108" t="s">
        <v>12276</v>
      </c>
    </row>
    <row r="2892" spans="1:3" x14ac:dyDescent="0.3">
      <c r="A2892" s="108">
        <f t="shared" si="45"/>
        <v>0</v>
      </c>
      <c r="B2892" s="108" t="s">
        <v>12279</v>
      </c>
      <c r="C2892" s="108" t="s">
        <v>12280</v>
      </c>
    </row>
    <row r="2893" spans="1:3" x14ac:dyDescent="0.3">
      <c r="A2893" s="108">
        <f t="shared" si="45"/>
        <v>0</v>
      </c>
      <c r="B2893" s="108" t="s">
        <v>12283</v>
      </c>
      <c r="C2893" s="108" t="s">
        <v>12284</v>
      </c>
    </row>
    <row r="2894" spans="1:3" x14ac:dyDescent="0.3">
      <c r="A2894" s="108">
        <f t="shared" si="45"/>
        <v>0</v>
      </c>
      <c r="B2894" s="108" t="s">
        <v>12287</v>
      </c>
      <c r="C2894" s="108" t="s">
        <v>12288</v>
      </c>
    </row>
    <row r="2895" spans="1:3" x14ac:dyDescent="0.3">
      <c r="A2895" s="108">
        <f t="shared" si="45"/>
        <v>0</v>
      </c>
      <c r="B2895" s="108" t="s">
        <v>12291</v>
      </c>
      <c r="C2895" s="108" t="s">
        <v>12292</v>
      </c>
    </row>
    <row r="2896" spans="1:3" x14ac:dyDescent="0.3">
      <c r="A2896" s="108">
        <f t="shared" si="45"/>
        <v>0</v>
      </c>
      <c r="B2896" s="108" t="s">
        <v>12295</v>
      </c>
      <c r="C2896" s="108" t="s">
        <v>12296</v>
      </c>
    </row>
    <row r="2897" spans="1:3" x14ac:dyDescent="0.3">
      <c r="A2897" s="108">
        <f t="shared" si="45"/>
        <v>0</v>
      </c>
      <c r="B2897" s="108" t="s">
        <v>12299</v>
      </c>
      <c r="C2897" s="108" t="s">
        <v>12300</v>
      </c>
    </row>
    <row r="2898" spans="1:3" x14ac:dyDescent="0.3">
      <c r="A2898" s="108">
        <f t="shared" si="45"/>
        <v>0</v>
      </c>
      <c r="B2898" s="108" t="s">
        <v>12303</v>
      </c>
      <c r="C2898" s="108" t="s">
        <v>12304</v>
      </c>
    </row>
    <row r="2899" spans="1:3" x14ac:dyDescent="0.3">
      <c r="A2899" s="108">
        <f t="shared" si="45"/>
        <v>0</v>
      </c>
      <c r="B2899" s="108" t="s">
        <v>12307</v>
      </c>
      <c r="C2899" s="108" t="s">
        <v>12308</v>
      </c>
    </row>
    <row r="2900" spans="1:3" x14ac:dyDescent="0.3">
      <c r="A2900" s="108">
        <f t="shared" si="45"/>
        <v>0</v>
      </c>
      <c r="B2900" s="108" t="s">
        <v>12311</v>
      </c>
      <c r="C2900" s="108" t="s">
        <v>12312</v>
      </c>
    </row>
    <row r="2901" spans="1:3" x14ac:dyDescent="0.3">
      <c r="A2901" s="108">
        <f t="shared" si="45"/>
        <v>0</v>
      </c>
      <c r="B2901" s="108" t="s">
        <v>12315</v>
      </c>
      <c r="C2901" s="108" t="s">
        <v>12316</v>
      </c>
    </row>
    <row r="2902" spans="1:3" x14ac:dyDescent="0.3">
      <c r="A2902" s="108">
        <f t="shared" si="45"/>
        <v>0</v>
      </c>
      <c r="B2902" s="108" t="s">
        <v>12319</v>
      </c>
      <c r="C2902" s="108" t="s">
        <v>12320</v>
      </c>
    </row>
    <row r="2903" spans="1:3" x14ac:dyDescent="0.3">
      <c r="A2903" s="108">
        <f t="shared" si="45"/>
        <v>0</v>
      </c>
      <c r="B2903" s="108" t="s">
        <v>12323</v>
      </c>
      <c r="C2903" s="108" t="s">
        <v>12324</v>
      </c>
    </row>
    <row r="2904" spans="1:3" x14ac:dyDescent="0.3">
      <c r="A2904" s="108">
        <f t="shared" si="45"/>
        <v>0</v>
      </c>
      <c r="B2904" s="108" t="s">
        <v>12327</v>
      </c>
      <c r="C2904" s="108" t="s">
        <v>12328</v>
      </c>
    </row>
    <row r="2905" spans="1:3" x14ac:dyDescent="0.3">
      <c r="A2905" s="108">
        <f t="shared" si="45"/>
        <v>0</v>
      </c>
      <c r="B2905" s="108" t="s">
        <v>12331</v>
      </c>
      <c r="C2905" s="108" t="s">
        <v>12332</v>
      </c>
    </row>
    <row r="2906" spans="1:3" x14ac:dyDescent="0.3">
      <c r="A2906" s="108">
        <f t="shared" si="45"/>
        <v>0</v>
      </c>
      <c r="B2906" s="108" t="s">
        <v>12335</v>
      </c>
      <c r="C2906" s="108" t="s">
        <v>12336</v>
      </c>
    </row>
    <row r="2907" spans="1:3" x14ac:dyDescent="0.3">
      <c r="A2907" s="108">
        <f t="shared" si="45"/>
        <v>0</v>
      </c>
      <c r="B2907" s="108" t="s">
        <v>12339</v>
      </c>
      <c r="C2907" s="108" t="s">
        <v>12340</v>
      </c>
    </row>
    <row r="2908" spans="1:3" x14ac:dyDescent="0.3">
      <c r="A2908" s="108">
        <f t="shared" si="45"/>
        <v>0</v>
      </c>
      <c r="B2908" s="108" t="s">
        <v>12343</v>
      </c>
      <c r="C2908" s="108" t="s">
        <v>12344</v>
      </c>
    </row>
    <row r="2909" spans="1:3" x14ac:dyDescent="0.3">
      <c r="A2909" s="108">
        <f t="shared" si="45"/>
        <v>0</v>
      </c>
      <c r="B2909" s="108" t="s">
        <v>12347</v>
      </c>
      <c r="C2909" s="108" t="s">
        <v>12348</v>
      </c>
    </row>
    <row r="2910" spans="1:3" x14ac:dyDescent="0.3">
      <c r="A2910" s="108">
        <f t="shared" si="45"/>
        <v>0</v>
      </c>
      <c r="B2910" s="108" t="s">
        <v>12351</v>
      </c>
      <c r="C2910" s="108" t="s">
        <v>12352</v>
      </c>
    </row>
    <row r="2911" spans="1:3" x14ac:dyDescent="0.3">
      <c r="A2911" s="108">
        <f t="shared" si="45"/>
        <v>0</v>
      </c>
      <c r="B2911" s="108" t="s">
        <v>12355</v>
      </c>
      <c r="C2911" s="108" t="s">
        <v>12356</v>
      </c>
    </row>
    <row r="2912" spans="1:3" x14ac:dyDescent="0.3">
      <c r="A2912" s="108">
        <f t="shared" si="45"/>
        <v>0</v>
      </c>
      <c r="B2912" s="108" t="s">
        <v>12359</v>
      </c>
      <c r="C2912" s="108" t="s">
        <v>12360</v>
      </c>
    </row>
    <row r="2913" spans="1:3" x14ac:dyDescent="0.3">
      <c r="A2913" s="108">
        <f t="shared" si="45"/>
        <v>0</v>
      </c>
      <c r="B2913" s="108" t="s">
        <v>12363</v>
      </c>
      <c r="C2913" s="108" t="s">
        <v>12364</v>
      </c>
    </row>
    <row r="2914" spans="1:3" x14ac:dyDescent="0.3">
      <c r="A2914" s="108">
        <f t="shared" si="45"/>
        <v>0</v>
      </c>
      <c r="B2914" s="108" t="s">
        <v>12367</v>
      </c>
      <c r="C2914" s="108" t="s">
        <v>12368</v>
      </c>
    </row>
    <row r="2915" spans="1:3" x14ac:dyDescent="0.3">
      <c r="A2915" s="108">
        <f t="shared" si="45"/>
        <v>0</v>
      </c>
      <c r="B2915" s="108" t="s">
        <v>12371</v>
      </c>
      <c r="C2915" s="108" t="s">
        <v>12372</v>
      </c>
    </row>
    <row r="2916" spans="1:3" x14ac:dyDescent="0.3">
      <c r="A2916" s="108">
        <f t="shared" si="45"/>
        <v>0</v>
      </c>
      <c r="B2916" s="108" t="s">
        <v>12375</v>
      </c>
      <c r="C2916" s="108" t="s">
        <v>12376</v>
      </c>
    </row>
    <row r="2917" spans="1:3" x14ac:dyDescent="0.3">
      <c r="A2917" s="108">
        <f t="shared" si="45"/>
        <v>0</v>
      </c>
      <c r="B2917" s="108" t="s">
        <v>12379</v>
      </c>
      <c r="C2917" s="108" t="s">
        <v>12380</v>
      </c>
    </row>
    <row r="2918" spans="1:3" x14ac:dyDescent="0.3">
      <c r="A2918" s="108">
        <f t="shared" si="45"/>
        <v>0</v>
      </c>
      <c r="B2918" s="108" t="s">
        <v>12383</v>
      </c>
      <c r="C2918" s="108" t="s">
        <v>12384</v>
      </c>
    </row>
    <row r="2919" spans="1:3" x14ac:dyDescent="0.3">
      <c r="A2919" s="108">
        <f t="shared" si="45"/>
        <v>0</v>
      </c>
      <c r="B2919" s="108" t="s">
        <v>12388</v>
      </c>
      <c r="C2919" s="108" t="s">
        <v>12389</v>
      </c>
    </row>
    <row r="2920" spans="1:3" x14ac:dyDescent="0.3">
      <c r="A2920" s="108">
        <f t="shared" si="45"/>
        <v>0</v>
      </c>
      <c r="B2920" s="108" t="s">
        <v>12387</v>
      </c>
      <c r="C2920" s="108" t="s">
        <v>12392</v>
      </c>
    </row>
    <row r="2921" spans="1:3" x14ac:dyDescent="0.3">
      <c r="A2921" s="108">
        <f t="shared" si="45"/>
        <v>0</v>
      </c>
      <c r="B2921" s="108" t="s">
        <v>12393</v>
      </c>
      <c r="C2921" s="108" t="s">
        <v>12394</v>
      </c>
    </row>
    <row r="2922" spans="1:3" x14ac:dyDescent="0.3">
      <c r="A2922" s="108">
        <f t="shared" si="45"/>
        <v>0</v>
      </c>
      <c r="B2922" s="108" t="s">
        <v>12397</v>
      </c>
      <c r="C2922" s="108" t="s">
        <v>12398</v>
      </c>
    </row>
    <row r="2923" spans="1:3" x14ac:dyDescent="0.3">
      <c r="A2923" s="108">
        <f t="shared" si="45"/>
        <v>0</v>
      </c>
      <c r="B2923" s="108" t="s">
        <v>12401</v>
      </c>
      <c r="C2923" s="108" t="s">
        <v>12402</v>
      </c>
    </row>
    <row r="2924" spans="1:3" x14ac:dyDescent="0.3">
      <c r="A2924" s="108">
        <f t="shared" si="45"/>
        <v>0</v>
      </c>
      <c r="B2924" s="108" t="s">
        <v>12405</v>
      </c>
      <c r="C2924" s="108" t="s">
        <v>12406</v>
      </c>
    </row>
    <row r="2925" spans="1:3" x14ac:dyDescent="0.3">
      <c r="A2925" s="108">
        <f t="shared" si="45"/>
        <v>0</v>
      </c>
      <c r="B2925" s="108" t="s">
        <v>12409</v>
      </c>
      <c r="C2925" s="108" t="s">
        <v>12410</v>
      </c>
    </row>
    <row r="2926" spans="1:3" x14ac:dyDescent="0.3">
      <c r="A2926" s="108">
        <f t="shared" si="45"/>
        <v>0</v>
      </c>
      <c r="B2926" s="108" t="s">
        <v>12413</v>
      </c>
      <c r="C2926" s="108" t="s">
        <v>12414</v>
      </c>
    </row>
    <row r="2927" spans="1:3" x14ac:dyDescent="0.3">
      <c r="A2927" s="108">
        <f t="shared" si="45"/>
        <v>0</v>
      </c>
      <c r="B2927" s="108" t="s">
        <v>12417</v>
      </c>
      <c r="C2927" s="108" t="s">
        <v>12418</v>
      </c>
    </row>
    <row r="2928" spans="1:3" x14ac:dyDescent="0.3">
      <c r="A2928" s="108">
        <f t="shared" si="45"/>
        <v>0</v>
      </c>
      <c r="B2928" s="108" t="s">
        <v>12421</v>
      </c>
      <c r="C2928" s="108" t="s">
        <v>12422</v>
      </c>
    </row>
    <row r="2929" spans="1:3" x14ac:dyDescent="0.3">
      <c r="A2929" s="108">
        <f t="shared" si="45"/>
        <v>0</v>
      </c>
      <c r="B2929" s="108" t="s">
        <v>12425</v>
      </c>
      <c r="C2929" s="108" t="s">
        <v>12426</v>
      </c>
    </row>
    <row r="2930" spans="1:3" x14ac:dyDescent="0.3">
      <c r="A2930" s="108">
        <f t="shared" si="45"/>
        <v>0</v>
      </c>
      <c r="B2930" s="108" t="s">
        <v>12429</v>
      </c>
      <c r="C2930" s="108" t="s">
        <v>12430</v>
      </c>
    </row>
    <row r="2931" spans="1:3" x14ac:dyDescent="0.3">
      <c r="A2931" s="108">
        <f t="shared" si="45"/>
        <v>0</v>
      </c>
      <c r="B2931" s="108" t="s">
        <v>12433</v>
      </c>
      <c r="C2931" s="108" t="s">
        <v>12434</v>
      </c>
    </row>
    <row r="2932" spans="1:3" x14ac:dyDescent="0.3">
      <c r="A2932" s="108">
        <f t="shared" si="45"/>
        <v>0</v>
      </c>
      <c r="B2932" s="108" t="s">
        <v>12436</v>
      </c>
      <c r="C2932" s="108" t="s">
        <v>12437</v>
      </c>
    </row>
    <row r="2933" spans="1:3" x14ac:dyDescent="0.3">
      <c r="A2933" s="108">
        <f t="shared" si="45"/>
        <v>0</v>
      </c>
      <c r="B2933" s="108" t="s">
        <v>12440</v>
      </c>
      <c r="C2933" s="108" t="s">
        <v>12441</v>
      </c>
    </row>
    <row r="2934" spans="1:3" x14ac:dyDescent="0.3">
      <c r="A2934" s="108">
        <f t="shared" si="45"/>
        <v>0</v>
      </c>
      <c r="B2934" s="108" t="s">
        <v>12444</v>
      </c>
      <c r="C2934" s="108" t="s">
        <v>12445</v>
      </c>
    </row>
    <row r="2935" spans="1:3" x14ac:dyDescent="0.3">
      <c r="A2935" s="108">
        <f t="shared" si="45"/>
        <v>0</v>
      </c>
      <c r="B2935" s="108" t="s">
        <v>12448</v>
      </c>
      <c r="C2935" s="108" t="s">
        <v>12449</v>
      </c>
    </row>
    <row r="2936" spans="1:3" x14ac:dyDescent="0.3">
      <c r="A2936" s="108">
        <f t="shared" si="45"/>
        <v>0</v>
      </c>
      <c r="B2936" s="108" t="s">
        <v>12452</v>
      </c>
      <c r="C2936" s="108" t="s">
        <v>12453</v>
      </c>
    </row>
    <row r="2937" spans="1:3" x14ac:dyDescent="0.3">
      <c r="A2937" s="108">
        <f t="shared" si="45"/>
        <v>0</v>
      </c>
      <c r="B2937" s="108" t="s">
        <v>12456</v>
      </c>
      <c r="C2937" s="108" t="s">
        <v>12457</v>
      </c>
    </row>
    <row r="2938" spans="1:3" x14ac:dyDescent="0.3">
      <c r="A2938" s="108">
        <f t="shared" si="45"/>
        <v>0</v>
      </c>
      <c r="B2938" s="108" t="s">
        <v>12460</v>
      </c>
      <c r="C2938" s="108" t="s">
        <v>12461</v>
      </c>
    </row>
    <row r="2939" spans="1:3" x14ac:dyDescent="0.3">
      <c r="A2939" s="108">
        <f t="shared" si="45"/>
        <v>0</v>
      </c>
      <c r="B2939" s="108" t="s">
        <v>12464</v>
      </c>
      <c r="C2939" s="108" t="s">
        <v>12465</v>
      </c>
    </row>
    <row r="2940" spans="1:3" x14ac:dyDescent="0.3">
      <c r="A2940" s="108">
        <f t="shared" si="45"/>
        <v>0</v>
      </c>
      <c r="B2940" s="108" t="s">
        <v>12468</v>
      </c>
      <c r="C2940" s="108" t="s">
        <v>12469</v>
      </c>
    </row>
    <row r="2941" spans="1:3" x14ac:dyDescent="0.3">
      <c r="A2941" s="108">
        <f t="shared" si="45"/>
        <v>0</v>
      </c>
      <c r="B2941" s="108" t="s">
        <v>12472</v>
      </c>
      <c r="C2941" s="108" t="s">
        <v>12473</v>
      </c>
    </row>
    <row r="2942" spans="1:3" x14ac:dyDescent="0.3">
      <c r="A2942" s="108">
        <f t="shared" si="45"/>
        <v>0</v>
      </c>
      <c r="B2942" s="108" t="s">
        <v>12476</v>
      </c>
      <c r="C2942" s="108" t="s">
        <v>12477</v>
      </c>
    </row>
    <row r="2943" spans="1:3" x14ac:dyDescent="0.3">
      <c r="A2943" s="108">
        <f t="shared" si="45"/>
        <v>0</v>
      </c>
      <c r="B2943" s="108" t="s">
        <v>12480</v>
      </c>
      <c r="C2943" s="108" t="s">
        <v>12481</v>
      </c>
    </row>
    <row r="2944" spans="1:3" x14ac:dyDescent="0.3">
      <c r="A2944" s="108">
        <f t="shared" si="45"/>
        <v>0</v>
      </c>
      <c r="B2944" s="108" t="s">
        <v>12484</v>
      </c>
      <c r="C2944" s="108" t="s">
        <v>12485</v>
      </c>
    </row>
    <row r="2945" spans="1:3" x14ac:dyDescent="0.3">
      <c r="A2945" s="108">
        <f t="shared" si="45"/>
        <v>0</v>
      </c>
      <c r="B2945" s="108" t="s">
        <v>12488</v>
      </c>
      <c r="C2945" s="108" t="s">
        <v>12489</v>
      </c>
    </row>
    <row r="2946" spans="1:3" x14ac:dyDescent="0.3">
      <c r="A2946" s="108">
        <f t="shared" si="45"/>
        <v>0</v>
      </c>
      <c r="B2946" s="108" t="s">
        <v>12492</v>
      </c>
      <c r="C2946" s="108" t="s">
        <v>12493</v>
      </c>
    </row>
    <row r="2947" spans="1:3" x14ac:dyDescent="0.3">
      <c r="A2947" s="108">
        <f t="shared" ref="A2947:A3010" si="46">IFERROR(IF(SEARCH($D$1,C2947)&gt;0,A2946+1,A2946),A2946)</f>
        <v>0</v>
      </c>
      <c r="B2947" s="108" t="s">
        <v>12496</v>
      </c>
      <c r="C2947" s="108" t="s">
        <v>12497</v>
      </c>
    </row>
    <row r="2948" spans="1:3" x14ac:dyDescent="0.3">
      <c r="A2948" s="108">
        <f t="shared" si="46"/>
        <v>0</v>
      </c>
      <c r="B2948" s="108" t="s">
        <v>12500</v>
      </c>
      <c r="C2948" s="108" t="s">
        <v>12501</v>
      </c>
    </row>
    <row r="2949" spans="1:3" x14ac:dyDescent="0.3">
      <c r="A2949" s="108">
        <f t="shared" si="46"/>
        <v>0</v>
      </c>
      <c r="B2949" s="108" t="s">
        <v>12504</v>
      </c>
      <c r="C2949" s="108" t="s">
        <v>12505</v>
      </c>
    </row>
    <row r="2950" spans="1:3" x14ac:dyDescent="0.3">
      <c r="A2950" s="108">
        <f t="shared" si="46"/>
        <v>0</v>
      </c>
      <c r="B2950" s="108" t="s">
        <v>12508</v>
      </c>
      <c r="C2950" s="108" t="s">
        <v>12509</v>
      </c>
    </row>
    <row r="2951" spans="1:3" x14ac:dyDescent="0.3">
      <c r="A2951" s="108">
        <f t="shared" si="46"/>
        <v>0</v>
      </c>
      <c r="B2951" s="108" t="s">
        <v>12512</v>
      </c>
      <c r="C2951" s="108" t="s">
        <v>12513</v>
      </c>
    </row>
    <row r="2952" spans="1:3" x14ac:dyDescent="0.3">
      <c r="A2952" s="108">
        <f t="shared" si="46"/>
        <v>0</v>
      </c>
      <c r="B2952" s="108" t="s">
        <v>12516</v>
      </c>
      <c r="C2952" s="108" t="s">
        <v>12517</v>
      </c>
    </row>
    <row r="2953" spans="1:3" x14ac:dyDescent="0.3">
      <c r="A2953" s="108">
        <f t="shared" si="46"/>
        <v>0</v>
      </c>
      <c r="B2953" s="108" t="s">
        <v>12520</v>
      </c>
      <c r="C2953" s="108" t="s">
        <v>12521</v>
      </c>
    </row>
    <row r="2954" spans="1:3" x14ac:dyDescent="0.3">
      <c r="A2954" s="108">
        <f t="shared" si="46"/>
        <v>0</v>
      </c>
      <c r="B2954" s="108" t="s">
        <v>12524</v>
      </c>
      <c r="C2954" s="108" t="s">
        <v>12525</v>
      </c>
    </row>
    <row r="2955" spans="1:3" x14ac:dyDescent="0.3">
      <c r="A2955" s="108">
        <f t="shared" si="46"/>
        <v>0</v>
      </c>
      <c r="B2955" s="108" t="s">
        <v>12528</v>
      </c>
      <c r="C2955" s="108" t="s">
        <v>12529</v>
      </c>
    </row>
    <row r="2956" spans="1:3" x14ac:dyDescent="0.3">
      <c r="A2956" s="108">
        <f t="shared" si="46"/>
        <v>0</v>
      </c>
      <c r="B2956" s="108" t="s">
        <v>12091</v>
      </c>
      <c r="C2956" s="108" t="s">
        <v>12532</v>
      </c>
    </row>
    <row r="2957" spans="1:3" x14ac:dyDescent="0.3">
      <c r="A2957" s="108">
        <f t="shared" si="46"/>
        <v>0</v>
      </c>
      <c r="B2957" s="108" t="s">
        <v>12533</v>
      </c>
      <c r="C2957" s="108" t="s">
        <v>12534</v>
      </c>
    </row>
    <row r="2958" spans="1:3" x14ac:dyDescent="0.3">
      <c r="A2958" s="108">
        <f t="shared" si="46"/>
        <v>0</v>
      </c>
      <c r="B2958" s="108" t="s">
        <v>12535</v>
      </c>
      <c r="C2958" s="108" t="s">
        <v>12536</v>
      </c>
    </row>
    <row r="2959" spans="1:3" x14ac:dyDescent="0.3">
      <c r="A2959" s="108">
        <f t="shared" si="46"/>
        <v>0</v>
      </c>
      <c r="B2959" s="108" t="s">
        <v>12539</v>
      </c>
      <c r="C2959" s="108" t="s">
        <v>12540</v>
      </c>
    </row>
    <row r="2960" spans="1:3" x14ac:dyDescent="0.3">
      <c r="A2960" s="108">
        <f t="shared" si="46"/>
        <v>0</v>
      </c>
      <c r="B2960" s="108" t="s">
        <v>12543</v>
      </c>
      <c r="C2960" s="108" t="s">
        <v>12544</v>
      </c>
    </row>
    <row r="2961" spans="1:3" x14ac:dyDescent="0.3">
      <c r="A2961" s="108">
        <f t="shared" si="46"/>
        <v>0</v>
      </c>
      <c r="B2961" s="108" t="s">
        <v>12547</v>
      </c>
      <c r="C2961" s="108" t="s">
        <v>12548</v>
      </c>
    </row>
    <row r="2962" spans="1:3" x14ac:dyDescent="0.3">
      <c r="A2962" s="108">
        <f t="shared" si="46"/>
        <v>0</v>
      </c>
      <c r="B2962" s="108" t="s">
        <v>12551</v>
      </c>
      <c r="C2962" s="108" t="s">
        <v>12552</v>
      </c>
    </row>
    <row r="2963" spans="1:3" x14ac:dyDescent="0.3">
      <c r="A2963" s="108">
        <f t="shared" si="46"/>
        <v>0</v>
      </c>
      <c r="B2963" s="108" t="s">
        <v>12555</v>
      </c>
      <c r="C2963" s="108" t="s">
        <v>12556</v>
      </c>
    </row>
    <row r="2964" spans="1:3" x14ac:dyDescent="0.3">
      <c r="A2964" s="108">
        <f t="shared" si="46"/>
        <v>0</v>
      </c>
      <c r="B2964" s="108" t="s">
        <v>12559</v>
      </c>
      <c r="C2964" s="108" t="s">
        <v>12560</v>
      </c>
    </row>
    <row r="2965" spans="1:3" x14ac:dyDescent="0.3">
      <c r="A2965" s="108">
        <f t="shared" si="46"/>
        <v>0</v>
      </c>
      <c r="B2965" s="108" t="s">
        <v>12562</v>
      </c>
      <c r="C2965" s="108" t="s">
        <v>12563</v>
      </c>
    </row>
    <row r="2966" spans="1:3" x14ac:dyDescent="0.3">
      <c r="A2966" s="108">
        <f t="shared" si="46"/>
        <v>0</v>
      </c>
      <c r="B2966" s="108" t="s">
        <v>12566</v>
      </c>
      <c r="C2966" s="108" t="s">
        <v>12567</v>
      </c>
    </row>
    <row r="2967" spans="1:3" x14ac:dyDescent="0.3">
      <c r="A2967" s="108">
        <f t="shared" si="46"/>
        <v>0</v>
      </c>
      <c r="B2967" s="108" t="s">
        <v>12570</v>
      </c>
      <c r="C2967" s="108" t="s">
        <v>12571</v>
      </c>
    </row>
    <row r="2968" spans="1:3" x14ac:dyDescent="0.3">
      <c r="A2968" s="108">
        <f t="shared" si="46"/>
        <v>0</v>
      </c>
      <c r="B2968" s="108" t="s">
        <v>12574</v>
      </c>
      <c r="C2968" s="108" t="s">
        <v>12575</v>
      </c>
    </row>
    <row r="2969" spans="1:3" x14ac:dyDescent="0.3">
      <c r="A2969" s="108">
        <f t="shared" si="46"/>
        <v>0</v>
      </c>
      <c r="B2969" s="108" t="s">
        <v>12578</v>
      </c>
      <c r="C2969" s="108" t="s">
        <v>12579</v>
      </c>
    </row>
    <row r="2970" spans="1:3" x14ac:dyDescent="0.3">
      <c r="A2970" s="108">
        <f t="shared" si="46"/>
        <v>0</v>
      </c>
      <c r="B2970" s="108" t="s">
        <v>12582</v>
      </c>
      <c r="C2970" s="108" t="s">
        <v>12583</v>
      </c>
    </row>
    <row r="2971" spans="1:3" x14ac:dyDescent="0.3">
      <c r="A2971" s="108">
        <f t="shared" si="46"/>
        <v>0</v>
      </c>
      <c r="B2971" s="108" t="s">
        <v>12586</v>
      </c>
      <c r="C2971" s="108" t="s">
        <v>12587</v>
      </c>
    </row>
    <row r="2972" spans="1:3" x14ac:dyDescent="0.3">
      <c r="A2972" s="108">
        <f t="shared" si="46"/>
        <v>0</v>
      </c>
      <c r="B2972" s="108" t="s">
        <v>12590</v>
      </c>
      <c r="C2972" s="108" t="s">
        <v>12591</v>
      </c>
    </row>
    <row r="2973" spans="1:3" x14ac:dyDescent="0.3">
      <c r="A2973" s="108">
        <f t="shared" si="46"/>
        <v>0</v>
      </c>
      <c r="B2973" s="108" t="s">
        <v>12594</v>
      </c>
      <c r="C2973" s="108" t="s">
        <v>12595</v>
      </c>
    </row>
    <row r="2974" spans="1:3" x14ac:dyDescent="0.3">
      <c r="A2974" s="108">
        <f t="shared" si="46"/>
        <v>0</v>
      </c>
      <c r="B2974" s="108" t="s">
        <v>12598</v>
      </c>
      <c r="C2974" s="108" t="s">
        <v>12599</v>
      </c>
    </row>
    <row r="2975" spans="1:3" x14ac:dyDescent="0.3">
      <c r="A2975" s="108">
        <f t="shared" si="46"/>
        <v>0</v>
      </c>
      <c r="B2975" s="108" t="s">
        <v>12602</v>
      </c>
      <c r="C2975" s="108" t="s">
        <v>12603</v>
      </c>
    </row>
    <row r="2976" spans="1:3" x14ac:dyDescent="0.3">
      <c r="A2976" s="108">
        <f t="shared" si="46"/>
        <v>0</v>
      </c>
      <c r="B2976" s="108" t="s">
        <v>12606</v>
      </c>
      <c r="C2976" s="108" t="s">
        <v>12607</v>
      </c>
    </row>
    <row r="2977" spans="1:3" x14ac:dyDescent="0.3">
      <c r="A2977" s="108">
        <f t="shared" si="46"/>
        <v>0</v>
      </c>
      <c r="B2977" s="108" t="s">
        <v>12610</v>
      </c>
      <c r="C2977" s="108" t="s">
        <v>12611</v>
      </c>
    </row>
    <row r="2978" spans="1:3" x14ac:dyDescent="0.3">
      <c r="A2978" s="108">
        <f t="shared" si="46"/>
        <v>0</v>
      </c>
      <c r="B2978" s="108" t="s">
        <v>12614</v>
      </c>
      <c r="C2978" s="108" t="s">
        <v>12615</v>
      </c>
    </row>
    <row r="2979" spans="1:3" x14ac:dyDescent="0.3">
      <c r="A2979" s="108">
        <f t="shared" si="46"/>
        <v>0</v>
      </c>
      <c r="B2979" s="108" t="s">
        <v>12618</v>
      </c>
      <c r="C2979" s="108" t="s">
        <v>12619</v>
      </c>
    </row>
    <row r="2980" spans="1:3" x14ac:dyDescent="0.3">
      <c r="A2980" s="108">
        <f t="shared" si="46"/>
        <v>0</v>
      </c>
      <c r="B2980" s="108" t="s">
        <v>12622</v>
      </c>
      <c r="C2980" s="108" t="s">
        <v>12623</v>
      </c>
    </row>
    <row r="2981" spans="1:3" x14ac:dyDescent="0.3">
      <c r="A2981" s="108">
        <f t="shared" si="46"/>
        <v>0</v>
      </c>
      <c r="B2981" s="108" t="s">
        <v>12626</v>
      </c>
      <c r="C2981" s="108" t="s">
        <v>12627</v>
      </c>
    </row>
    <row r="2982" spans="1:3" x14ac:dyDescent="0.3">
      <c r="A2982" s="108">
        <f t="shared" si="46"/>
        <v>0</v>
      </c>
      <c r="B2982" s="108" t="s">
        <v>12630</v>
      </c>
      <c r="C2982" s="108" t="s">
        <v>12631</v>
      </c>
    </row>
    <row r="2983" spans="1:3" x14ac:dyDescent="0.3">
      <c r="A2983" s="108">
        <f t="shared" si="46"/>
        <v>0</v>
      </c>
      <c r="B2983" s="108" t="s">
        <v>12634</v>
      </c>
      <c r="C2983" s="108" t="s">
        <v>12635</v>
      </c>
    </row>
    <row r="2984" spans="1:3" x14ac:dyDescent="0.3">
      <c r="A2984" s="108">
        <f t="shared" si="46"/>
        <v>0</v>
      </c>
      <c r="B2984" s="108" t="s">
        <v>12638</v>
      </c>
      <c r="C2984" s="108" t="s">
        <v>12639</v>
      </c>
    </row>
    <row r="2985" spans="1:3" x14ac:dyDescent="0.3">
      <c r="A2985" s="108">
        <f t="shared" si="46"/>
        <v>0</v>
      </c>
      <c r="B2985" s="108" t="s">
        <v>12642</v>
      </c>
      <c r="C2985" s="108" t="s">
        <v>12643</v>
      </c>
    </row>
    <row r="2986" spans="1:3" x14ac:dyDescent="0.3">
      <c r="A2986" s="108">
        <f t="shared" si="46"/>
        <v>0</v>
      </c>
      <c r="B2986" s="108" t="s">
        <v>12646</v>
      </c>
      <c r="C2986" s="108" t="s">
        <v>12647</v>
      </c>
    </row>
    <row r="2987" spans="1:3" x14ac:dyDescent="0.3">
      <c r="A2987" s="108">
        <f t="shared" si="46"/>
        <v>0</v>
      </c>
      <c r="B2987" s="108" t="s">
        <v>12650</v>
      </c>
      <c r="C2987" s="108" t="s">
        <v>12651</v>
      </c>
    </row>
    <row r="2988" spans="1:3" x14ac:dyDescent="0.3">
      <c r="A2988" s="108">
        <f t="shared" si="46"/>
        <v>0</v>
      </c>
      <c r="B2988" s="108" t="s">
        <v>12654</v>
      </c>
      <c r="C2988" s="108" t="s">
        <v>12655</v>
      </c>
    </row>
    <row r="2989" spans="1:3" x14ac:dyDescent="0.3">
      <c r="A2989" s="108">
        <f t="shared" si="46"/>
        <v>0</v>
      </c>
      <c r="B2989" s="108" t="s">
        <v>12658</v>
      </c>
      <c r="C2989" s="108" t="s">
        <v>12659</v>
      </c>
    </row>
    <row r="2990" spans="1:3" x14ac:dyDescent="0.3">
      <c r="A2990" s="108">
        <f t="shared" si="46"/>
        <v>0</v>
      </c>
      <c r="B2990" s="108" t="s">
        <v>12662</v>
      </c>
      <c r="C2990" s="108" t="s">
        <v>12663</v>
      </c>
    </row>
    <row r="2991" spans="1:3" x14ac:dyDescent="0.3">
      <c r="A2991" s="108">
        <f t="shared" si="46"/>
        <v>0</v>
      </c>
      <c r="B2991" s="108" t="s">
        <v>12666</v>
      </c>
      <c r="C2991" s="108" t="s">
        <v>12667</v>
      </c>
    </row>
    <row r="2992" spans="1:3" x14ac:dyDescent="0.3">
      <c r="A2992" s="108">
        <f t="shared" si="46"/>
        <v>0</v>
      </c>
      <c r="B2992" s="108" t="s">
        <v>12670</v>
      </c>
      <c r="C2992" s="108" t="s">
        <v>12671</v>
      </c>
    </row>
    <row r="2993" spans="1:3" x14ac:dyDescent="0.3">
      <c r="A2993" s="108">
        <f t="shared" si="46"/>
        <v>0</v>
      </c>
      <c r="B2993" s="108" t="s">
        <v>12674</v>
      </c>
      <c r="C2993" s="108" t="s">
        <v>12675</v>
      </c>
    </row>
    <row r="2994" spans="1:3" x14ac:dyDescent="0.3">
      <c r="A2994" s="108">
        <f t="shared" si="46"/>
        <v>0</v>
      </c>
      <c r="B2994" s="108" t="s">
        <v>12678</v>
      </c>
      <c r="C2994" s="108" t="s">
        <v>12679</v>
      </c>
    </row>
    <row r="2995" spans="1:3" x14ac:dyDescent="0.3">
      <c r="A2995" s="108">
        <f t="shared" si="46"/>
        <v>0</v>
      </c>
      <c r="B2995" s="108" t="s">
        <v>12682</v>
      </c>
      <c r="C2995" s="108" t="s">
        <v>12683</v>
      </c>
    </row>
    <row r="2996" spans="1:3" x14ac:dyDescent="0.3">
      <c r="A2996" s="108">
        <f t="shared" si="46"/>
        <v>0</v>
      </c>
      <c r="B2996" s="108" t="s">
        <v>12686</v>
      </c>
      <c r="C2996" s="108" t="s">
        <v>12687</v>
      </c>
    </row>
    <row r="2997" spans="1:3" x14ac:dyDescent="0.3">
      <c r="A2997" s="108">
        <f t="shared" si="46"/>
        <v>0</v>
      </c>
      <c r="B2997" s="108" t="s">
        <v>12690</v>
      </c>
      <c r="C2997" s="108" t="s">
        <v>12691</v>
      </c>
    </row>
    <row r="2998" spans="1:3" x14ac:dyDescent="0.3">
      <c r="A2998" s="108">
        <f t="shared" si="46"/>
        <v>0</v>
      </c>
      <c r="B2998" s="108" t="s">
        <v>12694</v>
      </c>
      <c r="C2998" s="108" t="s">
        <v>12695</v>
      </c>
    </row>
    <row r="2999" spans="1:3" x14ac:dyDescent="0.3">
      <c r="A2999" s="108">
        <f t="shared" si="46"/>
        <v>0</v>
      </c>
      <c r="B2999" s="108" t="s">
        <v>12697</v>
      </c>
      <c r="C2999" s="108" t="s">
        <v>8292</v>
      </c>
    </row>
    <row r="3000" spans="1:3" x14ac:dyDescent="0.3">
      <c r="A3000" s="108">
        <f t="shared" si="46"/>
        <v>0</v>
      </c>
      <c r="B3000" s="108" t="s">
        <v>12700</v>
      </c>
      <c r="C3000" s="108" t="s">
        <v>12701</v>
      </c>
    </row>
    <row r="3001" spans="1:3" x14ac:dyDescent="0.3">
      <c r="A3001" s="108">
        <f t="shared" si="46"/>
        <v>0</v>
      </c>
      <c r="B3001" s="108" t="s">
        <v>12704</v>
      </c>
      <c r="C3001" s="108" t="s">
        <v>12705</v>
      </c>
    </row>
    <row r="3002" spans="1:3" x14ac:dyDescent="0.3">
      <c r="A3002" s="108">
        <f t="shared" si="46"/>
        <v>0</v>
      </c>
      <c r="B3002" s="108" t="s">
        <v>12708</v>
      </c>
      <c r="C3002" s="108" t="s">
        <v>12709</v>
      </c>
    </row>
    <row r="3003" spans="1:3" x14ac:dyDescent="0.3">
      <c r="A3003" s="108">
        <f t="shared" si="46"/>
        <v>0</v>
      </c>
      <c r="B3003" s="108" t="s">
        <v>12712</v>
      </c>
      <c r="C3003" s="108" t="s">
        <v>12713</v>
      </c>
    </row>
    <row r="3004" spans="1:3" x14ac:dyDescent="0.3">
      <c r="A3004" s="108">
        <f t="shared" si="46"/>
        <v>0</v>
      </c>
      <c r="B3004" s="108" t="s">
        <v>12716</v>
      </c>
      <c r="C3004" s="108" t="s">
        <v>12717</v>
      </c>
    </row>
    <row r="3005" spans="1:3" x14ac:dyDescent="0.3">
      <c r="A3005" s="108">
        <f t="shared" si="46"/>
        <v>0</v>
      </c>
      <c r="B3005" s="108" t="s">
        <v>12720</v>
      </c>
      <c r="C3005" s="108" t="s">
        <v>12721</v>
      </c>
    </row>
    <row r="3006" spans="1:3" x14ac:dyDescent="0.3">
      <c r="A3006" s="108">
        <f t="shared" si="46"/>
        <v>0</v>
      </c>
      <c r="B3006" s="108" t="s">
        <v>12724</v>
      </c>
      <c r="C3006" s="108" t="s">
        <v>12725</v>
      </c>
    </row>
    <row r="3007" spans="1:3" x14ac:dyDescent="0.3">
      <c r="A3007" s="108">
        <f t="shared" si="46"/>
        <v>0</v>
      </c>
      <c r="B3007" s="108" t="s">
        <v>12728</v>
      </c>
      <c r="C3007" s="108" t="s">
        <v>12729</v>
      </c>
    </row>
    <row r="3008" spans="1:3" x14ac:dyDescent="0.3">
      <c r="A3008" s="108">
        <f t="shared" si="46"/>
        <v>0</v>
      </c>
      <c r="B3008" s="108" t="s">
        <v>12732</v>
      </c>
      <c r="C3008" s="108" t="s">
        <v>12733</v>
      </c>
    </row>
    <row r="3009" spans="1:3" x14ac:dyDescent="0.3">
      <c r="A3009" s="108">
        <f t="shared" si="46"/>
        <v>0</v>
      </c>
      <c r="B3009" s="108" t="s">
        <v>12736</v>
      </c>
      <c r="C3009" s="108" t="s">
        <v>12737</v>
      </c>
    </row>
    <row r="3010" spans="1:3" x14ac:dyDescent="0.3">
      <c r="A3010" s="108">
        <f t="shared" si="46"/>
        <v>0</v>
      </c>
      <c r="B3010" s="108" t="s">
        <v>12740</v>
      </c>
      <c r="C3010" s="108" t="s">
        <v>8110</v>
      </c>
    </row>
    <row r="3011" spans="1:3" x14ac:dyDescent="0.3">
      <c r="A3011" s="108">
        <f t="shared" ref="A3011:A3074" si="47">IFERROR(IF(SEARCH($D$1,C3011)&gt;0,A3010+1,A3010),A3010)</f>
        <v>0</v>
      </c>
      <c r="B3011" s="108" t="s">
        <v>12743</v>
      </c>
      <c r="C3011" s="108" t="s">
        <v>12744</v>
      </c>
    </row>
    <row r="3012" spans="1:3" x14ac:dyDescent="0.3">
      <c r="A3012" s="108">
        <f t="shared" si="47"/>
        <v>0</v>
      </c>
      <c r="B3012" s="108" t="s">
        <v>12747</v>
      </c>
      <c r="C3012" s="108" t="s">
        <v>12748</v>
      </c>
    </row>
    <row r="3013" spans="1:3" x14ac:dyDescent="0.3">
      <c r="A3013" s="108">
        <f t="shared" si="47"/>
        <v>0</v>
      </c>
      <c r="B3013" s="108" t="s">
        <v>12751</v>
      </c>
      <c r="C3013" s="108" t="s">
        <v>12752</v>
      </c>
    </row>
    <row r="3014" spans="1:3" x14ac:dyDescent="0.3">
      <c r="A3014" s="108">
        <f t="shared" si="47"/>
        <v>0</v>
      </c>
      <c r="B3014" s="108" t="s">
        <v>12755</v>
      </c>
      <c r="C3014" s="108" t="s">
        <v>12756</v>
      </c>
    </row>
    <row r="3015" spans="1:3" x14ac:dyDescent="0.3">
      <c r="A3015" s="108">
        <f t="shared" si="47"/>
        <v>0</v>
      </c>
      <c r="B3015" s="108" t="s">
        <v>12759</v>
      </c>
      <c r="C3015" s="108" t="s">
        <v>12760</v>
      </c>
    </row>
    <row r="3016" spans="1:3" x14ac:dyDescent="0.3">
      <c r="A3016" s="108">
        <f t="shared" si="47"/>
        <v>0</v>
      </c>
      <c r="B3016" s="108" t="s">
        <v>12763</v>
      </c>
      <c r="C3016" s="108" t="s">
        <v>12765</v>
      </c>
    </row>
    <row r="3017" spans="1:3" x14ac:dyDescent="0.3">
      <c r="A3017" s="108">
        <f t="shared" si="47"/>
        <v>0</v>
      </c>
      <c r="B3017" s="108" t="s">
        <v>12768</v>
      </c>
      <c r="C3017" s="108" t="s">
        <v>12769</v>
      </c>
    </row>
    <row r="3018" spans="1:3" x14ac:dyDescent="0.3">
      <c r="A3018" s="108">
        <f t="shared" si="47"/>
        <v>0</v>
      </c>
      <c r="B3018" s="108" t="s">
        <v>12772</v>
      </c>
      <c r="C3018" s="108" t="s">
        <v>12773</v>
      </c>
    </row>
    <row r="3019" spans="1:3" x14ac:dyDescent="0.3">
      <c r="A3019" s="108">
        <f t="shared" si="47"/>
        <v>0</v>
      </c>
      <c r="B3019" s="108" t="s">
        <v>12776</v>
      </c>
      <c r="C3019" s="108" t="s">
        <v>12777</v>
      </c>
    </row>
    <row r="3020" spans="1:3" x14ac:dyDescent="0.3">
      <c r="A3020" s="108">
        <f t="shared" si="47"/>
        <v>0</v>
      </c>
      <c r="B3020" s="108" t="s">
        <v>12780</v>
      </c>
      <c r="C3020" s="108" t="s">
        <v>12781</v>
      </c>
    </row>
    <row r="3021" spans="1:3" x14ac:dyDescent="0.3">
      <c r="A3021" s="108">
        <f t="shared" si="47"/>
        <v>0</v>
      </c>
      <c r="B3021" s="108" t="s">
        <v>12784</v>
      </c>
      <c r="C3021" s="108" t="s">
        <v>12785</v>
      </c>
    </row>
    <row r="3022" spans="1:3" x14ac:dyDescent="0.3">
      <c r="A3022" s="108">
        <f t="shared" si="47"/>
        <v>0</v>
      </c>
      <c r="B3022" s="108" t="s">
        <v>12788</v>
      </c>
      <c r="C3022" s="108" t="s">
        <v>12789</v>
      </c>
    </row>
    <row r="3023" spans="1:3" x14ac:dyDescent="0.3">
      <c r="A3023" s="108">
        <f t="shared" si="47"/>
        <v>0</v>
      </c>
      <c r="B3023" s="108" t="s">
        <v>12792</v>
      </c>
      <c r="C3023" s="108" t="s">
        <v>12793</v>
      </c>
    </row>
    <row r="3024" spans="1:3" x14ac:dyDescent="0.3">
      <c r="A3024" s="108">
        <f t="shared" si="47"/>
        <v>0</v>
      </c>
      <c r="B3024" s="108" t="s">
        <v>12796</v>
      </c>
      <c r="C3024" s="108" t="s">
        <v>12797</v>
      </c>
    </row>
    <row r="3025" spans="1:3" x14ac:dyDescent="0.3">
      <c r="A3025" s="108">
        <f t="shared" si="47"/>
        <v>0</v>
      </c>
      <c r="B3025" s="108" t="s">
        <v>12800</v>
      </c>
      <c r="C3025" s="108" t="s">
        <v>12801</v>
      </c>
    </row>
    <row r="3026" spans="1:3" x14ac:dyDescent="0.3">
      <c r="A3026" s="108">
        <f t="shared" si="47"/>
        <v>0</v>
      </c>
      <c r="B3026" s="108" t="s">
        <v>12804</v>
      </c>
      <c r="C3026" s="108" t="s">
        <v>12805</v>
      </c>
    </row>
    <row r="3027" spans="1:3" x14ac:dyDescent="0.3">
      <c r="A3027" s="108">
        <f t="shared" si="47"/>
        <v>0</v>
      </c>
      <c r="B3027" s="108" t="s">
        <v>12808</v>
      </c>
      <c r="C3027" s="108" t="s">
        <v>12809</v>
      </c>
    </row>
    <row r="3028" spans="1:3" x14ac:dyDescent="0.3">
      <c r="A3028" s="108">
        <f t="shared" si="47"/>
        <v>0</v>
      </c>
      <c r="B3028" s="108" t="s">
        <v>12812</v>
      </c>
      <c r="C3028" s="108" t="s">
        <v>12813</v>
      </c>
    </row>
    <row r="3029" spans="1:3" x14ac:dyDescent="0.3">
      <c r="A3029" s="108">
        <f t="shared" si="47"/>
        <v>0</v>
      </c>
      <c r="B3029" s="108" t="s">
        <v>12816</v>
      </c>
      <c r="C3029" s="108" t="s">
        <v>12817</v>
      </c>
    </row>
    <row r="3030" spans="1:3" x14ac:dyDescent="0.3">
      <c r="A3030" s="108">
        <f t="shared" si="47"/>
        <v>0</v>
      </c>
      <c r="B3030" s="108" t="s">
        <v>12820</v>
      </c>
      <c r="C3030" s="108" t="s">
        <v>12821</v>
      </c>
    </row>
    <row r="3031" spans="1:3" x14ac:dyDescent="0.3">
      <c r="A3031" s="108">
        <f t="shared" si="47"/>
        <v>0</v>
      </c>
      <c r="B3031" s="108" t="s">
        <v>12824</v>
      </c>
      <c r="C3031" s="108" t="s">
        <v>12825</v>
      </c>
    </row>
    <row r="3032" spans="1:3" x14ac:dyDescent="0.3">
      <c r="A3032" s="108">
        <f t="shared" si="47"/>
        <v>0</v>
      </c>
      <c r="B3032" s="108" t="s">
        <v>12828</v>
      </c>
      <c r="C3032" s="108" t="s">
        <v>12829</v>
      </c>
    </row>
    <row r="3033" spans="1:3" x14ac:dyDescent="0.3">
      <c r="A3033" s="108">
        <f t="shared" si="47"/>
        <v>0</v>
      </c>
      <c r="B3033" s="108" t="s">
        <v>12832</v>
      </c>
      <c r="C3033" s="108" t="s">
        <v>12833</v>
      </c>
    </row>
    <row r="3034" spans="1:3" x14ac:dyDescent="0.3">
      <c r="A3034" s="108">
        <f t="shared" si="47"/>
        <v>0</v>
      </c>
      <c r="B3034" s="108" t="s">
        <v>12836</v>
      </c>
      <c r="C3034" s="108" t="s">
        <v>12837</v>
      </c>
    </row>
    <row r="3035" spans="1:3" x14ac:dyDescent="0.3">
      <c r="A3035" s="108">
        <f t="shared" si="47"/>
        <v>0</v>
      </c>
      <c r="B3035" s="108" t="s">
        <v>12840</v>
      </c>
      <c r="C3035" s="108" t="s">
        <v>12841</v>
      </c>
    </row>
    <row r="3036" spans="1:3" x14ac:dyDescent="0.3">
      <c r="A3036" s="108">
        <f t="shared" si="47"/>
        <v>0</v>
      </c>
      <c r="B3036" s="108" t="s">
        <v>12844</v>
      </c>
      <c r="C3036" s="108" t="s">
        <v>12845</v>
      </c>
    </row>
    <row r="3037" spans="1:3" x14ac:dyDescent="0.3">
      <c r="A3037" s="108">
        <f t="shared" si="47"/>
        <v>0</v>
      </c>
      <c r="B3037" s="108" t="s">
        <v>12848</v>
      </c>
      <c r="C3037" s="108" t="s">
        <v>12849</v>
      </c>
    </row>
    <row r="3038" spans="1:3" x14ac:dyDescent="0.3">
      <c r="A3038" s="108">
        <f t="shared" si="47"/>
        <v>0</v>
      </c>
      <c r="B3038" s="108" t="s">
        <v>12852</v>
      </c>
      <c r="C3038" s="108" t="s">
        <v>12853</v>
      </c>
    </row>
    <row r="3039" spans="1:3" x14ac:dyDescent="0.3">
      <c r="A3039" s="108">
        <f t="shared" si="47"/>
        <v>0</v>
      </c>
      <c r="B3039" s="108" t="s">
        <v>12856</v>
      </c>
      <c r="C3039" s="108" t="s">
        <v>12857</v>
      </c>
    </row>
    <row r="3040" spans="1:3" x14ac:dyDescent="0.3">
      <c r="A3040" s="108">
        <f t="shared" si="47"/>
        <v>0</v>
      </c>
      <c r="B3040" s="108" t="s">
        <v>12860</v>
      </c>
      <c r="C3040" s="108" t="s">
        <v>12861</v>
      </c>
    </row>
    <row r="3041" spans="1:3" x14ac:dyDescent="0.3">
      <c r="A3041" s="108">
        <f t="shared" si="47"/>
        <v>0</v>
      </c>
      <c r="B3041" s="108" t="s">
        <v>12864</v>
      </c>
      <c r="C3041" s="108" t="s">
        <v>12865</v>
      </c>
    </row>
    <row r="3042" spans="1:3" x14ac:dyDescent="0.3">
      <c r="A3042" s="108">
        <f t="shared" si="47"/>
        <v>0</v>
      </c>
      <c r="B3042" s="108" t="s">
        <v>12868</v>
      </c>
      <c r="C3042" s="108" t="s">
        <v>12869</v>
      </c>
    </row>
    <row r="3043" spans="1:3" x14ac:dyDescent="0.3">
      <c r="A3043" s="108">
        <f t="shared" si="47"/>
        <v>0</v>
      </c>
      <c r="B3043" s="108" t="s">
        <v>12872</v>
      </c>
      <c r="C3043" s="108" t="s">
        <v>12873</v>
      </c>
    </row>
    <row r="3044" spans="1:3" x14ac:dyDescent="0.3">
      <c r="A3044" s="108">
        <f t="shared" si="47"/>
        <v>0</v>
      </c>
      <c r="B3044" s="108" t="s">
        <v>12876</v>
      </c>
      <c r="C3044" s="108" t="s">
        <v>12877</v>
      </c>
    </row>
    <row r="3045" spans="1:3" x14ac:dyDescent="0.3">
      <c r="A3045" s="108">
        <f t="shared" si="47"/>
        <v>0</v>
      </c>
      <c r="B3045" s="108" t="s">
        <v>12880</v>
      </c>
      <c r="C3045" s="108" t="s">
        <v>12881</v>
      </c>
    </row>
    <row r="3046" spans="1:3" x14ac:dyDescent="0.3">
      <c r="A3046" s="108">
        <f t="shared" si="47"/>
        <v>0</v>
      </c>
      <c r="B3046" s="108" t="s">
        <v>12884</v>
      </c>
      <c r="C3046" s="108" t="s">
        <v>12885</v>
      </c>
    </row>
    <row r="3047" spans="1:3" x14ac:dyDescent="0.3">
      <c r="A3047" s="108">
        <f t="shared" si="47"/>
        <v>0</v>
      </c>
      <c r="B3047" s="108" t="s">
        <v>12888</v>
      </c>
      <c r="C3047" s="108" t="s">
        <v>12889</v>
      </c>
    </row>
    <row r="3048" spans="1:3" x14ac:dyDescent="0.3">
      <c r="A3048" s="108">
        <f t="shared" si="47"/>
        <v>0</v>
      </c>
      <c r="B3048" s="108" t="s">
        <v>12892</v>
      </c>
      <c r="C3048" s="108" t="s">
        <v>12893</v>
      </c>
    </row>
    <row r="3049" spans="1:3" x14ac:dyDescent="0.3">
      <c r="A3049" s="108">
        <f t="shared" si="47"/>
        <v>0</v>
      </c>
      <c r="B3049" s="108" t="s">
        <v>12896</v>
      </c>
      <c r="C3049" s="108" t="s">
        <v>12897</v>
      </c>
    </row>
    <row r="3050" spans="1:3" x14ac:dyDescent="0.3">
      <c r="A3050" s="108">
        <f t="shared" si="47"/>
        <v>0</v>
      </c>
      <c r="B3050" s="108" t="s">
        <v>12900</v>
      </c>
      <c r="C3050" s="108" t="s">
        <v>12901</v>
      </c>
    </row>
    <row r="3051" spans="1:3" x14ac:dyDescent="0.3">
      <c r="A3051" s="108">
        <f t="shared" si="47"/>
        <v>0</v>
      </c>
      <c r="B3051" s="108" t="s">
        <v>12904</v>
      </c>
      <c r="C3051" s="108" t="s">
        <v>12905</v>
      </c>
    </row>
    <row r="3052" spans="1:3" x14ac:dyDescent="0.3">
      <c r="A3052" s="108">
        <f t="shared" si="47"/>
        <v>0</v>
      </c>
      <c r="B3052" s="108" t="s">
        <v>12908</v>
      </c>
      <c r="C3052" s="108" t="s">
        <v>12909</v>
      </c>
    </row>
    <row r="3053" spans="1:3" x14ac:dyDescent="0.3">
      <c r="A3053" s="108">
        <f t="shared" si="47"/>
        <v>0</v>
      </c>
      <c r="B3053" s="108" t="s">
        <v>12912</v>
      </c>
      <c r="C3053" s="108" t="s">
        <v>12913</v>
      </c>
    </row>
    <row r="3054" spans="1:3" x14ac:dyDescent="0.3">
      <c r="A3054" s="108">
        <f t="shared" si="47"/>
        <v>0</v>
      </c>
      <c r="B3054" s="108" t="s">
        <v>12916</v>
      </c>
      <c r="C3054" s="108" t="s">
        <v>12917</v>
      </c>
    </row>
    <row r="3055" spans="1:3" x14ac:dyDescent="0.3">
      <c r="A3055" s="108">
        <f t="shared" si="47"/>
        <v>0</v>
      </c>
      <c r="B3055" s="108" t="s">
        <v>12920</v>
      </c>
      <c r="C3055" s="108" t="s">
        <v>12921</v>
      </c>
    </row>
    <row r="3056" spans="1:3" x14ac:dyDescent="0.3">
      <c r="A3056" s="108">
        <f t="shared" si="47"/>
        <v>0</v>
      </c>
      <c r="B3056" s="108" t="s">
        <v>12924</v>
      </c>
      <c r="C3056" s="108" t="s">
        <v>12925</v>
      </c>
    </row>
    <row r="3057" spans="1:3" x14ac:dyDescent="0.3">
      <c r="A3057" s="108">
        <f t="shared" si="47"/>
        <v>0</v>
      </c>
      <c r="B3057" s="108" t="s">
        <v>12928</v>
      </c>
      <c r="C3057" s="108" t="s">
        <v>12929</v>
      </c>
    </row>
    <row r="3058" spans="1:3" x14ac:dyDescent="0.3">
      <c r="A3058" s="108">
        <f t="shared" si="47"/>
        <v>0</v>
      </c>
      <c r="B3058" s="108" t="s">
        <v>12932</v>
      </c>
      <c r="C3058" s="108" t="s">
        <v>12933</v>
      </c>
    </row>
    <row r="3059" spans="1:3" x14ac:dyDescent="0.3">
      <c r="A3059" s="108">
        <f t="shared" si="47"/>
        <v>0</v>
      </c>
      <c r="B3059" s="108" t="s">
        <v>12936</v>
      </c>
      <c r="C3059" s="108" t="s">
        <v>12937</v>
      </c>
    </row>
    <row r="3060" spans="1:3" x14ac:dyDescent="0.3">
      <c r="A3060" s="108">
        <f t="shared" si="47"/>
        <v>0</v>
      </c>
      <c r="B3060" s="108" t="s">
        <v>12940</v>
      </c>
      <c r="C3060" s="108" t="s">
        <v>12941</v>
      </c>
    </row>
    <row r="3061" spans="1:3" x14ac:dyDescent="0.3">
      <c r="A3061" s="108">
        <f t="shared" si="47"/>
        <v>0</v>
      </c>
      <c r="B3061" s="108" t="s">
        <v>12944</v>
      </c>
      <c r="C3061" s="108" t="s">
        <v>12945</v>
      </c>
    </row>
    <row r="3062" spans="1:3" x14ac:dyDescent="0.3">
      <c r="A3062" s="108">
        <f t="shared" si="47"/>
        <v>0</v>
      </c>
      <c r="B3062" s="108" t="s">
        <v>12948</v>
      </c>
      <c r="C3062" s="108" t="s">
        <v>12949</v>
      </c>
    </row>
    <row r="3063" spans="1:3" x14ac:dyDescent="0.3">
      <c r="A3063" s="108">
        <f t="shared" si="47"/>
        <v>0</v>
      </c>
      <c r="B3063" s="108" t="s">
        <v>12952</v>
      </c>
      <c r="C3063" s="108" t="s">
        <v>12953</v>
      </c>
    </row>
    <row r="3064" spans="1:3" x14ac:dyDescent="0.3">
      <c r="A3064" s="108">
        <f t="shared" si="47"/>
        <v>0</v>
      </c>
      <c r="B3064" s="108" t="s">
        <v>12956</v>
      </c>
      <c r="C3064" s="108" t="s">
        <v>12957</v>
      </c>
    </row>
    <row r="3065" spans="1:3" x14ac:dyDescent="0.3">
      <c r="A3065" s="108">
        <f t="shared" si="47"/>
        <v>0</v>
      </c>
      <c r="B3065" s="108" t="s">
        <v>12960</v>
      </c>
      <c r="C3065" s="108" t="s">
        <v>12961</v>
      </c>
    </row>
    <row r="3066" spans="1:3" x14ac:dyDescent="0.3">
      <c r="A3066" s="108">
        <f t="shared" si="47"/>
        <v>0</v>
      </c>
      <c r="B3066" s="108" t="s">
        <v>12964</v>
      </c>
      <c r="C3066" s="108" t="s">
        <v>12965</v>
      </c>
    </row>
    <row r="3067" spans="1:3" x14ac:dyDescent="0.3">
      <c r="A3067" s="108">
        <f t="shared" si="47"/>
        <v>0</v>
      </c>
      <c r="B3067" s="108" t="s">
        <v>12968</v>
      </c>
      <c r="C3067" s="108" t="s">
        <v>12969</v>
      </c>
    </row>
    <row r="3068" spans="1:3" x14ac:dyDescent="0.3">
      <c r="A3068" s="108">
        <f t="shared" si="47"/>
        <v>0</v>
      </c>
      <c r="B3068" s="108" t="s">
        <v>12972</v>
      </c>
      <c r="C3068" s="108" t="s">
        <v>12973</v>
      </c>
    </row>
    <row r="3069" spans="1:3" x14ac:dyDescent="0.3">
      <c r="A3069" s="108">
        <f t="shared" si="47"/>
        <v>0</v>
      </c>
      <c r="B3069" s="108" t="s">
        <v>12976</v>
      </c>
      <c r="C3069" s="108" t="s">
        <v>12977</v>
      </c>
    </row>
    <row r="3070" spans="1:3" x14ac:dyDescent="0.3">
      <c r="A3070" s="108">
        <f t="shared" si="47"/>
        <v>0</v>
      </c>
      <c r="B3070" s="108" t="s">
        <v>12980</v>
      </c>
      <c r="C3070" s="108" t="s">
        <v>12981</v>
      </c>
    </row>
    <row r="3071" spans="1:3" x14ac:dyDescent="0.3">
      <c r="A3071" s="108">
        <f t="shared" si="47"/>
        <v>0</v>
      </c>
      <c r="B3071" s="108" t="s">
        <v>12984</v>
      </c>
      <c r="C3071" s="108" t="s">
        <v>12985</v>
      </c>
    </row>
    <row r="3072" spans="1:3" x14ac:dyDescent="0.3">
      <c r="A3072" s="108">
        <f t="shared" si="47"/>
        <v>0</v>
      </c>
      <c r="B3072" s="108" t="s">
        <v>12988</v>
      </c>
      <c r="C3072" s="108" t="s">
        <v>12989</v>
      </c>
    </row>
    <row r="3073" spans="1:3" x14ac:dyDescent="0.3">
      <c r="A3073" s="108">
        <f t="shared" si="47"/>
        <v>0</v>
      </c>
      <c r="B3073" s="108" t="s">
        <v>12992</v>
      </c>
      <c r="C3073" s="108" t="s">
        <v>12993</v>
      </c>
    </row>
    <row r="3074" spans="1:3" x14ac:dyDescent="0.3">
      <c r="A3074" s="108">
        <f t="shared" si="47"/>
        <v>0</v>
      </c>
      <c r="B3074" s="108" t="s">
        <v>12994</v>
      </c>
      <c r="C3074" s="108" t="s">
        <v>12995</v>
      </c>
    </row>
    <row r="3075" spans="1:3" x14ac:dyDescent="0.3">
      <c r="A3075" s="108">
        <f t="shared" ref="A3075:A3138" si="48">IFERROR(IF(SEARCH($D$1,C3075)&gt;0,A3074+1,A3074),A3074)</f>
        <v>0</v>
      </c>
      <c r="B3075" s="108" t="s">
        <v>12996</v>
      </c>
      <c r="C3075" s="108" t="s">
        <v>12997</v>
      </c>
    </row>
    <row r="3076" spans="1:3" x14ac:dyDescent="0.3">
      <c r="A3076" s="108">
        <f t="shared" si="48"/>
        <v>0</v>
      </c>
      <c r="B3076" s="108" t="s">
        <v>13000</v>
      </c>
      <c r="C3076" s="108" t="s">
        <v>13001</v>
      </c>
    </row>
    <row r="3077" spans="1:3" x14ac:dyDescent="0.3">
      <c r="A3077" s="108">
        <f t="shared" si="48"/>
        <v>0</v>
      </c>
      <c r="B3077" s="108" t="s">
        <v>13004</v>
      </c>
      <c r="C3077" s="108" t="s">
        <v>13005</v>
      </c>
    </row>
    <row r="3078" spans="1:3" x14ac:dyDescent="0.3">
      <c r="A3078" s="108">
        <f t="shared" si="48"/>
        <v>0</v>
      </c>
      <c r="B3078" s="108" t="s">
        <v>13008</v>
      </c>
      <c r="C3078" s="108" t="s">
        <v>13009</v>
      </c>
    </row>
    <row r="3079" spans="1:3" x14ac:dyDescent="0.3">
      <c r="A3079" s="108">
        <f t="shared" si="48"/>
        <v>0</v>
      </c>
      <c r="B3079" s="108" t="s">
        <v>13012</v>
      </c>
      <c r="C3079" s="108" t="s">
        <v>13013</v>
      </c>
    </row>
    <row r="3080" spans="1:3" x14ac:dyDescent="0.3">
      <c r="A3080" s="108">
        <f t="shared" si="48"/>
        <v>0</v>
      </c>
      <c r="B3080" s="108" t="s">
        <v>13016</v>
      </c>
      <c r="C3080" s="108" t="s">
        <v>13017</v>
      </c>
    </row>
    <row r="3081" spans="1:3" x14ac:dyDescent="0.3">
      <c r="A3081" s="108">
        <f t="shared" si="48"/>
        <v>0</v>
      </c>
      <c r="B3081" s="108" t="s">
        <v>13020</v>
      </c>
      <c r="C3081" s="108" t="s">
        <v>13021</v>
      </c>
    </row>
    <row r="3082" spans="1:3" x14ac:dyDescent="0.3">
      <c r="A3082" s="108">
        <f t="shared" si="48"/>
        <v>0</v>
      </c>
      <c r="B3082" s="108" t="s">
        <v>13023</v>
      </c>
      <c r="C3082" s="108" t="s">
        <v>13024</v>
      </c>
    </row>
    <row r="3083" spans="1:3" x14ac:dyDescent="0.3">
      <c r="A3083" s="108">
        <f t="shared" si="48"/>
        <v>0</v>
      </c>
      <c r="B3083" s="108" t="s">
        <v>13027</v>
      </c>
      <c r="C3083" s="108" t="s">
        <v>13028</v>
      </c>
    </row>
    <row r="3084" spans="1:3" x14ac:dyDescent="0.3">
      <c r="A3084" s="108">
        <f t="shared" si="48"/>
        <v>0</v>
      </c>
      <c r="B3084" s="108" t="s">
        <v>13031</v>
      </c>
      <c r="C3084" s="108" t="s">
        <v>13032</v>
      </c>
    </row>
    <row r="3085" spans="1:3" x14ac:dyDescent="0.3">
      <c r="A3085" s="108">
        <f t="shared" si="48"/>
        <v>0</v>
      </c>
      <c r="B3085" s="108" t="s">
        <v>13035</v>
      </c>
      <c r="C3085" s="108" t="s">
        <v>13036</v>
      </c>
    </row>
    <row r="3086" spans="1:3" x14ac:dyDescent="0.3">
      <c r="A3086" s="108">
        <f t="shared" si="48"/>
        <v>0</v>
      </c>
      <c r="B3086" s="108" t="s">
        <v>13038</v>
      </c>
      <c r="C3086" s="108" t="s">
        <v>13039</v>
      </c>
    </row>
    <row r="3087" spans="1:3" x14ac:dyDescent="0.3">
      <c r="A3087" s="108">
        <f t="shared" si="48"/>
        <v>0</v>
      </c>
      <c r="B3087" s="108" t="s">
        <v>13042</v>
      </c>
      <c r="C3087" s="108" t="s">
        <v>8110</v>
      </c>
    </row>
    <row r="3088" spans="1:3" x14ac:dyDescent="0.3">
      <c r="A3088" s="108">
        <f t="shared" si="48"/>
        <v>0</v>
      </c>
      <c r="B3088" s="108" t="s">
        <v>13045</v>
      </c>
      <c r="C3088" s="108" t="s">
        <v>13046</v>
      </c>
    </row>
    <row r="3089" spans="1:3" x14ac:dyDescent="0.3">
      <c r="A3089" s="108">
        <f t="shared" si="48"/>
        <v>0</v>
      </c>
      <c r="B3089" s="108" t="s">
        <v>13049</v>
      </c>
      <c r="C3089" s="108" t="s">
        <v>13050</v>
      </c>
    </row>
    <row r="3090" spans="1:3" x14ac:dyDescent="0.3">
      <c r="A3090" s="108">
        <f t="shared" si="48"/>
        <v>0</v>
      </c>
      <c r="B3090" s="108" t="s">
        <v>13053</v>
      </c>
      <c r="C3090" s="108" t="s">
        <v>13054</v>
      </c>
    </row>
    <row r="3091" spans="1:3" x14ac:dyDescent="0.3">
      <c r="A3091" s="108">
        <f t="shared" si="48"/>
        <v>0</v>
      </c>
      <c r="B3091" s="108" t="s">
        <v>13057</v>
      </c>
      <c r="C3091" s="108" t="s">
        <v>13058</v>
      </c>
    </row>
    <row r="3092" spans="1:3" x14ac:dyDescent="0.3">
      <c r="A3092" s="108">
        <f t="shared" si="48"/>
        <v>0</v>
      </c>
      <c r="B3092" s="108" t="s">
        <v>13061</v>
      </c>
      <c r="C3092" s="108" t="s">
        <v>13062</v>
      </c>
    </row>
    <row r="3093" spans="1:3" x14ac:dyDescent="0.3">
      <c r="A3093" s="108">
        <f t="shared" si="48"/>
        <v>0</v>
      </c>
      <c r="B3093" s="108" t="s">
        <v>13065</v>
      </c>
      <c r="C3093" s="108" t="s">
        <v>13066</v>
      </c>
    </row>
    <row r="3094" spans="1:3" x14ac:dyDescent="0.3">
      <c r="A3094" s="108">
        <f t="shared" si="48"/>
        <v>0</v>
      </c>
      <c r="B3094" s="108" t="s">
        <v>13069</v>
      </c>
      <c r="C3094" s="108" t="s">
        <v>13070</v>
      </c>
    </row>
    <row r="3095" spans="1:3" x14ac:dyDescent="0.3">
      <c r="A3095" s="108">
        <f t="shared" si="48"/>
        <v>0</v>
      </c>
      <c r="B3095" s="108" t="s">
        <v>13073</v>
      </c>
      <c r="C3095" s="108" t="s">
        <v>13075</v>
      </c>
    </row>
    <row r="3096" spans="1:3" x14ac:dyDescent="0.3">
      <c r="A3096" s="108">
        <f t="shared" si="48"/>
        <v>0</v>
      </c>
      <c r="B3096" s="108" t="s">
        <v>13078</v>
      </c>
      <c r="C3096" s="108" t="s">
        <v>13079</v>
      </c>
    </row>
    <row r="3097" spans="1:3" x14ac:dyDescent="0.3">
      <c r="A3097" s="108">
        <f t="shared" si="48"/>
        <v>0</v>
      </c>
      <c r="B3097" s="108" t="s">
        <v>13082</v>
      </c>
      <c r="C3097" s="108" t="s">
        <v>13083</v>
      </c>
    </row>
    <row r="3098" spans="1:3" x14ac:dyDescent="0.3">
      <c r="A3098" s="108">
        <f t="shared" si="48"/>
        <v>0</v>
      </c>
      <c r="B3098" s="108" t="s">
        <v>13086</v>
      </c>
      <c r="C3098" s="108" t="s">
        <v>13087</v>
      </c>
    </row>
    <row r="3099" spans="1:3" x14ac:dyDescent="0.3">
      <c r="A3099" s="108">
        <f t="shared" si="48"/>
        <v>0</v>
      </c>
      <c r="B3099" s="108" t="s">
        <v>13090</v>
      </c>
      <c r="C3099" s="108" t="s">
        <v>13091</v>
      </c>
    </row>
    <row r="3100" spans="1:3" x14ac:dyDescent="0.3">
      <c r="A3100" s="108">
        <f t="shared" si="48"/>
        <v>0</v>
      </c>
      <c r="B3100" s="108" t="s">
        <v>13094</v>
      </c>
      <c r="C3100" s="108" t="s">
        <v>13095</v>
      </c>
    </row>
    <row r="3101" spans="1:3" x14ac:dyDescent="0.3">
      <c r="A3101" s="108">
        <f t="shared" si="48"/>
        <v>0</v>
      </c>
      <c r="B3101" s="108" t="s">
        <v>13098</v>
      </c>
      <c r="C3101" s="108" t="s">
        <v>13099</v>
      </c>
    </row>
    <row r="3102" spans="1:3" x14ac:dyDescent="0.3">
      <c r="A3102" s="108">
        <f t="shared" si="48"/>
        <v>0</v>
      </c>
      <c r="B3102" s="108" t="s">
        <v>13102</v>
      </c>
      <c r="C3102" s="108" t="s">
        <v>13103</v>
      </c>
    </row>
    <row r="3103" spans="1:3" x14ac:dyDescent="0.3">
      <c r="A3103" s="108">
        <f t="shared" si="48"/>
        <v>0</v>
      </c>
      <c r="B3103" s="108" t="s">
        <v>13106</v>
      </c>
      <c r="C3103" s="108" t="s">
        <v>13107</v>
      </c>
    </row>
    <row r="3104" spans="1:3" x14ac:dyDescent="0.3">
      <c r="A3104" s="108">
        <f t="shared" si="48"/>
        <v>0</v>
      </c>
      <c r="B3104" s="108" t="s">
        <v>13110</v>
      </c>
      <c r="C3104" s="108" t="s">
        <v>13111</v>
      </c>
    </row>
    <row r="3105" spans="1:3" x14ac:dyDescent="0.3">
      <c r="A3105" s="108">
        <f t="shared" si="48"/>
        <v>0</v>
      </c>
      <c r="B3105" s="108" t="s">
        <v>13112</v>
      </c>
      <c r="C3105" s="108" t="s">
        <v>13113</v>
      </c>
    </row>
    <row r="3106" spans="1:3" x14ac:dyDescent="0.3">
      <c r="A3106" s="108">
        <f t="shared" si="48"/>
        <v>0</v>
      </c>
      <c r="B3106" s="108" t="s">
        <v>13116</v>
      </c>
      <c r="C3106" s="108" t="s">
        <v>13117</v>
      </c>
    </row>
    <row r="3107" spans="1:3" x14ac:dyDescent="0.3">
      <c r="A3107" s="108">
        <f t="shared" si="48"/>
        <v>0</v>
      </c>
      <c r="B3107" s="108" t="s">
        <v>13120</v>
      </c>
      <c r="C3107" s="108" t="s">
        <v>13121</v>
      </c>
    </row>
    <row r="3108" spans="1:3" x14ac:dyDescent="0.3">
      <c r="A3108" s="108">
        <f t="shared" si="48"/>
        <v>0</v>
      </c>
      <c r="B3108" s="108" t="s">
        <v>13124</v>
      </c>
      <c r="C3108" s="108" t="s">
        <v>13125</v>
      </c>
    </row>
    <row r="3109" spans="1:3" x14ac:dyDescent="0.3">
      <c r="A3109" s="108">
        <f t="shared" si="48"/>
        <v>0</v>
      </c>
      <c r="B3109" s="108" t="s">
        <v>13128</v>
      </c>
      <c r="C3109" s="108" t="s">
        <v>13129</v>
      </c>
    </row>
    <row r="3110" spans="1:3" x14ac:dyDescent="0.3">
      <c r="A3110" s="108">
        <f t="shared" si="48"/>
        <v>0</v>
      </c>
      <c r="B3110" s="108" t="s">
        <v>13132</v>
      </c>
      <c r="C3110" s="108" t="s">
        <v>13133</v>
      </c>
    </row>
    <row r="3111" spans="1:3" x14ac:dyDescent="0.3">
      <c r="A3111" s="108">
        <f t="shared" si="48"/>
        <v>0</v>
      </c>
      <c r="B3111" s="108" t="s">
        <v>13136</v>
      </c>
      <c r="C3111" s="108" t="s">
        <v>13137</v>
      </c>
    </row>
    <row r="3112" spans="1:3" x14ac:dyDescent="0.3">
      <c r="A3112" s="108">
        <f t="shared" si="48"/>
        <v>0</v>
      </c>
      <c r="B3112" s="108" t="s">
        <v>13140</v>
      </c>
      <c r="C3112" s="108" t="s">
        <v>13141</v>
      </c>
    </row>
    <row r="3113" spans="1:3" x14ac:dyDescent="0.3">
      <c r="A3113" s="108">
        <f t="shared" si="48"/>
        <v>0</v>
      </c>
      <c r="B3113" s="108" t="s">
        <v>13144</v>
      </c>
      <c r="C3113" s="108" t="s">
        <v>13145</v>
      </c>
    </row>
    <row r="3114" spans="1:3" x14ac:dyDescent="0.3">
      <c r="A3114" s="108">
        <f t="shared" si="48"/>
        <v>0</v>
      </c>
      <c r="B3114" s="108" t="s">
        <v>13148</v>
      </c>
      <c r="C3114" s="108" t="s">
        <v>13149</v>
      </c>
    </row>
    <row r="3115" spans="1:3" x14ac:dyDescent="0.3">
      <c r="A3115" s="108">
        <f t="shared" si="48"/>
        <v>0</v>
      </c>
      <c r="B3115" s="108" t="s">
        <v>13152</v>
      </c>
      <c r="C3115" s="108" t="s">
        <v>13153</v>
      </c>
    </row>
    <row r="3116" spans="1:3" x14ac:dyDescent="0.3">
      <c r="A3116" s="108">
        <f t="shared" si="48"/>
        <v>0</v>
      </c>
      <c r="B3116" s="108" t="s">
        <v>13156</v>
      </c>
      <c r="C3116" s="108" t="s">
        <v>13157</v>
      </c>
    </row>
    <row r="3117" spans="1:3" x14ac:dyDescent="0.3">
      <c r="A3117" s="108">
        <f t="shared" si="48"/>
        <v>0</v>
      </c>
      <c r="B3117" s="108" t="s">
        <v>13160</v>
      </c>
      <c r="C3117" s="108" t="s">
        <v>13161</v>
      </c>
    </row>
    <row r="3118" spans="1:3" x14ac:dyDescent="0.3">
      <c r="A3118" s="108">
        <f t="shared" si="48"/>
        <v>0</v>
      </c>
      <c r="B3118" s="108" t="s">
        <v>13164</v>
      </c>
      <c r="C3118" s="108" t="s">
        <v>13165</v>
      </c>
    </row>
    <row r="3119" spans="1:3" x14ac:dyDescent="0.3">
      <c r="A3119" s="108">
        <f t="shared" si="48"/>
        <v>0</v>
      </c>
      <c r="B3119" s="108" t="s">
        <v>13168</v>
      </c>
      <c r="C3119" s="108" t="s">
        <v>13169</v>
      </c>
    </row>
    <row r="3120" spans="1:3" x14ac:dyDescent="0.3">
      <c r="A3120" s="108">
        <f t="shared" si="48"/>
        <v>0</v>
      </c>
      <c r="B3120" s="108" t="s">
        <v>13172</v>
      </c>
      <c r="C3120" s="108" t="s">
        <v>13173</v>
      </c>
    </row>
    <row r="3121" spans="1:3" x14ac:dyDescent="0.3">
      <c r="A3121" s="108">
        <f t="shared" si="48"/>
        <v>0</v>
      </c>
      <c r="B3121" s="108" t="s">
        <v>13176</v>
      </c>
      <c r="C3121" s="108" t="s">
        <v>13177</v>
      </c>
    </row>
    <row r="3122" spans="1:3" x14ac:dyDescent="0.3">
      <c r="A3122" s="108">
        <f t="shared" si="48"/>
        <v>0</v>
      </c>
      <c r="B3122" s="108" t="s">
        <v>13180</v>
      </c>
      <c r="C3122" s="108" t="s">
        <v>13181</v>
      </c>
    </row>
    <row r="3123" spans="1:3" x14ac:dyDescent="0.3">
      <c r="A3123" s="108">
        <f t="shared" si="48"/>
        <v>0</v>
      </c>
      <c r="B3123" s="108" t="s">
        <v>13184</v>
      </c>
      <c r="C3123" s="108" t="s">
        <v>13185</v>
      </c>
    </row>
    <row r="3124" spans="1:3" x14ac:dyDescent="0.3">
      <c r="A3124" s="108">
        <f t="shared" si="48"/>
        <v>0</v>
      </c>
      <c r="B3124" s="108" t="s">
        <v>13188</v>
      </c>
      <c r="C3124" s="108" t="s">
        <v>13189</v>
      </c>
    </row>
    <row r="3125" spans="1:3" x14ac:dyDescent="0.3">
      <c r="A3125" s="108">
        <f t="shared" si="48"/>
        <v>0</v>
      </c>
      <c r="B3125" s="108" t="s">
        <v>13191</v>
      </c>
      <c r="C3125" s="108" t="s">
        <v>13192</v>
      </c>
    </row>
    <row r="3126" spans="1:3" x14ac:dyDescent="0.3">
      <c r="A3126" s="108">
        <f t="shared" si="48"/>
        <v>0</v>
      </c>
      <c r="B3126" s="108" t="s">
        <v>13195</v>
      </c>
      <c r="C3126" s="108" t="s">
        <v>13196</v>
      </c>
    </row>
    <row r="3127" spans="1:3" x14ac:dyDescent="0.3">
      <c r="A3127" s="108">
        <f t="shared" si="48"/>
        <v>0</v>
      </c>
      <c r="B3127" s="108" t="s">
        <v>13199</v>
      </c>
      <c r="C3127" s="108" t="s">
        <v>13200</v>
      </c>
    </row>
    <row r="3128" spans="1:3" x14ac:dyDescent="0.3">
      <c r="A3128" s="108">
        <f t="shared" si="48"/>
        <v>0</v>
      </c>
      <c r="B3128" s="108" t="s">
        <v>13203</v>
      </c>
      <c r="C3128" s="108" t="s">
        <v>13204</v>
      </c>
    </row>
    <row r="3129" spans="1:3" x14ac:dyDescent="0.3">
      <c r="A3129" s="108">
        <f t="shared" si="48"/>
        <v>0</v>
      </c>
      <c r="B3129" s="108" t="s">
        <v>13207</v>
      </c>
      <c r="C3129" s="108" t="s">
        <v>13208</v>
      </c>
    </row>
    <row r="3130" spans="1:3" x14ac:dyDescent="0.3">
      <c r="A3130" s="108">
        <f t="shared" si="48"/>
        <v>0</v>
      </c>
      <c r="B3130" s="108" t="s">
        <v>13211</v>
      </c>
      <c r="C3130" s="108" t="s">
        <v>13212</v>
      </c>
    </row>
    <row r="3131" spans="1:3" x14ac:dyDescent="0.3">
      <c r="A3131" s="108">
        <f t="shared" si="48"/>
        <v>0</v>
      </c>
      <c r="B3131" s="108" t="s">
        <v>13215</v>
      </c>
      <c r="C3131" s="108" t="s">
        <v>13216</v>
      </c>
    </row>
    <row r="3132" spans="1:3" x14ac:dyDescent="0.3">
      <c r="A3132" s="108">
        <f t="shared" si="48"/>
        <v>0</v>
      </c>
      <c r="B3132" s="108" t="s">
        <v>13219</v>
      </c>
      <c r="C3132" s="108" t="s">
        <v>13220</v>
      </c>
    </row>
    <row r="3133" spans="1:3" x14ac:dyDescent="0.3">
      <c r="A3133" s="108">
        <f t="shared" si="48"/>
        <v>0</v>
      </c>
      <c r="B3133" s="108" t="s">
        <v>13223</v>
      </c>
      <c r="C3133" s="108" t="s">
        <v>13224</v>
      </c>
    </row>
    <row r="3134" spans="1:3" x14ac:dyDescent="0.3">
      <c r="A3134" s="108">
        <f t="shared" si="48"/>
        <v>0</v>
      </c>
      <c r="B3134" s="108" t="s">
        <v>13227</v>
      </c>
      <c r="C3134" s="108" t="s">
        <v>13228</v>
      </c>
    </row>
    <row r="3135" spans="1:3" x14ac:dyDescent="0.3">
      <c r="A3135" s="108">
        <f t="shared" si="48"/>
        <v>0</v>
      </c>
      <c r="B3135" s="108" t="s">
        <v>13231</v>
      </c>
      <c r="C3135" s="108" t="s">
        <v>13232</v>
      </c>
    </row>
    <row r="3136" spans="1:3" x14ac:dyDescent="0.3">
      <c r="A3136" s="108">
        <f t="shared" si="48"/>
        <v>0</v>
      </c>
      <c r="B3136" s="108" t="s">
        <v>13235</v>
      </c>
      <c r="C3136" s="108" t="s">
        <v>13236</v>
      </c>
    </row>
    <row r="3137" spans="1:3" x14ac:dyDescent="0.3">
      <c r="A3137" s="108">
        <f t="shared" si="48"/>
        <v>0</v>
      </c>
      <c r="B3137" s="108" t="s">
        <v>13239</v>
      </c>
      <c r="C3137" s="108" t="s">
        <v>13240</v>
      </c>
    </row>
    <row r="3138" spans="1:3" x14ac:dyDescent="0.3">
      <c r="A3138" s="108">
        <f t="shared" si="48"/>
        <v>0</v>
      </c>
      <c r="B3138" s="108" t="s">
        <v>13243</v>
      </c>
      <c r="C3138" s="108" t="s">
        <v>13244</v>
      </c>
    </row>
    <row r="3139" spans="1:3" x14ac:dyDescent="0.3">
      <c r="A3139" s="108">
        <f t="shared" ref="A3139:A3202" si="49">IFERROR(IF(SEARCH($D$1,C3139)&gt;0,A3138+1,A3138),A3138)</f>
        <v>0</v>
      </c>
      <c r="B3139" s="108" t="s">
        <v>13247</v>
      </c>
      <c r="C3139" s="108" t="s">
        <v>13248</v>
      </c>
    </row>
    <row r="3140" spans="1:3" x14ac:dyDescent="0.3">
      <c r="A3140" s="108">
        <f t="shared" si="49"/>
        <v>0</v>
      </c>
      <c r="B3140" s="108" t="s">
        <v>13251</v>
      </c>
      <c r="C3140" s="108" t="s">
        <v>13252</v>
      </c>
    </row>
    <row r="3141" spans="1:3" x14ac:dyDescent="0.3">
      <c r="A3141" s="108">
        <f t="shared" si="49"/>
        <v>0</v>
      </c>
      <c r="B3141" s="108" t="s">
        <v>13255</v>
      </c>
      <c r="C3141" s="108" t="s">
        <v>13256</v>
      </c>
    </row>
    <row r="3142" spans="1:3" x14ac:dyDescent="0.3">
      <c r="A3142" s="108">
        <f t="shared" si="49"/>
        <v>0</v>
      </c>
      <c r="B3142" s="108" t="s">
        <v>13259</v>
      </c>
      <c r="C3142" s="108" t="s">
        <v>13260</v>
      </c>
    </row>
    <row r="3143" spans="1:3" x14ac:dyDescent="0.3">
      <c r="A3143" s="108">
        <f t="shared" si="49"/>
        <v>0</v>
      </c>
      <c r="B3143" s="108" t="s">
        <v>13263</v>
      </c>
      <c r="C3143" s="108" t="s">
        <v>13264</v>
      </c>
    </row>
    <row r="3144" spans="1:3" x14ac:dyDescent="0.3">
      <c r="A3144" s="108">
        <f t="shared" si="49"/>
        <v>0</v>
      </c>
      <c r="B3144" s="108" t="s">
        <v>13267</v>
      </c>
      <c r="C3144" s="108" t="s">
        <v>13268</v>
      </c>
    </row>
    <row r="3145" spans="1:3" x14ac:dyDescent="0.3">
      <c r="A3145" s="108">
        <f t="shared" si="49"/>
        <v>0</v>
      </c>
      <c r="B3145" s="108" t="s">
        <v>13271</v>
      </c>
      <c r="C3145" s="108" t="s">
        <v>13272</v>
      </c>
    </row>
    <row r="3146" spans="1:3" x14ac:dyDescent="0.3">
      <c r="A3146" s="108">
        <f t="shared" si="49"/>
        <v>0</v>
      </c>
      <c r="B3146" s="108" t="s">
        <v>13274</v>
      </c>
      <c r="C3146" s="108" t="s">
        <v>13275</v>
      </c>
    </row>
    <row r="3147" spans="1:3" x14ac:dyDescent="0.3">
      <c r="A3147" s="108">
        <f t="shared" si="49"/>
        <v>0</v>
      </c>
      <c r="B3147" s="108" t="s">
        <v>13278</v>
      </c>
      <c r="C3147" s="108" t="s">
        <v>13279</v>
      </c>
    </row>
    <row r="3148" spans="1:3" x14ac:dyDescent="0.3">
      <c r="A3148" s="108">
        <f t="shared" si="49"/>
        <v>0</v>
      </c>
      <c r="B3148" s="108" t="s">
        <v>13282</v>
      </c>
      <c r="C3148" s="108" t="s">
        <v>13283</v>
      </c>
    </row>
    <row r="3149" spans="1:3" x14ac:dyDescent="0.3">
      <c r="A3149" s="108">
        <f t="shared" si="49"/>
        <v>0</v>
      </c>
      <c r="B3149" s="108" t="s">
        <v>13285</v>
      </c>
      <c r="C3149" s="108" t="s">
        <v>13286</v>
      </c>
    </row>
    <row r="3150" spans="1:3" x14ac:dyDescent="0.3">
      <c r="A3150" s="108">
        <f t="shared" si="49"/>
        <v>0</v>
      </c>
      <c r="B3150" s="108" t="s">
        <v>13289</v>
      </c>
      <c r="C3150" s="108" t="s">
        <v>13290</v>
      </c>
    </row>
    <row r="3151" spans="1:3" x14ac:dyDescent="0.3">
      <c r="A3151" s="108">
        <f t="shared" si="49"/>
        <v>0</v>
      </c>
      <c r="B3151" s="108" t="s">
        <v>13293</v>
      </c>
      <c r="C3151" s="108" t="s">
        <v>13290</v>
      </c>
    </row>
    <row r="3152" spans="1:3" x14ac:dyDescent="0.3">
      <c r="A3152" s="108">
        <f t="shared" si="49"/>
        <v>0</v>
      </c>
      <c r="B3152" s="108" t="s">
        <v>13294</v>
      </c>
      <c r="C3152" s="108" t="s">
        <v>13295</v>
      </c>
    </row>
    <row r="3153" spans="1:3" x14ac:dyDescent="0.3">
      <c r="A3153" s="108">
        <f t="shared" si="49"/>
        <v>0</v>
      </c>
      <c r="B3153" s="108" t="s">
        <v>13298</v>
      </c>
      <c r="C3153" s="108" t="s">
        <v>13299</v>
      </c>
    </row>
    <row r="3154" spans="1:3" x14ac:dyDescent="0.3">
      <c r="A3154" s="108">
        <f t="shared" si="49"/>
        <v>0</v>
      </c>
      <c r="B3154" s="108" t="s">
        <v>13302</v>
      </c>
      <c r="C3154" s="108" t="s">
        <v>13304</v>
      </c>
    </row>
    <row r="3155" spans="1:3" x14ac:dyDescent="0.3">
      <c r="A3155" s="108">
        <f t="shared" si="49"/>
        <v>0</v>
      </c>
      <c r="B3155" s="108" t="s">
        <v>13307</v>
      </c>
      <c r="C3155" s="108" t="s">
        <v>13308</v>
      </c>
    </row>
    <row r="3156" spans="1:3" x14ac:dyDescent="0.3">
      <c r="A3156" s="108">
        <f t="shared" si="49"/>
        <v>0</v>
      </c>
      <c r="B3156" s="108" t="s">
        <v>13311</v>
      </c>
      <c r="C3156" s="108" t="s">
        <v>13312</v>
      </c>
    </row>
    <row r="3157" spans="1:3" x14ac:dyDescent="0.3">
      <c r="A3157" s="108">
        <f t="shared" si="49"/>
        <v>0</v>
      </c>
      <c r="B3157" s="108" t="s">
        <v>13315</v>
      </c>
      <c r="C3157" s="108" t="s">
        <v>13316</v>
      </c>
    </row>
    <row r="3158" spans="1:3" x14ac:dyDescent="0.3">
      <c r="A3158" s="108">
        <f t="shared" si="49"/>
        <v>0</v>
      </c>
      <c r="B3158" s="108" t="s">
        <v>13319</v>
      </c>
      <c r="C3158" s="108" t="s">
        <v>13320</v>
      </c>
    </row>
    <row r="3159" spans="1:3" x14ac:dyDescent="0.3">
      <c r="A3159" s="108">
        <f t="shared" si="49"/>
        <v>0</v>
      </c>
      <c r="B3159" s="108" t="s">
        <v>13323</v>
      </c>
      <c r="C3159" s="108" t="s">
        <v>13324</v>
      </c>
    </row>
    <row r="3160" spans="1:3" x14ac:dyDescent="0.3">
      <c r="A3160" s="108">
        <f t="shared" si="49"/>
        <v>0</v>
      </c>
      <c r="B3160" s="108" t="s">
        <v>13327</v>
      </c>
      <c r="C3160" s="108" t="s">
        <v>13328</v>
      </c>
    </row>
    <row r="3161" spans="1:3" x14ac:dyDescent="0.3">
      <c r="A3161" s="108">
        <f t="shared" si="49"/>
        <v>0</v>
      </c>
      <c r="B3161" s="108" t="s">
        <v>13331</v>
      </c>
      <c r="C3161" s="108" t="s">
        <v>13332</v>
      </c>
    </row>
    <row r="3162" spans="1:3" x14ac:dyDescent="0.3">
      <c r="A3162" s="108">
        <f t="shared" si="49"/>
        <v>0</v>
      </c>
      <c r="B3162" s="108" t="s">
        <v>13335</v>
      </c>
      <c r="C3162" s="108" t="s">
        <v>13336</v>
      </c>
    </row>
    <row r="3163" spans="1:3" x14ac:dyDescent="0.3">
      <c r="A3163" s="108">
        <f t="shared" si="49"/>
        <v>0</v>
      </c>
      <c r="B3163" s="108" t="s">
        <v>13339</v>
      </c>
      <c r="C3163" s="108" t="s">
        <v>13340</v>
      </c>
    </row>
    <row r="3164" spans="1:3" x14ac:dyDescent="0.3">
      <c r="A3164" s="108">
        <f t="shared" si="49"/>
        <v>0</v>
      </c>
      <c r="B3164" s="108" t="s">
        <v>13343</v>
      </c>
      <c r="C3164" s="108" t="s">
        <v>13344</v>
      </c>
    </row>
    <row r="3165" spans="1:3" x14ac:dyDescent="0.3">
      <c r="A3165" s="108">
        <f t="shared" si="49"/>
        <v>0</v>
      </c>
      <c r="B3165" s="108" t="s">
        <v>13347</v>
      </c>
      <c r="C3165" s="108" t="s">
        <v>13348</v>
      </c>
    </row>
    <row r="3166" spans="1:3" x14ac:dyDescent="0.3">
      <c r="A3166" s="108">
        <f t="shared" si="49"/>
        <v>0</v>
      </c>
      <c r="B3166" s="108" t="s">
        <v>13351</v>
      </c>
      <c r="C3166" s="108" t="s">
        <v>13352</v>
      </c>
    </row>
    <row r="3167" spans="1:3" x14ac:dyDescent="0.3">
      <c r="A3167" s="108">
        <f t="shared" si="49"/>
        <v>0</v>
      </c>
      <c r="B3167" s="108" t="s">
        <v>13355</v>
      </c>
      <c r="C3167" s="108" t="s">
        <v>13356</v>
      </c>
    </row>
    <row r="3168" spans="1:3" x14ac:dyDescent="0.3">
      <c r="A3168" s="108">
        <f t="shared" si="49"/>
        <v>0</v>
      </c>
      <c r="B3168" s="108" t="s">
        <v>13359</v>
      </c>
      <c r="C3168" s="108" t="s">
        <v>13360</v>
      </c>
    </row>
    <row r="3169" spans="1:3" x14ac:dyDescent="0.3">
      <c r="A3169" s="108">
        <f t="shared" si="49"/>
        <v>0</v>
      </c>
      <c r="B3169" s="108" t="s">
        <v>13363</v>
      </c>
      <c r="C3169" s="108" t="s">
        <v>13364</v>
      </c>
    </row>
    <row r="3170" spans="1:3" x14ac:dyDescent="0.3">
      <c r="A3170" s="108">
        <f t="shared" si="49"/>
        <v>0</v>
      </c>
      <c r="B3170" s="108" t="s">
        <v>13367</v>
      </c>
      <c r="C3170" s="108" t="s">
        <v>13368</v>
      </c>
    </row>
    <row r="3171" spans="1:3" x14ac:dyDescent="0.3">
      <c r="A3171" s="108">
        <f t="shared" si="49"/>
        <v>0</v>
      </c>
      <c r="B3171" s="108" t="s">
        <v>13371</v>
      </c>
      <c r="C3171" s="108" t="s">
        <v>13372</v>
      </c>
    </row>
    <row r="3172" spans="1:3" x14ac:dyDescent="0.3">
      <c r="A3172" s="108">
        <f t="shared" si="49"/>
        <v>0</v>
      </c>
      <c r="B3172" s="108" t="s">
        <v>13375</v>
      </c>
      <c r="C3172" s="108" t="s">
        <v>13376</v>
      </c>
    </row>
    <row r="3173" spans="1:3" x14ac:dyDescent="0.3">
      <c r="A3173" s="108">
        <f t="shared" si="49"/>
        <v>0</v>
      </c>
      <c r="B3173" s="108" t="s">
        <v>13379</v>
      </c>
      <c r="C3173" s="108" t="s">
        <v>13380</v>
      </c>
    </row>
    <row r="3174" spans="1:3" x14ac:dyDescent="0.3">
      <c r="A3174" s="108">
        <f t="shared" si="49"/>
        <v>0</v>
      </c>
      <c r="B3174" s="108" t="s">
        <v>13383</v>
      </c>
      <c r="C3174" s="108" t="s">
        <v>13384</v>
      </c>
    </row>
    <row r="3175" spans="1:3" x14ac:dyDescent="0.3">
      <c r="A3175" s="108">
        <f t="shared" si="49"/>
        <v>0</v>
      </c>
      <c r="B3175" s="108" t="s">
        <v>13387</v>
      </c>
      <c r="C3175" s="108" t="s">
        <v>13388</v>
      </c>
    </row>
    <row r="3176" spans="1:3" x14ac:dyDescent="0.3">
      <c r="A3176" s="108">
        <f t="shared" si="49"/>
        <v>0</v>
      </c>
      <c r="B3176" s="108" t="s">
        <v>13391</v>
      </c>
      <c r="C3176" s="108" t="s">
        <v>13392</v>
      </c>
    </row>
    <row r="3177" spans="1:3" x14ac:dyDescent="0.3">
      <c r="A3177" s="108">
        <f t="shared" si="49"/>
        <v>0</v>
      </c>
      <c r="B3177" s="108" t="s">
        <v>13395</v>
      </c>
      <c r="C3177" s="108" t="s">
        <v>13396</v>
      </c>
    </row>
    <row r="3178" spans="1:3" x14ac:dyDescent="0.3">
      <c r="A3178" s="108">
        <f t="shared" si="49"/>
        <v>0</v>
      </c>
      <c r="B3178" s="108" t="s">
        <v>13399</v>
      </c>
      <c r="C3178" s="108" t="s">
        <v>13400</v>
      </c>
    </row>
    <row r="3179" spans="1:3" x14ac:dyDescent="0.3">
      <c r="A3179" s="108">
        <f t="shared" si="49"/>
        <v>0</v>
      </c>
      <c r="B3179" s="108" t="s">
        <v>13403</v>
      </c>
      <c r="C3179" s="108" t="s">
        <v>13404</v>
      </c>
    </row>
    <row r="3180" spans="1:3" x14ac:dyDescent="0.3">
      <c r="A3180" s="108">
        <f t="shared" si="49"/>
        <v>0</v>
      </c>
      <c r="B3180" s="108" t="s">
        <v>13407</v>
      </c>
      <c r="C3180" s="108" t="s">
        <v>13408</v>
      </c>
    </row>
    <row r="3181" spans="1:3" x14ac:dyDescent="0.3">
      <c r="A3181" s="108">
        <f t="shared" si="49"/>
        <v>0</v>
      </c>
      <c r="B3181" s="108" t="s">
        <v>13411</v>
      </c>
      <c r="C3181" s="108" t="s">
        <v>13412</v>
      </c>
    </row>
    <row r="3182" spans="1:3" x14ac:dyDescent="0.3">
      <c r="A3182" s="108">
        <f t="shared" si="49"/>
        <v>0</v>
      </c>
      <c r="B3182" s="108" t="s">
        <v>13415</v>
      </c>
      <c r="C3182" s="108" t="s">
        <v>13416</v>
      </c>
    </row>
    <row r="3183" spans="1:3" x14ac:dyDescent="0.3">
      <c r="A3183" s="108">
        <f t="shared" si="49"/>
        <v>0</v>
      </c>
      <c r="B3183" s="108" t="s">
        <v>13419</v>
      </c>
      <c r="C3183" s="108" t="s">
        <v>13420</v>
      </c>
    </row>
    <row r="3184" spans="1:3" x14ac:dyDescent="0.3">
      <c r="A3184" s="108">
        <f t="shared" si="49"/>
        <v>0</v>
      </c>
      <c r="B3184" s="108" t="s">
        <v>13423</v>
      </c>
      <c r="C3184" s="108" t="s">
        <v>13424</v>
      </c>
    </row>
    <row r="3185" spans="1:3" x14ac:dyDescent="0.3">
      <c r="A3185" s="108">
        <f t="shared" si="49"/>
        <v>0</v>
      </c>
      <c r="B3185" s="108" t="s">
        <v>13427</v>
      </c>
      <c r="C3185" s="108" t="s">
        <v>13428</v>
      </c>
    </row>
    <row r="3186" spans="1:3" x14ac:dyDescent="0.3">
      <c r="A3186" s="108">
        <f t="shared" si="49"/>
        <v>0</v>
      </c>
      <c r="B3186" s="108" t="s">
        <v>13431</v>
      </c>
      <c r="C3186" s="108" t="s">
        <v>13432</v>
      </c>
    </row>
    <row r="3187" spans="1:3" x14ac:dyDescent="0.3">
      <c r="A3187" s="108">
        <f t="shared" si="49"/>
        <v>0</v>
      </c>
      <c r="B3187" s="108" t="s">
        <v>13435</v>
      </c>
      <c r="C3187" s="108" t="s">
        <v>13436</v>
      </c>
    </row>
    <row r="3188" spans="1:3" x14ac:dyDescent="0.3">
      <c r="A3188" s="108">
        <f t="shared" si="49"/>
        <v>0</v>
      </c>
      <c r="B3188" s="108" t="s">
        <v>13439</v>
      </c>
      <c r="C3188" s="108" t="s">
        <v>13440</v>
      </c>
    </row>
    <row r="3189" spans="1:3" x14ac:dyDescent="0.3">
      <c r="A3189" s="108">
        <f t="shared" si="49"/>
        <v>0</v>
      </c>
      <c r="B3189" s="108" t="s">
        <v>13443</v>
      </c>
      <c r="C3189" s="108" t="s">
        <v>13444</v>
      </c>
    </row>
    <row r="3190" spans="1:3" x14ac:dyDescent="0.3">
      <c r="A3190" s="108">
        <f t="shared" si="49"/>
        <v>0</v>
      </c>
      <c r="B3190" s="108" t="s">
        <v>13447</v>
      </c>
      <c r="C3190" s="108" t="s">
        <v>13448</v>
      </c>
    </row>
    <row r="3191" spans="1:3" x14ac:dyDescent="0.3">
      <c r="A3191" s="108">
        <f t="shared" si="49"/>
        <v>0</v>
      </c>
      <c r="B3191" s="108" t="s">
        <v>13451</v>
      </c>
      <c r="C3191" s="108" t="s">
        <v>13452</v>
      </c>
    </row>
    <row r="3192" spans="1:3" x14ac:dyDescent="0.3">
      <c r="A3192" s="108">
        <f t="shared" si="49"/>
        <v>0</v>
      </c>
      <c r="B3192" s="108" t="s">
        <v>13455</v>
      </c>
      <c r="C3192" s="108" t="s">
        <v>13456</v>
      </c>
    </row>
    <row r="3193" spans="1:3" x14ac:dyDescent="0.3">
      <c r="A3193" s="108">
        <f t="shared" si="49"/>
        <v>0</v>
      </c>
      <c r="B3193" s="108" t="s">
        <v>13459</v>
      </c>
      <c r="C3193" s="108" t="s">
        <v>13460</v>
      </c>
    </row>
    <row r="3194" spans="1:3" x14ac:dyDescent="0.3">
      <c r="A3194" s="108">
        <f t="shared" si="49"/>
        <v>0</v>
      </c>
      <c r="B3194" s="108" t="s">
        <v>13463</v>
      </c>
      <c r="C3194" s="108" t="s">
        <v>13464</v>
      </c>
    </row>
    <row r="3195" spans="1:3" x14ac:dyDescent="0.3">
      <c r="A3195" s="108">
        <f t="shared" si="49"/>
        <v>0</v>
      </c>
      <c r="B3195" s="108" t="s">
        <v>13467</v>
      </c>
      <c r="C3195" s="108" t="s">
        <v>13468</v>
      </c>
    </row>
    <row r="3196" spans="1:3" x14ac:dyDescent="0.3">
      <c r="A3196" s="108">
        <f t="shared" si="49"/>
        <v>0</v>
      </c>
      <c r="B3196" s="108" t="s">
        <v>13471</v>
      </c>
      <c r="C3196" s="108" t="s">
        <v>13472</v>
      </c>
    </row>
    <row r="3197" spans="1:3" x14ac:dyDescent="0.3">
      <c r="A3197" s="108">
        <f t="shared" si="49"/>
        <v>0</v>
      </c>
      <c r="B3197" s="108" t="s">
        <v>13475</v>
      </c>
      <c r="C3197" s="108" t="s">
        <v>13476</v>
      </c>
    </row>
    <row r="3198" spans="1:3" x14ac:dyDescent="0.3">
      <c r="A3198" s="108">
        <f t="shared" si="49"/>
        <v>0</v>
      </c>
      <c r="B3198" s="108" t="s">
        <v>13479</v>
      </c>
      <c r="C3198" s="108" t="s">
        <v>13480</v>
      </c>
    </row>
    <row r="3199" spans="1:3" x14ac:dyDescent="0.3">
      <c r="A3199" s="108">
        <f t="shared" si="49"/>
        <v>0</v>
      </c>
      <c r="B3199" s="108" t="s">
        <v>13483</v>
      </c>
      <c r="C3199" s="108" t="s">
        <v>13484</v>
      </c>
    </row>
    <row r="3200" spans="1:3" x14ac:dyDescent="0.3">
      <c r="A3200" s="108">
        <f t="shared" si="49"/>
        <v>0</v>
      </c>
      <c r="B3200" s="108" t="s">
        <v>13487</v>
      </c>
      <c r="C3200" s="108" t="s">
        <v>13488</v>
      </c>
    </row>
    <row r="3201" spans="1:3" x14ac:dyDescent="0.3">
      <c r="A3201" s="108">
        <f t="shared" si="49"/>
        <v>0</v>
      </c>
      <c r="B3201" s="108" t="s">
        <v>13491</v>
      </c>
      <c r="C3201" s="108" t="s">
        <v>13492</v>
      </c>
    </row>
    <row r="3202" spans="1:3" x14ac:dyDescent="0.3">
      <c r="A3202" s="108">
        <f t="shared" si="49"/>
        <v>0</v>
      </c>
      <c r="B3202" s="108" t="s">
        <v>13495</v>
      </c>
      <c r="C3202" s="108" t="s">
        <v>13496</v>
      </c>
    </row>
    <row r="3203" spans="1:3" x14ac:dyDescent="0.3">
      <c r="A3203" s="108">
        <f t="shared" ref="A3203:A3266" si="50">IFERROR(IF(SEARCH($D$1,C3203)&gt;0,A3202+1,A3202),A3202)</f>
        <v>0</v>
      </c>
      <c r="B3203" s="108" t="s">
        <v>13499</v>
      </c>
      <c r="C3203" s="108" t="s">
        <v>13500</v>
      </c>
    </row>
    <row r="3204" spans="1:3" x14ac:dyDescent="0.3">
      <c r="A3204" s="108">
        <f t="shared" si="50"/>
        <v>0</v>
      </c>
      <c r="B3204" s="108" t="s">
        <v>13503</v>
      </c>
      <c r="C3204" s="108" t="s">
        <v>13504</v>
      </c>
    </row>
    <row r="3205" spans="1:3" x14ac:dyDescent="0.3">
      <c r="A3205" s="108">
        <f t="shared" si="50"/>
        <v>0</v>
      </c>
      <c r="B3205" s="108" t="s">
        <v>13507</v>
      </c>
      <c r="C3205" s="108" t="s">
        <v>13508</v>
      </c>
    </row>
    <row r="3206" spans="1:3" x14ac:dyDescent="0.3">
      <c r="A3206" s="108">
        <f t="shared" si="50"/>
        <v>0</v>
      </c>
      <c r="B3206" s="108" t="s">
        <v>13511</v>
      </c>
      <c r="C3206" s="108" t="s">
        <v>13512</v>
      </c>
    </row>
    <row r="3207" spans="1:3" x14ac:dyDescent="0.3">
      <c r="A3207" s="108">
        <f t="shared" si="50"/>
        <v>0</v>
      </c>
      <c r="B3207" s="108" t="s">
        <v>13515</v>
      </c>
      <c r="C3207" s="108" t="s">
        <v>13516</v>
      </c>
    </row>
    <row r="3208" spans="1:3" x14ac:dyDescent="0.3">
      <c r="A3208" s="108">
        <f t="shared" si="50"/>
        <v>0</v>
      </c>
      <c r="B3208" s="108" t="s">
        <v>13519</v>
      </c>
      <c r="C3208" s="108" t="s">
        <v>13520</v>
      </c>
    </row>
    <row r="3209" spans="1:3" x14ac:dyDescent="0.3">
      <c r="A3209" s="108">
        <f t="shared" si="50"/>
        <v>0</v>
      </c>
      <c r="B3209" s="108" t="s">
        <v>13523</v>
      </c>
      <c r="C3209" s="108" t="s">
        <v>13524</v>
      </c>
    </row>
    <row r="3210" spans="1:3" x14ac:dyDescent="0.3">
      <c r="A3210" s="108">
        <f t="shared" si="50"/>
        <v>0</v>
      </c>
      <c r="B3210" s="108" t="s">
        <v>13527</v>
      </c>
      <c r="C3210" s="108" t="s">
        <v>13528</v>
      </c>
    </row>
    <row r="3211" spans="1:3" x14ac:dyDescent="0.3">
      <c r="A3211" s="108">
        <f t="shared" si="50"/>
        <v>0</v>
      </c>
      <c r="B3211" s="108" t="s">
        <v>13531</v>
      </c>
      <c r="C3211" s="108" t="s">
        <v>13532</v>
      </c>
    </row>
    <row r="3212" spans="1:3" x14ac:dyDescent="0.3">
      <c r="A3212" s="108">
        <f t="shared" si="50"/>
        <v>0</v>
      </c>
      <c r="B3212" s="108" t="s">
        <v>13535</v>
      </c>
      <c r="C3212" s="108" t="s">
        <v>13536</v>
      </c>
    </row>
    <row r="3213" spans="1:3" x14ac:dyDescent="0.3">
      <c r="A3213" s="108">
        <f t="shared" si="50"/>
        <v>0</v>
      </c>
      <c r="B3213" s="108" t="s">
        <v>13539</v>
      </c>
      <c r="C3213" s="108" t="s">
        <v>13540</v>
      </c>
    </row>
    <row r="3214" spans="1:3" x14ac:dyDescent="0.3">
      <c r="A3214" s="108">
        <f t="shared" si="50"/>
        <v>0</v>
      </c>
      <c r="B3214" s="108" t="s">
        <v>13543</v>
      </c>
      <c r="C3214" s="108" t="s">
        <v>13544</v>
      </c>
    </row>
    <row r="3215" spans="1:3" x14ac:dyDescent="0.3">
      <c r="A3215" s="108">
        <f t="shared" si="50"/>
        <v>0</v>
      </c>
      <c r="B3215" s="108" t="s">
        <v>13547</v>
      </c>
      <c r="C3215" s="108" t="s">
        <v>13548</v>
      </c>
    </row>
    <row r="3216" spans="1:3" x14ac:dyDescent="0.3">
      <c r="A3216" s="108">
        <f t="shared" si="50"/>
        <v>0</v>
      </c>
      <c r="B3216" s="108" t="s">
        <v>13551</v>
      </c>
      <c r="C3216" s="108" t="s">
        <v>13552</v>
      </c>
    </row>
    <row r="3217" spans="1:3" x14ac:dyDescent="0.3">
      <c r="A3217" s="108">
        <f t="shared" si="50"/>
        <v>0</v>
      </c>
      <c r="B3217" s="108" t="s">
        <v>13555</v>
      </c>
      <c r="C3217" s="108" t="s">
        <v>13556</v>
      </c>
    </row>
    <row r="3218" spans="1:3" x14ac:dyDescent="0.3">
      <c r="A3218" s="108">
        <f t="shared" si="50"/>
        <v>0</v>
      </c>
      <c r="B3218" s="108" t="s">
        <v>13559</v>
      </c>
      <c r="C3218" s="108" t="s">
        <v>13560</v>
      </c>
    </row>
    <row r="3219" spans="1:3" x14ac:dyDescent="0.3">
      <c r="A3219" s="108">
        <f t="shared" si="50"/>
        <v>0</v>
      </c>
      <c r="B3219" s="108" t="s">
        <v>13563</v>
      </c>
      <c r="C3219" s="108" t="s">
        <v>13564</v>
      </c>
    </row>
    <row r="3220" spans="1:3" x14ac:dyDescent="0.3">
      <c r="A3220" s="108">
        <f t="shared" si="50"/>
        <v>0</v>
      </c>
      <c r="B3220" s="108" t="s">
        <v>13565</v>
      </c>
      <c r="C3220" s="108" t="s">
        <v>13566</v>
      </c>
    </row>
    <row r="3221" spans="1:3" x14ac:dyDescent="0.3">
      <c r="A3221" s="108">
        <f t="shared" si="50"/>
        <v>0</v>
      </c>
      <c r="B3221" s="108" t="s">
        <v>13568</v>
      </c>
      <c r="C3221" s="108" t="s">
        <v>13569</v>
      </c>
    </row>
    <row r="3222" spans="1:3" x14ac:dyDescent="0.3">
      <c r="A3222" s="108">
        <f t="shared" si="50"/>
        <v>0</v>
      </c>
      <c r="B3222" s="108" t="s">
        <v>13570</v>
      </c>
      <c r="C3222" s="108" t="s">
        <v>13571</v>
      </c>
    </row>
    <row r="3223" spans="1:3" x14ac:dyDescent="0.3">
      <c r="A3223" s="108">
        <f t="shared" si="50"/>
        <v>0</v>
      </c>
      <c r="B3223" s="108" t="s">
        <v>13572</v>
      </c>
      <c r="C3223" s="108" t="s">
        <v>13573</v>
      </c>
    </row>
    <row r="3224" spans="1:3" x14ac:dyDescent="0.3">
      <c r="A3224" s="108">
        <f t="shared" si="50"/>
        <v>0</v>
      </c>
      <c r="B3224" s="108" t="s">
        <v>13574</v>
      </c>
      <c r="C3224" s="108" t="s">
        <v>13575</v>
      </c>
    </row>
    <row r="3225" spans="1:3" x14ac:dyDescent="0.3">
      <c r="A3225" s="108">
        <f t="shared" si="50"/>
        <v>0</v>
      </c>
      <c r="B3225" s="108" t="s">
        <v>13577</v>
      </c>
      <c r="C3225" s="108" t="s">
        <v>13578</v>
      </c>
    </row>
    <row r="3226" spans="1:3" x14ac:dyDescent="0.3">
      <c r="A3226" s="108">
        <f t="shared" si="50"/>
        <v>0</v>
      </c>
      <c r="B3226" s="108" t="s">
        <v>13581</v>
      </c>
      <c r="C3226" s="108" t="s">
        <v>13582</v>
      </c>
    </row>
    <row r="3227" spans="1:3" x14ac:dyDescent="0.3">
      <c r="A3227" s="108">
        <f t="shared" si="50"/>
        <v>0</v>
      </c>
      <c r="B3227" s="108" t="s">
        <v>13585</v>
      </c>
      <c r="C3227" s="108" t="s">
        <v>13586</v>
      </c>
    </row>
    <row r="3228" spans="1:3" x14ac:dyDescent="0.3">
      <c r="A3228" s="108">
        <f t="shared" si="50"/>
        <v>0</v>
      </c>
      <c r="B3228" s="108" t="s">
        <v>13589</v>
      </c>
      <c r="C3228" s="108" t="s">
        <v>13590</v>
      </c>
    </row>
    <row r="3229" spans="1:3" x14ac:dyDescent="0.3">
      <c r="A3229" s="108">
        <f t="shared" si="50"/>
        <v>0</v>
      </c>
      <c r="B3229" s="108" t="s">
        <v>13593</v>
      </c>
      <c r="C3229" s="108" t="s">
        <v>13594</v>
      </c>
    </row>
    <row r="3230" spans="1:3" x14ac:dyDescent="0.3">
      <c r="A3230" s="108">
        <f t="shared" si="50"/>
        <v>0</v>
      </c>
      <c r="B3230" s="108" t="s">
        <v>13597</v>
      </c>
      <c r="C3230" s="108" t="s">
        <v>13598</v>
      </c>
    </row>
    <row r="3231" spans="1:3" x14ac:dyDescent="0.3">
      <c r="A3231" s="108">
        <f t="shared" si="50"/>
        <v>0</v>
      </c>
      <c r="B3231" s="108" t="s">
        <v>13601</v>
      </c>
      <c r="C3231" s="108" t="s">
        <v>13602</v>
      </c>
    </row>
    <row r="3232" spans="1:3" x14ac:dyDescent="0.3">
      <c r="A3232" s="108">
        <f t="shared" si="50"/>
        <v>0</v>
      </c>
      <c r="B3232" s="108" t="s">
        <v>13605</v>
      </c>
      <c r="C3232" s="108" t="s">
        <v>13606</v>
      </c>
    </row>
    <row r="3233" spans="1:3" x14ac:dyDescent="0.3">
      <c r="A3233" s="108">
        <f t="shared" si="50"/>
        <v>0</v>
      </c>
      <c r="B3233" s="108" t="s">
        <v>13609</v>
      </c>
      <c r="C3233" s="108" t="s">
        <v>13610</v>
      </c>
    </row>
    <row r="3234" spans="1:3" x14ac:dyDescent="0.3">
      <c r="A3234" s="108">
        <f t="shared" si="50"/>
        <v>0</v>
      </c>
      <c r="B3234" s="108" t="s">
        <v>13613</v>
      </c>
      <c r="C3234" s="108" t="s">
        <v>13614</v>
      </c>
    </row>
    <row r="3235" spans="1:3" x14ac:dyDescent="0.3">
      <c r="A3235" s="108">
        <f t="shared" si="50"/>
        <v>0</v>
      </c>
      <c r="B3235" s="108" t="s">
        <v>13617</v>
      </c>
      <c r="C3235" s="108" t="s">
        <v>13618</v>
      </c>
    </row>
    <row r="3236" spans="1:3" x14ac:dyDescent="0.3">
      <c r="A3236" s="108">
        <f t="shared" si="50"/>
        <v>0</v>
      </c>
      <c r="B3236" s="108" t="s">
        <v>13621</v>
      </c>
      <c r="C3236" s="108" t="s">
        <v>13622</v>
      </c>
    </row>
    <row r="3237" spans="1:3" x14ac:dyDescent="0.3">
      <c r="A3237" s="108">
        <f t="shared" si="50"/>
        <v>0</v>
      </c>
      <c r="B3237" s="108" t="s">
        <v>13625</v>
      </c>
      <c r="C3237" s="108" t="s">
        <v>13626</v>
      </c>
    </row>
    <row r="3238" spans="1:3" x14ac:dyDescent="0.3">
      <c r="A3238" s="108">
        <f t="shared" si="50"/>
        <v>0</v>
      </c>
      <c r="B3238" s="108" t="s">
        <v>13629</v>
      </c>
      <c r="C3238" s="108" t="s">
        <v>13630</v>
      </c>
    </row>
    <row r="3239" spans="1:3" x14ac:dyDescent="0.3">
      <c r="A3239" s="108">
        <f t="shared" si="50"/>
        <v>0</v>
      </c>
      <c r="B3239" s="108" t="s">
        <v>13633</v>
      </c>
      <c r="C3239" s="108" t="s">
        <v>13634</v>
      </c>
    </row>
    <row r="3240" spans="1:3" x14ac:dyDescent="0.3">
      <c r="A3240" s="108">
        <f t="shared" si="50"/>
        <v>0</v>
      </c>
      <c r="B3240" s="108" t="s">
        <v>13637</v>
      </c>
      <c r="C3240" s="108" t="s">
        <v>13638</v>
      </c>
    </row>
    <row r="3241" spans="1:3" x14ac:dyDescent="0.3">
      <c r="A3241" s="108">
        <f t="shared" si="50"/>
        <v>0</v>
      </c>
      <c r="B3241" s="108" t="s">
        <v>13641</v>
      </c>
      <c r="C3241" s="108" t="s">
        <v>13642</v>
      </c>
    </row>
    <row r="3242" spans="1:3" x14ac:dyDescent="0.3">
      <c r="A3242" s="108">
        <f t="shared" si="50"/>
        <v>0</v>
      </c>
      <c r="B3242" s="108" t="s">
        <v>13645</v>
      </c>
      <c r="C3242" s="108" t="s">
        <v>13646</v>
      </c>
    </row>
    <row r="3243" spans="1:3" x14ac:dyDescent="0.3">
      <c r="A3243" s="108">
        <f t="shared" si="50"/>
        <v>0</v>
      </c>
      <c r="B3243" s="108" t="s">
        <v>13649</v>
      </c>
      <c r="C3243" s="108" t="s">
        <v>13650</v>
      </c>
    </row>
    <row r="3244" spans="1:3" x14ac:dyDescent="0.3">
      <c r="A3244" s="108">
        <f t="shared" si="50"/>
        <v>0</v>
      </c>
      <c r="B3244" s="108" t="s">
        <v>13653</v>
      </c>
      <c r="C3244" s="108" t="s">
        <v>13654</v>
      </c>
    </row>
    <row r="3245" spans="1:3" x14ac:dyDescent="0.3">
      <c r="A3245" s="108">
        <f t="shared" si="50"/>
        <v>0</v>
      </c>
      <c r="B3245" s="108" t="s">
        <v>13657</v>
      </c>
      <c r="C3245" s="108" t="s">
        <v>13658</v>
      </c>
    </row>
    <row r="3246" spans="1:3" x14ac:dyDescent="0.3">
      <c r="A3246" s="108">
        <f t="shared" si="50"/>
        <v>0</v>
      </c>
      <c r="B3246" s="108" t="s">
        <v>13661</v>
      </c>
      <c r="C3246" s="108" t="s">
        <v>13662</v>
      </c>
    </row>
    <row r="3247" spans="1:3" x14ac:dyDescent="0.3">
      <c r="A3247" s="108">
        <f t="shared" si="50"/>
        <v>0</v>
      </c>
      <c r="B3247" s="108" t="s">
        <v>13665</v>
      </c>
      <c r="C3247" s="108" t="s">
        <v>13666</v>
      </c>
    </row>
    <row r="3248" spans="1:3" x14ac:dyDescent="0.3">
      <c r="A3248" s="108">
        <f t="shared" si="50"/>
        <v>0</v>
      </c>
      <c r="B3248" s="108" t="s">
        <v>13669</v>
      </c>
      <c r="C3248" s="108" t="s">
        <v>13670</v>
      </c>
    </row>
    <row r="3249" spans="1:3" x14ac:dyDescent="0.3">
      <c r="A3249" s="108">
        <f t="shared" si="50"/>
        <v>0</v>
      </c>
      <c r="B3249" s="108" t="s">
        <v>13673</v>
      </c>
      <c r="C3249" s="108" t="s">
        <v>13674</v>
      </c>
    </row>
    <row r="3250" spans="1:3" x14ac:dyDescent="0.3">
      <c r="A3250" s="108">
        <f t="shared" si="50"/>
        <v>0</v>
      </c>
      <c r="B3250" s="108" t="s">
        <v>13677</v>
      </c>
      <c r="C3250" s="108" t="s">
        <v>13678</v>
      </c>
    </row>
    <row r="3251" spans="1:3" x14ac:dyDescent="0.3">
      <c r="A3251" s="108">
        <f t="shared" si="50"/>
        <v>0</v>
      </c>
      <c r="B3251" s="108" t="s">
        <v>13681</v>
      </c>
      <c r="C3251" s="108" t="s">
        <v>13682</v>
      </c>
    </row>
    <row r="3252" spans="1:3" x14ac:dyDescent="0.3">
      <c r="A3252" s="108">
        <f t="shared" si="50"/>
        <v>0</v>
      </c>
      <c r="B3252" s="108" t="s">
        <v>13685</v>
      </c>
      <c r="C3252" s="108" t="s">
        <v>13686</v>
      </c>
    </row>
    <row r="3253" spans="1:3" x14ac:dyDescent="0.3">
      <c r="A3253" s="108">
        <f t="shared" si="50"/>
        <v>0</v>
      </c>
      <c r="B3253" s="108" t="s">
        <v>13689</v>
      </c>
      <c r="C3253" s="108" t="s">
        <v>13690</v>
      </c>
    </row>
    <row r="3254" spans="1:3" x14ac:dyDescent="0.3">
      <c r="A3254" s="108">
        <f t="shared" si="50"/>
        <v>0</v>
      </c>
      <c r="B3254" s="108" t="s">
        <v>13693</v>
      </c>
      <c r="C3254" s="108" t="s">
        <v>13694</v>
      </c>
    </row>
    <row r="3255" spans="1:3" x14ac:dyDescent="0.3">
      <c r="A3255" s="108">
        <f t="shared" si="50"/>
        <v>0</v>
      </c>
      <c r="B3255" s="108" t="s">
        <v>13697</v>
      </c>
      <c r="C3255" s="108" t="s">
        <v>13698</v>
      </c>
    </row>
    <row r="3256" spans="1:3" x14ac:dyDescent="0.3">
      <c r="A3256" s="108">
        <f t="shared" si="50"/>
        <v>0</v>
      </c>
      <c r="B3256" s="108" t="s">
        <v>13701</v>
      </c>
      <c r="C3256" s="108" t="s">
        <v>13702</v>
      </c>
    </row>
    <row r="3257" spans="1:3" x14ac:dyDescent="0.3">
      <c r="A3257" s="108">
        <f t="shared" si="50"/>
        <v>0</v>
      </c>
      <c r="B3257" s="108" t="s">
        <v>13705</v>
      </c>
      <c r="C3257" s="108" t="s">
        <v>13706</v>
      </c>
    </row>
    <row r="3258" spans="1:3" x14ac:dyDescent="0.3">
      <c r="A3258" s="108">
        <f t="shared" si="50"/>
        <v>0</v>
      </c>
      <c r="B3258" s="108" t="s">
        <v>13709</v>
      </c>
      <c r="C3258" s="108" t="s">
        <v>13710</v>
      </c>
    </row>
    <row r="3259" spans="1:3" x14ac:dyDescent="0.3">
      <c r="A3259" s="108">
        <f t="shared" si="50"/>
        <v>0</v>
      </c>
      <c r="B3259" s="108" t="s">
        <v>13713</v>
      </c>
      <c r="C3259" s="108" t="s">
        <v>13714</v>
      </c>
    </row>
    <row r="3260" spans="1:3" x14ac:dyDescent="0.3">
      <c r="A3260" s="108">
        <f t="shared" si="50"/>
        <v>0</v>
      </c>
      <c r="B3260" s="108" t="s">
        <v>13717</v>
      </c>
      <c r="C3260" s="108" t="s">
        <v>13718</v>
      </c>
    </row>
    <row r="3261" spans="1:3" x14ac:dyDescent="0.3">
      <c r="A3261" s="108">
        <f t="shared" si="50"/>
        <v>0</v>
      </c>
      <c r="B3261" s="108" t="s">
        <v>13721</v>
      </c>
      <c r="C3261" s="108" t="s">
        <v>13722</v>
      </c>
    </row>
    <row r="3262" spans="1:3" x14ac:dyDescent="0.3">
      <c r="A3262" s="108">
        <f t="shared" si="50"/>
        <v>0</v>
      </c>
      <c r="B3262" s="108" t="s">
        <v>13725</v>
      </c>
      <c r="C3262" s="108" t="s">
        <v>13726</v>
      </c>
    </row>
    <row r="3263" spans="1:3" x14ac:dyDescent="0.3">
      <c r="A3263" s="108">
        <f t="shared" si="50"/>
        <v>0</v>
      </c>
      <c r="B3263" s="108" t="s">
        <v>13729</v>
      </c>
      <c r="C3263" s="108" t="s">
        <v>13730</v>
      </c>
    </row>
    <row r="3264" spans="1:3" x14ac:dyDescent="0.3">
      <c r="A3264" s="108">
        <f t="shared" si="50"/>
        <v>0</v>
      </c>
      <c r="B3264" s="108" t="s">
        <v>13732</v>
      </c>
      <c r="C3264" s="108" t="s">
        <v>13733</v>
      </c>
    </row>
    <row r="3265" spans="1:3" x14ac:dyDescent="0.3">
      <c r="A3265" s="108">
        <f t="shared" si="50"/>
        <v>0</v>
      </c>
      <c r="B3265" s="108" t="s">
        <v>13736</v>
      </c>
      <c r="C3265" s="108" t="s">
        <v>13737</v>
      </c>
    </row>
    <row r="3266" spans="1:3" x14ac:dyDescent="0.3">
      <c r="A3266" s="108">
        <f t="shared" si="50"/>
        <v>0</v>
      </c>
      <c r="B3266" s="108" t="s">
        <v>13740</v>
      </c>
      <c r="C3266" s="108" t="s">
        <v>13741</v>
      </c>
    </row>
    <row r="3267" spans="1:3" x14ac:dyDescent="0.3">
      <c r="A3267" s="108">
        <f t="shared" ref="A3267:A3330" si="51">IFERROR(IF(SEARCH($D$1,C3267)&gt;0,A3266+1,A3266),A3266)</f>
        <v>0</v>
      </c>
      <c r="B3267" s="108" t="s">
        <v>13744</v>
      </c>
      <c r="C3267" s="108" t="s">
        <v>13745</v>
      </c>
    </row>
    <row r="3268" spans="1:3" x14ac:dyDescent="0.3">
      <c r="A3268" s="108">
        <f t="shared" si="51"/>
        <v>0</v>
      </c>
      <c r="B3268" s="108" t="s">
        <v>13748</v>
      </c>
      <c r="C3268" s="108" t="s">
        <v>13749</v>
      </c>
    </row>
    <row r="3269" spans="1:3" x14ac:dyDescent="0.3">
      <c r="A3269" s="108">
        <f t="shared" si="51"/>
        <v>0</v>
      </c>
      <c r="B3269" s="108" t="s">
        <v>13752</v>
      </c>
      <c r="C3269" s="108" t="s">
        <v>13754</v>
      </c>
    </row>
    <row r="3270" spans="1:3" x14ac:dyDescent="0.3">
      <c r="A3270" s="108">
        <f t="shared" si="51"/>
        <v>0</v>
      </c>
      <c r="B3270" s="108" t="s">
        <v>13757</v>
      </c>
      <c r="C3270" s="108" t="s">
        <v>13758</v>
      </c>
    </row>
    <row r="3271" spans="1:3" x14ac:dyDescent="0.3">
      <c r="A3271" s="108">
        <f t="shared" si="51"/>
        <v>0</v>
      </c>
      <c r="B3271" s="108" t="s">
        <v>13761</v>
      </c>
      <c r="C3271" s="108" t="s">
        <v>13762</v>
      </c>
    </row>
    <row r="3272" spans="1:3" x14ac:dyDescent="0.3">
      <c r="A3272" s="108">
        <f t="shared" si="51"/>
        <v>0</v>
      </c>
      <c r="B3272" s="108" t="s">
        <v>13765</v>
      </c>
      <c r="C3272" s="108" t="s">
        <v>13766</v>
      </c>
    </row>
    <row r="3273" spans="1:3" x14ac:dyDescent="0.3">
      <c r="A3273" s="108">
        <f t="shared" si="51"/>
        <v>0</v>
      </c>
      <c r="B3273" s="108" t="s">
        <v>13769</v>
      </c>
      <c r="C3273" s="108" t="s">
        <v>13770</v>
      </c>
    </row>
    <row r="3274" spans="1:3" x14ac:dyDescent="0.3">
      <c r="A3274" s="108">
        <f t="shared" si="51"/>
        <v>0</v>
      </c>
      <c r="B3274" s="108" t="s">
        <v>13773</v>
      </c>
      <c r="C3274" s="108" t="s">
        <v>13774</v>
      </c>
    </row>
    <row r="3275" spans="1:3" x14ac:dyDescent="0.3">
      <c r="A3275" s="108">
        <f t="shared" si="51"/>
        <v>0</v>
      </c>
      <c r="B3275" s="108" t="s">
        <v>13777</v>
      </c>
      <c r="C3275" s="108" t="s">
        <v>13778</v>
      </c>
    </row>
    <row r="3276" spans="1:3" x14ac:dyDescent="0.3">
      <c r="A3276" s="108">
        <f t="shared" si="51"/>
        <v>0</v>
      </c>
      <c r="B3276" s="108" t="s">
        <v>13781</v>
      </c>
      <c r="C3276" s="108" t="s">
        <v>13782</v>
      </c>
    </row>
    <row r="3277" spans="1:3" x14ac:dyDescent="0.3">
      <c r="A3277" s="108">
        <f t="shared" si="51"/>
        <v>0</v>
      </c>
      <c r="B3277" s="108" t="s">
        <v>13785</v>
      </c>
      <c r="C3277" s="108" t="s">
        <v>13786</v>
      </c>
    </row>
    <row r="3278" spans="1:3" x14ac:dyDescent="0.3">
      <c r="A3278" s="108">
        <f t="shared" si="51"/>
        <v>0</v>
      </c>
      <c r="B3278" s="108" t="s">
        <v>13789</v>
      </c>
      <c r="C3278" s="108" t="s">
        <v>13790</v>
      </c>
    </row>
    <row r="3279" spans="1:3" x14ac:dyDescent="0.3">
      <c r="A3279" s="108">
        <f t="shared" si="51"/>
        <v>0</v>
      </c>
      <c r="B3279" s="108" t="s">
        <v>13793</v>
      </c>
      <c r="C3279" s="108" t="s">
        <v>13794</v>
      </c>
    </row>
    <row r="3280" spans="1:3" x14ac:dyDescent="0.3">
      <c r="A3280" s="108">
        <f t="shared" si="51"/>
        <v>0</v>
      </c>
      <c r="B3280" s="108" t="s">
        <v>13797</v>
      </c>
      <c r="C3280" s="108" t="s">
        <v>13798</v>
      </c>
    </row>
    <row r="3281" spans="1:3" x14ac:dyDescent="0.3">
      <c r="A3281" s="108">
        <f t="shared" si="51"/>
        <v>0</v>
      </c>
      <c r="B3281" s="108" t="s">
        <v>13801</v>
      </c>
      <c r="C3281" s="108" t="s">
        <v>13802</v>
      </c>
    </row>
    <row r="3282" spans="1:3" x14ac:dyDescent="0.3">
      <c r="A3282" s="108">
        <f t="shared" si="51"/>
        <v>0</v>
      </c>
      <c r="B3282" s="108" t="s">
        <v>13805</v>
      </c>
      <c r="C3282" s="108" t="s">
        <v>13806</v>
      </c>
    </row>
    <row r="3283" spans="1:3" x14ac:dyDescent="0.3">
      <c r="A3283" s="108">
        <f t="shared" si="51"/>
        <v>0</v>
      </c>
      <c r="B3283" s="108" t="s">
        <v>13809</v>
      </c>
      <c r="C3283" s="108" t="s">
        <v>13810</v>
      </c>
    </row>
    <row r="3284" spans="1:3" x14ac:dyDescent="0.3">
      <c r="A3284" s="108">
        <f t="shared" si="51"/>
        <v>0</v>
      </c>
      <c r="B3284" s="108" t="s">
        <v>13813</v>
      </c>
      <c r="C3284" s="108" t="s">
        <v>13814</v>
      </c>
    </row>
    <row r="3285" spans="1:3" x14ac:dyDescent="0.3">
      <c r="A3285" s="108">
        <f t="shared" si="51"/>
        <v>0</v>
      </c>
      <c r="B3285" s="108" t="s">
        <v>13817</v>
      </c>
      <c r="C3285" s="108" t="s">
        <v>13818</v>
      </c>
    </row>
    <row r="3286" spans="1:3" x14ac:dyDescent="0.3">
      <c r="A3286" s="108">
        <f t="shared" si="51"/>
        <v>0</v>
      </c>
      <c r="B3286" s="108" t="s">
        <v>13821</v>
      </c>
      <c r="C3286" s="108" t="s">
        <v>13822</v>
      </c>
    </row>
    <row r="3287" spans="1:3" x14ac:dyDescent="0.3">
      <c r="A3287" s="108">
        <f t="shared" si="51"/>
        <v>0</v>
      </c>
      <c r="B3287" s="108" t="s">
        <v>13825</v>
      </c>
      <c r="C3287" s="108" t="s">
        <v>13826</v>
      </c>
    </row>
    <row r="3288" spans="1:3" x14ac:dyDescent="0.3">
      <c r="A3288" s="108">
        <f t="shared" si="51"/>
        <v>0</v>
      </c>
      <c r="B3288" s="108" t="s">
        <v>13829</v>
      </c>
      <c r="C3288" s="108" t="s">
        <v>13830</v>
      </c>
    </row>
    <row r="3289" spans="1:3" x14ac:dyDescent="0.3">
      <c r="A3289" s="108">
        <f t="shared" si="51"/>
        <v>0</v>
      </c>
      <c r="B3289" s="108" t="s">
        <v>13833</v>
      </c>
      <c r="C3289" s="108" t="s">
        <v>13834</v>
      </c>
    </row>
    <row r="3290" spans="1:3" x14ac:dyDescent="0.3">
      <c r="A3290" s="108">
        <f t="shared" si="51"/>
        <v>0</v>
      </c>
      <c r="B3290" s="108" t="s">
        <v>13837</v>
      </c>
      <c r="C3290" s="108" t="s">
        <v>13838</v>
      </c>
    </row>
    <row r="3291" spans="1:3" x14ac:dyDescent="0.3">
      <c r="A3291" s="108">
        <f t="shared" si="51"/>
        <v>0</v>
      </c>
      <c r="B3291" s="108" t="s">
        <v>13841</v>
      </c>
      <c r="C3291" s="108" t="s">
        <v>13842</v>
      </c>
    </row>
    <row r="3292" spans="1:3" x14ac:dyDescent="0.3">
      <c r="A3292" s="108">
        <f t="shared" si="51"/>
        <v>0</v>
      </c>
      <c r="B3292" s="108" t="s">
        <v>13845</v>
      </c>
      <c r="C3292" s="108" t="s">
        <v>13846</v>
      </c>
    </row>
    <row r="3293" spans="1:3" x14ac:dyDescent="0.3">
      <c r="A3293" s="108">
        <f t="shared" si="51"/>
        <v>0</v>
      </c>
      <c r="B3293" s="108" t="s">
        <v>13849</v>
      </c>
      <c r="C3293" s="108" t="s">
        <v>13850</v>
      </c>
    </row>
    <row r="3294" spans="1:3" x14ac:dyDescent="0.3">
      <c r="A3294" s="108">
        <f t="shared" si="51"/>
        <v>0</v>
      </c>
      <c r="B3294" s="108" t="s">
        <v>13853</v>
      </c>
      <c r="C3294" s="108" t="s">
        <v>13854</v>
      </c>
    </row>
    <row r="3295" spans="1:3" x14ac:dyDescent="0.3">
      <c r="A3295" s="108">
        <f t="shared" si="51"/>
        <v>0</v>
      </c>
      <c r="B3295" s="108" t="s">
        <v>13857</v>
      </c>
      <c r="C3295" s="108" t="s">
        <v>13858</v>
      </c>
    </row>
    <row r="3296" spans="1:3" x14ac:dyDescent="0.3">
      <c r="A3296" s="108">
        <f t="shared" si="51"/>
        <v>0</v>
      </c>
      <c r="B3296" s="108" t="s">
        <v>13861</v>
      </c>
      <c r="C3296" s="108" t="s">
        <v>13862</v>
      </c>
    </row>
    <row r="3297" spans="1:3" x14ac:dyDescent="0.3">
      <c r="A3297" s="108">
        <f t="shared" si="51"/>
        <v>0</v>
      </c>
      <c r="B3297" s="108" t="s">
        <v>13865</v>
      </c>
      <c r="C3297" s="108" t="s">
        <v>13866</v>
      </c>
    </row>
    <row r="3298" spans="1:3" x14ac:dyDescent="0.3">
      <c r="A3298" s="108">
        <f t="shared" si="51"/>
        <v>0</v>
      </c>
      <c r="B3298" s="108" t="s">
        <v>13869</v>
      </c>
      <c r="C3298" s="108" t="s">
        <v>13870</v>
      </c>
    </row>
    <row r="3299" spans="1:3" x14ac:dyDescent="0.3">
      <c r="A3299" s="108">
        <f t="shared" si="51"/>
        <v>0</v>
      </c>
      <c r="B3299" s="108" t="s">
        <v>13873</v>
      </c>
      <c r="C3299" s="108" t="s">
        <v>13874</v>
      </c>
    </row>
    <row r="3300" spans="1:3" x14ac:dyDescent="0.3">
      <c r="A3300" s="108">
        <f t="shared" si="51"/>
        <v>0</v>
      </c>
      <c r="B3300" s="108" t="s">
        <v>13877</v>
      </c>
      <c r="C3300" s="108" t="s">
        <v>13878</v>
      </c>
    </row>
    <row r="3301" spans="1:3" x14ac:dyDescent="0.3">
      <c r="A3301" s="108">
        <f t="shared" si="51"/>
        <v>0</v>
      </c>
      <c r="B3301" s="108" t="s">
        <v>13881</v>
      </c>
      <c r="C3301" s="108" t="s">
        <v>13882</v>
      </c>
    </row>
    <row r="3302" spans="1:3" x14ac:dyDescent="0.3">
      <c r="A3302" s="108">
        <f t="shared" si="51"/>
        <v>0</v>
      </c>
      <c r="B3302" s="108" t="s">
        <v>13885</v>
      </c>
      <c r="C3302" s="108" t="s">
        <v>13886</v>
      </c>
    </row>
    <row r="3303" spans="1:3" x14ac:dyDescent="0.3">
      <c r="A3303" s="108">
        <f t="shared" si="51"/>
        <v>0</v>
      </c>
      <c r="B3303" s="108" t="s">
        <v>13889</v>
      </c>
      <c r="C3303" s="108" t="s">
        <v>13890</v>
      </c>
    </row>
    <row r="3304" spans="1:3" x14ac:dyDescent="0.3">
      <c r="A3304" s="108">
        <f t="shared" si="51"/>
        <v>0</v>
      </c>
      <c r="B3304" s="108" t="s">
        <v>13893</v>
      </c>
      <c r="C3304" s="108" t="s">
        <v>13894</v>
      </c>
    </row>
    <row r="3305" spans="1:3" x14ac:dyDescent="0.3">
      <c r="A3305" s="108">
        <f t="shared" si="51"/>
        <v>0</v>
      </c>
      <c r="B3305" s="108" t="s">
        <v>13897</v>
      </c>
      <c r="C3305" s="108" t="s">
        <v>13898</v>
      </c>
    </row>
    <row r="3306" spans="1:3" x14ac:dyDescent="0.3">
      <c r="A3306" s="108">
        <f t="shared" si="51"/>
        <v>0</v>
      </c>
      <c r="B3306" s="108" t="s">
        <v>13901</v>
      </c>
      <c r="C3306" s="108" t="s">
        <v>13902</v>
      </c>
    </row>
    <row r="3307" spans="1:3" x14ac:dyDescent="0.3">
      <c r="A3307" s="108">
        <f t="shared" si="51"/>
        <v>0</v>
      </c>
      <c r="B3307" s="108" t="s">
        <v>13905</v>
      </c>
      <c r="C3307" s="108" t="s">
        <v>13906</v>
      </c>
    </row>
    <row r="3308" spans="1:3" x14ac:dyDescent="0.3">
      <c r="A3308" s="108">
        <f t="shared" si="51"/>
        <v>0</v>
      </c>
      <c r="B3308" s="108" t="s">
        <v>13909</v>
      </c>
      <c r="C3308" s="108" t="s">
        <v>13910</v>
      </c>
    </row>
    <row r="3309" spans="1:3" x14ac:dyDescent="0.3">
      <c r="A3309" s="108">
        <f t="shared" si="51"/>
        <v>0</v>
      </c>
      <c r="B3309" s="108" t="s">
        <v>13913</v>
      </c>
      <c r="C3309" s="108" t="s">
        <v>13914</v>
      </c>
    </row>
    <row r="3310" spans="1:3" x14ac:dyDescent="0.3">
      <c r="A3310" s="108">
        <f t="shared" si="51"/>
        <v>0</v>
      </c>
      <c r="B3310" s="108" t="s">
        <v>13917</v>
      </c>
      <c r="C3310" s="108" t="s">
        <v>13918</v>
      </c>
    </row>
    <row r="3311" spans="1:3" x14ac:dyDescent="0.3">
      <c r="A3311" s="108">
        <f t="shared" si="51"/>
        <v>0</v>
      </c>
      <c r="B3311" s="108" t="s">
        <v>13921</v>
      </c>
      <c r="C3311" s="108" t="s">
        <v>13922</v>
      </c>
    </row>
    <row r="3312" spans="1:3" x14ac:dyDescent="0.3">
      <c r="A3312" s="108">
        <f t="shared" si="51"/>
        <v>0</v>
      </c>
      <c r="B3312" s="108" t="s">
        <v>13925</v>
      </c>
      <c r="C3312" s="108" t="s">
        <v>13926</v>
      </c>
    </row>
    <row r="3313" spans="1:3" x14ac:dyDescent="0.3">
      <c r="A3313" s="108">
        <f t="shared" si="51"/>
        <v>0</v>
      </c>
      <c r="B3313" s="108" t="s">
        <v>13929</v>
      </c>
      <c r="C3313" s="108" t="s">
        <v>13930</v>
      </c>
    </row>
    <row r="3314" spans="1:3" x14ac:dyDescent="0.3">
      <c r="A3314" s="108">
        <f t="shared" si="51"/>
        <v>0</v>
      </c>
      <c r="B3314" s="108" t="s">
        <v>13933</v>
      </c>
      <c r="C3314" s="108" t="s">
        <v>13934</v>
      </c>
    </row>
    <row r="3315" spans="1:3" x14ac:dyDescent="0.3">
      <c r="A3315" s="108">
        <f t="shared" si="51"/>
        <v>0</v>
      </c>
      <c r="B3315" s="108" t="s">
        <v>13937</v>
      </c>
      <c r="C3315" s="108" t="s">
        <v>13938</v>
      </c>
    </row>
    <row r="3316" spans="1:3" x14ac:dyDescent="0.3">
      <c r="A3316" s="108">
        <f t="shared" si="51"/>
        <v>0</v>
      </c>
      <c r="B3316" s="108" t="s">
        <v>13941</v>
      </c>
      <c r="C3316" s="108" t="s">
        <v>13942</v>
      </c>
    </row>
    <row r="3317" spans="1:3" x14ac:dyDescent="0.3">
      <c r="A3317" s="108">
        <f t="shared" si="51"/>
        <v>0</v>
      </c>
      <c r="B3317" s="108" t="s">
        <v>13945</v>
      </c>
      <c r="C3317" s="108" t="s">
        <v>13946</v>
      </c>
    </row>
    <row r="3318" spans="1:3" x14ac:dyDescent="0.3">
      <c r="A3318" s="108">
        <f t="shared" si="51"/>
        <v>0</v>
      </c>
      <c r="B3318" s="108" t="s">
        <v>13949</v>
      </c>
      <c r="C3318" s="108" t="s">
        <v>13950</v>
      </c>
    </row>
    <row r="3319" spans="1:3" x14ac:dyDescent="0.3">
      <c r="A3319" s="108">
        <f t="shared" si="51"/>
        <v>0</v>
      </c>
      <c r="B3319" s="108" t="s">
        <v>13953</v>
      </c>
      <c r="C3319" s="108" t="s">
        <v>13954</v>
      </c>
    </row>
    <row r="3320" spans="1:3" x14ac:dyDescent="0.3">
      <c r="A3320" s="108">
        <f t="shared" si="51"/>
        <v>0</v>
      </c>
      <c r="B3320" s="108" t="s">
        <v>13957</v>
      </c>
      <c r="C3320" s="108" t="s">
        <v>13958</v>
      </c>
    </row>
    <row r="3321" spans="1:3" x14ac:dyDescent="0.3">
      <c r="A3321" s="108">
        <f t="shared" si="51"/>
        <v>0</v>
      </c>
      <c r="B3321" s="108" t="s">
        <v>13961</v>
      </c>
      <c r="C3321" s="108" t="s">
        <v>13962</v>
      </c>
    </row>
    <row r="3322" spans="1:3" x14ac:dyDescent="0.3">
      <c r="A3322" s="108">
        <f t="shared" si="51"/>
        <v>0</v>
      </c>
      <c r="B3322" s="108" t="s">
        <v>13965</v>
      </c>
      <c r="C3322" s="108" t="s">
        <v>13966</v>
      </c>
    </row>
    <row r="3323" spans="1:3" x14ac:dyDescent="0.3">
      <c r="A3323" s="108">
        <f t="shared" si="51"/>
        <v>0</v>
      </c>
      <c r="B3323" s="108" t="s">
        <v>13969</v>
      </c>
      <c r="C3323" s="108" t="s">
        <v>13970</v>
      </c>
    </row>
    <row r="3324" spans="1:3" x14ac:dyDescent="0.3">
      <c r="A3324" s="108">
        <f t="shared" si="51"/>
        <v>0</v>
      </c>
      <c r="B3324" s="108" t="s">
        <v>13973</v>
      </c>
      <c r="C3324" s="108" t="s">
        <v>13974</v>
      </c>
    </row>
    <row r="3325" spans="1:3" x14ac:dyDescent="0.3">
      <c r="A3325" s="108">
        <f t="shared" si="51"/>
        <v>0</v>
      </c>
      <c r="B3325" s="108" t="s">
        <v>13977</v>
      </c>
      <c r="C3325" s="108" t="s">
        <v>13978</v>
      </c>
    </row>
    <row r="3326" spans="1:3" x14ac:dyDescent="0.3">
      <c r="A3326" s="108">
        <f t="shared" si="51"/>
        <v>0</v>
      </c>
      <c r="B3326" s="108" t="s">
        <v>13981</v>
      </c>
      <c r="C3326" s="108" t="s">
        <v>13982</v>
      </c>
    </row>
    <row r="3327" spans="1:3" x14ac:dyDescent="0.3">
      <c r="A3327" s="108">
        <f t="shared" si="51"/>
        <v>0</v>
      </c>
      <c r="B3327" s="108" t="s">
        <v>13985</v>
      </c>
      <c r="C3327" s="108" t="s">
        <v>13986</v>
      </c>
    </row>
    <row r="3328" spans="1:3" x14ac:dyDescent="0.3">
      <c r="A3328" s="108">
        <f t="shared" si="51"/>
        <v>0</v>
      </c>
      <c r="B3328" s="108" t="s">
        <v>13989</v>
      </c>
      <c r="C3328" s="108" t="s">
        <v>13990</v>
      </c>
    </row>
    <row r="3329" spans="1:3" x14ac:dyDescent="0.3">
      <c r="A3329" s="108">
        <f t="shared" si="51"/>
        <v>0</v>
      </c>
      <c r="B3329" s="108" t="s">
        <v>13993</v>
      </c>
      <c r="C3329" s="108" t="s">
        <v>13994</v>
      </c>
    </row>
    <row r="3330" spans="1:3" x14ac:dyDescent="0.3">
      <c r="A3330" s="108">
        <f t="shared" si="51"/>
        <v>0</v>
      </c>
      <c r="B3330" s="108" t="s">
        <v>13997</v>
      </c>
      <c r="C3330" s="108" t="s">
        <v>13998</v>
      </c>
    </row>
    <row r="3331" spans="1:3" x14ac:dyDescent="0.3">
      <c r="A3331" s="108">
        <f t="shared" ref="A3331:A3394" si="52">IFERROR(IF(SEARCH($D$1,C3331)&gt;0,A3330+1,A3330),A3330)</f>
        <v>0</v>
      </c>
      <c r="B3331" s="108" t="s">
        <v>14001</v>
      </c>
      <c r="C3331" s="108" t="s">
        <v>14002</v>
      </c>
    </row>
    <row r="3332" spans="1:3" x14ac:dyDescent="0.3">
      <c r="A3332" s="108">
        <f t="shared" si="52"/>
        <v>0</v>
      </c>
      <c r="B3332" s="108" t="s">
        <v>14005</v>
      </c>
      <c r="C3332" s="108" t="s">
        <v>14006</v>
      </c>
    </row>
    <row r="3333" spans="1:3" x14ac:dyDescent="0.3">
      <c r="A3333" s="108">
        <f t="shared" si="52"/>
        <v>0</v>
      </c>
      <c r="B3333" s="108" t="s">
        <v>14009</v>
      </c>
      <c r="C3333" s="108" t="s">
        <v>14010</v>
      </c>
    </row>
    <row r="3334" spans="1:3" x14ac:dyDescent="0.3">
      <c r="A3334" s="108">
        <f t="shared" si="52"/>
        <v>0</v>
      </c>
      <c r="B3334" s="108" t="s">
        <v>14013</v>
      </c>
      <c r="C3334" s="108" t="s">
        <v>14014</v>
      </c>
    </row>
    <row r="3335" spans="1:3" x14ac:dyDescent="0.3">
      <c r="A3335" s="108">
        <f t="shared" si="52"/>
        <v>0</v>
      </c>
      <c r="B3335" s="108" t="s">
        <v>14017</v>
      </c>
      <c r="C3335" s="108" t="s">
        <v>14018</v>
      </c>
    </row>
    <row r="3336" spans="1:3" x14ac:dyDescent="0.3">
      <c r="A3336" s="108">
        <f t="shared" si="52"/>
        <v>0</v>
      </c>
      <c r="B3336" s="108" t="s">
        <v>14021</v>
      </c>
      <c r="C3336" s="108" t="s">
        <v>14022</v>
      </c>
    </row>
    <row r="3337" spans="1:3" x14ac:dyDescent="0.3">
      <c r="A3337" s="108">
        <f t="shared" si="52"/>
        <v>0</v>
      </c>
      <c r="B3337" s="108" t="s">
        <v>14025</v>
      </c>
      <c r="C3337" s="108" t="s">
        <v>14026</v>
      </c>
    </row>
    <row r="3338" spans="1:3" x14ac:dyDescent="0.3">
      <c r="A3338" s="108">
        <f t="shared" si="52"/>
        <v>0</v>
      </c>
      <c r="B3338" s="108" t="s">
        <v>14029</v>
      </c>
      <c r="C3338" s="108" t="s">
        <v>14030</v>
      </c>
    </row>
    <row r="3339" spans="1:3" x14ac:dyDescent="0.3">
      <c r="A3339" s="108">
        <f t="shared" si="52"/>
        <v>0</v>
      </c>
      <c r="B3339" s="108" t="s">
        <v>14033</v>
      </c>
      <c r="C3339" s="108" t="s">
        <v>14034</v>
      </c>
    </row>
    <row r="3340" spans="1:3" x14ac:dyDescent="0.3">
      <c r="A3340" s="108">
        <f t="shared" si="52"/>
        <v>0</v>
      </c>
      <c r="B3340" s="108" t="s">
        <v>14037</v>
      </c>
      <c r="C3340" s="108" t="s">
        <v>14038</v>
      </c>
    </row>
    <row r="3341" spans="1:3" x14ac:dyDescent="0.3">
      <c r="A3341" s="108">
        <f t="shared" si="52"/>
        <v>0</v>
      </c>
      <c r="B3341" s="108" t="s">
        <v>14041</v>
      </c>
      <c r="C3341" s="108" t="s">
        <v>14042</v>
      </c>
    </row>
    <row r="3342" spans="1:3" x14ac:dyDescent="0.3">
      <c r="A3342" s="108">
        <f t="shared" si="52"/>
        <v>0</v>
      </c>
      <c r="B3342" s="108" t="s">
        <v>14045</v>
      </c>
      <c r="C3342" s="108" t="s">
        <v>14046</v>
      </c>
    </row>
    <row r="3343" spans="1:3" x14ac:dyDescent="0.3">
      <c r="A3343" s="108">
        <f t="shared" si="52"/>
        <v>0</v>
      </c>
      <c r="B3343" s="108" t="s">
        <v>14049</v>
      </c>
      <c r="C3343" s="108" t="s">
        <v>14050</v>
      </c>
    </row>
    <row r="3344" spans="1:3" x14ac:dyDescent="0.3">
      <c r="A3344" s="108">
        <f t="shared" si="52"/>
        <v>0</v>
      </c>
      <c r="B3344" s="108" t="s">
        <v>14053</v>
      </c>
      <c r="C3344" s="108" t="s">
        <v>14054</v>
      </c>
    </row>
    <row r="3345" spans="1:3" x14ac:dyDescent="0.3">
      <c r="A3345" s="108">
        <f t="shared" si="52"/>
        <v>0</v>
      </c>
      <c r="B3345" s="108" t="s">
        <v>14057</v>
      </c>
      <c r="C3345" s="108" t="s">
        <v>14058</v>
      </c>
    </row>
    <row r="3346" spans="1:3" x14ac:dyDescent="0.3">
      <c r="A3346" s="108">
        <f t="shared" si="52"/>
        <v>0</v>
      </c>
      <c r="B3346" s="108" t="s">
        <v>14061</v>
      </c>
      <c r="C3346" s="108" t="s">
        <v>14062</v>
      </c>
    </row>
    <row r="3347" spans="1:3" x14ac:dyDescent="0.3">
      <c r="A3347" s="108">
        <f t="shared" si="52"/>
        <v>0</v>
      </c>
      <c r="B3347" s="108" t="s">
        <v>14065</v>
      </c>
      <c r="C3347" s="108" t="s">
        <v>14066</v>
      </c>
    </row>
    <row r="3348" spans="1:3" x14ac:dyDescent="0.3">
      <c r="A3348" s="108">
        <f t="shared" si="52"/>
        <v>0</v>
      </c>
      <c r="B3348" s="108" t="s">
        <v>14069</v>
      </c>
      <c r="C3348" s="108" t="s">
        <v>14070</v>
      </c>
    </row>
    <row r="3349" spans="1:3" x14ac:dyDescent="0.3">
      <c r="A3349" s="108">
        <f t="shared" si="52"/>
        <v>0</v>
      </c>
      <c r="B3349" s="108" t="s">
        <v>14073</v>
      </c>
      <c r="C3349" s="108" t="s">
        <v>14074</v>
      </c>
    </row>
    <row r="3350" spans="1:3" x14ac:dyDescent="0.3">
      <c r="A3350" s="108">
        <f t="shared" si="52"/>
        <v>0</v>
      </c>
      <c r="B3350" s="108" t="s">
        <v>14077</v>
      </c>
      <c r="C3350" s="108" t="s">
        <v>14078</v>
      </c>
    </row>
    <row r="3351" spans="1:3" x14ac:dyDescent="0.3">
      <c r="A3351" s="108">
        <f t="shared" si="52"/>
        <v>0</v>
      </c>
      <c r="B3351" s="108" t="s">
        <v>14081</v>
      </c>
      <c r="C3351" s="108" t="s">
        <v>14082</v>
      </c>
    </row>
    <row r="3352" spans="1:3" x14ac:dyDescent="0.3">
      <c r="A3352" s="108">
        <f t="shared" si="52"/>
        <v>0</v>
      </c>
      <c r="B3352" s="108" t="s">
        <v>14085</v>
      </c>
      <c r="C3352" s="108" t="s">
        <v>14086</v>
      </c>
    </row>
    <row r="3353" spans="1:3" x14ac:dyDescent="0.3">
      <c r="A3353" s="108">
        <f t="shared" si="52"/>
        <v>0</v>
      </c>
      <c r="B3353" s="108" t="s">
        <v>14089</v>
      </c>
      <c r="C3353" s="108" t="s">
        <v>14090</v>
      </c>
    </row>
    <row r="3354" spans="1:3" x14ac:dyDescent="0.3">
      <c r="A3354" s="108">
        <f t="shared" si="52"/>
        <v>0</v>
      </c>
      <c r="B3354" s="108" t="s">
        <v>14093</v>
      </c>
      <c r="C3354" s="108" t="s">
        <v>14094</v>
      </c>
    </row>
    <row r="3355" spans="1:3" x14ac:dyDescent="0.3">
      <c r="A3355" s="108">
        <f t="shared" si="52"/>
        <v>0</v>
      </c>
      <c r="B3355" s="108" t="s">
        <v>14097</v>
      </c>
      <c r="C3355" s="108" t="s">
        <v>14098</v>
      </c>
    </row>
    <row r="3356" spans="1:3" x14ac:dyDescent="0.3">
      <c r="A3356" s="108">
        <f t="shared" si="52"/>
        <v>0</v>
      </c>
      <c r="B3356" s="108" t="s">
        <v>14101</v>
      </c>
      <c r="C3356" s="108" t="s">
        <v>14102</v>
      </c>
    </row>
    <row r="3357" spans="1:3" x14ac:dyDescent="0.3">
      <c r="A3357" s="108">
        <f t="shared" si="52"/>
        <v>0</v>
      </c>
      <c r="B3357" s="108" t="s">
        <v>14105</v>
      </c>
      <c r="C3357" s="108" t="s">
        <v>14106</v>
      </c>
    </row>
    <row r="3358" spans="1:3" x14ac:dyDescent="0.3">
      <c r="A3358" s="108">
        <f t="shared" si="52"/>
        <v>0</v>
      </c>
      <c r="B3358" s="108" t="s">
        <v>14109</v>
      </c>
      <c r="C3358" s="108" t="s">
        <v>14110</v>
      </c>
    </row>
    <row r="3359" spans="1:3" x14ac:dyDescent="0.3">
      <c r="A3359" s="108">
        <f t="shared" si="52"/>
        <v>0</v>
      </c>
      <c r="B3359" s="108" t="s">
        <v>14113</v>
      </c>
      <c r="C3359" s="108" t="s">
        <v>14114</v>
      </c>
    </row>
    <row r="3360" spans="1:3" x14ac:dyDescent="0.3">
      <c r="A3360" s="108">
        <f t="shared" si="52"/>
        <v>0</v>
      </c>
      <c r="B3360" s="108" t="s">
        <v>14117</v>
      </c>
      <c r="C3360" s="108" t="s">
        <v>14118</v>
      </c>
    </row>
    <row r="3361" spans="1:3" x14ac:dyDescent="0.3">
      <c r="A3361" s="108">
        <f t="shared" si="52"/>
        <v>0</v>
      </c>
      <c r="B3361" s="108" t="s">
        <v>14121</v>
      </c>
      <c r="C3361" s="108" t="s">
        <v>14122</v>
      </c>
    </row>
    <row r="3362" spans="1:3" x14ac:dyDescent="0.3">
      <c r="A3362" s="108">
        <f t="shared" si="52"/>
        <v>0</v>
      </c>
      <c r="B3362" s="108" t="s">
        <v>14125</v>
      </c>
      <c r="C3362" s="108" t="s">
        <v>14126</v>
      </c>
    </row>
    <row r="3363" spans="1:3" x14ac:dyDescent="0.3">
      <c r="A3363" s="108">
        <f t="shared" si="52"/>
        <v>0</v>
      </c>
      <c r="B3363" s="108" t="s">
        <v>14129</v>
      </c>
      <c r="C3363" s="108" t="s">
        <v>14130</v>
      </c>
    </row>
    <row r="3364" spans="1:3" x14ac:dyDescent="0.3">
      <c r="A3364" s="108">
        <f t="shared" si="52"/>
        <v>0</v>
      </c>
      <c r="B3364" s="108" t="s">
        <v>14133</v>
      </c>
      <c r="C3364" s="108" t="s">
        <v>14134</v>
      </c>
    </row>
    <row r="3365" spans="1:3" x14ac:dyDescent="0.3">
      <c r="A3365" s="108">
        <f t="shared" si="52"/>
        <v>0</v>
      </c>
      <c r="B3365" s="108" t="s">
        <v>14137</v>
      </c>
      <c r="C3365" s="108" t="s">
        <v>14138</v>
      </c>
    </row>
    <row r="3366" spans="1:3" x14ac:dyDescent="0.3">
      <c r="A3366" s="108">
        <f t="shared" si="52"/>
        <v>0</v>
      </c>
      <c r="B3366" s="108" t="s">
        <v>14141</v>
      </c>
      <c r="C3366" s="108" t="s">
        <v>14142</v>
      </c>
    </row>
    <row r="3367" spans="1:3" x14ac:dyDescent="0.3">
      <c r="A3367" s="108">
        <f t="shared" si="52"/>
        <v>0</v>
      </c>
      <c r="B3367" s="108" t="s">
        <v>14145</v>
      </c>
      <c r="C3367" s="108" t="s">
        <v>14146</v>
      </c>
    </row>
    <row r="3368" spans="1:3" x14ac:dyDescent="0.3">
      <c r="A3368" s="108">
        <f t="shared" si="52"/>
        <v>0</v>
      </c>
      <c r="B3368" s="108" t="s">
        <v>14149</v>
      </c>
      <c r="C3368" s="108" t="s">
        <v>14150</v>
      </c>
    </row>
    <row r="3369" spans="1:3" x14ac:dyDescent="0.3">
      <c r="A3369" s="108">
        <f t="shared" si="52"/>
        <v>0</v>
      </c>
      <c r="B3369" s="108" t="s">
        <v>14153</v>
      </c>
      <c r="C3369" s="108" t="s">
        <v>14154</v>
      </c>
    </row>
    <row r="3370" spans="1:3" x14ac:dyDescent="0.3">
      <c r="A3370" s="108">
        <f t="shared" si="52"/>
        <v>0</v>
      </c>
      <c r="B3370" s="108" t="s">
        <v>14157</v>
      </c>
      <c r="C3370" s="108" t="s">
        <v>14158</v>
      </c>
    </row>
    <row r="3371" spans="1:3" x14ac:dyDescent="0.3">
      <c r="A3371" s="108">
        <f t="shared" si="52"/>
        <v>0</v>
      </c>
      <c r="B3371" s="108" t="s">
        <v>14161</v>
      </c>
      <c r="C3371" s="108" t="s">
        <v>14162</v>
      </c>
    </row>
    <row r="3372" spans="1:3" x14ac:dyDescent="0.3">
      <c r="A3372" s="108">
        <f t="shared" si="52"/>
        <v>0</v>
      </c>
      <c r="B3372" s="108" t="s">
        <v>14165</v>
      </c>
      <c r="C3372" s="108" t="s">
        <v>14166</v>
      </c>
    </row>
    <row r="3373" spans="1:3" x14ac:dyDescent="0.3">
      <c r="A3373" s="108">
        <f t="shared" si="52"/>
        <v>0</v>
      </c>
      <c r="B3373" s="108" t="s">
        <v>14169</v>
      </c>
      <c r="C3373" s="108" t="s">
        <v>14170</v>
      </c>
    </row>
    <row r="3374" spans="1:3" x14ac:dyDescent="0.3">
      <c r="A3374" s="108">
        <f t="shared" si="52"/>
        <v>0</v>
      </c>
      <c r="B3374" s="108" t="s">
        <v>14173</v>
      </c>
      <c r="C3374" s="108" t="s">
        <v>14174</v>
      </c>
    </row>
    <row r="3375" spans="1:3" x14ac:dyDescent="0.3">
      <c r="A3375" s="108">
        <f t="shared" si="52"/>
        <v>0</v>
      </c>
      <c r="B3375" s="108" t="s">
        <v>14177</v>
      </c>
      <c r="C3375" s="108" t="s">
        <v>14178</v>
      </c>
    </row>
    <row r="3376" spans="1:3" x14ac:dyDescent="0.3">
      <c r="A3376" s="108">
        <f t="shared" si="52"/>
        <v>0</v>
      </c>
      <c r="B3376" s="108" t="s">
        <v>14181</v>
      </c>
      <c r="C3376" s="108" t="s">
        <v>14182</v>
      </c>
    </row>
    <row r="3377" spans="1:3" x14ac:dyDescent="0.3">
      <c r="A3377" s="108">
        <f t="shared" si="52"/>
        <v>0</v>
      </c>
      <c r="B3377" s="108" t="s">
        <v>14185</v>
      </c>
      <c r="C3377" s="108" t="s">
        <v>14186</v>
      </c>
    </row>
    <row r="3378" spans="1:3" x14ac:dyDescent="0.3">
      <c r="A3378" s="108">
        <f t="shared" si="52"/>
        <v>0</v>
      </c>
      <c r="B3378" s="108" t="s">
        <v>14189</v>
      </c>
      <c r="C3378" s="108" t="s">
        <v>14190</v>
      </c>
    </row>
    <row r="3379" spans="1:3" x14ac:dyDescent="0.3">
      <c r="A3379" s="108">
        <f t="shared" si="52"/>
        <v>0</v>
      </c>
      <c r="B3379" s="108" t="s">
        <v>14193</v>
      </c>
      <c r="C3379" s="108" t="s">
        <v>14194</v>
      </c>
    </row>
    <row r="3380" spans="1:3" x14ac:dyDescent="0.3">
      <c r="A3380" s="108">
        <f t="shared" si="52"/>
        <v>0</v>
      </c>
      <c r="B3380" s="108" t="s">
        <v>14197</v>
      </c>
      <c r="C3380" s="108" t="s">
        <v>14198</v>
      </c>
    </row>
    <row r="3381" spans="1:3" x14ac:dyDescent="0.3">
      <c r="A3381" s="108">
        <f t="shared" si="52"/>
        <v>0</v>
      </c>
      <c r="B3381" s="108" t="s">
        <v>14201</v>
      </c>
      <c r="C3381" s="108" t="s">
        <v>14202</v>
      </c>
    </row>
    <row r="3382" spans="1:3" x14ac:dyDescent="0.3">
      <c r="A3382" s="108">
        <f t="shared" si="52"/>
        <v>0</v>
      </c>
      <c r="B3382" s="108" t="s">
        <v>14205</v>
      </c>
      <c r="C3382" s="108" t="s">
        <v>14206</v>
      </c>
    </row>
    <row r="3383" spans="1:3" x14ac:dyDescent="0.3">
      <c r="A3383" s="108">
        <f t="shared" si="52"/>
        <v>0</v>
      </c>
      <c r="B3383" s="108" t="s">
        <v>14209</v>
      </c>
      <c r="C3383" s="108" t="s">
        <v>14210</v>
      </c>
    </row>
    <row r="3384" spans="1:3" x14ac:dyDescent="0.3">
      <c r="A3384" s="108">
        <f t="shared" si="52"/>
        <v>0</v>
      </c>
      <c r="B3384" s="108" t="s">
        <v>14213</v>
      </c>
      <c r="C3384" s="108" t="s">
        <v>14214</v>
      </c>
    </row>
    <row r="3385" spans="1:3" x14ac:dyDescent="0.3">
      <c r="A3385" s="108">
        <f t="shared" si="52"/>
        <v>0</v>
      </c>
      <c r="B3385" s="108" t="s">
        <v>14216</v>
      </c>
      <c r="C3385" s="108" t="s">
        <v>14217</v>
      </c>
    </row>
    <row r="3386" spans="1:3" x14ac:dyDescent="0.3">
      <c r="A3386" s="108">
        <f t="shared" si="52"/>
        <v>0</v>
      </c>
      <c r="B3386" s="108" t="s">
        <v>14220</v>
      </c>
      <c r="C3386" s="108" t="s">
        <v>14221</v>
      </c>
    </row>
    <row r="3387" spans="1:3" x14ac:dyDescent="0.3">
      <c r="A3387" s="108">
        <f t="shared" si="52"/>
        <v>0</v>
      </c>
      <c r="B3387" s="108" t="s">
        <v>14224</v>
      </c>
      <c r="C3387" s="108" t="s">
        <v>14225</v>
      </c>
    </row>
    <row r="3388" spans="1:3" x14ac:dyDescent="0.3">
      <c r="A3388" s="108">
        <f t="shared" si="52"/>
        <v>0</v>
      </c>
      <c r="B3388" s="108" t="s">
        <v>14228</v>
      </c>
      <c r="C3388" s="108" t="s">
        <v>14229</v>
      </c>
    </row>
    <row r="3389" spans="1:3" x14ac:dyDescent="0.3">
      <c r="A3389" s="108">
        <f t="shared" si="52"/>
        <v>0</v>
      </c>
      <c r="B3389" s="108" t="s">
        <v>14232</v>
      </c>
      <c r="C3389" s="108" t="s">
        <v>14233</v>
      </c>
    </row>
    <row r="3390" spans="1:3" x14ac:dyDescent="0.3">
      <c r="A3390" s="108">
        <f t="shared" si="52"/>
        <v>0</v>
      </c>
      <c r="B3390" s="108" t="s">
        <v>14236</v>
      </c>
      <c r="C3390" s="108" t="s">
        <v>14237</v>
      </c>
    </row>
    <row r="3391" spans="1:3" x14ac:dyDescent="0.3">
      <c r="A3391" s="108">
        <f t="shared" si="52"/>
        <v>0</v>
      </c>
      <c r="B3391" s="108" t="s">
        <v>14240</v>
      </c>
      <c r="C3391" s="108" t="s">
        <v>14241</v>
      </c>
    </row>
    <row r="3392" spans="1:3" x14ac:dyDescent="0.3">
      <c r="A3392" s="108">
        <f t="shared" si="52"/>
        <v>0</v>
      </c>
      <c r="B3392" s="108" t="s">
        <v>14244</v>
      </c>
      <c r="C3392" s="108" t="s">
        <v>14245</v>
      </c>
    </row>
    <row r="3393" spans="1:3" x14ac:dyDescent="0.3">
      <c r="A3393" s="108">
        <f t="shared" si="52"/>
        <v>0</v>
      </c>
      <c r="B3393" s="108" t="s">
        <v>14248</v>
      </c>
      <c r="C3393" s="108" t="s">
        <v>14249</v>
      </c>
    </row>
    <row r="3394" spans="1:3" x14ac:dyDescent="0.3">
      <c r="A3394" s="108">
        <f t="shared" si="52"/>
        <v>0</v>
      </c>
      <c r="B3394" s="108" t="s">
        <v>14252</v>
      </c>
      <c r="C3394" s="108" t="s">
        <v>14253</v>
      </c>
    </row>
    <row r="3395" spans="1:3" x14ac:dyDescent="0.3">
      <c r="A3395" s="108">
        <f t="shared" ref="A3395:A3458" si="53">IFERROR(IF(SEARCH($D$1,C3395)&gt;0,A3394+1,A3394),A3394)</f>
        <v>0</v>
      </c>
      <c r="B3395" s="108" t="s">
        <v>14256</v>
      </c>
      <c r="C3395" s="108" t="s">
        <v>14257</v>
      </c>
    </row>
    <row r="3396" spans="1:3" x14ac:dyDescent="0.3">
      <c r="A3396" s="108">
        <f t="shared" si="53"/>
        <v>0</v>
      </c>
      <c r="B3396" s="108" t="s">
        <v>14260</v>
      </c>
      <c r="C3396" s="108" t="s">
        <v>14261</v>
      </c>
    </row>
    <row r="3397" spans="1:3" x14ac:dyDescent="0.3">
      <c r="A3397" s="108">
        <f t="shared" si="53"/>
        <v>0</v>
      </c>
      <c r="B3397" s="108" t="s">
        <v>14264</v>
      </c>
      <c r="C3397" s="108" t="s">
        <v>14265</v>
      </c>
    </row>
    <row r="3398" spans="1:3" x14ac:dyDescent="0.3">
      <c r="A3398" s="108">
        <f t="shared" si="53"/>
        <v>0</v>
      </c>
      <c r="B3398" s="108" t="s">
        <v>14268</v>
      </c>
      <c r="C3398" s="108" t="s">
        <v>14269</v>
      </c>
    </row>
    <row r="3399" spans="1:3" x14ac:dyDescent="0.3">
      <c r="A3399" s="108">
        <f t="shared" si="53"/>
        <v>0</v>
      </c>
      <c r="B3399" s="108" t="s">
        <v>14272</v>
      </c>
      <c r="C3399" s="108" t="s">
        <v>14273</v>
      </c>
    </row>
    <row r="3400" spans="1:3" x14ac:dyDescent="0.3">
      <c r="A3400" s="108">
        <f t="shared" si="53"/>
        <v>0</v>
      </c>
      <c r="B3400" s="108" t="s">
        <v>14276</v>
      </c>
      <c r="C3400" s="108" t="s">
        <v>14277</v>
      </c>
    </row>
    <row r="3401" spans="1:3" x14ac:dyDescent="0.3">
      <c r="A3401" s="108">
        <f t="shared" si="53"/>
        <v>0</v>
      </c>
      <c r="B3401" s="108" t="s">
        <v>14280</v>
      </c>
      <c r="C3401" s="108" t="s">
        <v>14281</v>
      </c>
    </row>
    <row r="3402" spans="1:3" x14ac:dyDescent="0.3">
      <c r="A3402" s="108">
        <f t="shared" si="53"/>
        <v>0</v>
      </c>
      <c r="B3402" s="108" t="s">
        <v>14284</v>
      </c>
      <c r="C3402" s="108" t="s">
        <v>14285</v>
      </c>
    </row>
    <row r="3403" spans="1:3" x14ac:dyDescent="0.3">
      <c r="A3403" s="108">
        <f t="shared" si="53"/>
        <v>0</v>
      </c>
      <c r="B3403" s="108" t="s">
        <v>14286</v>
      </c>
      <c r="C3403" s="108" t="s">
        <v>14287</v>
      </c>
    </row>
    <row r="3404" spans="1:3" x14ac:dyDescent="0.3">
      <c r="A3404" s="108">
        <f t="shared" si="53"/>
        <v>0</v>
      </c>
      <c r="B3404" s="108" t="s">
        <v>14290</v>
      </c>
      <c r="C3404" s="108" t="s">
        <v>14291</v>
      </c>
    </row>
    <row r="3405" spans="1:3" x14ac:dyDescent="0.3">
      <c r="A3405" s="108">
        <f t="shared" si="53"/>
        <v>0</v>
      </c>
      <c r="B3405" s="108" t="s">
        <v>14294</v>
      </c>
      <c r="C3405" s="108" t="s">
        <v>14295</v>
      </c>
    </row>
    <row r="3406" spans="1:3" x14ac:dyDescent="0.3">
      <c r="A3406" s="108">
        <f t="shared" si="53"/>
        <v>0</v>
      </c>
      <c r="B3406" s="108" t="s">
        <v>14298</v>
      </c>
      <c r="C3406" s="108" t="s">
        <v>14299</v>
      </c>
    </row>
    <row r="3407" spans="1:3" x14ac:dyDescent="0.3">
      <c r="A3407" s="108">
        <f t="shared" si="53"/>
        <v>0</v>
      </c>
      <c r="B3407" s="108" t="s">
        <v>14302</v>
      </c>
      <c r="C3407" s="108" t="s">
        <v>14303</v>
      </c>
    </row>
    <row r="3408" spans="1:3" x14ac:dyDescent="0.3">
      <c r="A3408" s="108">
        <f t="shared" si="53"/>
        <v>0</v>
      </c>
      <c r="B3408" s="108" t="s">
        <v>14306</v>
      </c>
      <c r="C3408" s="108" t="s">
        <v>14307</v>
      </c>
    </row>
    <row r="3409" spans="1:3" x14ac:dyDescent="0.3">
      <c r="A3409" s="108">
        <f t="shared" si="53"/>
        <v>0</v>
      </c>
      <c r="B3409" s="108" t="s">
        <v>14310</v>
      </c>
      <c r="C3409" s="108" t="s">
        <v>14311</v>
      </c>
    </row>
    <row r="3410" spans="1:3" x14ac:dyDescent="0.3">
      <c r="A3410" s="108">
        <f t="shared" si="53"/>
        <v>0</v>
      </c>
      <c r="B3410" s="108" t="s">
        <v>14314</v>
      </c>
      <c r="C3410" s="108" t="s">
        <v>14315</v>
      </c>
    </row>
    <row r="3411" spans="1:3" x14ac:dyDescent="0.3">
      <c r="A3411" s="108">
        <f t="shared" si="53"/>
        <v>0</v>
      </c>
      <c r="B3411" s="108" t="s">
        <v>14318</v>
      </c>
      <c r="C3411" s="108" t="s">
        <v>14319</v>
      </c>
    </row>
    <row r="3412" spans="1:3" x14ac:dyDescent="0.3">
      <c r="A3412" s="108">
        <f t="shared" si="53"/>
        <v>0</v>
      </c>
      <c r="B3412" s="108" t="s">
        <v>14321</v>
      </c>
      <c r="C3412" s="108" t="s">
        <v>14322</v>
      </c>
    </row>
    <row r="3413" spans="1:3" x14ac:dyDescent="0.3">
      <c r="A3413" s="108">
        <f t="shared" si="53"/>
        <v>0</v>
      </c>
      <c r="B3413" s="108" t="s">
        <v>14323</v>
      </c>
      <c r="C3413" s="108" t="s">
        <v>14324</v>
      </c>
    </row>
    <row r="3414" spans="1:3" x14ac:dyDescent="0.3">
      <c r="A3414" s="108">
        <f t="shared" si="53"/>
        <v>0</v>
      </c>
      <c r="B3414" s="108" t="s">
        <v>14327</v>
      </c>
      <c r="C3414" s="108" t="s">
        <v>14328</v>
      </c>
    </row>
    <row r="3415" spans="1:3" x14ac:dyDescent="0.3">
      <c r="A3415" s="108">
        <f t="shared" si="53"/>
        <v>0</v>
      </c>
      <c r="B3415" s="108" t="s">
        <v>14331</v>
      </c>
      <c r="C3415" s="108" t="s">
        <v>14332</v>
      </c>
    </row>
    <row r="3416" spans="1:3" x14ac:dyDescent="0.3">
      <c r="A3416" s="108">
        <f t="shared" si="53"/>
        <v>0</v>
      </c>
      <c r="B3416" s="108" t="s">
        <v>14335</v>
      </c>
      <c r="C3416" s="108" t="s">
        <v>14336</v>
      </c>
    </row>
    <row r="3417" spans="1:3" x14ac:dyDescent="0.3">
      <c r="A3417" s="108">
        <f t="shared" si="53"/>
        <v>0</v>
      </c>
      <c r="B3417" s="108" t="s">
        <v>14339</v>
      </c>
      <c r="C3417" s="108" t="s">
        <v>14340</v>
      </c>
    </row>
    <row r="3418" spans="1:3" x14ac:dyDescent="0.3">
      <c r="A3418" s="108">
        <f t="shared" si="53"/>
        <v>0</v>
      </c>
      <c r="B3418" s="108" t="s">
        <v>14342</v>
      </c>
      <c r="C3418" s="108" t="s">
        <v>14343</v>
      </c>
    </row>
    <row r="3419" spans="1:3" x14ac:dyDescent="0.3">
      <c r="A3419" s="108">
        <f t="shared" si="53"/>
        <v>0</v>
      </c>
      <c r="B3419" s="108" t="s">
        <v>14346</v>
      </c>
      <c r="C3419" s="108" t="s">
        <v>14347</v>
      </c>
    </row>
    <row r="3420" spans="1:3" x14ac:dyDescent="0.3">
      <c r="A3420" s="108">
        <f t="shared" si="53"/>
        <v>0</v>
      </c>
      <c r="B3420" s="108" t="s">
        <v>14350</v>
      </c>
      <c r="C3420" s="108" t="s">
        <v>14351</v>
      </c>
    </row>
    <row r="3421" spans="1:3" x14ac:dyDescent="0.3">
      <c r="A3421" s="108">
        <f t="shared" si="53"/>
        <v>0</v>
      </c>
      <c r="B3421" s="108" t="s">
        <v>14354</v>
      </c>
      <c r="C3421" s="108" t="s">
        <v>14355</v>
      </c>
    </row>
    <row r="3422" spans="1:3" x14ac:dyDescent="0.3">
      <c r="A3422" s="108">
        <f t="shared" si="53"/>
        <v>0</v>
      </c>
      <c r="B3422" s="108" t="s">
        <v>14356</v>
      </c>
      <c r="C3422" s="108" t="s">
        <v>14357</v>
      </c>
    </row>
    <row r="3423" spans="1:3" x14ac:dyDescent="0.3">
      <c r="A3423" s="108">
        <f t="shared" si="53"/>
        <v>0</v>
      </c>
      <c r="B3423" s="108" t="s">
        <v>14358</v>
      </c>
      <c r="C3423" s="108" t="s">
        <v>14359</v>
      </c>
    </row>
    <row r="3424" spans="1:3" x14ac:dyDescent="0.3">
      <c r="A3424" s="108">
        <f t="shared" si="53"/>
        <v>0</v>
      </c>
      <c r="B3424" s="108" t="s">
        <v>14362</v>
      </c>
      <c r="C3424" s="108" t="s">
        <v>14363</v>
      </c>
    </row>
    <row r="3425" spans="1:3" x14ac:dyDescent="0.3">
      <c r="A3425" s="108">
        <f t="shared" si="53"/>
        <v>0</v>
      </c>
      <c r="B3425" s="108" t="s">
        <v>14366</v>
      </c>
      <c r="C3425" s="108" t="s">
        <v>14367</v>
      </c>
    </row>
    <row r="3426" spans="1:3" x14ac:dyDescent="0.3">
      <c r="A3426" s="108">
        <f t="shared" si="53"/>
        <v>0</v>
      </c>
      <c r="B3426" s="108" t="s">
        <v>14370</v>
      </c>
      <c r="C3426" s="108" t="s">
        <v>14371</v>
      </c>
    </row>
    <row r="3427" spans="1:3" x14ac:dyDescent="0.3">
      <c r="A3427" s="108">
        <f t="shared" si="53"/>
        <v>0</v>
      </c>
      <c r="B3427" s="108" t="s">
        <v>14374</v>
      </c>
      <c r="C3427" s="108" t="s">
        <v>14375</v>
      </c>
    </row>
    <row r="3428" spans="1:3" x14ac:dyDescent="0.3">
      <c r="A3428" s="108">
        <f t="shared" si="53"/>
        <v>0</v>
      </c>
      <c r="B3428" s="108" t="s">
        <v>14378</v>
      </c>
      <c r="C3428" s="108" t="s">
        <v>14379</v>
      </c>
    </row>
    <row r="3429" spans="1:3" x14ac:dyDescent="0.3">
      <c r="A3429" s="108">
        <f t="shared" si="53"/>
        <v>0</v>
      </c>
      <c r="B3429" s="108" t="s">
        <v>14382</v>
      </c>
      <c r="C3429" s="108" t="s">
        <v>14383</v>
      </c>
    </row>
    <row r="3430" spans="1:3" x14ac:dyDescent="0.3">
      <c r="A3430" s="108">
        <f t="shared" si="53"/>
        <v>0</v>
      </c>
      <c r="B3430" s="108" t="s">
        <v>14384</v>
      </c>
      <c r="C3430" s="108" t="s">
        <v>14385</v>
      </c>
    </row>
    <row r="3431" spans="1:3" x14ac:dyDescent="0.3">
      <c r="A3431" s="108">
        <f t="shared" si="53"/>
        <v>0</v>
      </c>
      <c r="B3431" s="108" t="s">
        <v>14386</v>
      </c>
      <c r="C3431" s="108" t="s">
        <v>14387</v>
      </c>
    </row>
    <row r="3432" spans="1:3" x14ac:dyDescent="0.3">
      <c r="A3432" s="108">
        <f t="shared" si="53"/>
        <v>0</v>
      </c>
      <c r="B3432" s="108" t="s">
        <v>14390</v>
      </c>
      <c r="C3432" s="108" t="s">
        <v>14391</v>
      </c>
    </row>
    <row r="3433" spans="1:3" x14ac:dyDescent="0.3">
      <c r="A3433" s="108">
        <f t="shared" si="53"/>
        <v>0</v>
      </c>
      <c r="B3433" s="108" t="s">
        <v>14394</v>
      </c>
      <c r="C3433" s="108" t="s">
        <v>14395</v>
      </c>
    </row>
    <row r="3434" spans="1:3" x14ac:dyDescent="0.3">
      <c r="A3434" s="108">
        <f t="shared" si="53"/>
        <v>0</v>
      </c>
      <c r="B3434" s="108" t="s">
        <v>14398</v>
      </c>
      <c r="C3434" s="108" t="s">
        <v>14399</v>
      </c>
    </row>
    <row r="3435" spans="1:3" x14ac:dyDescent="0.3">
      <c r="A3435" s="108">
        <f t="shared" si="53"/>
        <v>0</v>
      </c>
      <c r="B3435" s="108" t="s">
        <v>14402</v>
      </c>
      <c r="C3435" s="108" t="s">
        <v>14403</v>
      </c>
    </row>
    <row r="3436" spans="1:3" x14ac:dyDescent="0.3">
      <c r="A3436" s="108">
        <f t="shared" si="53"/>
        <v>0</v>
      </c>
      <c r="B3436" s="108" t="s">
        <v>14406</v>
      </c>
      <c r="C3436" s="108" t="s">
        <v>14407</v>
      </c>
    </row>
    <row r="3437" spans="1:3" x14ac:dyDescent="0.3">
      <c r="A3437" s="108">
        <f t="shared" si="53"/>
        <v>0</v>
      </c>
      <c r="B3437" s="108" t="s">
        <v>14410</v>
      </c>
      <c r="C3437" s="108" t="s">
        <v>14411</v>
      </c>
    </row>
    <row r="3438" spans="1:3" x14ac:dyDescent="0.3">
      <c r="A3438" s="108">
        <f t="shared" si="53"/>
        <v>0</v>
      </c>
      <c r="B3438" s="108" t="s">
        <v>14413</v>
      </c>
      <c r="C3438" s="108" t="s">
        <v>8299</v>
      </c>
    </row>
    <row r="3439" spans="1:3" x14ac:dyDescent="0.3">
      <c r="A3439" s="108">
        <f t="shared" si="53"/>
        <v>0</v>
      </c>
      <c r="B3439" s="108" t="s">
        <v>14415</v>
      </c>
      <c r="C3439" s="108" t="s">
        <v>14416</v>
      </c>
    </row>
    <row r="3440" spans="1:3" x14ac:dyDescent="0.3">
      <c r="A3440" s="108">
        <f t="shared" si="53"/>
        <v>0</v>
      </c>
      <c r="B3440" s="108" t="s">
        <v>14419</v>
      </c>
      <c r="C3440" s="108" t="s">
        <v>14420</v>
      </c>
    </row>
    <row r="3441" spans="1:3" x14ac:dyDescent="0.3">
      <c r="A3441" s="108">
        <f t="shared" si="53"/>
        <v>0</v>
      </c>
      <c r="B3441" s="108" t="s">
        <v>14423</v>
      </c>
      <c r="C3441" s="108" t="s">
        <v>14424</v>
      </c>
    </row>
    <row r="3442" spans="1:3" x14ac:dyDescent="0.3">
      <c r="A3442" s="108">
        <f t="shared" si="53"/>
        <v>0</v>
      </c>
      <c r="B3442" s="108" t="s">
        <v>14427</v>
      </c>
      <c r="C3442" s="108" t="s">
        <v>14428</v>
      </c>
    </row>
    <row r="3443" spans="1:3" x14ac:dyDescent="0.3">
      <c r="A3443" s="108">
        <f t="shared" si="53"/>
        <v>0</v>
      </c>
      <c r="B3443" s="108" t="s">
        <v>14431</v>
      </c>
      <c r="C3443" s="108" t="s">
        <v>14432</v>
      </c>
    </row>
    <row r="3444" spans="1:3" x14ac:dyDescent="0.3">
      <c r="A3444" s="108">
        <f t="shared" si="53"/>
        <v>0</v>
      </c>
      <c r="B3444" s="108" t="s">
        <v>14435</v>
      </c>
      <c r="C3444" s="108" t="s">
        <v>14436</v>
      </c>
    </row>
    <row r="3445" spans="1:3" x14ac:dyDescent="0.3">
      <c r="A3445" s="108">
        <f t="shared" si="53"/>
        <v>0</v>
      </c>
      <c r="B3445" s="108" t="s">
        <v>14439</v>
      </c>
      <c r="C3445" s="108" t="s">
        <v>14440</v>
      </c>
    </row>
    <row r="3446" spans="1:3" x14ac:dyDescent="0.3">
      <c r="A3446" s="108">
        <f t="shared" si="53"/>
        <v>0</v>
      </c>
      <c r="B3446" s="108" t="s">
        <v>14443</v>
      </c>
      <c r="C3446" s="108" t="s">
        <v>14444</v>
      </c>
    </row>
    <row r="3447" spans="1:3" x14ac:dyDescent="0.3">
      <c r="A3447" s="108">
        <f t="shared" si="53"/>
        <v>0</v>
      </c>
      <c r="B3447" s="108" t="s">
        <v>14446</v>
      </c>
      <c r="C3447" s="108" t="s">
        <v>14447</v>
      </c>
    </row>
    <row r="3448" spans="1:3" x14ac:dyDescent="0.3">
      <c r="A3448" s="108">
        <f t="shared" si="53"/>
        <v>0</v>
      </c>
      <c r="B3448" s="108" t="s">
        <v>14450</v>
      </c>
      <c r="C3448" s="108" t="s">
        <v>14451</v>
      </c>
    </row>
    <row r="3449" spans="1:3" x14ac:dyDescent="0.3">
      <c r="A3449" s="108">
        <f t="shared" si="53"/>
        <v>0</v>
      </c>
      <c r="B3449" s="108" t="s">
        <v>14454</v>
      </c>
      <c r="C3449" s="108" t="s">
        <v>13630</v>
      </c>
    </row>
    <row r="3450" spans="1:3" x14ac:dyDescent="0.3">
      <c r="A3450" s="108">
        <f t="shared" si="53"/>
        <v>0</v>
      </c>
      <c r="B3450" s="108" t="s">
        <v>14457</v>
      </c>
      <c r="C3450" s="108" t="s">
        <v>14458</v>
      </c>
    </row>
    <row r="3451" spans="1:3" x14ac:dyDescent="0.3">
      <c r="A3451" s="108">
        <f t="shared" si="53"/>
        <v>0</v>
      </c>
      <c r="B3451" s="108" t="s">
        <v>14461</v>
      </c>
      <c r="C3451" s="108" t="s">
        <v>14462</v>
      </c>
    </row>
    <row r="3452" spans="1:3" x14ac:dyDescent="0.3">
      <c r="A3452" s="108">
        <f t="shared" si="53"/>
        <v>0</v>
      </c>
      <c r="B3452" s="108" t="s">
        <v>14465</v>
      </c>
      <c r="C3452" s="108" t="s">
        <v>14466</v>
      </c>
    </row>
    <row r="3453" spans="1:3" x14ac:dyDescent="0.3">
      <c r="A3453" s="108">
        <f t="shared" si="53"/>
        <v>0</v>
      </c>
      <c r="B3453" s="108" t="s">
        <v>14469</v>
      </c>
      <c r="C3453" s="108" t="s">
        <v>14470</v>
      </c>
    </row>
    <row r="3454" spans="1:3" x14ac:dyDescent="0.3">
      <c r="A3454" s="108">
        <f t="shared" si="53"/>
        <v>0</v>
      </c>
      <c r="B3454" s="108" t="s">
        <v>14473</v>
      </c>
      <c r="C3454" s="108" t="s">
        <v>14474</v>
      </c>
    </row>
    <row r="3455" spans="1:3" x14ac:dyDescent="0.3">
      <c r="A3455" s="108">
        <f t="shared" si="53"/>
        <v>0</v>
      </c>
      <c r="B3455" s="108" t="s">
        <v>14477</v>
      </c>
      <c r="C3455" s="108" t="s">
        <v>14478</v>
      </c>
    </row>
    <row r="3456" spans="1:3" x14ac:dyDescent="0.3">
      <c r="A3456" s="108">
        <f t="shared" si="53"/>
        <v>0</v>
      </c>
      <c r="B3456" s="108" t="s">
        <v>14481</v>
      </c>
      <c r="C3456" s="108" t="s">
        <v>14482</v>
      </c>
    </row>
    <row r="3457" spans="1:3" x14ac:dyDescent="0.3">
      <c r="A3457" s="108">
        <f t="shared" si="53"/>
        <v>0</v>
      </c>
      <c r="B3457" s="108" t="s">
        <v>14485</v>
      </c>
      <c r="C3457" s="108" t="s">
        <v>14486</v>
      </c>
    </row>
    <row r="3458" spans="1:3" x14ac:dyDescent="0.3">
      <c r="A3458" s="108">
        <f t="shared" si="53"/>
        <v>0</v>
      </c>
      <c r="B3458" s="108" t="s">
        <v>14489</v>
      </c>
      <c r="C3458" s="108" t="s">
        <v>14490</v>
      </c>
    </row>
    <row r="3459" spans="1:3" x14ac:dyDescent="0.3">
      <c r="A3459" s="108">
        <f t="shared" ref="A3459:A3522" si="54">IFERROR(IF(SEARCH($D$1,C3459)&gt;0,A3458+1,A3458),A3458)</f>
        <v>0</v>
      </c>
      <c r="B3459" s="108" t="s">
        <v>14493</v>
      </c>
      <c r="C3459" s="108" t="s">
        <v>14494</v>
      </c>
    </row>
    <row r="3460" spans="1:3" x14ac:dyDescent="0.3">
      <c r="A3460" s="108">
        <f t="shared" si="54"/>
        <v>0</v>
      </c>
      <c r="B3460" s="108" t="s">
        <v>14496</v>
      </c>
      <c r="C3460" s="108" t="s">
        <v>14497</v>
      </c>
    </row>
    <row r="3461" spans="1:3" x14ac:dyDescent="0.3">
      <c r="A3461" s="108">
        <f t="shared" si="54"/>
        <v>0</v>
      </c>
      <c r="B3461" s="108" t="s">
        <v>14500</v>
      </c>
      <c r="C3461" s="108" t="s">
        <v>14501</v>
      </c>
    </row>
    <row r="3462" spans="1:3" x14ac:dyDescent="0.3">
      <c r="A3462" s="108">
        <f t="shared" si="54"/>
        <v>0</v>
      </c>
      <c r="B3462" s="108" t="s">
        <v>14504</v>
      </c>
      <c r="C3462" s="108" t="s">
        <v>14505</v>
      </c>
    </row>
    <row r="3463" spans="1:3" x14ac:dyDescent="0.3">
      <c r="A3463" s="108">
        <f t="shared" si="54"/>
        <v>0</v>
      </c>
      <c r="B3463" s="108" t="s">
        <v>14508</v>
      </c>
      <c r="C3463" s="108" t="s">
        <v>14509</v>
      </c>
    </row>
    <row r="3464" spans="1:3" x14ac:dyDescent="0.3">
      <c r="A3464" s="108">
        <f t="shared" si="54"/>
        <v>0</v>
      </c>
      <c r="B3464" s="108" t="s">
        <v>14512</v>
      </c>
      <c r="C3464" s="108" t="s">
        <v>14513</v>
      </c>
    </row>
    <row r="3465" spans="1:3" x14ac:dyDescent="0.3">
      <c r="A3465" s="108">
        <f t="shared" si="54"/>
        <v>0</v>
      </c>
      <c r="B3465" s="108" t="s">
        <v>14515</v>
      </c>
      <c r="C3465" s="108" t="s">
        <v>14516</v>
      </c>
    </row>
    <row r="3466" spans="1:3" x14ac:dyDescent="0.3">
      <c r="A3466" s="108">
        <f t="shared" si="54"/>
        <v>0</v>
      </c>
      <c r="B3466" s="108" t="s">
        <v>14519</v>
      </c>
      <c r="C3466" s="108" t="s">
        <v>14520</v>
      </c>
    </row>
    <row r="3467" spans="1:3" x14ac:dyDescent="0.3">
      <c r="A3467" s="108">
        <f t="shared" si="54"/>
        <v>0</v>
      </c>
      <c r="B3467" s="108" t="s">
        <v>14523</v>
      </c>
      <c r="C3467" s="108" t="s">
        <v>14524</v>
      </c>
    </row>
    <row r="3468" spans="1:3" x14ac:dyDescent="0.3">
      <c r="A3468" s="108">
        <f t="shared" si="54"/>
        <v>0</v>
      </c>
      <c r="B3468" s="108" t="s">
        <v>14527</v>
      </c>
      <c r="C3468" s="108" t="s">
        <v>14528</v>
      </c>
    </row>
    <row r="3469" spans="1:3" x14ac:dyDescent="0.3">
      <c r="A3469" s="108">
        <f t="shared" si="54"/>
        <v>0</v>
      </c>
      <c r="B3469" s="108" t="s">
        <v>14530</v>
      </c>
      <c r="C3469" s="108" t="s">
        <v>14531</v>
      </c>
    </row>
    <row r="3470" spans="1:3" x14ac:dyDescent="0.3">
      <c r="A3470" s="108">
        <f t="shared" si="54"/>
        <v>0</v>
      </c>
      <c r="B3470" s="108" t="s">
        <v>14534</v>
      </c>
      <c r="C3470" s="108" t="s">
        <v>14535</v>
      </c>
    </row>
    <row r="3471" spans="1:3" x14ac:dyDescent="0.3">
      <c r="A3471" s="108">
        <f t="shared" si="54"/>
        <v>0</v>
      </c>
      <c r="B3471" s="108" t="s">
        <v>14538</v>
      </c>
      <c r="C3471" s="108" t="s">
        <v>14539</v>
      </c>
    </row>
    <row r="3472" spans="1:3" x14ac:dyDescent="0.3">
      <c r="A3472" s="108">
        <f t="shared" si="54"/>
        <v>0</v>
      </c>
      <c r="B3472" s="108" t="s">
        <v>14542</v>
      </c>
      <c r="C3472" s="108" t="s">
        <v>14543</v>
      </c>
    </row>
    <row r="3473" spans="1:3" x14ac:dyDescent="0.3">
      <c r="A3473" s="108">
        <f t="shared" si="54"/>
        <v>0</v>
      </c>
      <c r="B3473" s="108" t="s">
        <v>14546</v>
      </c>
      <c r="C3473" s="108" t="s">
        <v>14547</v>
      </c>
    </row>
    <row r="3474" spans="1:3" x14ac:dyDescent="0.3">
      <c r="A3474" s="108">
        <f t="shared" si="54"/>
        <v>0</v>
      </c>
      <c r="B3474" s="108" t="s">
        <v>14550</v>
      </c>
      <c r="C3474" s="108" t="s">
        <v>14551</v>
      </c>
    </row>
    <row r="3475" spans="1:3" x14ac:dyDescent="0.3">
      <c r="A3475" s="108">
        <f t="shared" si="54"/>
        <v>0</v>
      </c>
      <c r="B3475" s="108" t="s">
        <v>14554</v>
      </c>
      <c r="C3475" s="108" t="s">
        <v>14555</v>
      </c>
    </row>
    <row r="3476" spans="1:3" x14ac:dyDescent="0.3">
      <c r="A3476" s="108">
        <f t="shared" si="54"/>
        <v>0</v>
      </c>
      <c r="B3476" s="108" t="s">
        <v>14558</v>
      </c>
      <c r="C3476" s="108" t="s">
        <v>14559</v>
      </c>
    </row>
    <row r="3477" spans="1:3" x14ac:dyDescent="0.3">
      <c r="A3477" s="108">
        <f t="shared" si="54"/>
        <v>0</v>
      </c>
      <c r="B3477" s="108" t="s">
        <v>14562</v>
      </c>
      <c r="C3477" s="108" t="s">
        <v>14563</v>
      </c>
    </row>
    <row r="3478" spans="1:3" x14ac:dyDescent="0.3">
      <c r="A3478" s="108">
        <f t="shared" si="54"/>
        <v>0</v>
      </c>
      <c r="B3478" s="108" t="s">
        <v>14566</v>
      </c>
      <c r="C3478" s="108" t="s">
        <v>14567</v>
      </c>
    </row>
    <row r="3479" spans="1:3" x14ac:dyDescent="0.3">
      <c r="A3479" s="108">
        <f t="shared" si="54"/>
        <v>0</v>
      </c>
      <c r="B3479" s="108" t="s">
        <v>14570</v>
      </c>
      <c r="C3479" s="108" t="s">
        <v>14571</v>
      </c>
    </row>
    <row r="3480" spans="1:3" x14ac:dyDescent="0.3">
      <c r="A3480" s="108">
        <f t="shared" si="54"/>
        <v>0</v>
      </c>
      <c r="B3480" s="108" t="s">
        <v>14574</v>
      </c>
      <c r="C3480" s="108" t="s">
        <v>14575</v>
      </c>
    </row>
    <row r="3481" spans="1:3" x14ac:dyDescent="0.3">
      <c r="A3481" s="108">
        <f t="shared" si="54"/>
        <v>0</v>
      </c>
      <c r="B3481" s="108" t="s">
        <v>14578</v>
      </c>
      <c r="C3481" s="108" t="s">
        <v>14579</v>
      </c>
    </row>
    <row r="3482" spans="1:3" x14ac:dyDescent="0.3">
      <c r="A3482" s="108">
        <f t="shared" si="54"/>
        <v>0</v>
      </c>
      <c r="B3482" s="108" t="s">
        <v>14582</v>
      </c>
      <c r="C3482" s="108" t="s">
        <v>14583</v>
      </c>
    </row>
    <row r="3483" spans="1:3" x14ac:dyDescent="0.3">
      <c r="A3483" s="108">
        <f t="shared" si="54"/>
        <v>0</v>
      </c>
      <c r="B3483" s="108" t="s">
        <v>14586</v>
      </c>
      <c r="C3483" s="108" t="s">
        <v>14587</v>
      </c>
    </row>
    <row r="3484" spans="1:3" x14ac:dyDescent="0.3">
      <c r="A3484" s="108">
        <f t="shared" si="54"/>
        <v>0</v>
      </c>
      <c r="B3484" s="108" t="s">
        <v>14590</v>
      </c>
      <c r="C3484" s="108" t="s">
        <v>14591</v>
      </c>
    </row>
    <row r="3485" spans="1:3" x14ac:dyDescent="0.3">
      <c r="A3485" s="108">
        <f t="shared" si="54"/>
        <v>0</v>
      </c>
      <c r="B3485" s="108" t="s">
        <v>14594</v>
      </c>
      <c r="C3485" s="108" t="s">
        <v>14595</v>
      </c>
    </row>
    <row r="3486" spans="1:3" x14ac:dyDescent="0.3">
      <c r="A3486" s="108">
        <f t="shared" si="54"/>
        <v>0</v>
      </c>
      <c r="B3486" s="108" t="s">
        <v>14598</v>
      </c>
      <c r="C3486" s="108" t="s">
        <v>14599</v>
      </c>
    </row>
    <row r="3487" spans="1:3" x14ac:dyDescent="0.3">
      <c r="A3487" s="108">
        <f t="shared" si="54"/>
        <v>0</v>
      </c>
      <c r="B3487" s="108" t="s">
        <v>14601</v>
      </c>
      <c r="C3487" s="108" t="s">
        <v>14602</v>
      </c>
    </row>
    <row r="3488" spans="1:3" x14ac:dyDescent="0.3">
      <c r="A3488" s="108">
        <f t="shared" si="54"/>
        <v>0</v>
      </c>
      <c r="B3488" s="108" t="s">
        <v>14605</v>
      </c>
      <c r="C3488" s="108" t="s">
        <v>14606</v>
      </c>
    </row>
    <row r="3489" spans="1:3" x14ac:dyDescent="0.3">
      <c r="A3489" s="108">
        <f t="shared" si="54"/>
        <v>0</v>
      </c>
      <c r="B3489" s="108" t="s">
        <v>14609</v>
      </c>
      <c r="C3489" s="108" t="s">
        <v>14610</v>
      </c>
    </row>
    <row r="3490" spans="1:3" x14ac:dyDescent="0.3">
      <c r="A3490" s="108">
        <f t="shared" si="54"/>
        <v>0</v>
      </c>
      <c r="B3490" s="108" t="s">
        <v>14613</v>
      </c>
      <c r="C3490" s="108" t="s">
        <v>14614</v>
      </c>
    </row>
    <row r="3491" spans="1:3" x14ac:dyDescent="0.3">
      <c r="A3491" s="108">
        <f t="shared" si="54"/>
        <v>0</v>
      </c>
      <c r="B3491" s="108" t="s">
        <v>14617</v>
      </c>
      <c r="C3491" s="108" t="s">
        <v>14618</v>
      </c>
    </row>
    <row r="3492" spans="1:3" x14ac:dyDescent="0.3">
      <c r="A3492" s="108">
        <f t="shared" si="54"/>
        <v>0</v>
      </c>
      <c r="B3492" s="108" t="s">
        <v>14621</v>
      </c>
      <c r="C3492" s="108" t="s">
        <v>14622</v>
      </c>
    </row>
    <row r="3493" spans="1:3" x14ac:dyDescent="0.3">
      <c r="A3493" s="108">
        <f t="shared" si="54"/>
        <v>0</v>
      </c>
      <c r="B3493" s="108" t="s">
        <v>14625</v>
      </c>
      <c r="C3493" s="108" t="s">
        <v>14626</v>
      </c>
    </row>
    <row r="3494" spans="1:3" x14ac:dyDescent="0.3">
      <c r="A3494" s="108">
        <f t="shared" si="54"/>
        <v>0</v>
      </c>
      <c r="B3494" s="108" t="s">
        <v>14628</v>
      </c>
      <c r="C3494" s="108" t="s">
        <v>14629</v>
      </c>
    </row>
    <row r="3495" spans="1:3" x14ac:dyDescent="0.3">
      <c r="A3495" s="108">
        <f t="shared" si="54"/>
        <v>0</v>
      </c>
      <c r="B3495" s="108" t="s">
        <v>14632</v>
      </c>
      <c r="C3495" s="108" t="s">
        <v>14633</v>
      </c>
    </row>
    <row r="3496" spans="1:3" x14ac:dyDescent="0.3">
      <c r="A3496" s="108">
        <f t="shared" si="54"/>
        <v>0</v>
      </c>
      <c r="B3496" s="108" t="s">
        <v>14636</v>
      </c>
      <c r="C3496" s="108" t="s">
        <v>14637</v>
      </c>
    </row>
    <row r="3497" spans="1:3" x14ac:dyDescent="0.3">
      <c r="A3497" s="108">
        <f t="shared" si="54"/>
        <v>0</v>
      </c>
      <c r="B3497" s="108" t="s">
        <v>14640</v>
      </c>
      <c r="C3497" s="108" t="s">
        <v>14641</v>
      </c>
    </row>
    <row r="3498" spans="1:3" x14ac:dyDescent="0.3">
      <c r="A3498" s="108">
        <f t="shared" si="54"/>
        <v>0</v>
      </c>
      <c r="B3498" s="108" t="s">
        <v>14644</v>
      </c>
      <c r="C3498" s="108" t="s">
        <v>14645</v>
      </c>
    </row>
    <row r="3499" spans="1:3" x14ac:dyDescent="0.3">
      <c r="A3499" s="108">
        <f t="shared" si="54"/>
        <v>0</v>
      </c>
      <c r="B3499" s="108" t="s">
        <v>14648</v>
      </c>
      <c r="C3499" s="108" t="s">
        <v>14649</v>
      </c>
    </row>
    <row r="3500" spans="1:3" x14ac:dyDescent="0.3">
      <c r="A3500" s="108">
        <f t="shared" si="54"/>
        <v>0</v>
      </c>
      <c r="B3500" s="108" t="s">
        <v>14652</v>
      </c>
      <c r="C3500" s="108" t="s">
        <v>14653</v>
      </c>
    </row>
    <row r="3501" spans="1:3" x14ac:dyDescent="0.3">
      <c r="A3501" s="108">
        <f t="shared" si="54"/>
        <v>0</v>
      </c>
      <c r="B3501" s="108" t="s">
        <v>14656</v>
      </c>
      <c r="C3501" s="108" t="s">
        <v>14657</v>
      </c>
    </row>
    <row r="3502" spans="1:3" x14ac:dyDescent="0.3">
      <c r="A3502" s="108">
        <f t="shared" si="54"/>
        <v>0</v>
      </c>
      <c r="B3502" s="108" t="s">
        <v>14660</v>
      </c>
      <c r="C3502" s="108" t="s">
        <v>14661</v>
      </c>
    </row>
    <row r="3503" spans="1:3" x14ac:dyDescent="0.3">
      <c r="A3503" s="108">
        <f t="shared" si="54"/>
        <v>0</v>
      </c>
      <c r="B3503" s="108" t="s">
        <v>14664</v>
      </c>
      <c r="C3503" s="108" t="s">
        <v>14665</v>
      </c>
    </row>
    <row r="3504" spans="1:3" x14ac:dyDescent="0.3">
      <c r="A3504" s="108">
        <f t="shared" si="54"/>
        <v>0</v>
      </c>
      <c r="B3504" s="108" t="s">
        <v>14668</v>
      </c>
      <c r="C3504" s="108" t="s">
        <v>14669</v>
      </c>
    </row>
    <row r="3505" spans="1:3" x14ac:dyDescent="0.3">
      <c r="A3505" s="108">
        <f t="shared" si="54"/>
        <v>0</v>
      </c>
      <c r="B3505" s="108" t="s">
        <v>14670</v>
      </c>
      <c r="C3505" s="108" t="s">
        <v>14671</v>
      </c>
    </row>
    <row r="3506" spans="1:3" x14ac:dyDescent="0.3">
      <c r="A3506" s="108">
        <f t="shared" si="54"/>
        <v>0</v>
      </c>
      <c r="B3506" s="108" t="s">
        <v>14674</v>
      </c>
      <c r="C3506" s="108" t="s">
        <v>14675</v>
      </c>
    </row>
    <row r="3507" spans="1:3" x14ac:dyDescent="0.3">
      <c r="A3507" s="108">
        <f t="shared" si="54"/>
        <v>0</v>
      </c>
      <c r="B3507" s="108" t="s">
        <v>14678</v>
      </c>
      <c r="C3507" s="108" t="s">
        <v>14679</v>
      </c>
    </row>
    <row r="3508" spans="1:3" x14ac:dyDescent="0.3">
      <c r="A3508" s="108">
        <f t="shared" si="54"/>
        <v>0</v>
      </c>
      <c r="B3508" s="108" t="s">
        <v>14682</v>
      </c>
      <c r="C3508" s="108" t="s">
        <v>14683</v>
      </c>
    </row>
    <row r="3509" spans="1:3" x14ac:dyDescent="0.3">
      <c r="A3509" s="108">
        <f t="shared" si="54"/>
        <v>0</v>
      </c>
      <c r="B3509" s="108" t="s">
        <v>14686</v>
      </c>
      <c r="C3509" s="108" t="s">
        <v>14687</v>
      </c>
    </row>
    <row r="3510" spans="1:3" x14ac:dyDescent="0.3">
      <c r="A3510" s="108">
        <f t="shared" si="54"/>
        <v>0</v>
      </c>
      <c r="B3510" s="108" t="s">
        <v>14690</v>
      </c>
      <c r="C3510" s="108" t="s">
        <v>14691</v>
      </c>
    </row>
    <row r="3511" spans="1:3" x14ac:dyDescent="0.3">
      <c r="A3511" s="108">
        <f t="shared" si="54"/>
        <v>0</v>
      </c>
      <c r="B3511" s="108" t="s">
        <v>14693</v>
      </c>
      <c r="C3511" s="108" t="s">
        <v>14694</v>
      </c>
    </row>
    <row r="3512" spans="1:3" x14ac:dyDescent="0.3">
      <c r="A3512" s="108">
        <f t="shared" si="54"/>
        <v>0</v>
      </c>
      <c r="B3512" s="108" t="s">
        <v>14697</v>
      </c>
      <c r="C3512" s="108" t="s">
        <v>14698</v>
      </c>
    </row>
    <row r="3513" spans="1:3" x14ac:dyDescent="0.3">
      <c r="A3513" s="108">
        <f t="shared" si="54"/>
        <v>0</v>
      </c>
      <c r="B3513" s="108" t="s">
        <v>14701</v>
      </c>
      <c r="C3513" s="108" t="s">
        <v>14702</v>
      </c>
    </row>
    <row r="3514" spans="1:3" x14ac:dyDescent="0.3">
      <c r="A3514" s="108">
        <f t="shared" si="54"/>
        <v>0</v>
      </c>
      <c r="B3514" s="108" t="s">
        <v>14705</v>
      </c>
      <c r="C3514" s="108" t="s">
        <v>14706</v>
      </c>
    </row>
    <row r="3515" spans="1:3" x14ac:dyDescent="0.3">
      <c r="A3515" s="108">
        <f t="shared" si="54"/>
        <v>0</v>
      </c>
      <c r="B3515" s="108" t="s">
        <v>14709</v>
      </c>
      <c r="C3515" s="108" t="s">
        <v>14710</v>
      </c>
    </row>
    <row r="3516" spans="1:3" x14ac:dyDescent="0.3">
      <c r="A3516" s="108">
        <f t="shared" si="54"/>
        <v>0</v>
      </c>
      <c r="B3516" s="108" t="s">
        <v>14712</v>
      </c>
      <c r="C3516" s="108" t="s">
        <v>14713</v>
      </c>
    </row>
    <row r="3517" spans="1:3" x14ac:dyDescent="0.3">
      <c r="A3517" s="108">
        <f t="shared" si="54"/>
        <v>0</v>
      </c>
      <c r="B3517" s="108" t="s">
        <v>14716</v>
      </c>
      <c r="C3517" s="108" t="s">
        <v>14717</v>
      </c>
    </row>
    <row r="3518" spans="1:3" x14ac:dyDescent="0.3">
      <c r="A3518" s="108">
        <f t="shared" si="54"/>
        <v>0</v>
      </c>
      <c r="B3518" s="108" t="s">
        <v>14720</v>
      </c>
      <c r="C3518" s="108" t="s">
        <v>14721</v>
      </c>
    </row>
    <row r="3519" spans="1:3" x14ac:dyDescent="0.3">
      <c r="A3519" s="108">
        <f t="shared" si="54"/>
        <v>0</v>
      </c>
      <c r="B3519" s="108" t="s">
        <v>14724</v>
      </c>
      <c r="C3519" s="108" t="s">
        <v>14725</v>
      </c>
    </row>
    <row r="3520" spans="1:3" x14ac:dyDescent="0.3">
      <c r="A3520" s="108">
        <f t="shared" si="54"/>
        <v>0</v>
      </c>
      <c r="B3520" s="108" t="s">
        <v>14728</v>
      </c>
      <c r="C3520" s="108" t="s">
        <v>14729</v>
      </c>
    </row>
    <row r="3521" spans="1:3" x14ac:dyDescent="0.3">
      <c r="A3521" s="108">
        <f t="shared" si="54"/>
        <v>0</v>
      </c>
      <c r="B3521" s="108" t="s">
        <v>14732</v>
      </c>
      <c r="C3521" s="108" t="s">
        <v>14733</v>
      </c>
    </row>
    <row r="3522" spans="1:3" x14ac:dyDescent="0.3">
      <c r="A3522" s="108">
        <f t="shared" si="54"/>
        <v>0</v>
      </c>
      <c r="B3522" s="108" t="s">
        <v>14736</v>
      </c>
      <c r="C3522" s="108" t="s">
        <v>14737</v>
      </c>
    </row>
    <row r="3523" spans="1:3" x14ac:dyDescent="0.3">
      <c r="A3523" s="108">
        <f t="shared" ref="A3523:A3586" si="55">IFERROR(IF(SEARCH($D$1,C3523)&gt;0,A3522+1,A3522),A3522)</f>
        <v>0</v>
      </c>
      <c r="B3523" s="108" t="s">
        <v>14740</v>
      </c>
      <c r="C3523" s="108" t="s">
        <v>14741</v>
      </c>
    </row>
    <row r="3524" spans="1:3" x14ac:dyDescent="0.3">
      <c r="A3524" s="108">
        <f t="shared" si="55"/>
        <v>0</v>
      </c>
      <c r="B3524" s="108" t="s">
        <v>14744</v>
      </c>
      <c r="C3524" s="108" t="s">
        <v>14745</v>
      </c>
    </row>
    <row r="3525" spans="1:3" x14ac:dyDescent="0.3">
      <c r="A3525" s="108">
        <f t="shared" si="55"/>
        <v>0</v>
      </c>
      <c r="B3525" s="108" t="s">
        <v>14748</v>
      </c>
      <c r="C3525" s="108" t="s">
        <v>14749</v>
      </c>
    </row>
    <row r="3526" spans="1:3" x14ac:dyDescent="0.3">
      <c r="A3526" s="108">
        <f t="shared" si="55"/>
        <v>0</v>
      </c>
      <c r="B3526" s="108" t="s">
        <v>14752</v>
      </c>
      <c r="C3526" s="108" t="s">
        <v>14753</v>
      </c>
    </row>
    <row r="3527" spans="1:3" x14ac:dyDescent="0.3">
      <c r="A3527" s="108">
        <f t="shared" si="55"/>
        <v>0</v>
      </c>
      <c r="B3527" s="108" t="s">
        <v>14756</v>
      </c>
      <c r="C3527" s="108" t="s">
        <v>14757</v>
      </c>
    </row>
    <row r="3528" spans="1:3" x14ac:dyDescent="0.3">
      <c r="A3528" s="108">
        <f t="shared" si="55"/>
        <v>0</v>
      </c>
      <c r="B3528" s="108" t="s">
        <v>14760</v>
      </c>
      <c r="C3528" s="108" t="s">
        <v>14761</v>
      </c>
    </row>
    <row r="3529" spans="1:3" x14ac:dyDescent="0.3">
      <c r="A3529" s="108">
        <f t="shared" si="55"/>
        <v>0</v>
      </c>
      <c r="B3529" s="108" t="s">
        <v>14764</v>
      </c>
      <c r="C3529" s="108" t="s">
        <v>14765</v>
      </c>
    </row>
    <row r="3530" spans="1:3" x14ac:dyDescent="0.3">
      <c r="A3530" s="108">
        <f t="shared" si="55"/>
        <v>0</v>
      </c>
      <c r="B3530" s="108" t="s">
        <v>14768</v>
      </c>
      <c r="C3530" s="108" t="s">
        <v>14769</v>
      </c>
    </row>
    <row r="3531" spans="1:3" x14ac:dyDescent="0.3">
      <c r="A3531" s="108">
        <f t="shared" si="55"/>
        <v>0</v>
      </c>
      <c r="B3531" s="108" t="s">
        <v>14770</v>
      </c>
      <c r="C3531" s="108" t="s">
        <v>14771</v>
      </c>
    </row>
    <row r="3532" spans="1:3" x14ac:dyDescent="0.3">
      <c r="A3532" s="108">
        <f t="shared" si="55"/>
        <v>0</v>
      </c>
      <c r="B3532" s="108" t="s">
        <v>14774</v>
      </c>
      <c r="C3532" s="108" t="s">
        <v>14775</v>
      </c>
    </row>
    <row r="3533" spans="1:3" x14ac:dyDescent="0.3">
      <c r="A3533" s="108">
        <f t="shared" si="55"/>
        <v>0</v>
      </c>
      <c r="B3533" s="108" t="s">
        <v>14778</v>
      </c>
      <c r="C3533" s="108" t="s">
        <v>14779</v>
      </c>
    </row>
    <row r="3534" spans="1:3" x14ac:dyDescent="0.3">
      <c r="A3534" s="108">
        <f t="shared" si="55"/>
        <v>0</v>
      </c>
      <c r="B3534" s="108" t="s">
        <v>14782</v>
      </c>
      <c r="C3534" s="108" t="s">
        <v>14783</v>
      </c>
    </row>
    <row r="3535" spans="1:3" x14ac:dyDescent="0.3">
      <c r="A3535" s="108">
        <f t="shared" si="55"/>
        <v>0</v>
      </c>
      <c r="B3535" s="108" t="s">
        <v>14785</v>
      </c>
      <c r="C3535" s="108" t="s">
        <v>14786</v>
      </c>
    </row>
    <row r="3536" spans="1:3" x14ac:dyDescent="0.3">
      <c r="A3536" s="108">
        <f t="shared" si="55"/>
        <v>0</v>
      </c>
      <c r="B3536" s="108" t="s">
        <v>14789</v>
      </c>
      <c r="C3536" s="108" t="s">
        <v>14790</v>
      </c>
    </row>
    <row r="3537" spans="1:3" x14ac:dyDescent="0.3">
      <c r="A3537" s="108">
        <f t="shared" si="55"/>
        <v>0</v>
      </c>
      <c r="B3537" s="108" t="s">
        <v>14793</v>
      </c>
      <c r="C3537" s="108" t="s">
        <v>14794</v>
      </c>
    </row>
    <row r="3538" spans="1:3" x14ac:dyDescent="0.3">
      <c r="A3538" s="108">
        <f t="shared" si="55"/>
        <v>0</v>
      </c>
      <c r="B3538" s="108" t="s">
        <v>14468</v>
      </c>
      <c r="C3538" s="108" t="s">
        <v>14466</v>
      </c>
    </row>
    <row r="3539" spans="1:3" x14ac:dyDescent="0.3">
      <c r="A3539" s="108">
        <f t="shared" si="55"/>
        <v>0</v>
      </c>
      <c r="B3539" s="108" t="s">
        <v>14797</v>
      </c>
      <c r="C3539" s="108" t="s">
        <v>14798</v>
      </c>
    </row>
    <row r="3540" spans="1:3" x14ac:dyDescent="0.3">
      <c r="A3540" s="108">
        <f t="shared" si="55"/>
        <v>0</v>
      </c>
      <c r="B3540" s="108" t="s">
        <v>14801</v>
      </c>
      <c r="C3540" s="108" t="s">
        <v>14803</v>
      </c>
    </row>
    <row r="3541" spans="1:3" x14ac:dyDescent="0.3">
      <c r="A3541" s="108">
        <f t="shared" si="55"/>
        <v>0</v>
      </c>
      <c r="B3541" s="108" t="s">
        <v>14806</v>
      </c>
      <c r="C3541" s="108" t="s">
        <v>14807</v>
      </c>
    </row>
    <row r="3542" spans="1:3" x14ac:dyDescent="0.3">
      <c r="A3542" s="108">
        <f t="shared" si="55"/>
        <v>0</v>
      </c>
      <c r="B3542" s="108" t="s">
        <v>14810</v>
      </c>
      <c r="C3542" s="108" t="s">
        <v>14811</v>
      </c>
    </row>
    <row r="3543" spans="1:3" x14ac:dyDescent="0.3">
      <c r="A3543" s="108">
        <f t="shared" si="55"/>
        <v>0</v>
      </c>
      <c r="B3543" s="108" t="s">
        <v>14814</v>
      </c>
      <c r="C3543" s="108" t="s">
        <v>14815</v>
      </c>
    </row>
    <row r="3544" spans="1:3" x14ac:dyDescent="0.3">
      <c r="A3544" s="108">
        <f t="shared" si="55"/>
        <v>0</v>
      </c>
      <c r="B3544" s="108" t="s">
        <v>14818</v>
      </c>
      <c r="C3544" s="108" t="s">
        <v>14819</v>
      </c>
    </row>
    <row r="3545" spans="1:3" x14ac:dyDescent="0.3">
      <c r="A3545" s="108">
        <f t="shared" si="55"/>
        <v>0</v>
      </c>
      <c r="B3545" s="108" t="s">
        <v>14822</v>
      </c>
      <c r="C3545" s="108" t="s">
        <v>14823</v>
      </c>
    </row>
    <row r="3546" spans="1:3" x14ac:dyDescent="0.3">
      <c r="A3546" s="108">
        <f t="shared" si="55"/>
        <v>0</v>
      </c>
      <c r="B3546" s="108" t="s">
        <v>14826</v>
      </c>
      <c r="C3546" s="108" t="s">
        <v>14827</v>
      </c>
    </row>
    <row r="3547" spans="1:3" x14ac:dyDescent="0.3">
      <c r="A3547" s="108">
        <f t="shared" si="55"/>
        <v>0</v>
      </c>
      <c r="B3547" s="108" t="s">
        <v>14829</v>
      </c>
      <c r="C3547" s="108" t="s">
        <v>14830</v>
      </c>
    </row>
    <row r="3548" spans="1:3" x14ac:dyDescent="0.3">
      <c r="A3548" s="108">
        <f t="shared" si="55"/>
        <v>0</v>
      </c>
      <c r="B3548" s="108" t="s">
        <v>14833</v>
      </c>
      <c r="C3548" s="108" t="s">
        <v>14834</v>
      </c>
    </row>
    <row r="3549" spans="1:3" x14ac:dyDescent="0.3">
      <c r="A3549" s="108">
        <f t="shared" si="55"/>
        <v>0</v>
      </c>
      <c r="B3549" s="108" t="s">
        <v>14837</v>
      </c>
      <c r="C3549" s="108" t="s">
        <v>14838</v>
      </c>
    </row>
    <row r="3550" spans="1:3" x14ac:dyDescent="0.3">
      <c r="A3550" s="108">
        <f t="shared" si="55"/>
        <v>0</v>
      </c>
      <c r="B3550" s="108" t="s">
        <v>14841</v>
      </c>
      <c r="C3550" s="108" t="s">
        <v>14842</v>
      </c>
    </row>
    <row r="3551" spans="1:3" x14ac:dyDescent="0.3">
      <c r="A3551" s="108">
        <f t="shared" si="55"/>
        <v>0</v>
      </c>
      <c r="B3551" s="108" t="s">
        <v>14845</v>
      </c>
      <c r="C3551" s="108" t="s">
        <v>14846</v>
      </c>
    </row>
    <row r="3552" spans="1:3" x14ac:dyDescent="0.3">
      <c r="A3552" s="108">
        <f t="shared" si="55"/>
        <v>0</v>
      </c>
      <c r="B3552" s="108" t="s">
        <v>14849</v>
      </c>
      <c r="C3552" s="108" t="s">
        <v>14850</v>
      </c>
    </row>
    <row r="3553" spans="1:3" x14ac:dyDescent="0.3">
      <c r="A3553" s="108">
        <f t="shared" si="55"/>
        <v>0</v>
      </c>
      <c r="B3553" s="108" t="s">
        <v>14853</v>
      </c>
      <c r="C3553" s="108" t="s">
        <v>14854</v>
      </c>
    </row>
    <row r="3554" spans="1:3" x14ac:dyDescent="0.3">
      <c r="A3554" s="108">
        <f t="shared" si="55"/>
        <v>0</v>
      </c>
      <c r="B3554" s="108" t="s">
        <v>14857</v>
      </c>
      <c r="C3554" s="108" t="s">
        <v>14858</v>
      </c>
    </row>
    <row r="3555" spans="1:3" x14ac:dyDescent="0.3">
      <c r="A3555" s="108">
        <f t="shared" si="55"/>
        <v>0</v>
      </c>
      <c r="B3555" s="108" t="s">
        <v>14861</v>
      </c>
      <c r="C3555" s="108" t="s">
        <v>14862</v>
      </c>
    </row>
    <row r="3556" spans="1:3" x14ac:dyDescent="0.3">
      <c r="A3556" s="108">
        <f t="shared" si="55"/>
        <v>0</v>
      </c>
      <c r="B3556" s="108" t="s">
        <v>14865</v>
      </c>
      <c r="C3556" s="108" t="s">
        <v>14866</v>
      </c>
    </row>
    <row r="3557" spans="1:3" x14ac:dyDescent="0.3">
      <c r="A3557" s="108">
        <f t="shared" si="55"/>
        <v>0</v>
      </c>
      <c r="B3557" s="108" t="s">
        <v>14869</v>
      </c>
      <c r="C3557" s="108" t="s">
        <v>14870</v>
      </c>
    </row>
    <row r="3558" spans="1:3" x14ac:dyDescent="0.3">
      <c r="A3558" s="108">
        <f t="shared" si="55"/>
        <v>0</v>
      </c>
      <c r="B3558" s="108" t="s">
        <v>14873</v>
      </c>
      <c r="C3558" s="108" t="s">
        <v>14874</v>
      </c>
    </row>
    <row r="3559" spans="1:3" x14ac:dyDescent="0.3">
      <c r="A3559" s="108">
        <f t="shared" si="55"/>
        <v>0</v>
      </c>
      <c r="B3559" s="108" t="s">
        <v>14877</v>
      </c>
      <c r="C3559" s="108" t="s">
        <v>14878</v>
      </c>
    </row>
    <row r="3560" spans="1:3" x14ac:dyDescent="0.3">
      <c r="A3560" s="108">
        <f t="shared" si="55"/>
        <v>0</v>
      </c>
      <c r="B3560" s="108" t="s">
        <v>14881</v>
      </c>
      <c r="C3560" s="108" t="s">
        <v>14882</v>
      </c>
    </row>
    <row r="3561" spans="1:3" x14ac:dyDescent="0.3">
      <c r="A3561" s="108">
        <f t="shared" si="55"/>
        <v>0</v>
      </c>
      <c r="B3561" s="108" t="s">
        <v>14885</v>
      </c>
      <c r="C3561" s="108" t="s">
        <v>14886</v>
      </c>
    </row>
    <row r="3562" spans="1:3" x14ac:dyDescent="0.3">
      <c r="A3562" s="108">
        <f t="shared" si="55"/>
        <v>0</v>
      </c>
      <c r="B3562" s="108" t="s">
        <v>14889</v>
      </c>
      <c r="C3562" s="108" t="s">
        <v>14890</v>
      </c>
    </row>
    <row r="3563" spans="1:3" x14ac:dyDescent="0.3">
      <c r="A3563" s="108">
        <f t="shared" si="55"/>
        <v>0</v>
      </c>
      <c r="B3563" s="108" t="s">
        <v>14893</v>
      </c>
      <c r="C3563" s="108" t="s">
        <v>14894</v>
      </c>
    </row>
    <row r="3564" spans="1:3" x14ac:dyDescent="0.3">
      <c r="A3564" s="108">
        <f t="shared" si="55"/>
        <v>0</v>
      </c>
      <c r="B3564" s="108" t="s">
        <v>14897</v>
      </c>
      <c r="C3564" s="108" t="s">
        <v>14898</v>
      </c>
    </row>
    <row r="3565" spans="1:3" x14ac:dyDescent="0.3">
      <c r="A3565" s="108">
        <f t="shared" si="55"/>
        <v>0</v>
      </c>
      <c r="B3565" s="108" t="s">
        <v>14901</v>
      </c>
      <c r="C3565" s="108" t="s">
        <v>14902</v>
      </c>
    </row>
    <row r="3566" spans="1:3" x14ac:dyDescent="0.3">
      <c r="A3566" s="108">
        <f t="shared" si="55"/>
        <v>0</v>
      </c>
      <c r="B3566" s="108" t="s">
        <v>14905</v>
      </c>
      <c r="C3566" s="108" t="s">
        <v>14906</v>
      </c>
    </row>
    <row r="3567" spans="1:3" x14ac:dyDescent="0.3">
      <c r="A3567" s="108">
        <f t="shared" si="55"/>
        <v>0</v>
      </c>
      <c r="B3567" s="108" t="s">
        <v>14909</v>
      </c>
      <c r="C3567" s="108" t="s">
        <v>14910</v>
      </c>
    </row>
    <row r="3568" spans="1:3" x14ac:dyDescent="0.3">
      <c r="A3568" s="108">
        <f t="shared" si="55"/>
        <v>0</v>
      </c>
      <c r="B3568" s="108" t="s">
        <v>14913</v>
      </c>
      <c r="C3568" s="108" t="s">
        <v>14914</v>
      </c>
    </row>
    <row r="3569" spans="1:3" x14ac:dyDescent="0.3">
      <c r="A3569" s="108">
        <f t="shared" si="55"/>
        <v>0</v>
      </c>
      <c r="B3569" s="108" t="s">
        <v>14917</v>
      </c>
      <c r="C3569" s="108" t="s">
        <v>14918</v>
      </c>
    </row>
    <row r="3570" spans="1:3" x14ac:dyDescent="0.3">
      <c r="A3570" s="108">
        <f t="shared" si="55"/>
        <v>0</v>
      </c>
      <c r="B3570" s="108" t="s">
        <v>14921</v>
      </c>
      <c r="C3570" s="108" t="s">
        <v>14922</v>
      </c>
    </row>
    <row r="3571" spans="1:3" x14ac:dyDescent="0.3">
      <c r="A3571" s="108">
        <f t="shared" si="55"/>
        <v>0</v>
      </c>
      <c r="B3571" s="108" t="s">
        <v>14925</v>
      </c>
      <c r="C3571" s="108" t="s">
        <v>14926</v>
      </c>
    </row>
    <row r="3572" spans="1:3" x14ac:dyDescent="0.3">
      <c r="A3572" s="108">
        <f t="shared" si="55"/>
        <v>0</v>
      </c>
      <c r="B3572" s="108" t="s">
        <v>14929</v>
      </c>
      <c r="C3572" s="108" t="s">
        <v>14930</v>
      </c>
    </row>
    <row r="3573" spans="1:3" x14ac:dyDescent="0.3">
      <c r="A3573" s="108">
        <f t="shared" si="55"/>
        <v>0</v>
      </c>
      <c r="B3573" s="108" t="s">
        <v>14933</v>
      </c>
      <c r="C3573" s="108" t="s">
        <v>14934</v>
      </c>
    </row>
    <row r="3574" spans="1:3" x14ac:dyDescent="0.3">
      <c r="A3574" s="108">
        <f t="shared" si="55"/>
        <v>0</v>
      </c>
      <c r="B3574" s="108" t="s">
        <v>14937</v>
      </c>
      <c r="C3574" s="108" t="s">
        <v>14938</v>
      </c>
    </row>
    <row r="3575" spans="1:3" x14ac:dyDescent="0.3">
      <c r="A3575" s="108">
        <f t="shared" si="55"/>
        <v>0</v>
      </c>
      <c r="B3575" s="108" t="s">
        <v>14941</v>
      </c>
      <c r="C3575" s="108" t="s">
        <v>14942</v>
      </c>
    </row>
    <row r="3576" spans="1:3" x14ac:dyDescent="0.3">
      <c r="A3576" s="108">
        <f t="shared" si="55"/>
        <v>0</v>
      </c>
      <c r="B3576" s="108" t="s">
        <v>14944</v>
      </c>
      <c r="C3576" s="108" t="s">
        <v>14945</v>
      </c>
    </row>
    <row r="3577" spans="1:3" x14ac:dyDescent="0.3">
      <c r="A3577" s="108">
        <f t="shared" si="55"/>
        <v>0</v>
      </c>
      <c r="B3577" s="108" t="s">
        <v>14946</v>
      </c>
      <c r="C3577" s="108" t="s">
        <v>14947</v>
      </c>
    </row>
    <row r="3578" spans="1:3" x14ac:dyDescent="0.3">
      <c r="A3578" s="108">
        <f t="shared" si="55"/>
        <v>0</v>
      </c>
      <c r="B3578" s="108" t="s">
        <v>14949</v>
      </c>
      <c r="C3578" s="108" t="s">
        <v>14950</v>
      </c>
    </row>
    <row r="3579" spans="1:3" x14ac:dyDescent="0.3">
      <c r="A3579" s="108">
        <f t="shared" si="55"/>
        <v>0</v>
      </c>
      <c r="B3579" s="108" t="s">
        <v>14951</v>
      </c>
      <c r="C3579" s="108" t="s">
        <v>14952</v>
      </c>
    </row>
    <row r="3580" spans="1:3" x14ac:dyDescent="0.3">
      <c r="A3580" s="108">
        <f t="shared" si="55"/>
        <v>0</v>
      </c>
      <c r="B3580" s="108" t="s">
        <v>14953</v>
      </c>
      <c r="C3580" s="108" t="s">
        <v>14954</v>
      </c>
    </row>
    <row r="3581" spans="1:3" x14ac:dyDescent="0.3">
      <c r="A3581" s="108">
        <f t="shared" si="55"/>
        <v>0</v>
      </c>
      <c r="B3581" s="108" t="s">
        <v>14957</v>
      </c>
      <c r="C3581" s="108" t="s">
        <v>14958</v>
      </c>
    </row>
    <row r="3582" spans="1:3" x14ac:dyDescent="0.3">
      <c r="A3582" s="108">
        <f t="shared" si="55"/>
        <v>0</v>
      </c>
      <c r="B3582" s="108" t="s">
        <v>14961</v>
      </c>
      <c r="C3582" s="108" t="s">
        <v>14962</v>
      </c>
    </row>
    <row r="3583" spans="1:3" x14ac:dyDescent="0.3">
      <c r="A3583" s="108">
        <f t="shared" si="55"/>
        <v>0</v>
      </c>
      <c r="B3583" s="108" t="s">
        <v>14965</v>
      </c>
      <c r="C3583" s="108" t="s">
        <v>14966</v>
      </c>
    </row>
    <row r="3584" spans="1:3" x14ac:dyDescent="0.3">
      <c r="A3584" s="108">
        <f t="shared" si="55"/>
        <v>0</v>
      </c>
      <c r="B3584" s="108" t="s">
        <v>14969</v>
      </c>
      <c r="C3584" s="108" t="s">
        <v>14970</v>
      </c>
    </row>
    <row r="3585" spans="1:3" x14ac:dyDescent="0.3">
      <c r="A3585" s="108">
        <f t="shared" si="55"/>
        <v>0</v>
      </c>
      <c r="B3585" s="108" t="s">
        <v>14973</v>
      </c>
      <c r="C3585" s="108" t="s">
        <v>14974</v>
      </c>
    </row>
    <row r="3586" spans="1:3" x14ac:dyDescent="0.3">
      <c r="A3586" s="108">
        <f t="shared" si="55"/>
        <v>0</v>
      </c>
      <c r="B3586" s="108" t="s">
        <v>14977</v>
      </c>
      <c r="C3586" s="108" t="s">
        <v>14978</v>
      </c>
    </row>
    <row r="3587" spans="1:3" x14ac:dyDescent="0.3">
      <c r="A3587" s="108">
        <f t="shared" ref="A3587:A3650" si="56">IFERROR(IF(SEARCH($D$1,C3587)&gt;0,A3586+1,A3586),A3586)</f>
        <v>0</v>
      </c>
      <c r="B3587" s="108" t="s">
        <v>14981</v>
      </c>
      <c r="C3587" s="108" t="s">
        <v>14982</v>
      </c>
    </row>
    <row r="3588" spans="1:3" x14ac:dyDescent="0.3">
      <c r="A3588" s="108">
        <f t="shared" si="56"/>
        <v>0</v>
      </c>
      <c r="B3588" s="108" t="s">
        <v>14985</v>
      </c>
      <c r="C3588" s="108" t="s">
        <v>14986</v>
      </c>
    </row>
    <row r="3589" spans="1:3" x14ac:dyDescent="0.3">
      <c r="A3589" s="108">
        <f t="shared" si="56"/>
        <v>0</v>
      </c>
      <c r="B3589" s="108" t="s">
        <v>14989</v>
      </c>
      <c r="C3589" s="108" t="s">
        <v>14990</v>
      </c>
    </row>
    <row r="3590" spans="1:3" x14ac:dyDescent="0.3">
      <c r="A3590" s="108">
        <f t="shared" si="56"/>
        <v>0</v>
      </c>
      <c r="B3590" s="108" t="s">
        <v>14993</v>
      </c>
      <c r="C3590" s="108" t="s">
        <v>14994</v>
      </c>
    </row>
    <row r="3591" spans="1:3" x14ac:dyDescent="0.3">
      <c r="A3591" s="108">
        <f t="shared" si="56"/>
        <v>0</v>
      </c>
      <c r="B3591" s="108" t="s">
        <v>14996</v>
      </c>
      <c r="C3591" s="108" t="s">
        <v>14997</v>
      </c>
    </row>
    <row r="3592" spans="1:3" x14ac:dyDescent="0.3">
      <c r="A3592" s="108">
        <f t="shared" si="56"/>
        <v>0</v>
      </c>
      <c r="B3592" s="108" t="s">
        <v>15000</v>
      </c>
      <c r="C3592" s="108" t="s">
        <v>15001</v>
      </c>
    </row>
    <row r="3593" spans="1:3" x14ac:dyDescent="0.3">
      <c r="A3593" s="108">
        <f t="shared" si="56"/>
        <v>0</v>
      </c>
      <c r="B3593" s="108" t="s">
        <v>15004</v>
      </c>
      <c r="C3593" s="108" t="s">
        <v>15005</v>
      </c>
    </row>
    <row r="3594" spans="1:3" x14ac:dyDescent="0.3">
      <c r="A3594" s="108">
        <f t="shared" si="56"/>
        <v>0</v>
      </c>
      <c r="B3594" s="108" t="s">
        <v>15008</v>
      </c>
      <c r="C3594" s="108" t="s">
        <v>15009</v>
      </c>
    </row>
    <row r="3595" spans="1:3" x14ac:dyDescent="0.3">
      <c r="A3595" s="108">
        <f t="shared" si="56"/>
        <v>0</v>
      </c>
      <c r="B3595" s="108" t="s">
        <v>15012</v>
      </c>
      <c r="C3595" s="108" t="s">
        <v>15013</v>
      </c>
    </row>
    <row r="3596" spans="1:3" x14ac:dyDescent="0.3">
      <c r="A3596" s="108">
        <f t="shared" si="56"/>
        <v>0</v>
      </c>
      <c r="B3596" s="108" t="s">
        <v>15016</v>
      </c>
      <c r="C3596" s="108" t="s">
        <v>15017</v>
      </c>
    </row>
    <row r="3597" spans="1:3" x14ac:dyDescent="0.3">
      <c r="A3597" s="108">
        <f t="shared" si="56"/>
        <v>0</v>
      </c>
      <c r="B3597" s="108" t="s">
        <v>15020</v>
      </c>
      <c r="C3597" s="108" t="s">
        <v>15021</v>
      </c>
    </row>
    <row r="3598" spans="1:3" x14ac:dyDescent="0.3">
      <c r="A3598" s="108">
        <f t="shared" si="56"/>
        <v>0</v>
      </c>
      <c r="B3598" s="108" t="s">
        <v>15024</v>
      </c>
      <c r="C3598" s="108" t="s">
        <v>15025</v>
      </c>
    </row>
    <row r="3599" spans="1:3" x14ac:dyDescent="0.3">
      <c r="A3599" s="108">
        <f t="shared" si="56"/>
        <v>0</v>
      </c>
      <c r="B3599" s="108" t="s">
        <v>15028</v>
      </c>
      <c r="C3599" s="108" t="s">
        <v>15029</v>
      </c>
    </row>
    <row r="3600" spans="1:3" x14ac:dyDescent="0.3">
      <c r="A3600" s="108">
        <f t="shared" si="56"/>
        <v>0</v>
      </c>
      <c r="B3600" s="108" t="s">
        <v>15032</v>
      </c>
      <c r="C3600" s="108" t="s">
        <v>15033</v>
      </c>
    </row>
    <row r="3601" spans="1:3" x14ac:dyDescent="0.3">
      <c r="A3601" s="108">
        <f t="shared" si="56"/>
        <v>0</v>
      </c>
      <c r="B3601" s="108" t="s">
        <v>15034</v>
      </c>
      <c r="C3601" s="108" t="s">
        <v>15035</v>
      </c>
    </row>
    <row r="3602" spans="1:3" x14ac:dyDescent="0.3">
      <c r="A3602" s="108">
        <f t="shared" si="56"/>
        <v>0</v>
      </c>
      <c r="B3602" s="108" t="s">
        <v>15038</v>
      </c>
      <c r="C3602" s="108" t="s">
        <v>15039</v>
      </c>
    </row>
    <row r="3603" spans="1:3" x14ac:dyDescent="0.3">
      <c r="A3603" s="108">
        <f t="shared" si="56"/>
        <v>0</v>
      </c>
      <c r="B3603" s="108" t="s">
        <v>15042</v>
      </c>
      <c r="C3603" s="108" t="s">
        <v>15043</v>
      </c>
    </row>
    <row r="3604" spans="1:3" x14ac:dyDescent="0.3">
      <c r="A3604" s="108">
        <f t="shared" si="56"/>
        <v>0</v>
      </c>
      <c r="B3604" s="108" t="s">
        <v>15046</v>
      </c>
      <c r="C3604" s="108" t="s">
        <v>15047</v>
      </c>
    </row>
    <row r="3605" spans="1:3" x14ac:dyDescent="0.3">
      <c r="A3605" s="108">
        <f t="shared" si="56"/>
        <v>0</v>
      </c>
      <c r="B3605" s="108" t="s">
        <v>15050</v>
      </c>
      <c r="C3605" s="108" t="s">
        <v>15051</v>
      </c>
    </row>
    <row r="3606" spans="1:3" x14ac:dyDescent="0.3">
      <c r="A3606" s="108">
        <f t="shared" si="56"/>
        <v>0</v>
      </c>
      <c r="B3606" s="108" t="s">
        <v>15054</v>
      </c>
      <c r="C3606" s="108" t="s">
        <v>15055</v>
      </c>
    </row>
    <row r="3607" spans="1:3" x14ac:dyDescent="0.3">
      <c r="A3607" s="108">
        <f t="shared" si="56"/>
        <v>0</v>
      </c>
      <c r="B3607" s="108" t="s">
        <v>15058</v>
      </c>
      <c r="C3607" s="108" t="s">
        <v>15059</v>
      </c>
    </row>
    <row r="3608" spans="1:3" x14ac:dyDescent="0.3">
      <c r="A3608" s="108">
        <f t="shared" si="56"/>
        <v>0</v>
      </c>
      <c r="B3608" s="108" t="s">
        <v>15062</v>
      </c>
      <c r="C3608" s="108" t="s">
        <v>15063</v>
      </c>
    </row>
    <row r="3609" spans="1:3" x14ac:dyDescent="0.3">
      <c r="A3609" s="108">
        <f t="shared" si="56"/>
        <v>0</v>
      </c>
      <c r="B3609" s="108" t="s">
        <v>15066</v>
      </c>
      <c r="C3609" s="108" t="s">
        <v>15067</v>
      </c>
    </row>
    <row r="3610" spans="1:3" x14ac:dyDescent="0.3">
      <c r="A3610" s="108">
        <f t="shared" si="56"/>
        <v>0</v>
      </c>
      <c r="B3610" s="108" t="s">
        <v>15070</v>
      </c>
      <c r="C3610" s="108" t="s">
        <v>15071</v>
      </c>
    </row>
    <row r="3611" spans="1:3" x14ac:dyDescent="0.3">
      <c r="A3611" s="108">
        <f t="shared" si="56"/>
        <v>0</v>
      </c>
      <c r="B3611" s="108" t="s">
        <v>15074</v>
      </c>
      <c r="C3611" s="108" t="s">
        <v>15075</v>
      </c>
    </row>
    <row r="3612" spans="1:3" x14ac:dyDescent="0.3">
      <c r="A3612" s="108">
        <f t="shared" si="56"/>
        <v>0</v>
      </c>
      <c r="B3612" s="108" t="s">
        <v>15078</v>
      </c>
      <c r="C3612" s="108" t="s">
        <v>15079</v>
      </c>
    </row>
    <row r="3613" spans="1:3" x14ac:dyDescent="0.3">
      <c r="A3613" s="108">
        <f t="shared" si="56"/>
        <v>0</v>
      </c>
      <c r="B3613" s="108" t="s">
        <v>15082</v>
      </c>
      <c r="C3613" s="108" t="s">
        <v>15083</v>
      </c>
    </row>
    <row r="3614" spans="1:3" x14ac:dyDescent="0.3">
      <c r="A3614" s="108">
        <f t="shared" si="56"/>
        <v>0</v>
      </c>
      <c r="B3614" s="108" t="s">
        <v>15086</v>
      </c>
      <c r="C3614" s="108" t="s">
        <v>15087</v>
      </c>
    </row>
    <row r="3615" spans="1:3" x14ac:dyDescent="0.3">
      <c r="A3615" s="108">
        <f t="shared" si="56"/>
        <v>0</v>
      </c>
      <c r="B3615" s="108" t="s">
        <v>15090</v>
      </c>
      <c r="C3615" s="108" t="s">
        <v>15091</v>
      </c>
    </row>
    <row r="3616" spans="1:3" x14ac:dyDescent="0.3">
      <c r="A3616" s="108">
        <f t="shared" si="56"/>
        <v>0</v>
      </c>
      <c r="B3616" s="108" t="s">
        <v>15094</v>
      </c>
      <c r="C3616" s="108" t="s">
        <v>15095</v>
      </c>
    </row>
    <row r="3617" spans="1:3" x14ac:dyDescent="0.3">
      <c r="A3617" s="108">
        <f t="shared" si="56"/>
        <v>0</v>
      </c>
      <c r="B3617" s="108" t="s">
        <v>15098</v>
      </c>
      <c r="C3617" s="108" t="s">
        <v>15099</v>
      </c>
    </row>
    <row r="3618" spans="1:3" x14ac:dyDescent="0.3">
      <c r="A3618" s="108">
        <f t="shared" si="56"/>
        <v>0</v>
      </c>
      <c r="B3618" s="108" t="s">
        <v>15102</v>
      </c>
      <c r="C3618" s="108" t="s">
        <v>15103</v>
      </c>
    </row>
    <row r="3619" spans="1:3" x14ac:dyDescent="0.3">
      <c r="A3619" s="108">
        <f t="shared" si="56"/>
        <v>0</v>
      </c>
      <c r="B3619" s="108" t="s">
        <v>15106</v>
      </c>
      <c r="C3619" s="108" t="s">
        <v>15107</v>
      </c>
    </row>
    <row r="3620" spans="1:3" x14ac:dyDescent="0.3">
      <c r="A3620" s="108">
        <f t="shared" si="56"/>
        <v>0</v>
      </c>
      <c r="B3620" s="108" t="s">
        <v>15110</v>
      </c>
      <c r="C3620" s="108" t="s">
        <v>15111</v>
      </c>
    </row>
    <row r="3621" spans="1:3" x14ac:dyDescent="0.3">
      <c r="A3621" s="108">
        <f t="shared" si="56"/>
        <v>0</v>
      </c>
      <c r="B3621" s="108" t="s">
        <v>15114</v>
      </c>
      <c r="C3621" s="108" t="s">
        <v>15115</v>
      </c>
    </row>
    <row r="3622" spans="1:3" x14ac:dyDescent="0.3">
      <c r="A3622" s="108">
        <f t="shared" si="56"/>
        <v>0</v>
      </c>
      <c r="B3622" s="108" t="s">
        <v>15118</v>
      </c>
      <c r="C3622" s="108" t="s">
        <v>15119</v>
      </c>
    </row>
    <row r="3623" spans="1:3" x14ac:dyDescent="0.3">
      <c r="A3623" s="108">
        <f t="shared" si="56"/>
        <v>0</v>
      </c>
      <c r="B3623" s="108" t="s">
        <v>15122</v>
      </c>
      <c r="C3623" s="108" t="s">
        <v>15123</v>
      </c>
    </row>
    <row r="3624" spans="1:3" x14ac:dyDescent="0.3">
      <c r="A3624" s="108">
        <f t="shared" si="56"/>
        <v>0</v>
      </c>
      <c r="B3624" s="108" t="s">
        <v>15126</v>
      </c>
      <c r="C3624" s="108" t="s">
        <v>15127</v>
      </c>
    </row>
    <row r="3625" spans="1:3" x14ac:dyDescent="0.3">
      <c r="A3625" s="108">
        <f t="shared" si="56"/>
        <v>0</v>
      </c>
      <c r="B3625" s="108" t="s">
        <v>15130</v>
      </c>
      <c r="C3625" s="108" t="s">
        <v>15131</v>
      </c>
    </row>
    <row r="3626" spans="1:3" x14ac:dyDescent="0.3">
      <c r="A3626" s="108">
        <f t="shared" si="56"/>
        <v>0</v>
      </c>
      <c r="B3626" s="108" t="s">
        <v>15134</v>
      </c>
      <c r="C3626" s="108" t="s">
        <v>15135</v>
      </c>
    </row>
    <row r="3627" spans="1:3" x14ac:dyDescent="0.3">
      <c r="A3627" s="108">
        <f t="shared" si="56"/>
        <v>0</v>
      </c>
      <c r="B3627" s="108" t="s">
        <v>15138</v>
      </c>
      <c r="C3627" s="108" t="s">
        <v>15139</v>
      </c>
    </row>
    <row r="3628" spans="1:3" x14ac:dyDescent="0.3">
      <c r="A3628" s="108">
        <f t="shared" si="56"/>
        <v>0</v>
      </c>
      <c r="B3628" s="108" t="s">
        <v>15142</v>
      </c>
      <c r="C3628" s="108" t="s">
        <v>15143</v>
      </c>
    </row>
    <row r="3629" spans="1:3" x14ac:dyDescent="0.3">
      <c r="A3629" s="108">
        <f t="shared" si="56"/>
        <v>0</v>
      </c>
      <c r="B3629" s="108" t="s">
        <v>15146</v>
      </c>
      <c r="C3629" s="108" t="s">
        <v>15147</v>
      </c>
    </row>
    <row r="3630" spans="1:3" x14ac:dyDescent="0.3">
      <c r="A3630" s="108">
        <f t="shared" si="56"/>
        <v>0</v>
      </c>
      <c r="B3630" s="108" t="s">
        <v>15150</v>
      </c>
      <c r="C3630" s="108" t="s">
        <v>15151</v>
      </c>
    </row>
    <row r="3631" spans="1:3" x14ac:dyDescent="0.3">
      <c r="A3631" s="108">
        <f t="shared" si="56"/>
        <v>0</v>
      </c>
      <c r="B3631" s="108" t="s">
        <v>15153</v>
      </c>
      <c r="C3631" s="108" t="s">
        <v>15154</v>
      </c>
    </row>
    <row r="3632" spans="1:3" x14ac:dyDescent="0.3">
      <c r="A3632" s="108">
        <f t="shared" si="56"/>
        <v>0</v>
      </c>
      <c r="B3632" s="108" t="s">
        <v>15157</v>
      </c>
      <c r="C3632" s="108" t="s">
        <v>15158</v>
      </c>
    </row>
    <row r="3633" spans="1:3" x14ac:dyDescent="0.3">
      <c r="A3633" s="108">
        <f t="shared" si="56"/>
        <v>0</v>
      </c>
      <c r="B3633" s="108" t="s">
        <v>15161</v>
      </c>
      <c r="C3633" s="108" t="s">
        <v>15162</v>
      </c>
    </row>
    <row r="3634" spans="1:3" x14ac:dyDescent="0.3">
      <c r="A3634" s="108">
        <f t="shared" si="56"/>
        <v>0</v>
      </c>
      <c r="B3634" s="108" t="s">
        <v>15165</v>
      </c>
      <c r="C3634" s="108" t="s">
        <v>15166</v>
      </c>
    </row>
    <row r="3635" spans="1:3" x14ac:dyDescent="0.3">
      <c r="A3635" s="108">
        <f t="shared" si="56"/>
        <v>0</v>
      </c>
      <c r="B3635" s="108" t="s">
        <v>15169</v>
      </c>
      <c r="C3635" s="108" t="s">
        <v>15170</v>
      </c>
    </row>
    <row r="3636" spans="1:3" x14ac:dyDescent="0.3">
      <c r="A3636" s="108">
        <f t="shared" si="56"/>
        <v>0</v>
      </c>
      <c r="B3636" s="108" t="s">
        <v>15173</v>
      </c>
      <c r="C3636" s="108" t="s">
        <v>15174</v>
      </c>
    </row>
    <row r="3637" spans="1:3" x14ac:dyDescent="0.3">
      <c r="A3637" s="108">
        <f t="shared" si="56"/>
        <v>0</v>
      </c>
      <c r="B3637" s="108" t="s">
        <v>15177</v>
      </c>
      <c r="C3637" s="108" t="s">
        <v>15178</v>
      </c>
    </row>
    <row r="3638" spans="1:3" x14ac:dyDescent="0.3">
      <c r="A3638" s="108">
        <f t="shared" si="56"/>
        <v>0</v>
      </c>
      <c r="B3638" s="108" t="s">
        <v>15181</v>
      </c>
      <c r="C3638" s="108" t="s">
        <v>15182</v>
      </c>
    </row>
    <row r="3639" spans="1:3" x14ac:dyDescent="0.3">
      <c r="A3639" s="108">
        <f t="shared" si="56"/>
        <v>0</v>
      </c>
      <c r="B3639" s="108" t="s">
        <v>15185</v>
      </c>
      <c r="C3639" s="108" t="s">
        <v>15186</v>
      </c>
    </row>
    <row r="3640" spans="1:3" x14ac:dyDescent="0.3">
      <c r="A3640" s="108">
        <f t="shared" si="56"/>
        <v>0</v>
      </c>
      <c r="B3640" s="108" t="s">
        <v>15189</v>
      </c>
      <c r="C3640" s="108" t="s">
        <v>15190</v>
      </c>
    </row>
    <row r="3641" spans="1:3" x14ac:dyDescent="0.3">
      <c r="A3641" s="108">
        <f t="shared" si="56"/>
        <v>0</v>
      </c>
      <c r="B3641" s="108" t="s">
        <v>15193</v>
      </c>
      <c r="C3641" s="108" t="s">
        <v>15194</v>
      </c>
    </row>
    <row r="3642" spans="1:3" x14ac:dyDescent="0.3">
      <c r="A3642" s="108">
        <f t="shared" si="56"/>
        <v>0</v>
      </c>
      <c r="B3642" s="108" t="s">
        <v>15197</v>
      </c>
      <c r="C3642" s="108" t="s">
        <v>15198</v>
      </c>
    </row>
    <row r="3643" spans="1:3" x14ac:dyDescent="0.3">
      <c r="A3643" s="108">
        <f t="shared" si="56"/>
        <v>0</v>
      </c>
      <c r="B3643" s="108" t="s">
        <v>15201</v>
      </c>
      <c r="C3643" s="108" t="s">
        <v>15202</v>
      </c>
    </row>
    <row r="3644" spans="1:3" x14ac:dyDescent="0.3">
      <c r="A3644" s="108">
        <f t="shared" si="56"/>
        <v>0</v>
      </c>
      <c r="B3644" s="108" t="s">
        <v>15203</v>
      </c>
      <c r="C3644" s="108" t="s">
        <v>15204</v>
      </c>
    </row>
    <row r="3645" spans="1:3" x14ac:dyDescent="0.3">
      <c r="A3645" s="108">
        <f t="shared" si="56"/>
        <v>0</v>
      </c>
      <c r="B3645" s="108" t="s">
        <v>15207</v>
      </c>
      <c r="C3645" s="108" t="s">
        <v>15208</v>
      </c>
    </row>
    <row r="3646" spans="1:3" x14ac:dyDescent="0.3">
      <c r="A3646" s="108">
        <f t="shared" si="56"/>
        <v>0</v>
      </c>
      <c r="B3646" s="108" t="s">
        <v>15211</v>
      </c>
      <c r="C3646" s="108" t="s">
        <v>15212</v>
      </c>
    </row>
    <row r="3647" spans="1:3" x14ac:dyDescent="0.3">
      <c r="A3647" s="108">
        <f t="shared" si="56"/>
        <v>0</v>
      </c>
      <c r="B3647" s="108" t="s">
        <v>15215</v>
      </c>
      <c r="C3647" s="108" t="s">
        <v>15216</v>
      </c>
    </row>
    <row r="3648" spans="1:3" x14ac:dyDescent="0.3">
      <c r="A3648" s="108">
        <f t="shared" si="56"/>
        <v>0</v>
      </c>
      <c r="B3648" s="108" t="s">
        <v>15219</v>
      </c>
      <c r="C3648" s="108" t="s">
        <v>15220</v>
      </c>
    </row>
    <row r="3649" spans="1:3" x14ac:dyDescent="0.3">
      <c r="A3649" s="108">
        <f t="shared" si="56"/>
        <v>0</v>
      </c>
      <c r="B3649" s="108" t="s">
        <v>15223</v>
      </c>
      <c r="C3649" s="108" t="s">
        <v>15224</v>
      </c>
    </row>
    <row r="3650" spans="1:3" x14ac:dyDescent="0.3">
      <c r="A3650" s="108">
        <f t="shared" si="56"/>
        <v>0</v>
      </c>
      <c r="B3650" s="108" t="s">
        <v>15227</v>
      </c>
      <c r="C3650" s="108" t="s">
        <v>15228</v>
      </c>
    </row>
    <row r="3651" spans="1:3" x14ac:dyDescent="0.3">
      <c r="A3651" s="108">
        <f t="shared" ref="A3651:A3714" si="57">IFERROR(IF(SEARCH($D$1,C3651)&gt;0,A3650+1,A3650),A3650)</f>
        <v>0</v>
      </c>
      <c r="B3651" s="108" t="s">
        <v>15231</v>
      </c>
      <c r="C3651" s="108" t="s">
        <v>15232</v>
      </c>
    </row>
    <row r="3652" spans="1:3" x14ac:dyDescent="0.3">
      <c r="A3652" s="108">
        <f t="shared" si="57"/>
        <v>0</v>
      </c>
      <c r="B3652" s="108" t="s">
        <v>15235</v>
      </c>
      <c r="C3652" s="108" t="s">
        <v>15236</v>
      </c>
    </row>
    <row r="3653" spans="1:3" x14ac:dyDescent="0.3">
      <c r="A3653" s="108">
        <f t="shared" si="57"/>
        <v>0</v>
      </c>
      <c r="B3653" s="108" t="s">
        <v>15239</v>
      </c>
      <c r="C3653" s="108" t="s">
        <v>15240</v>
      </c>
    </row>
    <row r="3654" spans="1:3" x14ac:dyDescent="0.3">
      <c r="A3654" s="108">
        <f t="shared" si="57"/>
        <v>0</v>
      </c>
      <c r="B3654" s="108" t="s">
        <v>15243</v>
      </c>
      <c r="C3654" s="108" t="s">
        <v>15244</v>
      </c>
    </row>
    <row r="3655" spans="1:3" x14ac:dyDescent="0.3">
      <c r="A3655" s="108">
        <f t="shared" si="57"/>
        <v>0</v>
      </c>
      <c r="B3655" s="108" t="s">
        <v>15247</v>
      </c>
      <c r="C3655" s="108" t="s">
        <v>15248</v>
      </c>
    </row>
    <row r="3656" spans="1:3" x14ac:dyDescent="0.3">
      <c r="A3656" s="108">
        <f t="shared" si="57"/>
        <v>0</v>
      </c>
      <c r="B3656" s="108" t="s">
        <v>15250</v>
      </c>
      <c r="C3656" s="108" t="s">
        <v>15251</v>
      </c>
    </row>
    <row r="3657" spans="1:3" x14ac:dyDescent="0.3">
      <c r="A3657" s="108">
        <f t="shared" si="57"/>
        <v>0</v>
      </c>
      <c r="B3657" s="108" t="s">
        <v>15254</v>
      </c>
      <c r="C3657" s="108" t="s">
        <v>15255</v>
      </c>
    </row>
    <row r="3658" spans="1:3" x14ac:dyDescent="0.3">
      <c r="A3658" s="108">
        <f t="shared" si="57"/>
        <v>0</v>
      </c>
      <c r="B3658" s="108" t="s">
        <v>15258</v>
      </c>
      <c r="C3658" s="108" t="s">
        <v>15259</v>
      </c>
    </row>
    <row r="3659" spans="1:3" x14ac:dyDescent="0.3">
      <c r="A3659" s="108">
        <f t="shared" si="57"/>
        <v>0</v>
      </c>
      <c r="B3659" s="108" t="s">
        <v>15262</v>
      </c>
      <c r="C3659" s="108" t="s">
        <v>15263</v>
      </c>
    </row>
    <row r="3660" spans="1:3" x14ac:dyDescent="0.3">
      <c r="A3660" s="108">
        <f t="shared" si="57"/>
        <v>0</v>
      </c>
      <c r="B3660" s="108" t="s">
        <v>15266</v>
      </c>
      <c r="C3660" s="108" t="s">
        <v>15267</v>
      </c>
    </row>
    <row r="3661" spans="1:3" x14ac:dyDescent="0.3">
      <c r="A3661" s="108">
        <f t="shared" si="57"/>
        <v>0</v>
      </c>
      <c r="B3661" s="108" t="s">
        <v>15270</v>
      </c>
      <c r="C3661" s="108" t="s">
        <v>15271</v>
      </c>
    </row>
    <row r="3662" spans="1:3" x14ac:dyDescent="0.3">
      <c r="A3662" s="108">
        <f t="shared" si="57"/>
        <v>0</v>
      </c>
      <c r="B3662" s="108" t="s">
        <v>15274</v>
      </c>
      <c r="C3662" s="108" t="s">
        <v>15275</v>
      </c>
    </row>
    <row r="3663" spans="1:3" x14ac:dyDescent="0.3">
      <c r="A3663" s="108">
        <f t="shared" si="57"/>
        <v>0</v>
      </c>
      <c r="B3663" s="108" t="s">
        <v>15278</v>
      </c>
      <c r="C3663" s="108" t="s">
        <v>15279</v>
      </c>
    </row>
    <row r="3664" spans="1:3" x14ac:dyDescent="0.3">
      <c r="A3664" s="108">
        <f t="shared" si="57"/>
        <v>0</v>
      </c>
      <c r="B3664" s="108" t="s">
        <v>15282</v>
      </c>
      <c r="C3664" s="108" t="s">
        <v>15283</v>
      </c>
    </row>
    <row r="3665" spans="1:3" x14ac:dyDescent="0.3">
      <c r="A3665" s="108">
        <f t="shared" si="57"/>
        <v>0</v>
      </c>
      <c r="B3665" s="108" t="s">
        <v>15286</v>
      </c>
      <c r="C3665" s="108" t="s">
        <v>15287</v>
      </c>
    </row>
    <row r="3666" spans="1:3" x14ac:dyDescent="0.3">
      <c r="A3666" s="108">
        <f t="shared" si="57"/>
        <v>0</v>
      </c>
      <c r="B3666" s="108" t="s">
        <v>15290</v>
      </c>
      <c r="C3666" s="108" t="s">
        <v>15291</v>
      </c>
    </row>
    <row r="3667" spans="1:3" x14ac:dyDescent="0.3">
      <c r="A3667" s="108">
        <f t="shared" si="57"/>
        <v>0</v>
      </c>
      <c r="B3667" s="108" t="s">
        <v>15294</v>
      </c>
      <c r="C3667" s="108" t="s">
        <v>15295</v>
      </c>
    </row>
    <row r="3668" spans="1:3" x14ac:dyDescent="0.3">
      <c r="A3668" s="108">
        <f t="shared" si="57"/>
        <v>0</v>
      </c>
      <c r="B3668" s="108" t="s">
        <v>15298</v>
      </c>
      <c r="C3668" s="108" t="s">
        <v>15299</v>
      </c>
    </row>
    <row r="3669" spans="1:3" x14ac:dyDescent="0.3">
      <c r="A3669" s="108">
        <f t="shared" si="57"/>
        <v>0</v>
      </c>
      <c r="B3669" s="108" t="s">
        <v>15302</v>
      </c>
      <c r="C3669" s="108" t="s">
        <v>15303</v>
      </c>
    </row>
    <row r="3670" spans="1:3" x14ac:dyDescent="0.3">
      <c r="A3670" s="108">
        <f t="shared" si="57"/>
        <v>0</v>
      </c>
      <c r="B3670" s="108" t="s">
        <v>15306</v>
      </c>
      <c r="C3670" s="108" t="s">
        <v>15307</v>
      </c>
    </row>
    <row r="3671" spans="1:3" x14ac:dyDescent="0.3">
      <c r="A3671" s="108">
        <f t="shared" si="57"/>
        <v>0</v>
      </c>
      <c r="B3671" s="108" t="s">
        <v>15310</v>
      </c>
      <c r="C3671" s="108" t="s">
        <v>15311</v>
      </c>
    </row>
    <row r="3672" spans="1:3" x14ac:dyDescent="0.3">
      <c r="A3672" s="108">
        <f t="shared" si="57"/>
        <v>0</v>
      </c>
      <c r="B3672" s="108" t="s">
        <v>15314</v>
      </c>
      <c r="C3672" s="108" t="s">
        <v>15315</v>
      </c>
    </row>
    <row r="3673" spans="1:3" x14ac:dyDescent="0.3">
      <c r="A3673" s="108">
        <f t="shared" si="57"/>
        <v>0</v>
      </c>
      <c r="B3673" s="108" t="s">
        <v>15318</v>
      </c>
      <c r="C3673" s="108" t="s">
        <v>15319</v>
      </c>
    </row>
    <row r="3674" spans="1:3" x14ac:dyDescent="0.3">
      <c r="A3674" s="108">
        <f t="shared" si="57"/>
        <v>0</v>
      </c>
      <c r="B3674" s="108" t="s">
        <v>15322</v>
      </c>
      <c r="C3674" s="108" t="s">
        <v>15323</v>
      </c>
    </row>
    <row r="3675" spans="1:3" x14ac:dyDescent="0.3">
      <c r="A3675" s="108">
        <f t="shared" si="57"/>
        <v>0</v>
      </c>
      <c r="B3675" s="108" t="s">
        <v>15326</v>
      </c>
      <c r="C3675" s="108" t="s">
        <v>15327</v>
      </c>
    </row>
    <row r="3676" spans="1:3" x14ac:dyDescent="0.3">
      <c r="A3676" s="108">
        <f t="shared" si="57"/>
        <v>0</v>
      </c>
      <c r="B3676" s="108" t="s">
        <v>15330</v>
      </c>
      <c r="C3676" s="108" t="s">
        <v>15331</v>
      </c>
    </row>
    <row r="3677" spans="1:3" x14ac:dyDescent="0.3">
      <c r="A3677" s="108">
        <f t="shared" si="57"/>
        <v>0</v>
      </c>
      <c r="B3677" s="108" t="s">
        <v>15334</v>
      </c>
      <c r="C3677" s="108" t="s">
        <v>15335</v>
      </c>
    </row>
    <row r="3678" spans="1:3" x14ac:dyDescent="0.3">
      <c r="A3678" s="108">
        <f t="shared" si="57"/>
        <v>0</v>
      </c>
      <c r="B3678" s="108" t="s">
        <v>15338</v>
      </c>
      <c r="C3678" s="108" t="s">
        <v>15339</v>
      </c>
    </row>
    <row r="3679" spans="1:3" x14ac:dyDescent="0.3">
      <c r="A3679" s="108">
        <f t="shared" si="57"/>
        <v>0</v>
      </c>
      <c r="B3679" s="108" t="s">
        <v>15342</v>
      </c>
      <c r="C3679" s="108" t="s">
        <v>15343</v>
      </c>
    </row>
    <row r="3680" spans="1:3" x14ac:dyDescent="0.3">
      <c r="A3680" s="108">
        <f t="shared" si="57"/>
        <v>0</v>
      </c>
      <c r="B3680" s="108" t="s">
        <v>15346</v>
      </c>
      <c r="C3680" s="108" t="s">
        <v>15347</v>
      </c>
    </row>
    <row r="3681" spans="1:3" x14ac:dyDescent="0.3">
      <c r="A3681" s="108">
        <f t="shared" si="57"/>
        <v>0</v>
      </c>
      <c r="B3681" s="108" t="s">
        <v>15350</v>
      </c>
      <c r="C3681" s="108" t="s">
        <v>15351</v>
      </c>
    </row>
    <row r="3682" spans="1:3" x14ac:dyDescent="0.3">
      <c r="A3682" s="108">
        <f t="shared" si="57"/>
        <v>0</v>
      </c>
      <c r="B3682" s="108" t="s">
        <v>15354</v>
      </c>
      <c r="C3682" s="108" t="s">
        <v>15355</v>
      </c>
    </row>
    <row r="3683" spans="1:3" x14ac:dyDescent="0.3">
      <c r="A3683" s="108">
        <f t="shared" si="57"/>
        <v>0</v>
      </c>
      <c r="B3683" s="108" t="s">
        <v>15358</v>
      </c>
      <c r="C3683" s="108" t="s">
        <v>15359</v>
      </c>
    </row>
    <row r="3684" spans="1:3" x14ac:dyDescent="0.3">
      <c r="A3684" s="108">
        <f t="shared" si="57"/>
        <v>0</v>
      </c>
      <c r="B3684" s="108" t="s">
        <v>15362</v>
      </c>
      <c r="C3684" s="108" t="s">
        <v>15363</v>
      </c>
    </row>
    <row r="3685" spans="1:3" x14ac:dyDescent="0.3">
      <c r="A3685" s="108">
        <f t="shared" si="57"/>
        <v>0</v>
      </c>
      <c r="B3685" s="108" t="s">
        <v>15366</v>
      </c>
      <c r="C3685" s="108" t="s">
        <v>15367</v>
      </c>
    </row>
    <row r="3686" spans="1:3" x14ac:dyDescent="0.3">
      <c r="A3686" s="108">
        <f t="shared" si="57"/>
        <v>0</v>
      </c>
      <c r="B3686" s="108" t="s">
        <v>15370</v>
      </c>
      <c r="C3686" s="108" t="s">
        <v>15371</v>
      </c>
    </row>
    <row r="3687" spans="1:3" x14ac:dyDescent="0.3">
      <c r="A3687" s="108">
        <f t="shared" si="57"/>
        <v>0</v>
      </c>
      <c r="B3687" s="108" t="s">
        <v>15372</v>
      </c>
      <c r="C3687" s="108" t="s">
        <v>15373</v>
      </c>
    </row>
    <row r="3688" spans="1:3" x14ac:dyDescent="0.3">
      <c r="A3688" s="108">
        <f t="shared" si="57"/>
        <v>0</v>
      </c>
      <c r="B3688" s="108" t="s">
        <v>15376</v>
      </c>
      <c r="C3688" s="108" t="s">
        <v>15377</v>
      </c>
    </row>
    <row r="3689" spans="1:3" x14ac:dyDescent="0.3">
      <c r="A3689" s="108">
        <f t="shared" si="57"/>
        <v>0</v>
      </c>
      <c r="B3689" s="108" t="s">
        <v>15380</v>
      </c>
      <c r="C3689" s="108" t="s">
        <v>15381</v>
      </c>
    </row>
    <row r="3690" spans="1:3" x14ac:dyDescent="0.3">
      <c r="A3690" s="108">
        <f t="shared" si="57"/>
        <v>0</v>
      </c>
      <c r="B3690" s="108" t="s">
        <v>15384</v>
      </c>
      <c r="C3690" s="108" t="s">
        <v>15385</v>
      </c>
    </row>
    <row r="3691" spans="1:3" x14ac:dyDescent="0.3">
      <c r="A3691" s="108">
        <f t="shared" si="57"/>
        <v>0</v>
      </c>
      <c r="B3691" s="108" t="s">
        <v>15388</v>
      </c>
      <c r="C3691" s="108" t="s">
        <v>15389</v>
      </c>
    </row>
    <row r="3692" spans="1:3" x14ac:dyDescent="0.3">
      <c r="A3692" s="108">
        <f t="shared" si="57"/>
        <v>0</v>
      </c>
      <c r="B3692" s="108" t="s">
        <v>15392</v>
      </c>
      <c r="C3692" s="108" t="s">
        <v>15393</v>
      </c>
    </row>
    <row r="3693" spans="1:3" x14ac:dyDescent="0.3">
      <c r="A3693" s="108">
        <f t="shared" si="57"/>
        <v>0</v>
      </c>
      <c r="B3693" s="108" t="s">
        <v>15396</v>
      </c>
      <c r="C3693" s="108" t="s">
        <v>15397</v>
      </c>
    </row>
    <row r="3694" spans="1:3" x14ac:dyDescent="0.3">
      <c r="A3694" s="108">
        <f t="shared" si="57"/>
        <v>0</v>
      </c>
      <c r="B3694" s="108" t="s">
        <v>15400</v>
      </c>
      <c r="C3694" s="108" t="s">
        <v>15401</v>
      </c>
    </row>
    <row r="3695" spans="1:3" x14ac:dyDescent="0.3">
      <c r="A3695" s="108">
        <f t="shared" si="57"/>
        <v>0</v>
      </c>
      <c r="B3695" s="108" t="s">
        <v>15402</v>
      </c>
      <c r="C3695" s="108" t="s">
        <v>15403</v>
      </c>
    </row>
    <row r="3696" spans="1:3" x14ac:dyDescent="0.3">
      <c r="A3696" s="108">
        <f t="shared" si="57"/>
        <v>0</v>
      </c>
      <c r="B3696" s="108" t="s">
        <v>15404</v>
      </c>
      <c r="C3696" s="108" t="s">
        <v>15405</v>
      </c>
    </row>
    <row r="3697" spans="1:3" x14ac:dyDescent="0.3">
      <c r="A3697" s="108">
        <f t="shared" si="57"/>
        <v>0</v>
      </c>
      <c r="B3697" s="108" t="s">
        <v>15407</v>
      </c>
      <c r="C3697" s="108" t="s">
        <v>15408</v>
      </c>
    </row>
    <row r="3698" spans="1:3" x14ac:dyDescent="0.3">
      <c r="A3698" s="108">
        <f t="shared" si="57"/>
        <v>0</v>
      </c>
      <c r="B3698" s="108" t="s">
        <v>15409</v>
      </c>
      <c r="C3698" s="108" t="s">
        <v>15410</v>
      </c>
    </row>
    <row r="3699" spans="1:3" x14ac:dyDescent="0.3">
      <c r="A3699" s="108">
        <f t="shared" si="57"/>
        <v>0</v>
      </c>
      <c r="B3699" s="108" t="s">
        <v>15411</v>
      </c>
      <c r="C3699" s="108" t="s">
        <v>15412</v>
      </c>
    </row>
    <row r="3700" spans="1:3" x14ac:dyDescent="0.3">
      <c r="A3700" s="108">
        <f t="shared" si="57"/>
        <v>0</v>
      </c>
      <c r="B3700" s="108" t="s">
        <v>15413</v>
      </c>
      <c r="C3700" s="108" t="s">
        <v>15414</v>
      </c>
    </row>
    <row r="3701" spans="1:3" x14ac:dyDescent="0.3">
      <c r="A3701" s="108">
        <f t="shared" si="57"/>
        <v>0</v>
      </c>
      <c r="B3701" s="108" t="s">
        <v>15417</v>
      </c>
      <c r="C3701" s="108" t="s">
        <v>15418</v>
      </c>
    </row>
    <row r="3702" spans="1:3" x14ac:dyDescent="0.3">
      <c r="A3702" s="108">
        <f t="shared" si="57"/>
        <v>0</v>
      </c>
      <c r="B3702" s="108" t="s">
        <v>15421</v>
      </c>
      <c r="C3702" s="108" t="s">
        <v>15422</v>
      </c>
    </row>
    <row r="3703" spans="1:3" x14ac:dyDescent="0.3">
      <c r="A3703" s="108">
        <f t="shared" si="57"/>
        <v>0</v>
      </c>
      <c r="B3703" s="108" t="s">
        <v>15425</v>
      </c>
      <c r="C3703" s="108" t="s">
        <v>15426</v>
      </c>
    </row>
    <row r="3704" spans="1:3" x14ac:dyDescent="0.3">
      <c r="A3704" s="108">
        <f t="shared" si="57"/>
        <v>0</v>
      </c>
      <c r="B3704" s="108" t="s">
        <v>15429</v>
      </c>
      <c r="C3704" s="108" t="s">
        <v>15430</v>
      </c>
    </row>
    <row r="3705" spans="1:3" x14ac:dyDescent="0.3">
      <c r="A3705" s="108">
        <f t="shared" si="57"/>
        <v>0</v>
      </c>
      <c r="B3705" s="108" t="s">
        <v>15432</v>
      </c>
      <c r="C3705" s="108" t="s">
        <v>15433</v>
      </c>
    </row>
    <row r="3706" spans="1:3" x14ac:dyDescent="0.3">
      <c r="A3706" s="108">
        <f t="shared" si="57"/>
        <v>0</v>
      </c>
      <c r="B3706" s="108" t="s">
        <v>15436</v>
      </c>
      <c r="C3706" s="108" t="s">
        <v>15437</v>
      </c>
    </row>
    <row r="3707" spans="1:3" x14ac:dyDescent="0.3">
      <c r="A3707" s="108">
        <f t="shared" si="57"/>
        <v>0</v>
      </c>
      <c r="B3707" s="108" t="s">
        <v>15440</v>
      </c>
      <c r="C3707" s="108" t="s">
        <v>15441</v>
      </c>
    </row>
    <row r="3708" spans="1:3" x14ac:dyDescent="0.3">
      <c r="A3708" s="108">
        <f t="shared" si="57"/>
        <v>0</v>
      </c>
      <c r="B3708" s="108" t="s">
        <v>15444</v>
      </c>
      <c r="C3708" s="108" t="s">
        <v>15445</v>
      </c>
    </row>
    <row r="3709" spans="1:3" x14ac:dyDescent="0.3">
      <c r="A3709" s="108">
        <f t="shared" si="57"/>
        <v>0</v>
      </c>
      <c r="B3709" s="108" t="s">
        <v>15448</v>
      </c>
      <c r="C3709" s="108" t="s">
        <v>15449</v>
      </c>
    </row>
    <row r="3710" spans="1:3" x14ac:dyDescent="0.3">
      <c r="A3710" s="108">
        <f t="shared" si="57"/>
        <v>0</v>
      </c>
      <c r="B3710" s="108" t="s">
        <v>15452</v>
      </c>
      <c r="C3710" s="108" t="s">
        <v>15453</v>
      </c>
    </row>
    <row r="3711" spans="1:3" x14ac:dyDescent="0.3">
      <c r="A3711" s="108">
        <f t="shared" si="57"/>
        <v>0</v>
      </c>
      <c r="B3711" s="108" t="s">
        <v>15456</v>
      </c>
      <c r="C3711" s="108" t="s">
        <v>15457</v>
      </c>
    </row>
    <row r="3712" spans="1:3" x14ac:dyDescent="0.3">
      <c r="A3712" s="108">
        <f t="shared" si="57"/>
        <v>0</v>
      </c>
      <c r="B3712" s="108" t="s">
        <v>15460</v>
      </c>
      <c r="C3712" s="108" t="s">
        <v>15461</v>
      </c>
    </row>
    <row r="3713" spans="1:3" x14ac:dyDescent="0.3">
      <c r="A3713" s="108">
        <f t="shared" si="57"/>
        <v>0</v>
      </c>
      <c r="B3713" s="108" t="s">
        <v>15464</v>
      </c>
      <c r="C3713" s="108" t="s">
        <v>15465</v>
      </c>
    </row>
    <row r="3714" spans="1:3" x14ac:dyDescent="0.3">
      <c r="A3714" s="108">
        <f t="shared" si="57"/>
        <v>0</v>
      </c>
      <c r="B3714" s="108" t="s">
        <v>15468</v>
      </c>
      <c r="C3714" s="108" t="s">
        <v>15469</v>
      </c>
    </row>
    <row r="3715" spans="1:3" x14ac:dyDescent="0.3">
      <c r="A3715" s="108">
        <f t="shared" ref="A3715:A3778" si="58">IFERROR(IF(SEARCH($D$1,C3715)&gt;0,A3714+1,A3714),A3714)</f>
        <v>0</v>
      </c>
      <c r="B3715" s="108" t="s">
        <v>15472</v>
      </c>
      <c r="C3715" s="108" t="s">
        <v>15473</v>
      </c>
    </row>
    <row r="3716" spans="1:3" x14ac:dyDescent="0.3">
      <c r="A3716" s="108">
        <f t="shared" si="58"/>
        <v>0</v>
      </c>
      <c r="B3716" s="108" t="s">
        <v>15476</v>
      </c>
      <c r="C3716" s="108" t="s">
        <v>15477</v>
      </c>
    </row>
    <row r="3717" spans="1:3" x14ac:dyDescent="0.3">
      <c r="A3717" s="108">
        <f t="shared" si="58"/>
        <v>0</v>
      </c>
      <c r="B3717" s="108" t="s">
        <v>15480</v>
      </c>
      <c r="C3717" s="108" t="s">
        <v>15481</v>
      </c>
    </row>
    <row r="3718" spans="1:3" x14ac:dyDescent="0.3">
      <c r="A3718" s="108">
        <f t="shared" si="58"/>
        <v>0</v>
      </c>
      <c r="B3718" s="108" t="s">
        <v>15484</v>
      </c>
      <c r="C3718" s="108" t="s">
        <v>15485</v>
      </c>
    </row>
    <row r="3719" spans="1:3" x14ac:dyDescent="0.3">
      <c r="A3719" s="108">
        <f t="shared" si="58"/>
        <v>0</v>
      </c>
      <c r="B3719" s="108" t="s">
        <v>15488</v>
      </c>
      <c r="C3719" s="108" t="s">
        <v>15489</v>
      </c>
    </row>
    <row r="3720" spans="1:3" x14ac:dyDescent="0.3">
      <c r="A3720" s="108">
        <f t="shared" si="58"/>
        <v>0</v>
      </c>
      <c r="B3720" s="108" t="s">
        <v>15492</v>
      </c>
      <c r="C3720" s="108" t="s">
        <v>15493</v>
      </c>
    </row>
    <row r="3721" spans="1:3" x14ac:dyDescent="0.3">
      <c r="A3721" s="108">
        <f t="shared" si="58"/>
        <v>0</v>
      </c>
      <c r="B3721" s="108" t="s">
        <v>15496</v>
      </c>
      <c r="C3721" s="108" t="s">
        <v>15497</v>
      </c>
    </row>
    <row r="3722" spans="1:3" x14ac:dyDescent="0.3">
      <c r="A3722" s="108">
        <f t="shared" si="58"/>
        <v>0</v>
      </c>
      <c r="B3722" s="108" t="s">
        <v>15499</v>
      </c>
      <c r="C3722" s="108" t="s">
        <v>15500</v>
      </c>
    </row>
    <row r="3723" spans="1:3" x14ac:dyDescent="0.3">
      <c r="A3723" s="108">
        <f t="shared" si="58"/>
        <v>0</v>
      </c>
      <c r="B3723" s="108" t="s">
        <v>15503</v>
      </c>
      <c r="C3723" s="108" t="s">
        <v>15504</v>
      </c>
    </row>
    <row r="3724" spans="1:3" x14ac:dyDescent="0.3">
      <c r="A3724" s="108">
        <f t="shared" si="58"/>
        <v>0</v>
      </c>
      <c r="B3724" s="108" t="s">
        <v>15507</v>
      </c>
      <c r="C3724" s="108" t="s">
        <v>15508</v>
      </c>
    </row>
    <row r="3725" spans="1:3" x14ac:dyDescent="0.3">
      <c r="A3725" s="108">
        <f t="shared" si="58"/>
        <v>0</v>
      </c>
      <c r="B3725" s="108" t="s">
        <v>15510</v>
      </c>
      <c r="C3725" s="108" t="s">
        <v>15511</v>
      </c>
    </row>
    <row r="3726" spans="1:3" x14ac:dyDescent="0.3">
      <c r="A3726" s="108">
        <f t="shared" si="58"/>
        <v>0</v>
      </c>
      <c r="B3726" s="108" t="s">
        <v>15512</v>
      </c>
      <c r="C3726" s="108" t="s">
        <v>15513</v>
      </c>
    </row>
    <row r="3727" spans="1:3" x14ac:dyDescent="0.3">
      <c r="A3727" s="108">
        <f t="shared" si="58"/>
        <v>0</v>
      </c>
      <c r="B3727" s="108" t="s">
        <v>15516</v>
      </c>
      <c r="C3727" s="108" t="s">
        <v>15517</v>
      </c>
    </row>
    <row r="3728" spans="1:3" x14ac:dyDescent="0.3">
      <c r="A3728" s="108">
        <f t="shared" si="58"/>
        <v>0</v>
      </c>
      <c r="B3728" s="108" t="s">
        <v>15520</v>
      </c>
      <c r="C3728" s="108" t="s">
        <v>15521</v>
      </c>
    </row>
    <row r="3729" spans="1:3" x14ac:dyDescent="0.3">
      <c r="A3729" s="108">
        <f t="shared" si="58"/>
        <v>0</v>
      </c>
      <c r="B3729" s="108" t="s">
        <v>15524</v>
      </c>
      <c r="C3729" s="108" t="s">
        <v>15525</v>
      </c>
    </row>
    <row r="3730" spans="1:3" x14ac:dyDescent="0.3">
      <c r="A3730" s="108">
        <f t="shared" si="58"/>
        <v>0</v>
      </c>
      <c r="B3730" s="108" t="s">
        <v>15528</v>
      </c>
      <c r="C3730" s="108" t="s">
        <v>15529</v>
      </c>
    </row>
    <row r="3731" spans="1:3" x14ac:dyDescent="0.3">
      <c r="A3731" s="108">
        <f t="shared" si="58"/>
        <v>0</v>
      </c>
      <c r="B3731" s="108" t="s">
        <v>15532</v>
      </c>
      <c r="C3731" s="108" t="s">
        <v>15533</v>
      </c>
    </row>
    <row r="3732" spans="1:3" x14ac:dyDescent="0.3">
      <c r="A3732" s="108">
        <f t="shared" si="58"/>
        <v>0</v>
      </c>
      <c r="B3732" s="108" t="s">
        <v>15536</v>
      </c>
      <c r="C3732" s="108" t="s">
        <v>15537</v>
      </c>
    </row>
    <row r="3733" spans="1:3" x14ac:dyDescent="0.3">
      <c r="A3733" s="108">
        <f t="shared" si="58"/>
        <v>0</v>
      </c>
      <c r="B3733" s="108" t="s">
        <v>15540</v>
      </c>
      <c r="C3733" s="108" t="s">
        <v>15541</v>
      </c>
    </row>
    <row r="3734" spans="1:3" x14ac:dyDescent="0.3">
      <c r="A3734" s="108">
        <f t="shared" si="58"/>
        <v>0</v>
      </c>
      <c r="B3734" s="108" t="s">
        <v>15544</v>
      </c>
      <c r="C3734" s="108" t="s">
        <v>15545</v>
      </c>
    </row>
    <row r="3735" spans="1:3" x14ac:dyDescent="0.3">
      <c r="A3735" s="108">
        <f t="shared" si="58"/>
        <v>0</v>
      </c>
      <c r="B3735" s="108" t="s">
        <v>15548</v>
      </c>
      <c r="C3735" s="108" t="s">
        <v>15549</v>
      </c>
    </row>
    <row r="3736" spans="1:3" x14ac:dyDescent="0.3">
      <c r="A3736" s="108">
        <f t="shared" si="58"/>
        <v>0</v>
      </c>
      <c r="B3736" s="108" t="s">
        <v>15551</v>
      </c>
      <c r="C3736" s="108" t="s">
        <v>15552</v>
      </c>
    </row>
    <row r="3737" spans="1:3" x14ac:dyDescent="0.3">
      <c r="A3737" s="108">
        <f t="shared" si="58"/>
        <v>0</v>
      </c>
      <c r="B3737" s="108" t="s">
        <v>15555</v>
      </c>
      <c r="C3737" s="108" t="s">
        <v>15556</v>
      </c>
    </row>
    <row r="3738" spans="1:3" x14ac:dyDescent="0.3">
      <c r="A3738" s="108">
        <f t="shared" si="58"/>
        <v>0</v>
      </c>
      <c r="B3738" s="108" t="s">
        <v>15559</v>
      </c>
      <c r="C3738" s="108" t="s">
        <v>15560</v>
      </c>
    </row>
    <row r="3739" spans="1:3" x14ac:dyDescent="0.3">
      <c r="A3739" s="108">
        <f t="shared" si="58"/>
        <v>0</v>
      </c>
      <c r="B3739" s="108" t="s">
        <v>15563</v>
      </c>
      <c r="C3739" s="108" t="s">
        <v>15564</v>
      </c>
    </row>
    <row r="3740" spans="1:3" x14ac:dyDescent="0.3">
      <c r="A3740" s="108">
        <f t="shared" si="58"/>
        <v>0</v>
      </c>
      <c r="B3740" s="108" t="s">
        <v>15567</v>
      </c>
      <c r="C3740" s="108" t="s">
        <v>15568</v>
      </c>
    </row>
    <row r="3741" spans="1:3" x14ac:dyDescent="0.3">
      <c r="A3741" s="108">
        <f t="shared" si="58"/>
        <v>0</v>
      </c>
      <c r="B3741" s="108" t="s">
        <v>15571</v>
      </c>
      <c r="C3741" s="108" t="s">
        <v>15572</v>
      </c>
    </row>
    <row r="3742" spans="1:3" x14ac:dyDescent="0.3">
      <c r="A3742" s="108">
        <f t="shared" si="58"/>
        <v>0</v>
      </c>
      <c r="B3742" s="108" t="s">
        <v>15575</v>
      </c>
      <c r="C3742" s="108" t="s">
        <v>15576</v>
      </c>
    </row>
    <row r="3743" spans="1:3" x14ac:dyDescent="0.3">
      <c r="A3743" s="108">
        <f t="shared" si="58"/>
        <v>0</v>
      </c>
      <c r="B3743" s="108" t="s">
        <v>15579</v>
      </c>
      <c r="C3743" s="108" t="s">
        <v>15580</v>
      </c>
    </row>
    <row r="3744" spans="1:3" x14ac:dyDescent="0.3">
      <c r="A3744" s="108">
        <f t="shared" si="58"/>
        <v>0</v>
      </c>
      <c r="B3744" s="108" t="s">
        <v>15583</v>
      </c>
      <c r="C3744" s="108" t="s">
        <v>15584</v>
      </c>
    </row>
    <row r="3745" spans="1:3" x14ac:dyDescent="0.3">
      <c r="A3745" s="108">
        <f t="shared" si="58"/>
        <v>0</v>
      </c>
      <c r="B3745" s="108" t="s">
        <v>15587</v>
      </c>
      <c r="C3745" s="108" t="s">
        <v>6557</v>
      </c>
    </row>
    <row r="3746" spans="1:3" x14ac:dyDescent="0.3">
      <c r="A3746" s="108">
        <f t="shared" si="58"/>
        <v>0</v>
      </c>
      <c r="B3746" s="108" t="s">
        <v>15590</v>
      </c>
      <c r="C3746" s="108" t="s">
        <v>15591</v>
      </c>
    </row>
    <row r="3747" spans="1:3" x14ac:dyDescent="0.3">
      <c r="A3747" s="108">
        <f t="shared" si="58"/>
        <v>0</v>
      </c>
      <c r="B3747" s="108" t="s">
        <v>15594</v>
      </c>
      <c r="C3747" s="108" t="s">
        <v>15595</v>
      </c>
    </row>
    <row r="3748" spans="1:3" x14ac:dyDescent="0.3">
      <c r="A3748" s="108">
        <f t="shared" si="58"/>
        <v>0</v>
      </c>
      <c r="B3748" s="108" t="s">
        <v>15598</v>
      </c>
      <c r="C3748" s="108" t="s">
        <v>15599</v>
      </c>
    </row>
    <row r="3749" spans="1:3" x14ac:dyDescent="0.3">
      <c r="A3749" s="108">
        <f t="shared" si="58"/>
        <v>0</v>
      </c>
      <c r="B3749" s="108" t="s">
        <v>15602</v>
      </c>
      <c r="C3749" s="108" t="s">
        <v>15603</v>
      </c>
    </row>
    <row r="3750" spans="1:3" x14ac:dyDescent="0.3">
      <c r="A3750" s="108">
        <f t="shared" si="58"/>
        <v>0</v>
      </c>
      <c r="B3750" s="108" t="s">
        <v>15606</v>
      </c>
      <c r="C3750" s="108" t="s">
        <v>15607</v>
      </c>
    </row>
    <row r="3751" spans="1:3" x14ac:dyDescent="0.3">
      <c r="A3751" s="108">
        <f t="shared" si="58"/>
        <v>0</v>
      </c>
      <c r="B3751" s="108" t="s">
        <v>15610</v>
      </c>
      <c r="C3751" s="108" t="s">
        <v>15611</v>
      </c>
    </row>
    <row r="3752" spans="1:3" x14ac:dyDescent="0.3">
      <c r="A3752" s="108">
        <f t="shared" si="58"/>
        <v>0</v>
      </c>
      <c r="B3752" s="108" t="s">
        <v>15614</v>
      </c>
      <c r="C3752" s="108" t="s">
        <v>15615</v>
      </c>
    </row>
    <row r="3753" spans="1:3" x14ac:dyDescent="0.3">
      <c r="A3753" s="108">
        <f t="shared" si="58"/>
        <v>0</v>
      </c>
      <c r="B3753" s="108" t="s">
        <v>15618</v>
      </c>
      <c r="C3753" s="108" t="s">
        <v>15619</v>
      </c>
    </row>
    <row r="3754" spans="1:3" x14ac:dyDescent="0.3">
      <c r="A3754" s="108">
        <f t="shared" si="58"/>
        <v>0</v>
      </c>
      <c r="B3754" s="108" t="s">
        <v>15622</v>
      </c>
      <c r="C3754" s="108" t="s">
        <v>15623</v>
      </c>
    </row>
    <row r="3755" spans="1:3" x14ac:dyDescent="0.3">
      <c r="A3755" s="108">
        <f t="shared" si="58"/>
        <v>0</v>
      </c>
      <c r="B3755" s="108" t="s">
        <v>15626</v>
      </c>
      <c r="C3755" s="108" t="s">
        <v>15628</v>
      </c>
    </row>
    <row r="3756" spans="1:3" x14ac:dyDescent="0.3">
      <c r="A3756" s="108">
        <f t="shared" si="58"/>
        <v>0</v>
      </c>
      <c r="B3756" s="108" t="s">
        <v>15631</v>
      </c>
      <c r="C3756" s="108" t="s">
        <v>15632</v>
      </c>
    </row>
    <row r="3757" spans="1:3" x14ac:dyDescent="0.3">
      <c r="A3757" s="108">
        <f t="shared" si="58"/>
        <v>0</v>
      </c>
      <c r="B3757" s="108" t="s">
        <v>15635</v>
      </c>
      <c r="C3757" s="108" t="s">
        <v>15636</v>
      </c>
    </row>
    <row r="3758" spans="1:3" x14ac:dyDescent="0.3">
      <c r="A3758" s="108">
        <f t="shared" si="58"/>
        <v>0</v>
      </c>
      <c r="B3758" s="108" t="s">
        <v>15639</v>
      </c>
      <c r="C3758" s="108" t="s">
        <v>15640</v>
      </c>
    </row>
    <row r="3759" spans="1:3" x14ac:dyDescent="0.3">
      <c r="A3759" s="108">
        <f t="shared" si="58"/>
        <v>0</v>
      </c>
      <c r="B3759" s="108" t="s">
        <v>15643</v>
      </c>
      <c r="C3759" s="108" t="s">
        <v>15644</v>
      </c>
    </row>
    <row r="3760" spans="1:3" x14ac:dyDescent="0.3">
      <c r="A3760" s="108">
        <f t="shared" si="58"/>
        <v>0</v>
      </c>
      <c r="B3760" s="108" t="s">
        <v>15648</v>
      </c>
      <c r="C3760" s="108" t="s">
        <v>15649</v>
      </c>
    </row>
    <row r="3761" spans="1:3" x14ac:dyDescent="0.3">
      <c r="A3761" s="108">
        <f t="shared" si="58"/>
        <v>0</v>
      </c>
      <c r="B3761" s="108" t="s">
        <v>15652</v>
      </c>
      <c r="C3761" s="108" t="s">
        <v>15653</v>
      </c>
    </row>
    <row r="3762" spans="1:3" x14ac:dyDescent="0.3">
      <c r="A3762" s="108">
        <f t="shared" si="58"/>
        <v>0</v>
      </c>
      <c r="B3762" s="108" t="s">
        <v>15656</v>
      </c>
      <c r="C3762" s="108" t="s">
        <v>15657</v>
      </c>
    </row>
    <row r="3763" spans="1:3" x14ac:dyDescent="0.3">
      <c r="A3763" s="108">
        <f t="shared" si="58"/>
        <v>0</v>
      </c>
      <c r="B3763" s="108" t="s">
        <v>15661</v>
      </c>
      <c r="C3763" s="108" t="s">
        <v>15662</v>
      </c>
    </row>
    <row r="3764" spans="1:3" x14ac:dyDescent="0.3">
      <c r="A3764" s="108">
        <f t="shared" si="58"/>
        <v>0</v>
      </c>
      <c r="B3764" s="108" t="s">
        <v>15665</v>
      </c>
      <c r="C3764" s="108" t="s">
        <v>15666</v>
      </c>
    </row>
    <row r="3765" spans="1:3" x14ac:dyDescent="0.3">
      <c r="A3765" s="108">
        <f t="shared" si="58"/>
        <v>0</v>
      </c>
      <c r="B3765" s="108" t="s">
        <v>15669</v>
      </c>
      <c r="C3765" s="108" t="s">
        <v>15670</v>
      </c>
    </row>
    <row r="3766" spans="1:3" x14ac:dyDescent="0.3">
      <c r="A3766" s="108">
        <f t="shared" si="58"/>
        <v>0</v>
      </c>
      <c r="B3766" s="108" t="s">
        <v>15673</v>
      </c>
      <c r="C3766" s="108" t="s">
        <v>15674</v>
      </c>
    </row>
    <row r="3767" spans="1:3" x14ac:dyDescent="0.3">
      <c r="A3767" s="108">
        <f t="shared" si="58"/>
        <v>0</v>
      </c>
      <c r="B3767" s="108" t="s">
        <v>15677</v>
      </c>
      <c r="C3767" s="108" t="s">
        <v>15678</v>
      </c>
    </row>
    <row r="3768" spans="1:3" x14ac:dyDescent="0.3">
      <c r="A3768" s="108">
        <f t="shared" si="58"/>
        <v>0</v>
      </c>
      <c r="B3768" s="108" t="s">
        <v>15681</v>
      </c>
      <c r="C3768" s="108" t="s">
        <v>15682</v>
      </c>
    </row>
    <row r="3769" spans="1:3" x14ac:dyDescent="0.3">
      <c r="A3769" s="108">
        <f t="shared" si="58"/>
        <v>0</v>
      </c>
      <c r="B3769" s="108" t="s">
        <v>15685</v>
      </c>
      <c r="C3769" s="108" t="s">
        <v>15686</v>
      </c>
    </row>
    <row r="3770" spans="1:3" x14ac:dyDescent="0.3">
      <c r="A3770" s="108">
        <f t="shared" si="58"/>
        <v>0</v>
      </c>
      <c r="B3770" s="108" t="s">
        <v>15689</v>
      </c>
      <c r="C3770" s="108" t="s">
        <v>15690</v>
      </c>
    </row>
    <row r="3771" spans="1:3" x14ac:dyDescent="0.3">
      <c r="A3771" s="108">
        <f t="shared" si="58"/>
        <v>0</v>
      </c>
      <c r="B3771" s="108" t="s">
        <v>15694</v>
      </c>
      <c r="C3771" s="108" t="s">
        <v>15695</v>
      </c>
    </row>
    <row r="3772" spans="1:3" x14ac:dyDescent="0.3">
      <c r="A3772" s="108">
        <f t="shared" si="58"/>
        <v>0</v>
      </c>
      <c r="B3772" s="108" t="s">
        <v>15698</v>
      </c>
      <c r="C3772" s="108" t="s">
        <v>15699</v>
      </c>
    </row>
    <row r="3773" spans="1:3" x14ac:dyDescent="0.3">
      <c r="A3773" s="108">
        <f t="shared" si="58"/>
        <v>0</v>
      </c>
      <c r="B3773" s="108" t="s">
        <v>15702</v>
      </c>
      <c r="C3773" s="108" t="s">
        <v>15703</v>
      </c>
    </row>
    <row r="3774" spans="1:3" x14ac:dyDescent="0.3">
      <c r="A3774" s="108">
        <f t="shared" si="58"/>
        <v>0</v>
      </c>
      <c r="B3774" s="108" t="s">
        <v>15704</v>
      </c>
      <c r="C3774" s="108" t="s">
        <v>15705</v>
      </c>
    </row>
    <row r="3775" spans="1:3" x14ac:dyDescent="0.3">
      <c r="A3775" s="108">
        <f t="shared" si="58"/>
        <v>0</v>
      </c>
      <c r="B3775" s="108" t="s">
        <v>15708</v>
      </c>
      <c r="C3775" s="108" t="s">
        <v>15709</v>
      </c>
    </row>
    <row r="3776" spans="1:3" x14ac:dyDescent="0.3">
      <c r="A3776" s="108">
        <f t="shared" si="58"/>
        <v>0</v>
      </c>
      <c r="B3776" s="108" t="s">
        <v>15712</v>
      </c>
      <c r="C3776" s="108" t="s">
        <v>15713</v>
      </c>
    </row>
    <row r="3777" spans="1:3" x14ac:dyDescent="0.3">
      <c r="A3777" s="108">
        <f t="shared" si="58"/>
        <v>0</v>
      </c>
      <c r="B3777" s="108" t="s">
        <v>15716</v>
      </c>
      <c r="C3777" s="108" t="s">
        <v>15717</v>
      </c>
    </row>
    <row r="3778" spans="1:3" x14ac:dyDescent="0.3">
      <c r="A3778" s="108">
        <f t="shared" si="58"/>
        <v>0</v>
      </c>
      <c r="B3778" s="108" t="s">
        <v>15720</v>
      </c>
      <c r="C3778" s="108" t="s">
        <v>15721</v>
      </c>
    </row>
    <row r="3779" spans="1:3" x14ac:dyDescent="0.3">
      <c r="A3779" s="108">
        <f t="shared" ref="A3779:A3842" si="59">IFERROR(IF(SEARCH($D$1,C3779)&gt;0,A3778+1,A3778),A3778)</f>
        <v>0</v>
      </c>
      <c r="B3779" s="108" t="s">
        <v>15724</v>
      </c>
      <c r="C3779" s="108" t="s">
        <v>15725</v>
      </c>
    </row>
    <row r="3780" spans="1:3" x14ac:dyDescent="0.3">
      <c r="A3780" s="108">
        <f t="shared" si="59"/>
        <v>0</v>
      </c>
      <c r="B3780" s="108" t="s">
        <v>15728</v>
      </c>
      <c r="C3780" s="108" t="s">
        <v>15729</v>
      </c>
    </row>
    <row r="3781" spans="1:3" x14ac:dyDescent="0.3">
      <c r="A3781" s="108">
        <f t="shared" si="59"/>
        <v>0</v>
      </c>
      <c r="B3781" s="108" t="s">
        <v>15732</v>
      </c>
      <c r="C3781" s="108" t="s">
        <v>15733</v>
      </c>
    </row>
    <row r="3782" spans="1:3" x14ac:dyDescent="0.3">
      <c r="A3782" s="108">
        <f t="shared" si="59"/>
        <v>0</v>
      </c>
      <c r="B3782" s="108" t="s">
        <v>15736</v>
      </c>
      <c r="C3782" s="108" t="s">
        <v>15737</v>
      </c>
    </row>
    <row r="3783" spans="1:3" x14ac:dyDescent="0.3">
      <c r="A3783" s="108">
        <f t="shared" si="59"/>
        <v>0</v>
      </c>
      <c r="B3783" s="108" t="s">
        <v>15740</v>
      </c>
      <c r="C3783" s="108" t="s">
        <v>15741</v>
      </c>
    </row>
    <row r="3784" spans="1:3" x14ac:dyDescent="0.3">
      <c r="A3784" s="108">
        <f t="shared" si="59"/>
        <v>0</v>
      </c>
      <c r="B3784" s="108" t="s">
        <v>15745</v>
      </c>
      <c r="C3784" s="108" t="s">
        <v>15746</v>
      </c>
    </row>
    <row r="3785" spans="1:3" x14ac:dyDescent="0.3">
      <c r="A3785" s="108">
        <f t="shared" si="59"/>
        <v>0</v>
      </c>
      <c r="B3785" s="108" t="s">
        <v>15749</v>
      </c>
      <c r="C3785" s="108" t="s">
        <v>15750</v>
      </c>
    </row>
    <row r="3786" spans="1:3" x14ac:dyDescent="0.3">
      <c r="A3786" s="108">
        <f t="shared" si="59"/>
        <v>0</v>
      </c>
      <c r="B3786" s="108" t="s">
        <v>15753</v>
      </c>
      <c r="C3786" s="108" t="s">
        <v>15754</v>
      </c>
    </row>
    <row r="3787" spans="1:3" x14ac:dyDescent="0.3">
      <c r="A3787" s="108">
        <f t="shared" si="59"/>
        <v>0</v>
      </c>
      <c r="B3787" s="108" t="s">
        <v>15757</v>
      </c>
      <c r="C3787" s="108" t="s">
        <v>15758</v>
      </c>
    </row>
    <row r="3788" spans="1:3" x14ac:dyDescent="0.3">
      <c r="A3788" s="108">
        <f t="shared" si="59"/>
        <v>0</v>
      </c>
      <c r="B3788" s="108" t="s">
        <v>15761</v>
      </c>
      <c r="C3788" s="108" t="s">
        <v>15762</v>
      </c>
    </row>
    <row r="3789" spans="1:3" x14ac:dyDescent="0.3">
      <c r="A3789" s="108">
        <f t="shared" si="59"/>
        <v>0</v>
      </c>
      <c r="B3789" s="108" t="s">
        <v>15763</v>
      </c>
      <c r="C3789" s="108" t="s">
        <v>15764</v>
      </c>
    </row>
    <row r="3790" spans="1:3" x14ac:dyDescent="0.3">
      <c r="A3790" s="108">
        <f t="shared" si="59"/>
        <v>0</v>
      </c>
      <c r="B3790" s="108" t="s">
        <v>15767</v>
      </c>
      <c r="C3790" s="108" t="s">
        <v>15768</v>
      </c>
    </row>
    <row r="3791" spans="1:3" x14ac:dyDescent="0.3">
      <c r="A3791" s="108">
        <f t="shared" si="59"/>
        <v>0</v>
      </c>
      <c r="B3791" s="108" t="s">
        <v>15771</v>
      </c>
      <c r="C3791" s="108" t="s">
        <v>15772</v>
      </c>
    </row>
    <row r="3792" spans="1:3" x14ac:dyDescent="0.3">
      <c r="A3792" s="108">
        <f t="shared" si="59"/>
        <v>0</v>
      </c>
      <c r="B3792" s="108" t="s">
        <v>15775</v>
      </c>
      <c r="C3792" s="108" t="s">
        <v>15776</v>
      </c>
    </row>
    <row r="3793" spans="1:3" x14ac:dyDescent="0.3">
      <c r="A3793" s="108">
        <f t="shared" si="59"/>
        <v>0</v>
      </c>
      <c r="B3793" s="108" t="s">
        <v>15779</v>
      </c>
      <c r="C3793" s="108" t="s">
        <v>15780</v>
      </c>
    </row>
    <row r="3794" spans="1:3" x14ac:dyDescent="0.3">
      <c r="A3794" s="108">
        <f t="shared" si="59"/>
        <v>0</v>
      </c>
      <c r="B3794" s="108" t="s">
        <v>15693</v>
      </c>
      <c r="C3794" s="108" t="s">
        <v>15782</v>
      </c>
    </row>
    <row r="3795" spans="1:3" x14ac:dyDescent="0.3">
      <c r="A3795" s="108">
        <f t="shared" si="59"/>
        <v>0</v>
      </c>
      <c r="B3795" s="108" t="s">
        <v>15744</v>
      </c>
      <c r="C3795" s="108" t="s">
        <v>15783</v>
      </c>
    </row>
    <row r="3796" spans="1:3" x14ac:dyDescent="0.3">
      <c r="A3796" s="108">
        <f t="shared" si="59"/>
        <v>0</v>
      </c>
      <c r="B3796" s="108" t="s">
        <v>15660</v>
      </c>
      <c r="C3796" s="108" t="s">
        <v>15785</v>
      </c>
    </row>
    <row r="3797" spans="1:3" x14ac:dyDescent="0.3">
      <c r="A3797" s="108">
        <f t="shared" si="59"/>
        <v>0</v>
      </c>
      <c r="B3797" s="108" t="s">
        <v>15787</v>
      </c>
      <c r="C3797" s="108" t="s">
        <v>15788</v>
      </c>
    </row>
    <row r="3798" spans="1:3" x14ac:dyDescent="0.3">
      <c r="A3798" s="108">
        <f t="shared" si="59"/>
        <v>0</v>
      </c>
      <c r="B3798" s="108" t="s">
        <v>15790</v>
      </c>
      <c r="C3798" s="108" t="s">
        <v>15791</v>
      </c>
    </row>
    <row r="3799" spans="1:3" x14ac:dyDescent="0.3">
      <c r="A3799" s="108">
        <f t="shared" si="59"/>
        <v>0</v>
      </c>
      <c r="B3799" s="108" t="s">
        <v>15647</v>
      </c>
      <c r="C3799" s="108" t="s">
        <v>15794</v>
      </c>
    </row>
    <row r="3800" spans="1:3" x14ac:dyDescent="0.3">
      <c r="A3800" s="108">
        <f t="shared" si="59"/>
        <v>0</v>
      </c>
      <c r="B3800" s="108" t="s">
        <v>15796</v>
      </c>
      <c r="C3800" s="108" t="s">
        <v>15797</v>
      </c>
    </row>
    <row r="3801" spans="1:3" x14ac:dyDescent="0.3">
      <c r="A3801" s="108">
        <f t="shared" si="59"/>
        <v>0</v>
      </c>
      <c r="B3801" s="108" t="s">
        <v>15799</v>
      </c>
      <c r="C3801" s="108" t="s">
        <v>15800</v>
      </c>
    </row>
    <row r="3802" spans="1:3" x14ac:dyDescent="0.3">
      <c r="A3802" s="108">
        <f t="shared" si="59"/>
        <v>0</v>
      </c>
      <c r="B3802" s="108" t="s">
        <v>15803</v>
      </c>
      <c r="C3802" s="108" t="s">
        <v>15804</v>
      </c>
    </row>
    <row r="3803" spans="1:3" x14ac:dyDescent="0.3">
      <c r="A3803" s="108">
        <f t="shared" si="59"/>
        <v>0</v>
      </c>
      <c r="B3803" s="108" t="s">
        <v>15807</v>
      </c>
      <c r="C3803" s="108" t="s">
        <v>15808</v>
      </c>
    </row>
    <row r="3804" spans="1:3" x14ac:dyDescent="0.3">
      <c r="A3804" s="108">
        <f t="shared" si="59"/>
        <v>0</v>
      </c>
      <c r="B3804" s="108" t="s">
        <v>15811</v>
      </c>
      <c r="C3804" s="108" t="s">
        <v>15812</v>
      </c>
    </row>
    <row r="3805" spans="1:3" x14ac:dyDescent="0.3">
      <c r="A3805" s="108">
        <f t="shared" si="59"/>
        <v>0</v>
      </c>
      <c r="B3805" s="108" t="s">
        <v>15814</v>
      </c>
      <c r="C3805" s="108" t="s">
        <v>15815</v>
      </c>
    </row>
    <row r="3806" spans="1:3" x14ac:dyDescent="0.3">
      <c r="A3806" s="108">
        <f t="shared" si="59"/>
        <v>0</v>
      </c>
      <c r="B3806" s="108" t="s">
        <v>15818</v>
      </c>
      <c r="C3806" s="108" t="s">
        <v>15819</v>
      </c>
    </row>
    <row r="3807" spans="1:3" x14ac:dyDescent="0.3">
      <c r="A3807" s="108">
        <f t="shared" si="59"/>
        <v>0</v>
      </c>
      <c r="B3807" s="108" t="s">
        <v>15822</v>
      </c>
      <c r="C3807" s="108" t="s">
        <v>15823</v>
      </c>
    </row>
    <row r="3808" spans="1:3" x14ac:dyDescent="0.3">
      <c r="A3808" s="108">
        <f t="shared" si="59"/>
        <v>0</v>
      </c>
      <c r="B3808" s="108" t="s">
        <v>15826</v>
      </c>
      <c r="C3808" s="108" t="s">
        <v>15827</v>
      </c>
    </row>
    <row r="3809" spans="1:3" x14ac:dyDescent="0.3">
      <c r="A3809" s="108">
        <f t="shared" si="59"/>
        <v>0</v>
      </c>
      <c r="B3809" s="108" t="s">
        <v>15830</v>
      </c>
      <c r="C3809" s="108" t="s">
        <v>15831</v>
      </c>
    </row>
    <row r="3810" spans="1:3" x14ac:dyDescent="0.3">
      <c r="A3810" s="108">
        <f t="shared" si="59"/>
        <v>0</v>
      </c>
      <c r="B3810" s="108" t="s">
        <v>15834</v>
      </c>
      <c r="C3810" s="108" t="s">
        <v>15835</v>
      </c>
    </row>
    <row r="3811" spans="1:3" x14ac:dyDescent="0.3">
      <c r="A3811" s="108">
        <f t="shared" si="59"/>
        <v>0</v>
      </c>
      <c r="B3811" s="108" t="s">
        <v>15838</v>
      </c>
      <c r="C3811" s="108" t="s">
        <v>15839</v>
      </c>
    </row>
    <row r="3812" spans="1:3" x14ac:dyDescent="0.3">
      <c r="A3812" s="108">
        <f t="shared" si="59"/>
        <v>0</v>
      </c>
      <c r="B3812" s="108" t="s">
        <v>15842</v>
      </c>
      <c r="C3812" s="108" t="s">
        <v>15843</v>
      </c>
    </row>
    <row r="3813" spans="1:3" x14ac:dyDescent="0.3">
      <c r="A3813" s="108">
        <f t="shared" si="59"/>
        <v>0</v>
      </c>
      <c r="B3813" s="108" t="s">
        <v>15846</v>
      </c>
      <c r="C3813" s="108" t="s">
        <v>15847</v>
      </c>
    </row>
    <row r="3814" spans="1:3" x14ac:dyDescent="0.3">
      <c r="A3814" s="108">
        <f t="shared" si="59"/>
        <v>0</v>
      </c>
      <c r="B3814" s="108" t="s">
        <v>15850</v>
      </c>
      <c r="C3814" s="108" t="s">
        <v>15851</v>
      </c>
    </row>
    <row r="3815" spans="1:3" x14ac:dyDescent="0.3">
      <c r="A3815" s="108">
        <f t="shared" si="59"/>
        <v>0</v>
      </c>
      <c r="B3815" s="108" t="s">
        <v>15854</v>
      </c>
      <c r="C3815" s="108" t="s">
        <v>15855</v>
      </c>
    </row>
    <row r="3816" spans="1:3" x14ac:dyDescent="0.3">
      <c r="A3816" s="108">
        <f t="shared" si="59"/>
        <v>0</v>
      </c>
      <c r="B3816" s="108" t="s">
        <v>15858</v>
      </c>
      <c r="C3816" s="108" t="s">
        <v>15859</v>
      </c>
    </row>
    <row r="3817" spans="1:3" x14ac:dyDescent="0.3">
      <c r="A3817" s="108">
        <f t="shared" si="59"/>
        <v>0</v>
      </c>
      <c r="B3817" s="108" t="s">
        <v>15862</v>
      </c>
      <c r="C3817" s="108" t="s">
        <v>15863</v>
      </c>
    </row>
    <row r="3818" spans="1:3" x14ac:dyDescent="0.3">
      <c r="A3818" s="108">
        <f t="shared" si="59"/>
        <v>0</v>
      </c>
      <c r="B3818" s="108" t="s">
        <v>15865</v>
      </c>
      <c r="C3818" s="108" t="s">
        <v>15866</v>
      </c>
    </row>
    <row r="3819" spans="1:3" x14ac:dyDescent="0.3">
      <c r="A3819" s="108">
        <f t="shared" si="59"/>
        <v>0</v>
      </c>
      <c r="B3819" s="108" t="s">
        <v>15869</v>
      </c>
      <c r="C3819" s="108" t="s">
        <v>15870</v>
      </c>
    </row>
    <row r="3820" spans="1:3" x14ac:dyDescent="0.3">
      <c r="A3820" s="108">
        <f t="shared" si="59"/>
        <v>0</v>
      </c>
      <c r="B3820" s="108" t="s">
        <v>15872</v>
      </c>
      <c r="C3820" s="108" t="s">
        <v>15874</v>
      </c>
    </row>
    <row r="3821" spans="1:3" x14ac:dyDescent="0.3">
      <c r="A3821" s="108">
        <f t="shared" si="59"/>
        <v>0</v>
      </c>
      <c r="B3821" s="108" t="s">
        <v>15877</v>
      </c>
      <c r="C3821" s="108" t="s">
        <v>15878</v>
      </c>
    </row>
    <row r="3822" spans="1:3" x14ac:dyDescent="0.3">
      <c r="A3822" s="108">
        <f t="shared" si="59"/>
        <v>0</v>
      </c>
      <c r="B3822" s="108" t="s">
        <v>15881</v>
      </c>
      <c r="C3822" s="108" t="s">
        <v>15882</v>
      </c>
    </row>
    <row r="3823" spans="1:3" x14ac:dyDescent="0.3">
      <c r="A3823" s="108">
        <f t="shared" si="59"/>
        <v>0</v>
      </c>
      <c r="B3823" s="108" t="s">
        <v>15885</v>
      </c>
      <c r="C3823" s="108" t="s">
        <v>15886</v>
      </c>
    </row>
    <row r="3824" spans="1:3" x14ac:dyDescent="0.3">
      <c r="A3824" s="108">
        <f t="shared" si="59"/>
        <v>0</v>
      </c>
      <c r="B3824" s="108" t="s">
        <v>15889</v>
      </c>
      <c r="C3824" s="108" t="s">
        <v>15890</v>
      </c>
    </row>
    <row r="3825" spans="1:3" x14ac:dyDescent="0.3">
      <c r="A3825" s="108">
        <f t="shared" si="59"/>
        <v>0</v>
      </c>
      <c r="B3825" s="108" t="s">
        <v>15893</v>
      </c>
      <c r="C3825" s="108" t="s">
        <v>15894</v>
      </c>
    </row>
    <row r="3826" spans="1:3" x14ac:dyDescent="0.3">
      <c r="A3826" s="108">
        <f t="shared" si="59"/>
        <v>0</v>
      </c>
      <c r="B3826" s="108" t="s">
        <v>15897</v>
      </c>
      <c r="C3826" s="108" t="s">
        <v>15898</v>
      </c>
    </row>
    <row r="3827" spans="1:3" x14ac:dyDescent="0.3">
      <c r="A3827" s="108">
        <f t="shared" si="59"/>
        <v>0</v>
      </c>
      <c r="B3827" s="108" t="s">
        <v>15901</v>
      </c>
      <c r="C3827" s="108" t="s">
        <v>15902</v>
      </c>
    </row>
    <row r="3828" spans="1:3" x14ac:dyDescent="0.3">
      <c r="A3828" s="108">
        <f t="shared" si="59"/>
        <v>0</v>
      </c>
      <c r="B3828" s="108" t="s">
        <v>15905</v>
      </c>
      <c r="C3828" s="108" t="s">
        <v>15906</v>
      </c>
    </row>
    <row r="3829" spans="1:3" x14ac:dyDescent="0.3">
      <c r="A3829" s="108">
        <f t="shared" si="59"/>
        <v>0</v>
      </c>
      <c r="B3829" s="108" t="s">
        <v>15909</v>
      </c>
      <c r="C3829" s="108" t="s">
        <v>15910</v>
      </c>
    </row>
    <row r="3830" spans="1:3" x14ac:dyDescent="0.3">
      <c r="A3830" s="108">
        <f t="shared" si="59"/>
        <v>0</v>
      </c>
      <c r="B3830" s="108" t="s">
        <v>15913</v>
      </c>
      <c r="C3830" s="108" t="s">
        <v>15914</v>
      </c>
    </row>
    <row r="3831" spans="1:3" x14ac:dyDescent="0.3">
      <c r="A3831" s="108">
        <f t="shared" si="59"/>
        <v>0</v>
      </c>
      <c r="B3831" s="108" t="s">
        <v>15916</v>
      </c>
      <c r="C3831" s="108" t="s">
        <v>15917</v>
      </c>
    </row>
    <row r="3832" spans="1:3" x14ac:dyDescent="0.3">
      <c r="A3832" s="108">
        <f t="shared" si="59"/>
        <v>0</v>
      </c>
      <c r="B3832" s="108" t="s">
        <v>15920</v>
      </c>
      <c r="C3832" s="108" t="s">
        <v>15921</v>
      </c>
    </row>
    <row r="3833" spans="1:3" x14ac:dyDescent="0.3">
      <c r="A3833" s="108">
        <f t="shared" si="59"/>
        <v>0</v>
      </c>
      <c r="B3833" s="108" t="s">
        <v>15924</v>
      </c>
      <c r="C3833" s="108" t="s">
        <v>15925</v>
      </c>
    </row>
    <row r="3834" spans="1:3" x14ac:dyDescent="0.3">
      <c r="A3834" s="108">
        <f t="shared" si="59"/>
        <v>0</v>
      </c>
      <c r="B3834" s="108" t="s">
        <v>15928</v>
      </c>
      <c r="C3834" s="108" t="s">
        <v>15929</v>
      </c>
    </row>
    <row r="3835" spans="1:3" x14ac:dyDescent="0.3">
      <c r="A3835" s="108">
        <f t="shared" si="59"/>
        <v>0</v>
      </c>
      <c r="B3835" s="108" t="s">
        <v>15932</v>
      </c>
      <c r="C3835" s="108" t="s">
        <v>15933</v>
      </c>
    </row>
    <row r="3836" spans="1:3" x14ac:dyDescent="0.3">
      <c r="A3836" s="108">
        <f t="shared" si="59"/>
        <v>0</v>
      </c>
      <c r="B3836" s="108" t="s">
        <v>15936</v>
      </c>
      <c r="C3836" s="108" t="s">
        <v>15937</v>
      </c>
    </row>
    <row r="3837" spans="1:3" x14ac:dyDescent="0.3">
      <c r="A3837" s="108">
        <f t="shared" si="59"/>
        <v>0</v>
      </c>
      <c r="B3837" s="108" t="s">
        <v>15940</v>
      </c>
      <c r="C3837" s="108" t="s">
        <v>15941</v>
      </c>
    </row>
    <row r="3838" spans="1:3" x14ac:dyDescent="0.3">
      <c r="A3838" s="108">
        <f t="shared" si="59"/>
        <v>0</v>
      </c>
      <c r="B3838" s="108" t="s">
        <v>15944</v>
      </c>
      <c r="C3838" s="108" t="s">
        <v>15945</v>
      </c>
    </row>
    <row r="3839" spans="1:3" x14ac:dyDescent="0.3">
      <c r="A3839" s="108">
        <f t="shared" si="59"/>
        <v>0</v>
      </c>
      <c r="B3839" s="108" t="s">
        <v>15948</v>
      </c>
      <c r="C3839" s="108" t="s">
        <v>15949</v>
      </c>
    </row>
    <row r="3840" spans="1:3" x14ac:dyDescent="0.3">
      <c r="A3840" s="108">
        <f t="shared" si="59"/>
        <v>0</v>
      </c>
      <c r="B3840" s="108" t="s">
        <v>15952</v>
      </c>
      <c r="C3840" s="108" t="s">
        <v>15953</v>
      </c>
    </row>
    <row r="3841" spans="1:3" x14ac:dyDescent="0.3">
      <c r="A3841" s="108">
        <f t="shared" si="59"/>
        <v>0</v>
      </c>
      <c r="B3841" s="108" t="s">
        <v>15956</v>
      </c>
      <c r="C3841" s="108" t="s">
        <v>15957</v>
      </c>
    </row>
    <row r="3842" spans="1:3" x14ac:dyDescent="0.3">
      <c r="A3842" s="108">
        <f t="shared" si="59"/>
        <v>0</v>
      </c>
      <c r="B3842" s="108" t="s">
        <v>15960</v>
      </c>
      <c r="C3842" s="108" t="s">
        <v>15961</v>
      </c>
    </row>
    <row r="3843" spans="1:3" x14ac:dyDescent="0.3">
      <c r="A3843" s="108">
        <f t="shared" ref="A3843:A3906" si="60">IFERROR(IF(SEARCH($D$1,C3843)&gt;0,A3842+1,A3842),A3842)</f>
        <v>0</v>
      </c>
      <c r="B3843" s="108" t="s">
        <v>15964</v>
      </c>
      <c r="C3843" s="108" t="s">
        <v>15965</v>
      </c>
    </row>
    <row r="3844" spans="1:3" x14ac:dyDescent="0.3">
      <c r="A3844" s="108">
        <f t="shared" si="60"/>
        <v>0</v>
      </c>
      <c r="B3844" s="108" t="s">
        <v>15968</v>
      </c>
      <c r="C3844" s="108" t="s">
        <v>15969</v>
      </c>
    </row>
    <row r="3845" spans="1:3" x14ac:dyDescent="0.3">
      <c r="A3845" s="108">
        <f t="shared" si="60"/>
        <v>0</v>
      </c>
      <c r="B3845" s="108" t="s">
        <v>15972</v>
      </c>
      <c r="C3845" s="108" t="s">
        <v>15973</v>
      </c>
    </row>
    <row r="3846" spans="1:3" x14ac:dyDescent="0.3">
      <c r="A3846" s="108">
        <f t="shared" si="60"/>
        <v>0</v>
      </c>
      <c r="B3846" s="108" t="s">
        <v>15976</v>
      </c>
      <c r="C3846" s="108" t="s">
        <v>15977</v>
      </c>
    </row>
    <row r="3847" spans="1:3" x14ac:dyDescent="0.3">
      <c r="A3847" s="108">
        <f t="shared" si="60"/>
        <v>0</v>
      </c>
      <c r="B3847" s="108" t="s">
        <v>15980</v>
      </c>
      <c r="C3847" s="108" t="s">
        <v>15981</v>
      </c>
    </row>
    <row r="3848" spans="1:3" x14ac:dyDescent="0.3">
      <c r="A3848" s="108">
        <f t="shared" si="60"/>
        <v>0</v>
      </c>
      <c r="B3848" s="108" t="s">
        <v>15984</v>
      </c>
      <c r="C3848" s="108" t="s">
        <v>15985</v>
      </c>
    </row>
    <row r="3849" spans="1:3" x14ac:dyDescent="0.3">
      <c r="A3849" s="108">
        <f t="shared" si="60"/>
        <v>0</v>
      </c>
      <c r="B3849" s="108" t="s">
        <v>15988</v>
      </c>
      <c r="C3849" s="108" t="s">
        <v>15989</v>
      </c>
    </row>
    <row r="3850" spans="1:3" x14ac:dyDescent="0.3">
      <c r="A3850" s="108">
        <f t="shared" si="60"/>
        <v>0</v>
      </c>
      <c r="B3850" s="108" t="s">
        <v>15992</v>
      </c>
      <c r="C3850" s="108" t="s">
        <v>15993</v>
      </c>
    </row>
    <row r="3851" spans="1:3" x14ac:dyDescent="0.3">
      <c r="A3851" s="108">
        <f t="shared" si="60"/>
        <v>0</v>
      </c>
      <c r="B3851" s="108" t="s">
        <v>15996</v>
      </c>
      <c r="C3851" s="108" t="s">
        <v>15997</v>
      </c>
    </row>
    <row r="3852" spans="1:3" x14ac:dyDescent="0.3">
      <c r="A3852" s="108">
        <f t="shared" si="60"/>
        <v>0</v>
      </c>
      <c r="B3852" s="108" t="s">
        <v>16000</v>
      </c>
      <c r="C3852" s="108" t="s">
        <v>16001</v>
      </c>
    </row>
    <row r="3853" spans="1:3" x14ac:dyDescent="0.3">
      <c r="A3853" s="108">
        <f t="shared" si="60"/>
        <v>0</v>
      </c>
      <c r="B3853" s="108" t="s">
        <v>16004</v>
      </c>
      <c r="C3853" s="108" t="s">
        <v>16005</v>
      </c>
    </row>
    <row r="3854" spans="1:3" x14ac:dyDescent="0.3">
      <c r="A3854" s="108">
        <f t="shared" si="60"/>
        <v>0</v>
      </c>
      <c r="B3854" s="108" t="s">
        <v>16008</v>
      </c>
      <c r="C3854" s="108" t="s">
        <v>16009</v>
      </c>
    </row>
    <row r="3855" spans="1:3" x14ac:dyDescent="0.3">
      <c r="A3855" s="108">
        <f t="shared" si="60"/>
        <v>0</v>
      </c>
      <c r="B3855" s="108" t="s">
        <v>16012</v>
      </c>
      <c r="C3855" s="108" t="s">
        <v>16013</v>
      </c>
    </row>
    <row r="3856" spans="1:3" x14ac:dyDescent="0.3">
      <c r="A3856" s="108">
        <f t="shared" si="60"/>
        <v>0</v>
      </c>
      <c r="B3856" s="108" t="s">
        <v>16016</v>
      </c>
      <c r="C3856" s="108" t="s">
        <v>16017</v>
      </c>
    </row>
    <row r="3857" spans="1:3" x14ac:dyDescent="0.3">
      <c r="A3857" s="108">
        <f t="shared" si="60"/>
        <v>0</v>
      </c>
      <c r="B3857" s="108" t="s">
        <v>16019</v>
      </c>
      <c r="C3857" s="108" t="s">
        <v>16020</v>
      </c>
    </row>
    <row r="3858" spans="1:3" x14ac:dyDescent="0.3">
      <c r="A3858" s="108">
        <f t="shared" si="60"/>
        <v>0</v>
      </c>
      <c r="B3858" s="108" t="s">
        <v>16022</v>
      </c>
      <c r="C3858" s="108" t="s">
        <v>16023</v>
      </c>
    </row>
    <row r="3859" spans="1:3" x14ac:dyDescent="0.3">
      <c r="A3859" s="108">
        <f t="shared" si="60"/>
        <v>0</v>
      </c>
      <c r="B3859" s="108" t="s">
        <v>16026</v>
      </c>
      <c r="C3859" s="108" t="s">
        <v>5824</v>
      </c>
    </row>
    <row r="3860" spans="1:3" x14ac:dyDescent="0.3">
      <c r="A3860" s="108">
        <f t="shared" si="60"/>
        <v>0</v>
      </c>
      <c r="B3860" s="108" t="s">
        <v>16029</v>
      </c>
      <c r="C3860" s="108" t="s">
        <v>16030</v>
      </c>
    </row>
    <row r="3861" spans="1:3" x14ac:dyDescent="0.3">
      <c r="A3861" s="108">
        <f t="shared" si="60"/>
        <v>0</v>
      </c>
      <c r="B3861" s="108" t="s">
        <v>16033</v>
      </c>
      <c r="C3861" s="108" t="s">
        <v>16034</v>
      </c>
    </row>
    <row r="3862" spans="1:3" x14ac:dyDescent="0.3">
      <c r="A3862" s="108">
        <f t="shared" si="60"/>
        <v>0</v>
      </c>
      <c r="B3862" s="108" t="s">
        <v>16037</v>
      </c>
      <c r="C3862" s="108" t="s">
        <v>16038</v>
      </c>
    </row>
    <row r="3863" spans="1:3" x14ac:dyDescent="0.3">
      <c r="A3863" s="108">
        <f t="shared" si="60"/>
        <v>0</v>
      </c>
      <c r="B3863" s="108" t="s">
        <v>16041</v>
      </c>
      <c r="C3863" s="108" t="s">
        <v>16042</v>
      </c>
    </row>
    <row r="3864" spans="1:3" x14ac:dyDescent="0.3">
      <c r="A3864" s="108">
        <f t="shared" si="60"/>
        <v>0</v>
      </c>
      <c r="B3864" s="108" t="s">
        <v>16045</v>
      </c>
      <c r="C3864" s="108" t="s">
        <v>16046</v>
      </c>
    </row>
    <row r="3865" spans="1:3" x14ac:dyDescent="0.3">
      <c r="A3865" s="108">
        <f t="shared" si="60"/>
        <v>0</v>
      </c>
      <c r="B3865" s="108" t="s">
        <v>16049</v>
      </c>
      <c r="C3865" s="108" t="s">
        <v>16050</v>
      </c>
    </row>
    <row r="3866" spans="1:3" x14ac:dyDescent="0.3">
      <c r="A3866" s="108">
        <f t="shared" si="60"/>
        <v>0</v>
      </c>
      <c r="B3866" s="108" t="s">
        <v>16053</v>
      </c>
      <c r="C3866" s="108" t="s">
        <v>16054</v>
      </c>
    </row>
    <row r="3867" spans="1:3" x14ac:dyDescent="0.3">
      <c r="A3867" s="108">
        <f t="shared" si="60"/>
        <v>0</v>
      </c>
      <c r="B3867" s="108" t="s">
        <v>16057</v>
      </c>
      <c r="C3867" s="108" t="s">
        <v>16058</v>
      </c>
    </row>
    <row r="3868" spans="1:3" x14ac:dyDescent="0.3">
      <c r="A3868" s="108">
        <f t="shared" si="60"/>
        <v>0</v>
      </c>
      <c r="B3868" s="108" t="s">
        <v>16061</v>
      </c>
      <c r="C3868" s="108" t="s">
        <v>16063</v>
      </c>
    </row>
    <row r="3869" spans="1:3" x14ac:dyDescent="0.3">
      <c r="A3869" s="108">
        <f t="shared" si="60"/>
        <v>0</v>
      </c>
      <c r="B3869" s="108" t="s">
        <v>16066</v>
      </c>
      <c r="C3869" s="108" t="s">
        <v>16067</v>
      </c>
    </row>
    <row r="3870" spans="1:3" x14ac:dyDescent="0.3">
      <c r="A3870" s="108">
        <f t="shared" si="60"/>
        <v>0</v>
      </c>
      <c r="B3870" s="108" t="s">
        <v>16070</v>
      </c>
      <c r="C3870" s="108" t="s">
        <v>16071</v>
      </c>
    </row>
    <row r="3871" spans="1:3" x14ac:dyDescent="0.3">
      <c r="A3871" s="108">
        <f t="shared" si="60"/>
        <v>0</v>
      </c>
      <c r="B3871" s="108" t="s">
        <v>16074</v>
      </c>
      <c r="C3871" s="108" t="s">
        <v>16075</v>
      </c>
    </row>
    <row r="3872" spans="1:3" x14ac:dyDescent="0.3">
      <c r="A3872" s="108">
        <f t="shared" si="60"/>
        <v>0</v>
      </c>
      <c r="B3872" s="108" t="s">
        <v>16078</v>
      </c>
      <c r="C3872" s="108" t="s">
        <v>16079</v>
      </c>
    </row>
    <row r="3873" spans="1:3" x14ac:dyDescent="0.3">
      <c r="A3873" s="108">
        <f t="shared" si="60"/>
        <v>0</v>
      </c>
      <c r="B3873" s="108" t="s">
        <v>16082</v>
      </c>
      <c r="C3873" s="108" t="s">
        <v>16083</v>
      </c>
    </row>
    <row r="3874" spans="1:3" x14ac:dyDescent="0.3">
      <c r="A3874" s="108">
        <f t="shared" si="60"/>
        <v>0</v>
      </c>
      <c r="B3874" s="108" t="s">
        <v>16086</v>
      </c>
      <c r="C3874" s="108" t="s">
        <v>16087</v>
      </c>
    </row>
    <row r="3875" spans="1:3" x14ac:dyDescent="0.3">
      <c r="A3875" s="108">
        <f t="shared" si="60"/>
        <v>0</v>
      </c>
      <c r="B3875" s="108" t="s">
        <v>16090</v>
      </c>
      <c r="C3875" s="108" t="s">
        <v>16091</v>
      </c>
    </row>
    <row r="3876" spans="1:3" x14ac:dyDescent="0.3">
      <c r="A3876" s="108">
        <f t="shared" si="60"/>
        <v>0</v>
      </c>
      <c r="B3876" s="108" t="s">
        <v>16094</v>
      </c>
      <c r="C3876" s="108" t="s">
        <v>16095</v>
      </c>
    </row>
    <row r="3877" spans="1:3" x14ac:dyDescent="0.3">
      <c r="A3877" s="108">
        <f t="shared" si="60"/>
        <v>0</v>
      </c>
      <c r="B3877" s="108" t="s">
        <v>16098</v>
      </c>
      <c r="C3877" s="108" t="s">
        <v>16099</v>
      </c>
    </row>
    <row r="3878" spans="1:3" x14ac:dyDescent="0.3">
      <c r="A3878" s="108">
        <f t="shared" si="60"/>
        <v>0</v>
      </c>
      <c r="B3878" s="108" t="s">
        <v>16102</v>
      </c>
      <c r="C3878" s="108" t="s">
        <v>16103</v>
      </c>
    </row>
    <row r="3879" spans="1:3" x14ac:dyDescent="0.3">
      <c r="A3879" s="108">
        <f t="shared" si="60"/>
        <v>0</v>
      </c>
      <c r="B3879" s="108" t="s">
        <v>16106</v>
      </c>
      <c r="C3879" s="108" t="s">
        <v>16107</v>
      </c>
    </row>
    <row r="3880" spans="1:3" x14ac:dyDescent="0.3">
      <c r="A3880" s="108">
        <f t="shared" si="60"/>
        <v>0</v>
      </c>
      <c r="B3880" s="108" t="s">
        <v>16110</v>
      </c>
      <c r="C3880" s="108" t="s">
        <v>16111</v>
      </c>
    </row>
    <row r="3881" spans="1:3" x14ac:dyDescent="0.3">
      <c r="A3881" s="108">
        <f t="shared" si="60"/>
        <v>0</v>
      </c>
      <c r="B3881" s="108" t="s">
        <v>16114</v>
      </c>
      <c r="C3881" s="108" t="s">
        <v>16115</v>
      </c>
    </row>
    <row r="3882" spans="1:3" x14ac:dyDescent="0.3">
      <c r="A3882" s="108">
        <f t="shared" si="60"/>
        <v>0</v>
      </c>
      <c r="B3882" s="108" t="s">
        <v>16118</v>
      </c>
      <c r="C3882" s="108" t="s">
        <v>16119</v>
      </c>
    </row>
    <row r="3883" spans="1:3" x14ac:dyDescent="0.3">
      <c r="A3883" s="108">
        <f t="shared" si="60"/>
        <v>0</v>
      </c>
      <c r="B3883" s="108" t="s">
        <v>16122</v>
      </c>
      <c r="C3883" s="108" t="s">
        <v>16123</v>
      </c>
    </row>
    <row r="3884" spans="1:3" x14ac:dyDescent="0.3">
      <c r="A3884" s="108">
        <f t="shared" si="60"/>
        <v>0</v>
      </c>
      <c r="B3884" s="108" t="s">
        <v>16126</v>
      </c>
      <c r="C3884" s="108" t="s">
        <v>16127</v>
      </c>
    </row>
    <row r="3885" spans="1:3" x14ac:dyDescent="0.3">
      <c r="A3885" s="108">
        <f t="shared" si="60"/>
        <v>0</v>
      </c>
      <c r="B3885" s="108" t="s">
        <v>16130</v>
      </c>
      <c r="C3885" s="108" t="s">
        <v>16131</v>
      </c>
    </row>
    <row r="3886" spans="1:3" x14ac:dyDescent="0.3">
      <c r="A3886" s="108">
        <f t="shared" si="60"/>
        <v>0</v>
      </c>
      <c r="B3886" s="108" t="s">
        <v>16134</v>
      </c>
      <c r="C3886" s="108" t="s">
        <v>16135</v>
      </c>
    </row>
    <row r="3887" spans="1:3" x14ac:dyDescent="0.3">
      <c r="A3887" s="108">
        <f t="shared" si="60"/>
        <v>0</v>
      </c>
      <c r="B3887" s="108" t="s">
        <v>16137</v>
      </c>
      <c r="C3887" s="108" t="s">
        <v>16138</v>
      </c>
    </row>
    <row r="3888" spans="1:3" x14ac:dyDescent="0.3">
      <c r="A3888" s="108">
        <f t="shared" si="60"/>
        <v>0</v>
      </c>
      <c r="B3888" s="108" t="s">
        <v>16141</v>
      </c>
      <c r="C3888" s="108" t="s">
        <v>16142</v>
      </c>
    </row>
    <row r="3889" spans="1:3" x14ac:dyDescent="0.3">
      <c r="A3889" s="108">
        <f t="shared" si="60"/>
        <v>0</v>
      </c>
      <c r="B3889" s="108" t="s">
        <v>16145</v>
      </c>
      <c r="C3889" s="108" t="s">
        <v>16146</v>
      </c>
    </row>
    <row r="3890" spans="1:3" x14ac:dyDescent="0.3">
      <c r="A3890" s="108">
        <f t="shared" si="60"/>
        <v>0</v>
      </c>
      <c r="B3890" s="108" t="s">
        <v>16149</v>
      </c>
      <c r="C3890" s="108" t="s">
        <v>16150</v>
      </c>
    </row>
    <row r="3891" spans="1:3" x14ac:dyDescent="0.3">
      <c r="A3891" s="108">
        <f t="shared" si="60"/>
        <v>0</v>
      </c>
      <c r="B3891" s="108" t="s">
        <v>16153</v>
      </c>
      <c r="C3891" s="108" t="s">
        <v>16154</v>
      </c>
    </row>
    <row r="3892" spans="1:3" x14ac:dyDescent="0.3">
      <c r="A3892" s="108">
        <f t="shared" si="60"/>
        <v>0</v>
      </c>
      <c r="B3892" s="108" t="s">
        <v>16157</v>
      </c>
      <c r="C3892" s="108" t="s">
        <v>16158</v>
      </c>
    </row>
    <row r="3893" spans="1:3" x14ac:dyDescent="0.3">
      <c r="A3893" s="108">
        <f t="shared" si="60"/>
        <v>0</v>
      </c>
      <c r="B3893" s="108" t="s">
        <v>16161</v>
      </c>
      <c r="C3893" s="108" t="s">
        <v>16162</v>
      </c>
    </row>
    <row r="3894" spans="1:3" x14ac:dyDescent="0.3">
      <c r="A3894" s="108">
        <f t="shared" si="60"/>
        <v>0</v>
      </c>
      <c r="B3894" s="108" t="s">
        <v>16165</v>
      </c>
      <c r="C3894" s="108" t="s">
        <v>16166</v>
      </c>
    </row>
    <row r="3895" spans="1:3" x14ac:dyDescent="0.3">
      <c r="A3895" s="108">
        <f t="shared" si="60"/>
        <v>0</v>
      </c>
      <c r="B3895" s="108" t="s">
        <v>16169</v>
      </c>
      <c r="C3895" s="108" t="s">
        <v>16170</v>
      </c>
    </row>
    <row r="3896" spans="1:3" x14ac:dyDescent="0.3">
      <c r="A3896" s="108">
        <f t="shared" si="60"/>
        <v>0</v>
      </c>
      <c r="B3896" s="108" t="s">
        <v>16173</v>
      </c>
      <c r="C3896" s="108" t="s">
        <v>16174</v>
      </c>
    </row>
    <row r="3897" spans="1:3" x14ac:dyDescent="0.3">
      <c r="A3897" s="108">
        <f t="shared" si="60"/>
        <v>0</v>
      </c>
      <c r="B3897" s="108" t="s">
        <v>16177</v>
      </c>
      <c r="C3897" s="108" t="s">
        <v>16178</v>
      </c>
    </row>
    <row r="3898" spans="1:3" x14ac:dyDescent="0.3">
      <c r="A3898" s="108">
        <f t="shared" si="60"/>
        <v>0</v>
      </c>
      <c r="B3898" s="108" t="s">
        <v>16181</v>
      </c>
      <c r="C3898" s="108" t="s">
        <v>16182</v>
      </c>
    </row>
    <row r="3899" spans="1:3" x14ac:dyDescent="0.3">
      <c r="A3899" s="108">
        <f t="shared" si="60"/>
        <v>0</v>
      </c>
      <c r="B3899" s="108" t="s">
        <v>16185</v>
      </c>
      <c r="C3899" s="108" t="s">
        <v>16186</v>
      </c>
    </row>
    <row r="3900" spans="1:3" x14ac:dyDescent="0.3">
      <c r="A3900" s="108">
        <f t="shared" si="60"/>
        <v>0</v>
      </c>
      <c r="B3900" s="108" t="s">
        <v>16189</v>
      </c>
      <c r="C3900" s="108" t="s">
        <v>16191</v>
      </c>
    </row>
    <row r="3901" spans="1:3" x14ac:dyDescent="0.3">
      <c r="A3901" s="108">
        <f t="shared" si="60"/>
        <v>0</v>
      </c>
      <c r="B3901" s="108" t="s">
        <v>16194</v>
      </c>
      <c r="C3901" s="108" t="s">
        <v>16195</v>
      </c>
    </row>
    <row r="3902" spans="1:3" x14ac:dyDescent="0.3">
      <c r="A3902" s="108">
        <f t="shared" si="60"/>
        <v>0</v>
      </c>
      <c r="B3902" s="108" t="s">
        <v>16198</v>
      </c>
      <c r="C3902" s="108" t="s">
        <v>16199</v>
      </c>
    </row>
    <row r="3903" spans="1:3" x14ac:dyDescent="0.3">
      <c r="A3903" s="108">
        <f t="shared" si="60"/>
        <v>0</v>
      </c>
      <c r="B3903" s="108" t="s">
        <v>16202</v>
      </c>
      <c r="C3903" s="108" t="s">
        <v>16203</v>
      </c>
    </row>
    <row r="3904" spans="1:3" x14ac:dyDescent="0.3">
      <c r="A3904" s="108">
        <f t="shared" si="60"/>
        <v>0</v>
      </c>
      <c r="B3904" s="108" t="s">
        <v>16206</v>
      </c>
      <c r="C3904" s="108" t="s">
        <v>16207</v>
      </c>
    </row>
    <row r="3905" spans="1:3" x14ac:dyDescent="0.3">
      <c r="A3905" s="108">
        <f t="shared" si="60"/>
        <v>0</v>
      </c>
      <c r="B3905" s="108" t="s">
        <v>16210</v>
      </c>
      <c r="C3905" s="108" t="s">
        <v>16211</v>
      </c>
    </row>
    <row r="3906" spans="1:3" x14ac:dyDescent="0.3">
      <c r="A3906" s="108">
        <f t="shared" si="60"/>
        <v>0</v>
      </c>
      <c r="B3906" s="108" t="s">
        <v>16214</v>
      </c>
      <c r="C3906" s="108" t="s">
        <v>16215</v>
      </c>
    </row>
    <row r="3907" spans="1:3" x14ac:dyDescent="0.3">
      <c r="A3907" s="108">
        <f t="shared" ref="A3907:A3970" si="61">IFERROR(IF(SEARCH($D$1,C3907)&gt;0,A3906+1,A3906),A3906)</f>
        <v>0</v>
      </c>
      <c r="B3907" s="108" t="s">
        <v>16218</v>
      </c>
      <c r="C3907" s="108" t="s">
        <v>16219</v>
      </c>
    </row>
    <row r="3908" spans="1:3" x14ac:dyDescent="0.3">
      <c r="A3908" s="108">
        <f t="shared" si="61"/>
        <v>0</v>
      </c>
      <c r="B3908" s="108" t="s">
        <v>16222</v>
      </c>
      <c r="C3908" s="108" t="s">
        <v>16223</v>
      </c>
    </row>
    <row r="3909" spans="1:3" x14ac:dyDescent="0.3">
      <c r="A3909" s="108">
        <f t="shared" si="61"/>
        <v>0</v>
      </c>
      <c r="B3909" s="108" t="s">
        <v>16226</v>
      </c>
      <c r="C3909" s="108" t="s">
        <v>16227</v>
      </c>
    </row>
    <row r="3910" spans="1:3" x14ac:dyDescent="0.3">
      <c r="A3910" s="108">
        <f t="shared" si="61"/>
        <v>0</v>
      </c>
      <c r="B3910" s="108" t="s">
        <v>16230</v>
      </c>
      <c r="C3910" s="108" t="s">
        <v>16231</v>
      </c>
    </row>
    <row r="3911" spans="1:3" x14ac:dyDescent="0.3">
      <c r="A3911" s="108">
        <f t="shared" si="61"/>
        <v>0</v>
      </c>
      <c r="B3911" s="108" t="s">
        <v>16234</v>
      </c>
      <c r="C3911" s="108" t="s">
        <v>16235</v>
      </c>
    </row>
    <row r="3912" spans="1:3" x14ac:dyDescent="0.3">
      <c r="A3912" s="108">
        <f t="shared" si="61"/>
        <v>0</v>
      </c>
      <c r="B3912" s="108" t="s">
        <v>16238</v>
      </c>
      <c r="C3912" s="108" t="s">
        <v>16239</v>
      </c>
    </row>
    <row r="3913" spans="1:3" x14ac:dyDescent="0.3">
      <c r="A3913" s="108">
        <f t="shared" si="61"/>
        <v>0</v>
      </c>
      <c r="B3913" s="108" t="s">
        <v>16242</v>
      </c>
      <c r="C3913" s="108" t="s">
        <v>16243</v>
      </c>
    </row>
    <row r="3914" spans="1:3" x14ac:dyDescent="0.3">
      <c r="A3914" s="108">
        <f t="shared" si="61"/>
        <v>0</v>
      </c>
      <c r="B3914" s="108" t="s">
        <v>16246</v>
      </c>
      <c r="C3914" s="108" t="s">
        <v>16247</v>
      </c>
    </row>
    <row r="3915" spans="1:3" x14ac:dyDescent="0.3">
      <c r="A3915" s="108">
        <f t="shared" si="61"/>
        <v>0</v>
      </c>
      <c r="B3915" s="108" t="s">
        <v>16250</v>
      </c>
      <c r="C3915" s="108" t="s">
        <v>16251</v>
      </c>
    </row>
    <row r="3916" spans="1:3" x14ac:dyDescent="0.3">
      <c r="A3916" s="108">
        <f t="shared" si="61"/>
        <v>0</v>
      </c>
      <c r="B3916" s="108" t="s">
        <v>16254</v>
      </c>
      <c r="C3916" s="108" t="s">
        <v>16255</v>
      </c>
    </row>
    <row r="3917" spans="1:3" x14ac:dyDescent="0.3">
      <c r="A3917" s="108">
        <f t="shared" si="61"/>
        <v>0</v>
      </c>
      <c r="B3917" s="108" t="s">
        <v>16258</v>
      </c>
      <c r="C3917" s="108" t="s">
        <v>16259</v>
      </c>
    </row>
    <row r="3918" spans="1:3" x14ac:dyDescent="0.3">
      <c r="A3918" s="108">
        <f t="shared" si="61"/>
        <v>0</v>
      </c>
      <c r="B3918" s="108" t="s">
        <v>16262</v>
      </c>
      <c r="C3918" s="108" t="s">
        <v>16263</v>
      </c>
    </row>
    <row r="3919" spans="1:3" x14ac:dyDescent="0.3">
      <c r="A3919" s="108">
        <f t="shared" si="61"/>
        <v>0</v>
      </c>
      <c r="B3919" s="108" t="s">
        <v>16266</v>
      </c>
      <c r="C3919" s="108" t="s">
        <v>16267</v>
      </c>
    </row>
    <row r="3920" spans="1:3" x14ac:dyDescent="0.3">
      <c r="A3920" s="108">
        <f t="shared" si="61"/>
        <v>0</v>
      </c>
      <c r="B3920" s="108" t="s">
        <v>16270</v>
      </c>
      <c r="C3920" s="108" t="s">
        <v>16271</v>
      </c>
    </row>
    <row r="3921" spans="1:3" x14ac:dyDescent="0.3">
      <c r="A3921" s="108">
        <f t="shared" si="61"/>
        <v>0</v>
      </c>
      <c r="B3921" s="108" t="s">
        <v>16274</v>
      </c>
      <c r="C3921" s="108" t="s">
        <v>16275</v>
      </c>
    </row>
    <row r="3922" spans="1:3" x14ac:dyDescent="0.3">
      <c r="A3922" s="108">
        <f t="shared" si="61"/>
        <v>0</v>
      </c>
      <c r="B3922" s="108" t="s">
        <v>16278</v>
      </c>
      <c r="C3922" s="108" t="s">
        <v>16279</v>
      </c>
    </row>
    <row r="3923" spans="1:3" x14ac:dyDescent="0.3">
      <c r="A3923" s="108">
        <f t="shared" si="61"/>
        <v>0</v>
      </c>
      <c r="B3923" s="108" t="s">
        <v>16282</v>
      </c>
      <c r="C3923" s="108" t="s">
        <v>16283</v>
      </c>
    </row>
    <row r="3924" spans="1:3" x14ac:dyDescent="0.3">
      <c r="A3924" s="108">
        <f t="shared" si="61"/>
        <v>0</v>
      </c>
      <c r="B3924" s="108" t="s">
        <v>16286</v>
      </c>
      <c r="C3924" s="108" t="s">
        <v>16287</v>
      </c>
    </row>
    <row r="3925" spans="1:3" x14ac:dyDescent="0.3">
      <c r="A3925" s="108">
        <f t="shared" si="61"/>
        <v>0</v>
      </c>
      <c r="B3925" s="108" t="s">
        <v>16290</v>
      </c>
      <c r="C3925" s="108" t="s">
        <v>16291</v>
      </c>
    </row>
    <row r="3926" spans="1:3" x14ac:dyDescent="0.3">
      <c r="A3926" s="108">
        <f t="shared" si="61"/>
        <v>0</v>
      </c>
      <c r="B3926" s="108" t="s">
        <v>16294</v>
      </c>
      <c r="C3926" s="108" t="s">
        <v>16295</v>
      </c>
    </row>
    <row r="3927" spans="1:3" x14ac:dyDescent="0.3">
      <c r="A3927" s="108">
        <f t="shared" si="61"/>
        <v>0</v>
      </c>
      <c r="B3927" s="108" t="s">
        <v>16298</v>
      </c>
      <c r="C3927" s="108" t="s">
        <v>16299</v>
      </c>
    </row>
    <row r="3928" spans="1:3" x14ac:dyDescent="0.3">
      <c r="A3928" s="108">
        <f t="shared" si="61"/>
        <v>0</v>
      </c>
      <c r="B3928" s="108" t="s">
        <v>16302</v>
      </c>
      <c r="C3928" s="108" t="s">
        <v>16303</v>
      </c>
    </row>
    <row r="3929" spans="1:3" x14ac:dyDescent="0.3">
      <c r="A3929" s="108">
        <f t="shared" si="61"/>
        <v>0</v>
      </c>
      <c r="B3929" s="108" t="s">
        <v>16306</v>
      </c>
      <c r="C3929" s="108" t="s">
        <v>16307</v>
      </c>
    </row>
    <row r="3930" spans="1:3" x14ac:dyDescent="0.3">
      <c r="A3930" s="108">
        <f t="shared" si="61"/>
        <v>0</v>
      </c>
      <c r="B3930" s="108" t="s">
        <v>16310</v>
      </c>
      <c r="C3930" s="108" t="s">
        <v>16311</v>
      </c>
    </row>
    <row r="3931" spans="1:3" x14ac:dyDescent="0.3">
      <c r="A3931" s="108">
        <f t="shared" si="61"/>
        <v>0</v>
      </c>
      <c r="B3931" s="108" t="s">
        <v>16314</v>
      </c>
      <c r="C3931" s="108" t="s">
        <v>16315</v>
      </c>
    </row>
    <row r="3932" spans="1:3" x14ac:dyDescent="0.3">
      <c r="A3932" s="108">
        <f t="shared" si="61"/>
        <v>0</v>
      </c>
      <c r="B3932" s="108" t="s">
        <v>16318</v>
      </c>
      <c r="C3932" s="108" t="s">
        <v>16319</v>
      </c>
    </row>
    <row r="3933" spans="1:3" x14ac:dyDescent="0.3">
      <c r="A3933" s="108">
        <f t="shared" si="61"/>
        <v>0</v>
      </c>
      <c r="B3933" s="108" t="s">
        <v>16322</v>
      </c>
      <c r="C3933" s="108" t="s">
        <v>16323</v>
      </c>
    </row>
    <row r="3934" spans="1:3" x14ac:dyDescent="0.3">
      <c r="A3934" s="108">
        <f t="shared" si="61"/>
        <v>0</v>
      </c>
      <c r="B3934" s="108" t="s">
        <v>16326</v>
      </c>
      <c r="C3934" s="108" t="s">
        <v>16327</v>
      </c>
    </row>
    <row r="3935" spans="1:3" x14ac:dyDescent="0.3">
      <c r="A3935" s="108">
        <f t="shared" si="61"/>
        <v>0</v>
      </c>
      <c r="B3935" s="108" t="s">
        <v>16330</v>
      </c>
      <c r="C3935" s="108" t="s">
        <v>16331</v>
      </c>
    </row>
    <row r="3936" spans="1:3" x14ac:dyDescent="0.3">
      <c r="A3936" s="108">
        <f t="shared" si="61"/>
        <v>0</v>
      </c>
      <c r="B3936" s="108" t="s">
        <v>16334</v>
      </c>
      <c r="C3936" s="108" t="s">
        <v>16335</v>
      </c>
    </row>
    <row r="3937" spans="1:3" x14ac:dyDescent="0.3">
      <c r="A3937" s="108">
        <f t="shared" si="61"/>
        <v>0</v>
      </c>
      <c r="B3937" s="108" t="s">
        <v>16338</v>
      </c>
      <c r="C3937" s="108" t="s">
        <v>16339</v>
      </c>
    </row>
    <row r="3938" spans="1:3" x14ac:dyDescent="0.3">
      <c r="A3938" s="108">
        <f t="shared" si="61"/>
        <v>0</v>
      </c>
      <c r="B3938" s="108" t="s">
        <v>16342</v>
      </c>
      <c r="C3938" s="108" t="s">
        <v>16343</v>
      </c>
    </row>
    <row r="3939" spans="1:3" x14ac:dyDescent="0.3">
      <c r="A3939" s="108">
        <f t="shared" si="61"/>
        <v>0</v>
      </c>
      <c r="B3939" s="108" t="s">
        <v>16346</v>
      </c>
      <c r="C3939" s="108" t="s">
        <v>16347</v>
      </c>
    </row>
    <row r="3940" spans="1:3" x14ac:dyDescent="0.3">
      <c r="A3940" s="108">
        <f t="shared" si="61"/>
        <v>0</v>
      </c>
      <c r="B3940" s="108" t="s">
        <v>16350</v>
      </c>
      <c r="C3940" s="108" t="s">
        <v>16351</v>
      </c>
    </row>
    <row r="3941" spans="1:3" x14ac:dyDescent="0.3">
      <c r="A3941" s="108">
        <f t="shared" si="61"/>
        <v>0</v>
      </c>
      <c r="B3941" s="108" t="s">
        <v>16353</v>
      </c>
      <c r="C3941" s="108" t="s">
        <v>16354</v>
      </c>
    </row>
    <row r="3942" spans="1:3" x14ac:dyDescent="0.3">
      <c r="A3942" s="108">
        <f t="shared" si="61"/>
        <v>0</v>
      </c>
      <c r="B3942" s="108" t="s">
        <v>16357</v>
      </c>
      <c r="C3942" s="108" t="s">
        <v>16358</v>
      </c>
    </row>
    <row r="3943" spans="1:3" x14ac:dyDescent="0.3">
      <c r="A3943" s="108">
        <f t="shared" si="61"/>
        <v>0</v>
      </c>
      <c r="B3943" s="108" t="s">
        <v>16361</v>
      </c>
      <c r="C3943" s="108" t="s">
        <v>16362</v>
      </c>
    </row>
    <row r="3944" spans="1:3" x14ac:dyDescent="0.3">
      <c r="A3944" s="108">
        <f t="shared" si="61"/>
        <v>0</v>
      </c>
      <c r="B3944" s="108" t="s">
        <v>16365</v>
      </c>
      <c r="C3944" s="108" t="s">
        <v>16366</v>
      </c>
    </row>
    <row r="3945" spans="1:3" x14ac:dyDescent="0.3">
      <c r="A3945" s="108">
        <f t="shared" si="61"/>
        <v>0</v>
      </c>
      <c r="B3945" s="108" t="s">
        <v>16369</v>
      </c>
      <c r="C3945" s="108" t="s">
        <v>16370</v>
      </c>
    </row>
    <row r="3946" spans="1:3" x14ac:dyDescent="0.3">
      <c r="A3946" s="108">
        <f t="shared" si="61"/>
        <v>0</v>
      </c>
      <c r="B3946" s="108" t="s">
        <v>16373</v>
      </c>
      <c r="C3946" s="108" t="s">
        <v>16374</v>
      </c>
    </row>
    <row r="3947" spans="1:3" x14ac:dyDescent="0.3">
      <c r="A3947" s="108">
        <f t="shared" si="61"/>
        <v>0</v>
      </c>
      <c r="B3947" s="108" t="s">
        <v>16377</v>
      </c>
      <c r="C3947" s="108" t="s">
        <v>16379</v>
      </c>
    </row>
    <row r="3948" spans="1:3" x14ac:dyDescent="0.3">
      <c r="A3948" s="108">
        <f t="shared" si="61"/>
        <v>0</v>
      </c>
      <c r="B3948" s="108" t="s">
        <v>16382</v>
      </c>
      <c r="C3948" s="108" t="s">
        <v>16383</v>
      </c>
    </row>
    <row r="3949" spans="1:3" x14ac:dyDescent="0.3">
      <c r="A3949" s="108">
        <f t="shared" si="61"/>
        <v>0</v>
      </c>
      <c r="B3949" s="108" t="s">
        <v>16386</v>
      </c>
      <c r="C3949" s="108" t="s">
        <v>16387</v>
      </c>
    </row>
    <row r="3950" spans="1:3" x14ac:dyDescent="0.3">
      <c r="A3950" s="108">
        <f t="shared" si="61"/>
        <v>0</v>
      </c>
      <c r="B3950" s="108" t="s">
        <v>16390</v>
      </c>
      <c r="C3950" s="108" t="s">
        <v>16391</v>
      </c>
    </row>
    <row r="3951" spans="1:3" x14ac:dyDescent="0.3">
      <c r="A3951" s="108">
        <f t="shared" si="61"/>
        <v>0</v>
      </c>
      <c r="B3951" s="108" t="s">
        <v>16394</v>
      </c>
      <c r="C3951" s="108" t="s">
        <v>16395</v>
      </c>
    </row>
    <row r="3952" spans="1:3" x14ac:dyDescent="0.3">
      <c r="A3952" s="108">
        <f t="shared" si="61"/>
        <v>0</v>
      </c>
      <c r="B3952" s="108" t="s">
        <v>16398</v>
      </c>
      <c r="C3952" s="108" t="s">
        <v>16399</v>
      </c>
    </row>
    <row r="3953" spans="1:3" x14ac:dyDescent="0.3">
      <c r="A3953" s="108">
        <f t="shared" si="61"/>
        <v>0</v>
      </c>
      <c r="B3953" s="108" t="s">
        <v>16402</v>
      </c>
      <c r="C3953" s="108" t="s">
        <v>16403</v>
      </c>
    </row>
    <row r="3954" spans="1:3" x14ac:dyDescent="0.3">
      <c r="A3954" s="108">
        <f t="shared" si="61"/>
        <v>0</v>
      </c>
      <c r="B3954" s="108" t="s">
        <v>16406</v>
      </c>
      <c r="C3954" s="108" t="s">
        <v>16407</v>
      </c>
    </row>
    <row r="3955" spans="1:3" x14ac:dyDescent="0.3">
      <c r="A3955" s="108">
        <f t="shared" si="61"/>
        <v>0</v>
      </c>
      <c r="B3955" s="108" t="s">
        <v>16410</v>
      </c>
      <c r="C3955" s="108" t="s">
        <v>16411</v>
      </c>
    </row>
    <row r="3956" spans="1:3" x14ac:dyDescent="0.3">
      <c r="A3956" s="108">
        <f t="shared" si="61"/>
        <v>0</v>
      </c>
      <c r="B3956" s="108" t="s">
        <v>16414</v>
      </c>
      <c r="C3956" s="108" t="s">
        <v>16415</v>
      </c>
    </row>
    <row r="3957" spans="1:3" x14ac:dyDescent="0.3">
      <c r="A3957" s="108">
        <f t="shared" si="61"/>
        <v>0</v>
      </c>
      <c r="B3957" s="108" t="s">
        <v>16418</v>
      </c>
      <c r="C3957" s="108" t="s">
        <v>16419</v>
      </c>
    </row>
    <row r="3958" spans="1:3" x14ac:dyDescent="0.3">
      <c r="A3958" s="108">
        <f t="shared" si="61"/>
        <v>0</v>
      </c>
      <c r="B3958" s="108" t="s">
        <v>16422</v>
      </c>
      <c r="C3958" s="108" t="s">
        <v>16423</v>
      </c>
    </row>
    <row r="3959" spans="1:3" x14ac:dyDescent="0.3">
      <c r="A3959" s="108">
        <f t="shared" si="61"/>
        <v>0</v>
      </c>
      <c r="B3959" s="108" t="s">
        <v>16426</v>
      </c>
      <c r="C3959" s="108" t="s">
        <v>16427</v>
      </c>
    </row>
    <row r="3960" spans="1:3" x14ac:dyDescent="0.3">
      <c r="A3960" s="108">
        <f t="shared" si="61"/>
        <v>0</v>
      </c>
      <c r="B3960" s="108" t="s">
        <v>16430</v>
      </c>
      <c r="C3960" s="108" t="s">
        <v>16431</v>
      </c>
    </row>
    <row r="3961" spans="1:3" x14ac:dyDescent="0.3">
      <c r="A3961" s="108">
        <f t="shared" si="61"/>
        <v>0</v>
      </c>
      <c r="B3961" s="108" t="s">
        <v>16434</v>
      </c>
      <c r="C3961" s="108" t="s">
        <v>16435</v>
      </c>
    </row>
    <row r="3962" spans="1:3" x14ac:dyDescent="0.3">
      <c r="A3962" s="108">
        <f t="shared" si="61"/>
        <v>0</v>
      </c>
      <c r="B3962" s="108" t="s">
        <v>16438</v>
      </c>
      <c r="C3962" s="108" t="s">
        <v>16439</v>
      </c>
    </row>
    <row r="3963" spans="1:3" x14ac:dyDescent="0.3">
      <c r="A3963" s="108">
        <f t="shared" si="61"/>
        <v>0</v>
      </c>
      <c r="B3963" s="108" t="s">
        <v>16442</v>
      </c>
      <c r="C3963" s="108" t="s">
        <v>16443</v>
      </c>
    </row>
    <row r="3964" spans="1:3" x14ac:dyDescent="0.3">
      <c r="A3964" s="108">
        <f t="shared" si="61"/>
        <v>0</v>
      </c>
      <c r="B3964" s="108" t="s">
        <v>16445</v>
      </c>
      <c r="C3964" s="108" t="s">
        <v>16446</v>
      </c>
    </row>
    <row r="3965" spans="1:3" x14ac:dyDescent="0.3">
      <c r="A3965" s="108">
        <f t="shared" si="61"/>
        <v>0</v>
      </c>
      <c r="B3965" s="108" t="s">
        <v>16449</v>
      </c>
      <c r="C3965" s="108" t="s">
        <v>16450</v>
      </c>
    </row>
    <row r="3966" spans="1:3" x14ac:dyDescent="0.3">
      <c r="A3966" s="108">
        <f t="shared" si="61"/>
        <v>0</v>
      </c>
      <c r="B3966" s="108" t="s">
        <v>16453</v>
      </c>
      <c r="C3966" s="108" t="s">
        <v>16454</v>
      </c>
    </row>
    <row r="3967" spans="1:3" x14ac:dyDescent="0.3">
      <c r="A3967" s="108">
        <f t="shared" si="61"/>
        <v>0</v>
      </c>
      <c r="B3967" s="108" t="s">
        <v>16457</v>
      </c>
      <c r="C3967" s="108" t="s">
        <v>16458</v>
      </c>
    </row>
    <row r="3968" spans="1:3" x14ac:dyDescent="0.3">
      <c r="A3968" s="108">
        <f t="shared" si="61"/>
        <v>0</v>
      </c>
      <c r="B3968" s="108" t="s">
        <v>16461</v>
      </c>
      <c r="C3968" s="108" t="s">
        <v>16462</v>
      </c>
    </row>
    <row r="3969" spans="1:3" x14ac:dyDescent="0.3">
      <c r="A3969" s="108">
        <f t="shared" si="61"/>
        <v>0</v>
      </c>
      <c r="B3969" s="108" t="s">
        <v>16464</v>
      </c>
      <c r="C3969" s="108" t="s">
        <v>16465</v>
      </c>
    </row>
    <row r="3970" spans="1:3" x14ac:dyDescent="0.3">
      <c r="A3970" s="108">
        <f t="shared" si="61"/>
        <v>0</v>
      </c>
      <c r="B3970" s="108" t="s">
        <v>16468</v>
      </c>
      <c r="C3970" s="108" t="s">
        <v>16469</v>
      </c>
    </row>
    <row r="3971" spans="1:3" x14ac:dyDescent="0.3">
      <c r="A3971" s="108">
        <f t="shared" ref="A3971:A4034" si="62">IFERROR(IF(SEARCH($D$1,C3971)&gt;0,A3970+1,A3970),A3970)</f>
        <v>0</v>
      </c>
      <c r="B3971" s="108" t="s">
        <v>16472</v>
      </c>
      <c r="C3971" s="108" t="s">
        <v>16473</v>
      </c>
    </row>
    <row r="3972" spans="1:3" x14ac:dyDescent="0.3">
      <c r="A3972" s="108">
        <f t="shared" si="62"/>
        <v>0</v>
      </c>
      <c r="B3972" s="108" t="s">
        <v>16476</v>
      </c>
      <c r="C3972" s="108" t="s">
        <v>16477</v>
      </c>
    </row>
    <row r="3973" spans="1:3" x14ac:dyDescent="0.3">
      <c r="A3973" s="108">
        <f t="shared" si="62"/>
        <v>0</v>
      </c>
      <c r="B3973" s="108" t="s">
        <v>16480</v>
      </c>
      <c r="C3973" s="108" t="s">
        <v>16481</v>
      </c>
    </row>
    <row r="3974" spans="1:3" x14ac:dyDescent="0.3">
      <c r="A3974" s="108">
        <f t="shared" si="62"/>
        <v>0</v>
      </c>
      <c r="B3974" s="108" t="s">
        <v>16484</v>
      </c>
      <c r="C3974" s="108" t="s">
        <v>16485</v>
      </c>
    </row>
    <row r="3975" spans="1:3" x14ac:dyDescent="0.3">
      <c r="A3975" s="108">
        <f t="shared" si="62"/>
        <v>0</v>
      </c>
      <c r="B3975" s="108" t="s">
        <v>16488</v>
      </c>
      <c r="C3975" s="108" t="s">
        <v>16489</v>
      </c>
    </row>
    <row r="3976" spans="1:3" x14ac:dyDescent="0.3">
      <c r="A3976" s="108">
        <f t="shared" si="62"/>
        <v>0</v>
      </c>
      <c r="B3976" s="108" t="s">
        <v>16492</v>
      </c>
      <c r="C3976" s="108" t="s">
        <v>16493</v>
      </c>
    </row>
    <row r="3977" spans="1:3" x14ac:dyDescent="0.3">
      <c r="A3977" s="108">
        <f t="shared" si="62"/>
        <v>0</v>
      </c>
      <c r="B3977" s="108" t="s">
        <v>16496</v>
      </c>
      <c r="C3977" s="108" t="s">
        <v>16497</v>
      </c>
    </row>
    <row r="3978" spans="1:3" x14ac:dyDescent="0.3">
      <c r="A3978" s="108">
        <f t="shared" si="62"/>
        <v>0</v>
      </c>
      <c r="B3978" s="108" t="s">
        <v>16500</v>
      </c>
      <c r="C3978" s="108" t="s">
        <v>16501</v>
      </c>
    </row>
    <row r="3979" spans="1:3" x14ac:dyDescent="0.3">
      <c r="A3979" s="108">
        <f t="shared" si="62"/>
        <v>0</v>
      </c>
      <c r="B3979" s="108" t="s">
        <v>16504</v>
      </c>
      <c r="C3979" s="108" t="s">
        <v>16505</v>
      </c>
    </row>
    <row r="3980" spans="1:3" x14ac:dyDescent="0.3">
      <c r="A3980" s="108">
        <f t="shared" si="62"/>
        <v>0</v>
      </c>
      <c r="B3980" s="108" t="s">
        <v>16508</v>
      </c>
      <c r="C3980" s="108" t="s">
        <v>16509</v>
      </c>
    </row>
    <row r="3981" spans="1:3" x14ac:dyDescent="0.3">
      <c r="A3981" s="108">
        <f t="shared" si="62"/>
        <v>0</v>
      </c>
      <c r="B3981" s="108" t="s">
        <v>16512</v>
      </c>
      <c r="C3981" s="108" t="s">
        <v>16513</v>
      </c>
    </row>
    <row r="3982" spans="1:3" x14ac:dyDescent="0.3">
      <c r="A3982" s="108">
        <f t="shared" si="62"/>
        <v>0</v>
      </c>
      <c r="B3982" s="108" t="s">
        <v>16516</v>
      </c>
      <c r="C3982" s="108" t="s">
        <v>16517</v>
      </c>
    </row>
    <row r="3983" spans="1:3" x14ac:dyDescent="0.3">
      <c r="A3983" s="108">
        <f t="shared" si="62"/>
        <v>0</v>
      </c>
      <c r="B3983" s="108" t="s">
        <v>16520</v>
      </c>
      <c r="C3983" s="108" t="s">
        <v>16521</v>
      </c>
    </row>
    <row r="3984" spans="1:3" x14ac:dyDescent="0.3">
      <c r="A3984" s="108">
        <f t="shared" si="62"/>
        <v>0</v>
      </c>
      <c r="B3984" s="108" t="s">
        <v>16524</v>
      </c>
      <c r="C3984" s="108" t="s">
        <v>16525</v>
      </c>
    </row>
    <row r="3985" spans="1:3" x14ac:dyDescent="0.3">
      <c r="A3985" s="108">
        <f t="shared" si="62"/>
        <v>0</v>
      </c>
      <c r="B3985" s="108" t="s">
        <v>16528</v>
      </c>
      <c r="C3985" s="108" t="s">
        <v>16529</v>
      </c>
    </row>
    <row r="3986" spans="1:3" x14ac:dyDescent="0.3">
      <c r="A3986" s="108">
        <f t="shared" si="62"/>
        <v>0</v>
      </c>
      <c r="B3986" s="108" t="s">
        <v>16532</v>
      </c>
      <c r="C3986" s="108" t="s">
        <v>16533</v>
      </c>
    </row>
    <row r="3987" spans="1:3" x14ac:dyDescent="0.3">
      <c r="A3987" s="108">
        <f t="shared" si="62"/>
        <v>0</v>
      </c>
      <c r="B3987" s="108" t="s">
        <v>16536</v>
      </c>
      <c r="C3987" s="108" t="s">
        <v>16537</v>
      </c>
    </row>
    <row r="3988" spans="1:3" x14ac:dyDescent="0.3">
      <c r="A3988" s="108">
        <f t="shared" si="62"/>
        <v>0</v>
      </c>
      <c r="B3988" s="108" t="s">
        <v>16540</v>
      </c>
      <c r="C3988" s="108" t="s">
        <v>16541</v>
      </c>
    </row>
    <row r="3989" spans="1:3" x14ac:dyDescent="0.3">
      <c r="A3989" s="108">
        <f t="shared" si="62"/>
        <v>0</v>
      </c>
      <c r="B3989" s="108" t="s">
        <v>16544</v>
      </c>
      <c r="C3989" s="108" t="s">
        <v>16545</v>
      </c>
    </row>
    <row r="3990" spans="1:3" x14ac:dyDescent="0.3">
      <c r="A3990" s="108">
        <f t="shared" si="62"/>
        <v>0</v>
      </c>
      <c r="B3990" s="108" t="s">
        <v>16548</v>
      </c>
      <c r="C3990" s="108" t="s">
        <v>16549</v>
      </c>
    </row>
    <row r="3991" spans="1:3" x14ac:dyDescent="0.3">
      <c r="A3991" s="108">
        <f t="shared" si="62"/>
        <v>0</v>
      </c>
      <c r="B3991" s="108" t="s">
        <v>16552</v>
      </c>
      <c r="C3991" s="108" t="s">
        <v>16553</v>
      </c>
    </row>
    <row r="3992" spans="1:3" x14ac:dyDescent="0.3">
      <c r="A3992" s="108">
        <f t="shared" si="62"/>
        <v>0</v>
      </c>
      <c r="B3992" s="108" t="s">
        <v>16556</v>
      </c>
      <c r="C3992" s="108" t="s">
        <v>16557</v>
      </c>
    </row>
    <row r="3993" spans="1:3" x14ac:dyDescent="0.3">
      <c r="A3993" s="108">
        <f t="shared" si="62"/>
        <v>0</v>
      </c>
      <c r="B3993" s="108" t="s">
        <v>16560</v>
      </c>
      <c r="C3993" s="108" t="s">
        <v>16561</v>
      </c>
    </row>
    <row r="3994" spans="1:3" x14ac:dyDescent="0.3">
      <c r="A3994" s="108">
        <f t="shared" si="62"/>
        <v>0</v>
      </c>
      <c r="B3994" s="108" t="s">
        <v>16564</v>
      </c>
      <c r="C3994" s="108" t="s">
        <v>16565</v>
      </c>
    </row>
    <row r="3995" spans="1:3" x14ac:dyDescent="0.3">
      <c r="A3995" s="108">
        <f t="shared" si="62"/>
        <v>0</v>
      </c>
      <c r="B3995" s="108" t="s">
        <v>16568</v>
      </c>
      <c r="C3995" s="108" t="s">
        <v>16569</v>
      </c>
    </row>
    <row r="3996" spans="1:3" x14ac:dyDescent="0.3">
      <c r="A3996" s="108">
        <f t="shared" si="62"/>
        <v>0</v>
      </c>
      <c r="B3996" s="108" t="s">
        <v>16572</v>
      </c>
      <c r="C3996" s="108" t="s">
        <v>16573</v>
      </c>
    </row>
    <row r="3997" spans="1:3" x14ac:dyDescent="0.3">
      <c r="A3997" s="108">
        <f t="shared" si="62"/>
        <v>0</v>
      </c>
      <c r="B3997" s="108" t="s">
        <v>16576</v>
      </c>
      <c r="C3997" s="108" t="s">
        <v>16577</v>
      </c>
    </row>
    <row r="3998" spans="1:3" x14ac:dyDescent="0.3">
      <c r="A3998" s="108">
        <f t="shared" si="62"/>
        <v>0</v>
      </c>
      <c r="B3998" s="108" t="s">
        <v>16580</v>
      </c>
      <c r="C3998" s="108" t="s">
        <v>16581</v>
      </c>
    </row>
    <row r="3999" spans="1:3" x14ac:dyDescent="0.3">
      <c r="A3999" s="108">
        <f t="shared" si="62"/>
        <v>0</v>
      </c>
      <c r="B3999" s="108" t="s">
        <v>16584</v>
      </c>
      <c r="C3999" s="108" t="s">
        <v>16585</v>
      </c>
    </row>
    <row r="4000" spans="1:3" x14ac:dyDescent="0.3">
      <c r="A4000" s="108">
        <f t="shared" si="62"/>
        <v>0</v>
      </c>
      <c r="B4000" s="108" t="s">
        <v>16588</v>
      </c>
      <c r="C4000" s="108" t="s">
        <v>16589</v>
      </c>
    </row>
    <row r="4001" spans="1:3" x14ac:dyDescent="0.3">
      <c r="A4001" s="108">
        <f t="shared" si="62"/>
        <v>0</v>
      </c>
      <c r="B4001" s="108" t="s">
        <v>16592</v>
      </c>
      <c r="C4001" s="108" t="s">
        <v>16593</v>
      </c>
    </row>
    <row r="4002" spans="1:3" x14ac:dyDescent="0.3">
      <c r="A4002" s="108">
        <f t="shared" si="62"/>
        <v>0</v>
      </c>
      <c r="B4002" s="108" t="s">
        <v>16596</v>
      </c>
      <c r="C4002" s="108" t="s">
        <v>16597</v>
      </c>
    </row>
    <row r="4003" spans="1:3" x14ac:dyDescent="0.3">
      <c r="A4003" s="108">
        <f t="shared" si="62"/>
        <v>0</v>
      </c>
      <c r="B4003" s="108" t="s">
        <v>16600</v>
      </c>
      <c r="C4003" s="108" t="s">
        <v>16601</v>
      </c>
    </row>
    <row r="4004" spans="1:3" x14ac:dyDescent="0.3">
      <c r="A4004" s="108">
        <f t="shared" si="62"/>
        <v>0</v>
      </c>
      <c r="B4004" s="108" t="s">
        <v>16603</v>
      </c>
      <c r="C4004" s="108" t="s">
        <v>16604</v>
      </c>
    </row>
    <row r="4005" spans="1:3" x14ac:dyDescent="0.3">
      <c r="A4005" s="108">
        <f t="shared" si="62"/>
        <v>0</v>
      </c>
      <c r="B4005" s="108" t="s">
        <v>16607</v>
      </c>
      <c r="C4005" s="108" t="s">
        <v>16608</v>
      </c>
    </row>
    <row r="4006" spans="1:3" x14ac:dyDescent="0.3">
      <c r="A4006" s="108">
        <f t="shared" si="62"/>
        <v>0</v>
      </c>
      <c r="B4006" s="108" t="s">
        <v>16609</v>
      </c>
      <c r="C4006" s="108" t="s">
        <v>16610</v>
      </c>
    </row>
    <row r="4007" spans="1:3" x14ac:dyDescent="0.3">
      <c r="A4007" s="108">
        <f t="shared" si="62"/>
        <v>0</v>
      </c>
      <c r="B4007" s="108" t="s">
        <v>16611</v>
      </c>
      <c r="C4007" s="108" t="s">
        <v>16612</v>
      </c>
    </row>
    <row r="4008" spans="1:3" x14ac:dyDescent="0.3">
      <c r="A4008" s="108">
        <f t="shared" si="62"/>
        <v>0</v>
      </c>
      <c r="B4008" s="108" t="s">
        <v>16615</v>
      </c>
      <c r="C4008" s="108" t="s">
        <v>16616</v>
      </c>
    </row>
    <row r="4009" spans="1:3" x14ac:dyDescent="0.3">
      <c r="A4009" s="108">
        <f t="shared" si="62"/>
        <v>0</v>
      </c>
      <c r="B4009" s="108" t="s">
        <v>16619</v>
      </c>
      <c r="C4009" s="108" t="s">
        <v>16620</v>
      </c>
    </row>
    <row r="4010" spans="1:3" x14ac:dyDescent="0.3">
      <c r="A4010" s="108">
        <f t="shared" si="62"/>
        <v>0</v>
      </c>
      <c r="B4010" s="108" t="s">
        <v>16623</v>
      </c>
      <c r="C4010" s="108" t="s">
        <v>16624</v>
      </c>
    </row>
    <row r="4011" spans="1:3" x14ac:dyDescent="0.3">
      <c r="A4011" s="108">
        <f t="shared" si="62"/>
        <v>0</v>
      </c>
      <c r="B4011" s="108" t="s">
        <v>16627</v>
      </c>
      <c r="C4011" s="108" t="s">
        <v>16628</v>
      </c>
    </row>
    <row r="4012" spans="1:3" x14ac:dyDescent="0.3">
      <c r="A4012" s="108">
        <f t="shared" si="62"/>
        <v>0</v>
      </c>
      <c r="B4012" s="108" t="s">
        <v>16631</v>
      </c>
      <c r="C4012" s="108" t="s">
        <v>16632</v>
      </c>
    </row>
    <row r="4013" spans="1:3" x14ac:dyDescent="0.3">
      <c r="A4013" s="108">
        <f t="shared" si="62"/>
        <v>0</v>
      </c>
      <c r="B4013" s="108" t="s">
        <v>16634</v>
      </c>
      <c r="C4013" s="108" t="s">
        <v>16635</v>
      </c>
    </row>
    <row r="4014" spans="1:3" x14ac:dyDescent="0.3">
      <c r="A4014" s="108">
        <f t="shared" si="62"/>
        <v>0</v>
      </c>
      <c r="B4014" s="108" t="s">
        <v>16638</v>
      </c>
      <c r="C4014" s="108" t="s">
        <v>16639</v>
      </c>
    </row>
    <row r="4015" spans="1:3" x14ac:dyDescent="0.3">
      <c r="A4015" s="108">
        <f t="shared" si="62"/>
        <v>0</v>
      </c>
      <c r="B4015" s="108" t="s">
        <v>16642</v>
      </c>
      <c r="C4015" s="108" t="s">
        <v>16643</v>
      </c>
    </row>
    <row r="4016" spans="1:3" x14ac:dyDescent="0.3">
      <c r="A4016" s="108">
        <f t="shared" si="62"/>
        <v>0</v>
      </c>
      <c r="B4016" s="108" t="s">
        <v>16646</v>
      </c>
      <c r="C4016" s="108" t="s">
        <v>16647</v>
      </c>
    </row>
    <row r="4017" spans="1:3" x14ac:dyDescent="0.3">
      <c r="A4017" s="108">
        <f t="shared" si="62"/>
        <v>0</v>
      </c>
      <c r="B4017" s="108" t="s">
        <v>16650</v>
      </c>
      <c r="C4017" s="108" t="s">
        <v>16651</v>
      </c>
    </row>
    <row r="4018" spans="1:3" x14ac:dyDescent="0.3">
      <c r="A4018" s="108">
        <f t="shared" si="62"/>
        <v>0</v>
      </c>
      <c r="B4018" s="108" t="s">
        <v>16654</v>
      </c>
      <c r="C4018" s="108" t="s">
        <v>16655</v>
      </c>
    </row>
    <row r="4019" spans="1:3" x14ac:dyDescent="0.3">
      <c r="A4019" s="108">
        <f t="shared" si="62"/>
        <v>0</v>
      </c>
      <c r="B4019" s="108" t="s">
        <v>16658</v>
      </c>
      <c r="C4019" s="108" t="s">
        <v>16659</v>
      </c>
    </row>
    <row r="4020" spans="1:3" x14ac:dyDescent="0.3">
      <c r="A4020" s="108">
        <f t="shared" si="62"/>
        <v>0</v>
      </c>
      <c r="B4020" s="108" t="s">
        <v>16662</v>
      </c>
      <c r="C4020" s="108" t="s">
        <v>16663</v>
      </c>
    </row>
    <row r="4021" spans="1:3" x14ac:dyDescent="0.3">
      <c r="A4021" s="108">
        <f t="shared" si="62"/>
        <v>0</v>
      </c>
      <c r="B4021" s="108" t="s">
        <v>16665</v>
      </c>
      <c r="C4021" s="108" t="s">
        <v>16666</v>
      </c>
    </row>
    <row r="4022" spans="1:3" x14ac:dyDescent="0.3">
      <c r="A4022" s="108">
        <f t="shared" si="62"/>
        <v>0</v>
      </c>
      <c r="B4022" s="108" t="s">
        <v>16669</v>
      </c>
      <c r="C4022" s="108" t="s">
        <v>16670</v>
      </c>
    </row>
    <row r="4023" spans="1:3" x14ac:dyDescent="0.3">
      <c r="A4023" s="108">
        <f t="shared" si="62"/>
        <v>0</v>
      </c>
      <c r="B4023" s="108" t="s">
        <v>16672</v>
      </c>
      <c r="C4023" s="108" t="s">
        <v>16673</v>
      </c>
    </row>
    <row r="4024" spans="1:3" x14ac:dyDescent="0.3">
      <c r="A4024" s="108">
        <f t="shared" si="62"/>
        <v>0</v>
      </c>
      <c r="B4024" s="108" t="s">
        <v>16676</v>
      </c>
      <c r="C4024" s="108" t="s">
        <v>16677</v>
      </c>
    </row>
    <row r="4025" spans="1:3" x14ac:dyDescent="0.3">
      <c r="A4025" s="108">
        <f t="shared" si="62"/>
        <v>0</v>
      </c>
      <c r="B4025" s="108" t="s">
        <v>16680</v>
      </c>
      <c r="C4025" s="108" t="s">
        <v>16681</v>
      </c>
    </row>
    <row r="4026" spans="1:3" x14ac:dyDescent="0.3">
      <c r="A4026" s="108">
        <f t="shared" si="62"/>
        <v>0</v>
      </c>
      <c r="B4026" s="108" t="s">
        <v>16683</v>
      </c>
      <c r="C4026" s="108" t="s">
        <v>9186</v>
      </c>
    </row>
    <row r="4027" spans="1:3" x14ac:dyDescent="0.3">
      <c r="A4027" s="108">
        <f t="shared" si="62"/>
        <v>0</v>
      </c>
      <c r="B4027" s="108" t="s">
        <v>16686</v>
      </c>
      <c r="C4027" s="108" t="s">
        <v>16687</v>
      </c>
    </row>
    <row r="4028" spans="1:3" x14ac:dyDescent="0.3">
      <c r="A4028" s="108">
        <f t="shared" si="62"/>
        <v>0</v>
      </c>
      <c r="B4028" s="108" t="s">
        <v>16690</v>
      </c>
      <c r="C4028" s="108" t="s">
        <v>16691</v>
      </c>
    </row>
    <row r="4029" spans="1:3" x14ac:dyDescent="0.3">
      <c r="A4029" s="108">
        <f t="shared" si="62"/>
        <v>0</v>
      </c>
      <c r="B4029" s="108" t="s">
        <v>16694</v>
      </c>
      <c r="C4029" s="108" t="s">
        <v>16695</v>
      </c>
    </row>
    <row r="4030" spans="1:3" x14ac:dyDescent="0.3">
      <c r="A4030" s="108">
        <f t="shared" si="62"/>
        <v>0</v>
      </c>
      <c r="B4030" s="108" t="s">
        <v>16698</v>
      </c>
      <c r="C4030" s="108" t="s">
        <v>16699</v>
      </c>
    </row>
    <row r="4031" spans="1:3" x14ac:dyDescent="0.3">
      <c r="A4031" s="108">
        <f t="shared" si="62"/>
        <v>0</v>
      </c>
      <c r="B4031" s="108" t="s">
        <v>16701</v>
      </c>
      <c r="C4031" s="108" t="s">
        <v>16702</v>
      </c>
    </row>
    <row r="4032" spans="1:3" x14ac:dyDescent="0.3">
      <c r="A4032" s="108">
        <f t="shared" si="62"/>
        <v>0</v>
      </c>
      <c r="B4032" s="108" t="s">
        <v>16705</v>
      </c>
      <c r="C4032" s="108" t="s">
        <v>16706</v>
      </c>
    </row>
    <row r="4033" spans="1:3" x14ac:dyDescent="0.3">
      <c r="A4033" s="108">
        <f t="shared" si="62"/>
        <v>0</v>
      </c>
      <c r="B4033" s="108" t="s">
        <v>16709</v>
      </c>
      <c r="C4033" s="108" t="s">
        <v>16710</v>
      </c>
    </row>
    <row r="4034" spans="1:3" x14ac:dyDescent="0.3">
      <c r="A4034" s="108">
        <f t="shared" si="62"/>
        <v>0</v>
      </c>
      <c r="B4034" s="108" t="s">
        <v>16713</v>
      </c>
      <c r="C4034" s="108" t="s">
        <v>16714</v>
      </c>
    </row>
    <row r="4035" spans="1:3" x14ac:dyDescent="0.3">
      <c r="A4035" s="108">
        <f t="shared" ref="A4035:A4098" si="63">IFERROR(IF(SEARCH($D$1,C4035)&gt;0,A4034+1,A4034),A4034)</f>
        <v>0</v>
      </c>
      <c r="B4035" s="108" t="s">
        <v>16717</v>
      </c>
      <c r="C4035" s="108" t="s">
        <v>16718</v>
      </c>
    </row>
    <row r="4036" spans="1:3" x14ac:dyDescent="0.3">
      <c r="A4036" s="108">
        <f t="shared" si="63"/>
        <v>0</v>
      </c>
      <c r="B4036" s="108" t="s">
        <v>16721</v>
      </c>
      <c r="C4036" s="108" t="s">
        <v>16722</v>
      </c>
    </row>
    <row r="4037" spans="1:3" x14ac:dyDescent="0.3">
      <c r="A4037" s="108">
        <f t="shared" si="63"/>
        <v>0</v>
      </c>
      <c r="B4037" s="108" t="s">
        <v>16725</v>
      </c>
      <c r="C4037" s="108" t="s">
        <v>16643</v>
      </c>
    </row>
    <row r="4038" spans="1:3" x14ac:dyDescent="0.3">
      <c r="A4038" s="108">
        <f t="shared" si="63"/>
        <v>0</v>
      </c>
      <c r="B4038" s="108" t="s">
        <v>16728</v>
      </c>
      <c r="C4038" s="108" t="s">
        <v>16730</v>
      </c>
    </row>
    <row r="4039" spans="1:3" x14ac:dyDescent="0.3">
      <c r="A4039" s="108">
        <f t="shared" si="63"/>
        <v>0</v>
      </c>
      <c r="B4039" s="108" t="s">
        <v>16733</v>
      </c>
      <c r="C4039" s="108" t="s">
        <v>16734</v>
      </c>
    </row>
    <row r="4040" spans="1:3" x14ac:dyDescent="0.3">
      <c r="A4040" s="108">
        <f t="shared" si="63"/>
        <v>0</v>
      </c>
      <c r="B4040" s="108" t="s">
        <v>16737</v>
      </c>
      <c r="C4040" s="108" t="s">
        <v>16738</v>
      </c>
    </row>
    <row r="4041" spans="1:3" x14ac:dyDescent="0.3">
      <c r="A4041" s="108">
        <f t="shared" si="63"/>
        <v>0</v>
      </c>
      <c r="B4041" s="108" t="s">
        <v>16741</v>
      </c>
      <c r="C4041" s="108" t="s">
        <v>16742</v>
      </c>
    </row>
    <row r="4042" spans="1:3" x14ac:dyDescent="0.3">
      <c r="A4042" s="108">
        <f t="shared" si="63"/>
        <v>0</v>
      </c>
      <c r="B4042" s="108" t="s">
        <v>16745</v>
      </c>
      <c r="C4042" s="108" t="s">
        <v>16746</v>
      </c>
    </row>
    <row r="4043" spans="1:3" x14ac:dyDescent="0.3">
      <c r="A4043" s="108">
        <f t="shared" si="63"/>
        <v>0</v>
      </c>
      <c r="B4043" s="108" t="s">
        <v>16749</v>
      </c>
      <c r="C4043" s="108" t="s">
        <v>16750</v>
      </c>
    </row>
    <row r="4044" spans="1:3" x14ac:dyDescent="0.3">
      <c r="A4044" s="108">
        <f t="shared" si="63"/>
        <v>0</v>
      </c>
      <c r="B4044" s="108" t="s">
        <v>16753</v>
      </c>
      <c r="C4044" s="108" t="s">
        <v>16754</v>
      </c>
    </row>
    <row r="4045" spans="1:3" x14ac:dyDescent="0.3">
      <c r="A4045" s="108">
        <f t="shared" si="63"/>
        <v>0</v>
      </c>
      <c r="B4045" s="108" t="s">
        <v>16757</v>
      </c>
      <c r="C4045" s="108" t="s">
        <v>16758</v>
      </c>
    </row>
    <row r="4046" spans="1:3" x14ac:dyDescent="0.3">
      <c r="A4046" s="108">
        <f t="shared" si="63"/>
        <v>0</v>
      </c>
      <c r="B4046" s="108" t="s">
        <v>16761</v>
      </c>
      <c r="C4046" s="108" t="s">
        <v>16762</v>
      </c>
    </row>
    <row r="4047" spans="1:3" x14ac:dyDescent="0.3">
      <c r="A4047" s="108">
        <f t="shared" si="63"/>
        <v>0</v>
      </c>
      <c r="B4047" s="108" t="s">
        <v>16765</v>
      </c>
      <c r="C4047" s="108" t="s">
        <v>16766</v>
      </c>
    </row>
    <row r="4048" spans="1:3" x14ac:dyDescent="0.3">
      <c r="A4048" s="108">
        <f t="shared" si="63"/>
        <v>0</v>
      </c>
      <c r="B4048" s="108" t="s">
        <v>16769</v>
      </c>
      <c r="C4048" s="108" t="s">
        <v>16770</v>
      </c>
    </row>
    <row r="4049" spans="1:3" x14ac:dyDescent="0.3">
      <c r="A4049" s="108">
        <f t="shared" si="63"/>
        <v>0</v>
      </c>
      <c r="B4049" s="108" t="s">
        <v>16773</v>
      </c>
      <c r="C4049" s="108" t="s">
        <v>16774</v>
      </c>
    </row>
    <row r="4050" spans="1:3" x14ac:dyDescent="0.3">
      <c r="A4050" s="108">
        <f t="shared" si="63"/>
        <v>0</v>
      </c>
      <c r="B4050" s="108" t="s">
        <v>16777</v>
      </c>
      <c r="C4050" s="108" t="s">
        <v>16778</v>
      </c>
    </row>
    <row r="4051" spans="1:3" x14ac:dyDescent="0.3">
      <c r="A4051" s="108">
        <f t="shared" si="63"/>
        <v>0</v>
      </c>
      <c r="B4051" s="108" t="s">
        <v>16781</v>
      </c>
      <c r="C4051" s="108" t="s">
        <v>16782</v>
      </c>
    </row>
    <row r="4052" spans="1:3" x14ac:dyDescent="0.3">
      <c r="A4052" s="108">
        <f t="shared" si="63"/>
        <v>0</v>
      </c>
      <c r="B4052" s="108" t="s">
        <v>16785</v>
      </c>
      <c r="C4052" s="108" t="s">
        <v>16786</v>
      </c>
    </row>
    <row r="4053" spans="1:3" x14ac:dyDescent="0.3">
      <c r="A4053" s="108">
        <f t="shared" si="63"/>
        <v>0</v>
      </c>
      <c r="B4053" s="108" t="s">
        <v>16789</v>
      </c>
      <c r="C4053" s="108" t="s">
        <v>16790</v>
      </c>
    </row>
    <row r="4054" spans="1:3" x14ac:dyDescent="0.3">
      <c r="A4054" s="108">
        <f t="shared" si="63"/>
        <v>0</v>
      </c>
      <c r="B4054" s="108" t="s">
        <v>16793</v>
      </c>
      <c r="C4054" s="108" t="s">
        <v>16794</v>
      </c>
    </row>
    <row r="4055" spans="1:3" x14ac:dyDescent="0.3">
      <c r="A4055" s="108">
        <f t="shared" si="63"/>
        <v>0</v>
      </c>
      <c r="B4055" s="108" t="s">
        <v>16797</v>
      </c>
      <c r="C4055" s="108" t="s">
        <v>16798</v>
      </c>
    </row>
    <row r="4056" spans="1:3" x14ac:dyDescent="0.3">
      <c r="A4056" s="108">
        <f t="shared" si="63"/>
        <v>0</v>
      </c>
      <c r="B4056" s="108" t="s">
        <v>16801</v>
      </c>
      <c r="C4056" s="108" t="s">
        <v>16802</v>
      </c>
    </row>
    <row r="4057" spans="1:3" x14ac:dyDescent="0.3">
      <c r="A4057" s="108">
        <f t="shared" si="63"/>
        <v>0</v>
      </c>
      <c r="B4057" s="108" t="s">
        <v>16805</v>
      </c>
      <c r="C4057" s="108" t="s">
        <v>16806</v>
      </c>
    </row>
    <row r="4058" spans="1:3" x14ac:dyDescent="0.3">
      <c r="A4058" s="108">
        <f t="shared" si="63"/>
        <v>0</v>
      </c>
      <c r="B4058" s="108" t="s">
        <v>16809</v>
      </c>
      <c r="C4058" s="108" t="s">
        <v>16810</v>
      </c>
    </row>
    <row r="4059" spans="1:3" x14ac:dyDescent="0.3">
      <c r="A4059" s="108">
        <f t="shared" si="63"/>
        <v>0</v>
      </c>
      <c r="B4059" s="108" t="s">
        <v>16813</v>
      </c>
      <c r="C4059" s="108" t="s">
        <v>16814</v>
      </c>
    </row>
    <row r="4060" spans="1:3" x14ac:dyDescent="0.3">
      <c r="A4060" s="108">
        <f t="shared" si="63"/>
        <v>0</v>
      </c>
      <c r="B4060" s="108" t="s">
        <v>16817</v>
      </c>
      <c r="C4060" s="108" t="s">
        <v>16818</v>
      </c>
    </row>
    <row r="4061" spans="1:3" x14ac:dyDescent="0.3">
      <c r="A4061" s="108">
        <f t="shared" si="63"/>
        <v>0</v>
      </c>
      <c r="B4061" s="108" t="s">
        <v>16821</v>
      </c>
      <c r="C4061" s="108" t="s">
        <v>16822</v>
      </c>
    </row>
    <row r="4062" spans="1:3" x14ac:dyDescent="0.3">
      <c r="A4062" s="108">
        <f t="shared" si="63"/>
        <v>0</v>
      </c>
      <c r="B4062" s="108" t="s">
        <v>16825</v>
      </c>
      <c r="C4062" s="108" t="s">
        <v>16826</v>
      </c>
    </row>
    <row r="4063" spans="1:3" x14ac:dyDescent="0.3">
      <c r="A4063" s="108">
        <f t="shared" si="63"/>
        <v>0</v>
      </c>
      <c r="B4063" s="108" t="s">
        <v>16829</v>
      </c>
      <c r="C4063" s="108" t="s">
        <v>16830</v>
      </c>
    </row>
    <row r="4064" spans="1:3" x14ac:dyDescent="0.3">
      <c r="A4064" s="108">
        <f t="shared" si="63"/>
        <v>0</v>
      </c>
      <c r="B4064" s="108" t="s">
        <v>16833</v>
      </c>
      <c r="C4064" s="108" t="s">
        <v>16834</v>
      </c>
    </row>
    <row r="4065" spans="1:3" x14ac:dyDescent="0.3">
      <c r="A4065" s="108">
        <f t="shared" si="63"/>
        <v>0</v>
      </c>
      <c r="B4065" s="108" t="s">
        <v>16837</v>
      </c>
      <c r="C4065" s="108" t="s">
        <v>16838</v>
      </c>
    </row>
    <row r="4066" spans="1:3" x14ac:dyDescent="0.3">
      <c r="A4066" s="108">
        <f t="shared" si="63"/>
        <v>0</v>
      </c>
      <c r="B4066" s="108" t="s">
        <v>16841</v>
      </c>
      <c r="C4066" s="108" t="s">
        <v>16842</v>
      </c>
    </row>
    <row r="4067" spans="1:3" x14ac:dyDescent="0.3">
      <c r="A4067" s="108">
        <f t="shared" si="63"/>
        <v>0</v>
      </c>
      <c r="B4067" s="108" t="s">
        <v>16845</v>
      </c>
      <c r="C4067" s="108" t="s">
        <v>16846</v>
      </c>
    </row>
    <row r="4068" spans="1:3" x14ac:dyDescent="0.3">
      <c r="A4068" s="108">
        <f t="shared" si="63"/>
        <v>0</v>
      </c>
      <c r="B4068" s="108" t="s">
        <v>16849</v>
      </c>
      <c r="C4068" s="108" t="s">
        <v>16850</v>
      </c>
    </row>
    <row r="4069" spans="1:3" x14ac:dyDescent="0.3">
      <c r="A4069" s="108">
        <f t="shared" si="63"/>
        <v>0</v>
      </c>
      <c r="B4069" s="108" t="s">
        <v>16853</v>
      </c>
      <c r="C4069" s="108" t="s">
        <v>16854</v>
      </c>
    </row>
    <row r="4070" spans="1:3" x14ac:dyDescent="0.3">
      <c r="A4070" s="108">
        <f t="shared" si="63"/>
        <v>0</v>
      </c>
      <c r="B4070" s="108" t="s">
        <v>16857</v>
      </c>
      <c r="C4070" s="108" t="s">
        <v>16858</v>
      </c>
    </row>
    <row r="4071" spans="1:3" x14ac:dyDescent="0.3">
      <c r="A4071" s="108">
        <f t="shared" si="63"/>
        <v>0</v>
      </c>
      <c r="B4071" s="108" t="s">
        <v>16861</v>
      </c>
      <c r="C4071" s="108" t="s">
        <v>16862</v>
      </c>
    </row>
    <row r="4072" spans="1:3" x14ac:dyDescent="0.3">
      <c r="A4072" s="108">
        <f t="shared" si="63"/>
        <v>0</v>
      </c>
      <c r="B4072" s="108" t="s">
        <v>16865</v>
      </c>
      <c r="C4072" s="108" t="s">
        <v>16866</v>
      </c>
    </row>
    <row r="4073" spans="1:3" x14ac:dyDescent="0.3">
      <c r="A4073" s="108">
        <f t="shared" si="63"/>
        <v>0</v>
      </c>
      <c r="B4073" s="108" t="s">
        <v>16869</v>
      </c>
      <c r="C4073" s="108" t="s">
        <v>16870</v>
      </c>
    </row>
    <row r="4074" spans="1:3" x14ac:dyDescent="0.3">
      <c r="A4074" s="108">
        <f t="shared" si="63"/>
        <v>0</v>
      </c>
      <c r="B4074" s="108" t="s">
        <v>16873</v>
      </c>
      <c r="C4074" s="108" t="s">
        <v>16874</v>
      </c>
    </row>
    <row r="4075" spans="1:3" x14ac:dyDescent="0.3">
      <c r="A4075" s="108">
        <f t="shared" si="63"/>
        <v>0</v>
      </c>
      <c r="B4075" s="108" t="s">
        <v>16877</v>
      </c>
      <c r="C4075" s="108" t="s">
        <v>16878</v>
      </c>
    </row>
    <row r="4076" spans="1:3" x14ac:dyDescent="0.3">
      <c r="A4076" s="108">
        <f t="shared" si="63"/>
        <v>0</v>
      </c>
      <c r="B4076" s="108" t="s">
        <v>16881</v>
      </c>
      <c r="C4076" s="108" t="s">
        <v>16882</v>
      </c>
    </row>
    <row r="4077" spans="1:3" x14ac:dyDescent="0.3">
      <c r="A4077" s="108">
        <f t="shared" si="63"/>
        <v>0</v>
      </c>
      <c r="B4077" s="108" t="s">
        <v>16885</v>
      </c>
      <c r="C4077" s="108" t="s">
        <v>16886</v>
      </c>
    </row>
    <row r="4078" spans="1:3" x14ac:dyDescent="0.3">
      <c r="A4078" s="108">
        <f t="shared" si="63"/>
        <v>0</v>
      </c>
      <c r="B4078" s="108" t="s">
        <v>16889</v>
      </c>
      <c r="C4078" s="108" t="s">
        <v>16890</v>
      </c>
    </row>
    <row r="4079" spans="1:3" x14ac:dyDescent="0.3">
      <c r="A4079" s="108">
        <f t="shared" si="63"/>
        <v>0</v>
      </c>
      <c r="B4079" s="108" t="s">
        <v>16893</v>
      </c>
      <c r="C4079" s="108" t="s">
        <v>16894</v>
      </c>
    </row>
    <row r="4080" spans="1:3" x14ac:dyDescent="0.3">
      <c r="A4080" s="108">
        <f t="shared" si="63"/>
        <v>0</v>
      </c>
      <c r="B4080" s="108" t="s">
        <v>16897</v>
      </c>
      <c r="C4080" s="108" t="s">
        <v>16898</v>
      </c>
    </row>
    <row r="4081" spans="1:3" x14ac:dyDescent="0.3">
      <c r="A4081" s="108">
        <f t="shared" si="63"/>
        <v>0</v>
      </c>
      <c r="B4081" s="108" t="s">
        <v>16901</v>
      </c>
      <c r="C4081" s="108" t="s">
        <v>16902</v>
      </c>
    </row>
    <row r="4082" spans="1:3" x14ac:dyDescent="0.3">
      <c r="A4082" s="108">
        <f t="shared" si="63"/>
        <v>0</v>
      </c>
      <c r="B4082" s="108" t="s">
        <v>16905</v>
      </c>
      <c r="C4082" s="108" t="s">
        <v>16906</v>
      </c>
    </row>
    <row r="4083" spans="1:3" x14ac:dyDescent="0.3">
      <c r="A4083" s="108">
        <f t="shared" si="63"/>
        <v>0</v>
      </c>
      <c r="B4083" s="108" t="s">
        <v>16909</v>
      </c>
      <c r="C4083" s="108" t="s">
        <v>16910</v>
      </c>
    </row>
    <row r="4084" spans="1:3" x14ac:dyDescent="0.3">
      <c r="A4084" s="108">
        <f t="shared" si="63"/>
        <v>0</v>
      </c>
      <c r="B4084" s="108" t="s">
        <v>16913</v>
      </c>
      <c r="C4084" s="108" t="s">
        <v>16914</v>
      </c>
    </row>
    <row r="4085" spans="1:3" x14ac:dyDescent="0.3">
      <c r="A4085" s="108">
        <f t="shared" si="63"/>
        <v>0</v>
      </c>
      <c r="B4085" s="108" t="s">
        <v>16917</v>
      </c>
      <c r="C4085" s="108" t="s">
        <v>16918</v>
      </c>
    </row>
    <row r="4086" spans="1:3" x14ac:dyDescent="0.3">
      <c r="A4086" s="108">
        <f t="shared" si="63"/>
        <v>0</v>
      </c>
      <c r="B4086" s="108" t="s">
        <v>16921</v>
      </c>
      <c r="C4086" s="108" t="s">
        <v>16922</v>
      </c>
    </row>
    <row r="4087" spans="1:3" x14ac:dyDescent="0.3">
      <c r="A4087" s="108">
        <f t="shared" si="63"/>
        <v>0</v>
      </c>
      <c r="B4087" s="108" t="s">
        <v>16925</v>
      </c>
      <c r="C4087" s="108" t="s">
        <v>16926</v>
      </c>
    </row>
    <row r="4088" spans="1:3" x14ac:dyDescent="0.3">
      <c r="A4088" s="108">
        <f t="shared" si="63"/>
        <v>0</v>
      </c>
      <c r="B4088" s="108" t="s">
        <v>16929</v>
      </c>
      <c r="C4088" s="108" t="s">
        <v>16930</v>
      </c>
    </row>
    <row r="4089" spans="1:3" x14ac:dyDescent="0.3">
      <c r="A4089" s="108">
        <f t="shared" si="63"/>
        <v>0</v>
      </c>
      <c r="B4089" s="108" t="s">
        <v>16933</v>
      </c>
      <c r="C4089" s="108" t="s">
        <v>16934</v>
      </c>
    </row>
    <row r="4090" spans="1:3" x14ac:dyDescent="0.3">
      <c r="A4090" s="108">
        <f t="shared" si="63"/>
        <v>0</v>
      </c>
      <c r="B4090" s="108" t="s">
        <v>16937</v>
      </c>
      <c r="C4090" s="108" t="s">
        <v>16938</v>
      </c>
    </row>
    <row r="4091" spans="1:3" x14ac:dyDescent="0.3">
      <c r="A4091" s="108">
        <f t="shared" si="63"/>
        <v>0</v>
      </c>
      <c r="B4091" s="108" t="s">
        <v>16941</v>
      </c>
      <c r="C4091" s="108" t="s">
        <v>16942</v>
      </c>
    </row>
    <row r="4092" spans="1:3" x14ac:dyDescent="0.3">
      <c r="A4092" s="108">
        <f t="shared" si="63"/>
        <v>0</v>
      </c>
      <c r="B4092" s="108" t="s">
        <v>16945</v>
      </c>
      <c r="C4092" s="108" t="s">
        <v>16946</v>
      </c>
    </row>
    <row r="4093" spans="1:3" x14ac:dyDescent="0.3">
      <c r="A4093" s="108">
        <f t="shared" si="63"/>
        <v>0</v>
      </c>
      <c r="B4093" s="108" t="s">
        <v>16949</v>
      </c>
      <c r="C4093" s="108" t="s">
        <v>16950</v>
      </c>
    </row>
    <row r="4094" spans="1:3" x14ac:dyDescent="0.3">
      <c r="A4094" s="108">
        <f t="shared" si="63"/>
        <v>0</v>
      </c>
      <c r="B4094" s="108" t="s">
        <v>16953</v>
      </c>
      <c r="C4094" s="108" t="s">
        <v>16954</v>
      </c>
    </row>
    <row r="4095" spans="1:3" x14ac:dyDescent="0.3">
      <c r="A4095" s="108">
        <f t="shared" si="63"/>
        <v>0</v>
      </c>
      <c r="B4095" s="108" t="s">
        <v>16957</v>
      </c>
      <c r="C4095" s="108" t="s">
        <v>16958</v>
      </c>
    </row>
    <row r="4096" spans="1:3" x14ac:dyDescent="0.3">
      <c r="A4096" s="108">
        <f t="shared" si="63"/>
        <v>0</v>
      </c>
      <c r="B4096" s="108" t="s">
        <v>16961</v>
      </c>
      <c r="C4096" s="108" t="s">
        <v>16962</v>
      </c>
    </row>
    <row r="4097" spans="1:3" x14ac:dyDescent="0.3">
      <c r="A4097" s="108">
        <f t="shared" si="63"/>
        <v>0</v>
      </c>
      <c r="B4097" s="108" t="s">
        <v>16965</v>
      </c>
      <c r="C4097" s="108" t="s">
        <v>16966</v>
      </c>
    </row>
    <row r="4098" spans="1:3" x14ac:dyDescent="0.3">
      <c r="A4098" s="108">
        <f t="shared" si="63"/>
        <v>0</v>
      </c>
      <c r="B4098" s="108" t="s">
        <v>16969</v>
      </c>
      <c r="C4098" s="108" t="s">
        <v>16970</v>
      </c>
    </row>
    <row r="4099" spans="1:3" x14ac:dyDescent="0.3">
      <c r="A4099" s="108">
        <f t="shared" ref="A4099:A4162" si="64">IFERROR(IF(SEARCH($D$1,C4099)&gt;0,A4098+1,A4098),A4098)</f>
        <v>0</v>
      </c>
      <c r="B4099" s="108" t="s">
        <v>16973</v>
      </c>
      <c r="C4099" s="108" t="s">
        <v>16974</v>
      </c>
    </row>
    <row r="4100" spans="1:3" x14ac:dyDescent="0.3">
      <c r="A4100" s="108">
        <f t="shared" si="64"/>
        <v>0</v>
      </c>
      <c r="B4100" s="108" t="s">
        <v>16977</v>
      </c>
      <c r="C4100" s="108" t="s">
        <v>16978</v>
      </c>
    </row>
    <row r="4101" spans="1:3" x14ac:dyDescent="0.3">
      <c r="A4101" s="108">
        <f t="shared" si="64"/>
        <v>0</v>
      </c>
      <c r="B4101" s="108" t="s">
        <v>16981</v>
      </c>
      <c r="C4101" s="108" t="s">
        <v>16982</v>
      </c>
    </row>
    <row r="4102" spans="1:3" x14ac:dyDescent="0.3">
      <c r="A4102" s="108">
        <f t="shared" si="64"/>
        <v>0</v>
      </c>
      <c r="B4102" s="108" t="s">
        <v>16984</v>
      </c>
      <c r="C4102" s="108" t="s">
        <v>16985</v>
      </c>
    </row>
    <row r="4103" spans="1:3" x14ac:dyDescent="0.3">
      <c r="A4103" s="108">
        <f t="shared" si="64"/>
        <v>0</v>
      </c>
      <c r="B4103" s="108" t="s">
        <v>16988</v>
      </c>
      <c r="C4103" s="108" t="s">
        <v>16989</v>
      </c>
    </row>
    <row r="4104" spans="1:3" x14ac:dyDescent="0.3">
      <c r="A4104" s="108">
        <f t="shared" si="64"/>
        <v>0</v>
      </c>
      <c r="B4104" s="108" t="s">
        <v>16992</v>
      </c>
      <c r="C4104" s="108" t="s">
        <v>16993</v>
      </c>
    </row>
    <row r="4105" spans="1:3" x14ac:dyDescent="0.3">
      <c r="A4105" s="108">
        <f t="shared" si="64"/>
        <v>0</v>
      </c>
      <c r="B4105" s="108" t="s">
        <v>16996</v>
      </c>
      <c r="C4105" s="108" t="s">
        <v>16997</v>
      </c>
    </row>
    <row r="4106" spans="1:3" x14ac:dyDescent="0.3">
      <c r="A4106" s="108">
        <f t="shared" si="64"/>
        <v>0</v>
      </c>
      <c r="B4106" s="108" t="s">
        <v>17000</v>
      </c>
      <c r="C4106" s="108" t="s">
        <v>17001</v>
      </c>
    </row>
    <row r="4107" spans="1:3" x14ac:dyDescent="0.3">
      <c r="A4107" s="108">
        <f t="shared" si="64"/>
        <v>0</v>
      </c>
      <c r="B4107" s="108" t="s">
        <v>17004</v>
      </c>
      <c r="C4107" s="108" t="s">
        <v>17005</v>
      </c>
    </row>
    <row r="4108" spans="1:3" x14ac:dyDescent="0.3">
      <c r="A4108" s="108">
        <f t="shared" si="64"/>
        <v>0</v>
      </c>
      <c r="B4108" s="108" t="s">
        <v>17008</v>
      </c>
      <c r="C4108" s="108" t="s">
        <v>17009</v>
      </c>
    </row>
    <row r="4109" spans="1:3" x14ac:dyDescent="0.3">
      <c r="A4109" s="108">
        <f t="shared" si="64"/>
        <v>0</v>
      </c>
      <c r="B4109" s="108" t="s">
        <v>17012</v>
      </c>
      <c r="C4109" s="108" t="s">
        <v>17013</v>
      </c>
    </row>
    <row r="4110" spans="1:3" x14ac:dyDescent="0.3">
      <c r="A4110" s="108">
        <f t="shared" si="64"/>
        <v>0</v>
      </c>
      <c r="B4110" s="108" t="s">
        <v>17016</v>
      </c>
      <c r="C4110" s="108" t="s">
        <v>17017</v>
      </c>
    </row>
    <row r="4111" spans="1:3" x14ac:dyDescent="0.3">
      <c r="A4111" s="108">
        <f t="shared" si="64"/>
        <v>0</v>
      </c>
      <c r="B4111" s="108" t="s">
        <v>17020</v>
      </c>
      <c r="C4111" s="108" t="s">
        <v>17021</v>
      </c>
    </row>
    <row r="4112" spans="1:3" x14ac:dyDescent="0.3">
      <c r="A4112" s="108">
        <f t="shared" si="64"/>
        <v>0</v>
      </c>
      <c r="B4112" s="108" t="s">
        <v>17024</v>
      </c>
      <c r="C4112" s="108" t="s">
        <v>17025</v>
      </c>
    </row>
    <row r="4113" spans="1:3" x14ac:dyDescent="0.3">
      <c r="A4113" s="108">
        <f t="shared" si="64"/>
        <v>0</v>
      </c>
      <c r="B4113" s="108" t="s">
        <v>17028</v>
      </c>
      <c r="C4113" s="108" t="s">
        <v>17029</v>
      </c>
    </row>
    <row r="4114" spans="1:3" x14ac:dyDescent="0.3">
      <c r="A4114" s="108">
        <f t="shared" si="64"/>
        <v>0</v>
      </c>
      <c r="B4114" s="108" t="s">
        <v>17032</v>
      </c>
      <c r="C4114" s="108" t="s">
        <v>17033</v>
      </c>
    </row>
    <row r="4115" spans="1:3" x14ac:dyDescent="0.3">
      <c r="A4115" s="108">
        <f t="shared" si="64"/>
        <v>0</v>
      </c>
      <c r="B4115" s="108" t="s">
        <v>17036</v>
      </c>
      <c r="C4115" s="108" t="s">
        <v>17037</v>
      </c>
    </row>
    <row r="4116" spans="1:3" x14ac:dyDescent="0.3">
      <c r="A4116" s="108">
        <f t="shared" si="64"/>
        <v>0</v>
      </c>
      <c r="B4116" s="108" t="s">
        <v>17040</v>
      </c>
      <c r="C4116" s="108" t="s">
        <v>17041</v>
      </c>
    </row>
    <row r="4117" spans="1:3" x14ac:dyDescent="0.3">
      <c r="A4117" s="108">
        <f t="shared" si="64"/>
        <v>0</v>
      </c>
      <c r="B4117" s="108" t="s">
        <v>17044</v>
      </c>
      <c r="C4117" s="108" t="s">
        <v>17045</v>
      </c>
    </row>
    <row r="4118" spans="1:3" x14ac:dyDescent="0.3">
      <c r="A4118" s="108">
        <f t="shared" si="64"/>
        <v>0</v>
      </c>
      <c r="B4118" s="108" t="s">
        <v>17048</v>
      </c>
      <c r="C4118" s="108" t="s">
        <v>17049</v>
      </c>
    </row>
    <row r="4119" spans="1:3" x14ac:dyDescent="0.3">
      <c r="A4119" s="108">
        <f t="shared" si="64"/>
        <v>0</v>
      </c>
      <c r="B4119" s="108" t="s">
        <v>17052</v>
      </c>
      <c r="C4119" s="108" t="s">
        <v>17053</v>
      </c>
    </row>
    <row r="4120" spans="1:3" x14ac:dyDescent="0.3">
      <c r="A4120" s="108">
        <f t="shared" si="64"/>
        <v>0</v>
      </c>
      <c r="B4120" s="108" t="s">
        <v>17056</v>
      </c>
      <c r="C4120" s="108" t="s">
        <v>17057</v>
      </c>
    </row>
    <row r="4121" spans="1:3" x14ac:dyDescent="0.3">
      <c r="A4121" s="108">
        <f t="shared" si="64"/>
        <v>0</v>
      </c>
      <c r="B4121" s="108" t="s">
        <v>17059</v>
      </c>
      <c r="C4121" s="108" t="s">
        <v>17060</v>
      </c>
    </row>
    <row r="4122" spans="1:3" x14ac:dyDescent="0.3">
      <c r="A4122" s="108">
        <f t="shared" si="64"/>
        <v>0</v>
      </c>
      <c r="B4122" s="108" t="s">
        <v>17063</v>
      </c>
      <c r="C4122" s="108" t="s">
        <v>17064</v>
      </c>
    </row>
    <row r="4123" spans="1:3" x14ac:dyDescent="0.3">
      <c r="A4123" s="108">
        <f t="shared" si="64"/>
        <v>0</v>
      </c>
      <c r="B4123" s="108" t="s">
        <v>17067</v>
      </c>
      <c r="C4123" s="108" t="s">
        <v>17068</v>
      </c>
    </row>
    <row r="4124" spans="1:3" x14ac:dyDescent="0.3">
      <c r="A4124" s="108">
        <f t="shared" si="64"/>
        <v>0</v>
      </c>
      <c r="B4124" s="108" t="s">
        <v>17071</v>
      </c>
      <c r="C4124" s="108" t="s">
        <v>17072</v>
      </c>
    </row>
    <row r="4125" spans="1:3" x14ac:dyDescent="0.3">
      <c r="A4125" s="108">
        <f t="shared" si="64"/>
        <v>0</v>
      </c>
      <c r="B4125" s="108" t="s">
        <v>17075</v>
      </c>
      <c r="C4125" s="108" t="s">
        <v>17076</v>
      </c>
    </row>
    <row r="4126" spans="1:3" x14ac:dyDescent="0.3">
      <c r="A4126" s="108">
        <f t="shared" si="64"/>
        <v>0</v>
      </c>
      <c r="B4126" s="108" t="s">
        <v>17079</v>
      </c>
      <c r="C4126" s="108" t="s">
        <v>17080</v>
      </c>
    </row>
    <row r="4127" spans="1:3" x14ac:dyDescent="0.3">
      <c r="A4127" s="108">
        <f t="shared" si="64"/>
        <v>0</v>
      </c>
      <c r="B4127" s="108" t="s">
        <v>17082</v>
      </c>
      <c r="C4127" s="108" t="s">
        <v>17083</v>
      </c>
    </row>
    <row r="4128" spans="1:3" x14ac:dyDescent="0.3">
      <c r="A4128" s="108">
        <f t="shared" si="64"/>
        <v>0</v>
      </c>
      <c r="B4128" s="108" t="s">
        <v>17086</v>
      </c>
      <c r="C4128" s="108" t="s">
        <v>17087</v>
      </c>
    </row>
    <row r="4129" spans="1:3" x14ac:dyDescent="0.3">
      <c r="A4129" s="108">
        <f t="shared" si="64"/>
        <v>0</v>
      </c>
      <c r="B4129" s="108" t="s">
        <v>17089</v>
      </c>
      <c r="C4129" s="108" t="s">
        <v>17090</v>
      </c>
    </row>
    <row r="4130" spans="1:3" x14ac:dyDescent="0.3">
      <c r="A4130" s="108">
        <f t="shared" si="64"/>
        <v>0</v>
      </c>
      <c r="B4130" s="108" t="s">
        <v>17093</v>
      </c>
      <c r="C4130" s="108" t="s">
        <v>17094</v>
      </c>
    </row>
    <row r="4131" spans="1:3" x14ac:dyDescent="0.3">
      <c r="A4131" s="108">
        <f t="shared" si="64"/>
        <v>0</v>
      </c>
      <c r="B4131" s="108" t="s">
        <v>17097</v>
      </c>
      <c r="C4131" s="108" t="s">
        <v>17098</v>
      </c>
    </row>
    <row r="4132" spans="1:3" x14ac:dyDescent="0.3">
      <c r="A4132" s="108">
        <f t="shared" si="64"/>
        <v>0</v>
      </c>
      <c r="B4132" s="108" t="s">
        <v>17101</v>
      </c>
      <c r="C4132" s="108" t="s">
        <v>17102</v>
      </c>
    </row>
    <row r="4133" spans="1:3" x14ac:dyDescent="0.3">
      <c r="A4133" s="108">
        <f t="shared" si="64"/>
        <v>0</v>
      </c>
      <c r="B4133" s="108" t="s">
        <v>17103</v>
      </c>
      <c r="C4133" s="108" t="s">
        <v>17104</v>
      </c>
    </row>
    <row r="4134" spans="1:3" x14ac:dyDescent="0.3">
      <c r="A4134" s="108">
        <f t="shared" si="64"/>
        <v>0</v>
      </c>
      <c r="B4134" s="108" t="s">
        <v>17106</v>
      </c>
      <c r="C4134" s="108" t="s">
        <v>17107</v>
      </c>
    </row>
    <row r="4135" spans="1:3" x14ac:dyDescent="0.3">
      <c r="A4135" s="108">
        <f t="shared" si="64"/>
        <v>0</v>
      </c>
      <c r="B4135" s="108" t="s">
        <v>17110</v>
      </c>
      <c r="C4135" s="108" t="s">
        <v>17111</v>
      </c>
    </row>
    <row r="4136" spans="1:3" x14ac:dyDescent="0.3">
      <c r="A4136" s="108">
        <f t="shared" si="64"/>
        <v>0</v>
      </c>
      <c r="B4136" s="108" t="s">
        <v>17114</v>
      </c>
      <c r="C4136" s="108" t="s">
        <v>17115</v>
      </c>
    </row>
    <row r="4137" spans="1:3" x14ac:dyDescent="0.3">
      <c r="A4137" s="108">
        <f t="shared" si="64"/>
        <v>0</v>
      </c>
      <c r="B4137" s="108" t="s">
        <v>17117</v>
      </c>
      <c r="C4137" s="108" t="s">
        <v>17118</v>
      </c>
    </row>
    <row r="4138" spans="1:3" x14ac:dyDescent="0.3">
      <c r="A4138" s="108">
        <f t="shared" si="64"/>
        <v>0</v>
      </c>
      <c r="B4138" s="108" t="s">
        <v>17121</v>
      </c>
      <c r="C4138" s="108" t="s">
        <v>17122</v>
      </c>
    </row>
    <row r="4139" spans="1:3" x14ac:dyDescent="0.3">
      <c r="A4139" s="108">
        <f t="shared" si="64"/>
        <v>0</v>
      </c>
      <c r="B4139" s="108" t="s">
        <v>17125</v>
      </c>
      <c r="C4139" s="108" t="s">
        <v>17126</v>
      </c>
    </row>
    <row r="4140" spans="1:3" x14ac:dyDescent="0.3">
      <c r="A4140" s="108">
        <f t="shared" si="64"/>
        <v>0</v>
      </c>
      <c r="B4140" s="108" t="s">
        <v>17129</v>
      </c>
      <c r="C4140" s="108" t="s">
        <v>17130</v>
      </c>
    </row>
    <row r="4141" spans="1:3" x14ac:dyDescent="0.3">
      <c r="A4141" s="108">
        <f t="shared" si="64"/>
        <v>0</v>
      </c>
      <c r="B4141" s="108" t="s">
        <v>17133</v>
      </c>
      <c r="C4141" s="108" t="s">
        <v>17134</v>
      </c>
    </row>
    <row r="4142" spans="1:3" x14ac:dyDescent="0.3">
      <c r="A4142" s="108">
        <f t="shared" si="64"/>
        <v>0</v>
      </c>
      <c r="B4142" s="108" t="s">
        <v>17137</v>
      </c>
      <c r="C4142" s="108" t="s">
        <v>17138</v>
      </c>
    </row>
    <row r="4143" spans="1:3" x14ac:dyDescent="0.3">
      <c r="A4143" s="108">
        <f t="shared" si="64"/>
        <v>0</v>
      </c>
      <c r="B4143" s="108" t="s">
        <v>17141</v>
      </c>
      <c r="C4143" s="108" t="s">
        <v>17142</v>
      </c>
    </row>
    <row r="4144" spans="1:3" x14ac:dyDescent="0.3">
      <c r="A4144" s="108">
        <f t="shared" si="64"/>
        <v>0</v>
      </c>
      <c r="B4144" s="108" t="s">
        <v>17145</v>
      </c>
      <c r="C4144" s="108" t="s">
        <v>17146</v>
      </c>
    </row>
    <row r="4145" spans="1:3" x14ac:dyDescent="0.3">
      <c r="A4145" s="108">
        <f t="shared" si="64"/>
        <v>0</v>
      </c>
      <c r="B4145" s="108" t="s">
        <v>17149</v>
      </c>
      <c r="C4145" s="108" t="s">
        <v>17150</v>
      </c>
    </row>
    <row r="4146" spans="1:3" x14ac:dyDescent="0.3">
      <c r="A4146" s="108">
        <f t="shared" si="64"/>
        <v>0</v>
      </c>
      <c r="B4146" s="108" t="s">
        <v>17153</v>
      </c>
      <c r="C4146" s="108" t="s">
        <v>17154</v>
      </c>
    </row>
    <row r="4147" spans="1:3" x14ac:dyDescent="0.3">
      <c r="A4147" s="108">
        <f t="shared" si="64"/>
        <v>0</v>
      </c>
      <c r="B4147" s="108" t="s">
        <v>17156</v>
      </c>
      <c r="C4147" s="108" t="s">
        <v>17157</v>
      </c>
    </row>
    <row r="4148" spans="1:3" x14ac:dyDescent="0.3">
      <c r="A4148" s="108">
        <f t="shared" si="64"/>
        <v>0</v>
      </c>
      <c r="B4148" s="108" t="s">
        <v>17160</v>
      </c>
      <c r="C4148" s="108" t="s">
        <v>17161</v>
      </c>
    </row>
    <row r="4149" spans="1:3" x14ac:dyDescent="0.3">
      <c r="A4149" s="108">
        <f t="shared" si="64"/>
        <v>0</v>
      </c>
      <c r="B4149" s="108" t="s">
        <v>17164</v>
      </c>
      <c r="C4149" s="108" t="s">
        <v>17165</v>
      </c>
    </row>
    <row r="4150" spans="1:3" x14ac:dyDescent="0.3">
      <c r="A4150" s="108">
        <f t="shared" si="64"/>
        <v>0</v>
      </c>
      <c r="B4150" s="108" t="s">
        <v>17168</v>
      </c>
      <c r="C4150" s="108" t="s">
        <v>17169</v>
      </c>
    </row>
    <row r="4151" spans="1:3" x14ac:dyDescent="0.3">
      <c r="A4151" s="108">
        <f t="shared" si="64"/>
        <v>0</v>
      </c>
      <c r="B4151" s="108" t="s">
        <v>17172</v>
      </c>
      <c r="C4151" s="108" t="s">
        <v>17173</v>
      </c>
    </row>
    <row r="4152" spans="1:3" x14ac:dyDescent="0.3">
      <c r="A4152" s="108">
        <f t="shared" si="64"/>
        <v>0</v>
      </c>
      <c r="B4152" s="108" t="s">
        <v>17175</v>
      </c>
      <c r="C4152" s="108" t="s">
        <v>17176</v>
      </c>
    </row>
    <row r="4153" spans="1:3" x14ac:dyDescent="0.3">
      <c r="A4153" s="108">
        <f t="shared" si="64"/>
        <v>0</v>
      </c>
      <c r="B4153" s="108" t="s">
        <v>17179</v>
      </c>
      <c r="C4153" s="108" t="s">
        <v>17180</v>
      </c>
    </row>
    <row r="4154" spans="1:3" x14ac:dyDescent="0.3">
      <c r="A4154" s="108">
        <f t="shared" si="64"/>
        <v>0</v>
      </c>
      <c r="B4154" s="108" t="s">
        <v>17181</v>
      </c>
      <c r="C4154" s="108" t="s">
        <v>17182</v>
      </c>
    </row>
    <row r="4155" spans="1:3" x14ac:dyDescent="0.3">
      <c r="A4155" s="108">
        <f t="shared" si="64"/>
        <v>0</v>
      </c>
      <c r="B4155" s="108" t="s">
        <v>17185</v>
      </c>
      <c r="C4155" s="108" t="s">
        <v>17186</v>
      </c>
    </row>
    <row r="4156" spans="1:3" x14ac:dyDescent="0.3">
      <c r="A4156" s="108">
        <f t="shared" si="64"/>
        <v>0</v>
      </c>
      <c r="B4156" s="108" t="s">
        <v>17189</v>
      </c>
      <c r="C4156" s="108" t="s">
        <v>17190</v>
      </c>
    </row>
    <row r="4157" spans="1:3" x14ac:dyDescent="0.3">
      <c r="A4157" s="108">
        <f t="shared" si="64"/>
        <v>0</v>
      </c>
      <c r="B4157" s="108" t="s">
        <v>17193</v>
      </c>
      <c r="C4157" s="108" t="s">
        <v>17194</v>
      </c>
    </row>
    <row r="4158" spans="1:3" x14ac:dyDescent="0.3">
      <c r="A4158" s="108">
        <f t="shared" si="64"/>
        <v>0</v>
      </c>
      <c r="B4158" s="108" t="s">
        <v>17197</v>
      </c>
      <c r="C4158" s="108" t="s">
        <v>17198</v>
      </c>
    </row>
    <row r="4159" spans="1:3" x14ac:dyDescent="0.3">
      <c r="A4159" s="108">
        <f t="shared" si="64"/>
        <v>0</v>
      </c>
      <c r="B4159" s="108" t="s">
        <v>17201</v>
      </c>
      <c r="C4159" s="108" t="s">
        <v>17202</v>
      </c>
    </row>
    <row r="4160" spans="1:3" x14ac:dyDescent="0.3">
      <c r="A4160" s="108">
        <f t="shared" si="64"/>
        <v>0</v>
      </c>
      <c r="B4160" s="108" t="s">
        <v>17205</v>
      </c>
      <c r="C4160" s="108" t="s">
        <v>17206</v>
      </c>
    </row>
    <row r="4161" spans="1:3" x14ac:dyDescent="0.3">
      <c r="A4161" s="108">
        <f t="shared" si="64"/>
        <v>0</v>
      </c>
      <c r="B4161" s="108" t="s">
        <v>17209</v>
      </c>
      <c r="C4161" s="108" t="s">
        <v>17210</v>
      </c>
    </row>
    <row r="4162" spans="1:3" x14ac:dyDescent="0.3">
      <c r="A4162" s="108">
        <f t="shared" si="64"/>
        <v>0</v>
      </c>
      <c r="B4162" s="108" t="s">
        <v>17213</v>
      </c>
      <c r="C4162" s="108" t="s">
        <v>17214</v>
      </c>
    </row>
    <row r="4163" spans="1:3" x14ac:dyDescent="0.3">
      <c r="A4163" s="108">
        <f t="shared" ref="A4163:A4226" si="65">IFERROR(IF(SEARCH($D$1,C4163)&gt;0,A4162+1,A4162),A4162)</f>
        <v>0</v>
      </c>
      <c r="B4163" s="108" t="s">
        <v>17217</v>
      </c>
      <c r="C4163" s="108" t="s">
        <v>17218</v>
      </c>
    </row>
    <row r="4164" spans="1:3" x14ac:dyDescent="0.3">
      <c r="A4164" s="108">
        <f t="shared" si="65"/>
        <v>0</v>
      </c>
      <c r="B4164" s="108" t="s">
        <v>17221</v>
      </c>
      <c r="C4164" s="108" t="s">
        <v>17222</v>
      </c>
    </row>
    <row r="4165" spans="1:3" x14ac:dyDescent="0.3">
      <c r="A4165" s="108">
        <f t="shared" si="65"/>
        <v>0</v>
      </c>
      <c r="B4165" s="108" t="s">
        <v>17224</v>
      </c>
      <c r="C4165" s="108" t="s">
        <v>17225</v>
      </c>
    </row>
    <row r="4166" spans="1:3" x14ac:dyDescent="0.3">
      <c r="A4166" s="108">
        <f t="shared" si="65"/>
        <v>0</v>
      </c>
      <c r="B4166" s="108" t="s">
        <v>17227</v>
      </c>
      <c r="C4166" s="108" t="s">
        <v>17228</v>
      </c>
    </row>
    <row r="4167" spans="1:3" x14ac:dyDescent="0.3">
      <c r="A4167" s="108">
        <f t="shared" si="65"/>
        <v>0</v>
      </c>
      <c r="B4167" s="108" t="s">
        <v>17231</v>
      </c>
      <c r="C4167" s="108" t="s">
        <v>17232</v>
      </c>
    </row>
    <row r="4168" spans="1:3" x14ac:dyDescent="0.3">
      <c r="A4168" s="108">
        <f t="shared" si="65"/>
        <v>0</v>
      </c>
      <c r="B4168" s="108" t="s">
        <v>17235</v>
      </c>
      <c r="C4168" s="108" t="s">
        <v>17236</v>
      </c>
    </row>
    <row r="4169" spans="1:3" x14ac:dyDescent="0.3">
      <c r="A4169" s="108">
        <f t="shared" si="65"/>
        <v>0</v>
      </c>
      <c r="B4169" s="108" t="s">
        <v>17239</v>
      </c>
      <c r="C4169" s="108" t="s">
        <v>17240</v>
      </c>
    </row>
    <row r="4170" spans="1:3" x14ac:dyDescent="0.3">
      <c r="A4170" s="108">
        <f t="shared" si="65"/>
        <v>0</v>
      </c>
      <c r="B4170" s="108" t="s">
        <v>17243</v>
      </c>
      <c r="C4170" s="108" t="s">
        <v>17244</v>
      </c>
    </row>
    <row r="4171" spans="1:3" x14ac:dyDescent="0.3">
      <c r="A4171" s="108">
        <f t="shared" si="65"/>
        <v>0</v>
      </c>
      <c r="B4171" s="108" t="s">
        <v>17247</v>
      </c>
      <c r="C4171" s="108" t="s">
        <v>17248</v>
      </c>
    </row>
    <row r="4172" spans="1:3" x14ac:dyDescent="0.3">
      <c r="A4172" s="108">
        <f t="shared" si="65"/>
        <v>0</v>
      </c>
      <c r="B4172" s="108" t="s">
        <v>17251</v>
      </c>
      <c r="C4172" s="108" t="s">
        <v>17252</v>
      </c>
    </row>
    <row r="4173" spans="1:3" x14ac:dyDescent="0.3">
      <c r="A4173" s="108">
        <f t="shared" si="65"/>
        <v>0</v>
      </c>
      <c r="B4173" s="108" t="s">
        <v>17255</v>
      </c>
      <c r="C4173" s="108" t="s">
        <v>17256</v>
      </c>
    </row>
    <row r="4174" spans="1:3" x14ac:dyDescent="0.3">
      <c r="A4174" s="108">
        <f t="shared" si="65"/>
        <v>0</v>
      </c>
      <c r="B4174" s="108" t="s">
        <v>17259</v>
      </c>
      <c r="C4174" s="108" t="s">
        <v>17260</v>
      </c>
    </row>
    <row r="4175" spans="1:3" x14ac:dyDescent="0.3">
      <c r="A4175" s="108">
        <f t="shared" si="65"/>
        <v>0</v>
      </c>
      <c r="B4175" s="108" t="s">
        <v>17263</v>
      </c>
      <c r="C4175" s="108" t="s">
        <v>17265</v>
      </c>
    </row>
    <row r="4176" spans="1:3" x14ac:dyDescent="0.3">
      <c r="A4176" s="108">
        <f t="shared" si="65"/>
        <v>0</v>
      </c>
      <c r="B4176" s="108" t="s">
        <v>17268</v>
      </c>
      <c r="C4176" s="108" t="s">
        <v>17269</v>
      </c>
    </row>
    <row r="4177" spans="1:3" x14ac:dyDescent="0.3">
      <c r="A4177" s="108">
        <f t="shared" si="65"/>
        <v>0</v>
      </c>
      <c r="B4177" s="108" t="s">
        <v>17272</v>
      </c>
      <c r="C4177" s="108" t="s">
        <v>17273</v>
      </c>
    </row>
    <row r="4178" spans="1:3" x14ac:dyDescent="0.3">
      <c r="A4178" s="108">
        <f t="shared" si="65"/>
        <v>0</v>
      </c>
      <c r="B4178" s="108" t="s">
        <v>17276</v>
      </c>
      <c r="C4178" s="108" t="s">
        <v>17277</v>
      </c>
    </row>
    <row r="4179" spans="1:3" x14ac:dyDescent="0.3">
      <c r="A4179" s="108">
        <f t="shared" si="65"/>
        <v>0</v>
      </c>
      <c r="B4179" s="108" t="s">
        <v>17280</v>
      </c>
      <c r="C4179" s="108" t="s">
        <v>17281</v>
      </c>
    </row>
    <row r="4180" spans="1:3" x14ac:dyDescent="0.3">
      <c r="A4180" s="108">
        <f t="shared" si="65"/>
        <v>0</v>
      </c>
      <c r="B4180" s="108" t="s">
        <v>17284</v>
      </c>
      <c r="C4180" s="108" t="s">
        <v>17285</v>
      </c>
    </row>
    <row r="4181" spans="1:3" x14ac:dyDescent="0.3">
      <c r="A4181" s="108">
        <f t="shared" si="65"/>
        <v>0</v>
      </c>
      <c r="B4181" s="108" t="s">
        <v>17288</v>
      </c>
      <c r="C4181" s="108" t="s">
        <v>17289</v>
      </c>
    </row>
    <row r="4182" spans="1:3" x14ac:dyDescent="0.3">
      <c r="A4182" s="108">
        <f t="shared" si="65"/>
        <v>0</v>
      </c>
      <c r="B4182" s="108" t="s">
        <v>17292</v>
      </c>
      <c r="C4182" s="108" t="s">
        <v>17293</v>
      </c>
    </row>
    <row r="4183" spans="1:3" x14ac:dyDescent="0.3">
      <c r="A4183" s="108">
        <f t="shared" si="65"/>
        <v>0</v>
      </c>
      <c r="B4183" s="108" t="s">
        <v>17297</v>
      </c>
      <c r="C4183" s="108" t="s">
        <v>17298</v>
      </c>
    </row>
    <row r="4184" spans="1:3" x14ac:dyDescent="0.3">
      <c r="A4184" s="108">
        <f t="shared" si="65"/>
        <v>0</v>
      </c>
      <c r="B4184" s="108" t="s">
        <v>17301</v>
      </c>
      <c r="C4184" s="108" t="s">
        <v>17302</v>
      </c>
    </row>
    <row r="4185" spans="1:3" x14ac:dyDescent="0.3">
      <c r="A4185" s="108">
        <f t="shared" si="65"/>
        <v>0</v>
      </c>
      <c r="B4185" s="108" t="s">
        <v>17305</v>
      </c>
      <c r="C4185" s="108" t="s">
        <v>17306</v>
      </c>
    </row>
    <row r="4186" spans="1:3" x14ac:dyDescent="0.3">
      <c r="A4186" s="108">
        <f t="shared" si="65"/>
        <v>0</v>
      </c>
      <c r="B4186" s="108" t="s">
        <v>17309</v>
      </c>
      <c r="C4186" s="108" t="s">
        <v>17310</v>
      </c>
    </row>
    <row r="4187" spans="1:3" x14ac:dyDescent="0.3">
      <c r="A4187" s="108">
        <f t="shared" si="65"/>
        <v>0</v>
      </c>
      <c r="B4187" s="108" t="s">
        <v>17313</v>
      </c>
      <c r="C4187" s="108" t="s">
        <v>17314</v>
      </c>
    </row>
    <row r="4188" spans="1:3" x14ac:dyDescent="0.3">
      <c r="A4188" s="108">
        <f t="shared" si="65"/>
        <v>0</v>
      </c>
      <c r="B4188" s="108" t="s">
        <v>17317</v>
      </c>
      <c r="C4188" s="108" t="s">
        <v>17318</v>
      </c>
    </row>
    <row r="4189" spans="1:3" x14ac:dyDescent="0.3">
      <c r="A4189" s="108">
        <f t="shared" si="65"/>
        <v>0</v>
      </c>
      <c r="B4189" s="108" t="s">
        <v>17321</v>
      </c>
      <c r="C4189" s="108" t="s">
        <v>17322</v>
      </c>
    </row>
    <row r="4190" spans="1:3" x14ac:dyDescent="0.3">
      <c r="A4190" s="108">
        <f t="shared" si="65"/>
        <v>0</v>
      </c>
      <c r="B4190" s="108" t="s">
        <v>17325</v>
      </c>
      <c r="C4190" s="108" t="s">
        <v>17326</v>
      </c>
    </row>
    <row r="4191" spans="1:3" x14ac:dyDescent="0.3">
      <c r="A4191" s="108">
        <f t="shared" si="65"/>
        <v>0</v>
      </c>
      <c r="B4191" s="108" t="s">
        <v>17329</v>
      </c>
      <c r="C4191" s="108" t="s">
        <v>17330</v>
      </c>
    </row>
    <row r="4192" spans="1:3" x14ac:dyDescent="0.3">
      <c r="A4192" s="108">
        <f t="shared" si="65"/>
        <v>0</v>
      </c>
      <c r="B4192" s="108" t="s">
        <v>17333</v>
      </c>
      <c r="C4192" s="108" t="s">
        <v>17334</v>
      </c>
    </row>
    <row r="4193" spans="1:3" x14ac:dyDescent="0.3">
      <c r="A4193" s="108">
        <f t="shared" si="65"/>
        <v>0</v>
      </c>
      <c r="B4193" s="108" t="s">
        <v>17337</v>
      </c>
      <c r="C4193" s="108" t="s">
        <v>17338</v>
      </c>
    </row>
    <row r="4194" spans="1:3" x14ac:dyDescent="0.3">
      <c r="A4194" s="108">
        <f t="shared" si="65"/>
        <v>0</v>
      </c>
      <c r="B4194" s="108" t="s">
        <v>17341</v>
      </c>
      <c r="C4194" s="108" t="s">
        <v>17342</v>
      </c>
    </row>
    <row r="4195" spans="1:3" x14ac:dyDescent="0.3">
      <c r="A4195" s="108">
        <f t="shared" si="65"/>
        <v>0</v>
      </c>
      <c r="B4195" s="108" t="s">
        <v>17345</v>
      </c>
      <c r="C4195" s="108" t="s">
        <v>17346</v>
      </c>
    </row>
    <row r="4196" spans="1:3" x14ac:dyDescent="0.3">
      <c r="A4196" s="108">
        <f t="shared" si="65"/>
        <v>0</v>
      </c>
      <c r="B4196" s="108" t="s">
        <v>17349</v>
      </c>
      <c r="C4196" s="108" t="s">
        <v>17350</v>
      </c>
    </row>
    <row r="4197" spans="1:3" x14ac:dyDescent="0.3">
      <c r="A4197" s="108">
        <f t="shared" si="65"/>
        <v>0</v>
      </c>
      <c r="B4197" s="108" t="s">
        <v>17353</v>
      </c>
      <c r="C4197" s="108" t="s">
        <v>17354</v>
      </c>
    </row>
    <row r="4198" spans="1:3" x14ac:dyDescent="0.3">
      <c r="A4198" s="108">
        <f t="shared" si="65"/>
        <v>0</v>
      </c>
      <c r="B4198" s="108" t="s">
        <v>17357</v>
      </c>
      <c r="C4198" s="108" t="s">
        <v>17358</v>
      </c>
    </row>
    <row r="4199" spans="1:3" x14ac:dyDescent="0.3">
      <c r="A4199" s="108">
        <f t="shared" si="65"/>
        <v>0</v>
      </c>
      <c r="B4199" s="108" t="s">
        <v>17361</v>
      </c>
      <c r="C4199" s="108" t="s">
        <v>17362</v>
      </c>
    </row>
    <row r="4200" spans="1:3" x14ac:dyDescent="0.3">
      <c r="A4200" s="108">
        <f t="shared" si="65"/>
        <v>0</v>
      </c>
      <c r="B4200" s="108" t="s">
        <v>17365</v>
      </c>
      <c r="C4200" s="108" t="s">
        <v>17366</v>
      </c>
    </row>
    <row r="4201" spans="1:3" x14ac:dyDescent="0.3">
      <c r="A4201" s="108">
        <f t="shared" si="65"/>
        <v>0</v>
      </c>
      <c r="B4201" s="108" t="s">
        <v>17369</v>
      </c>
      <c r="C4201" s="108" t="s">
        <v>17370</v>
      </c>
    </row>
    <row r="4202" spans="1:3" x14ac:dyDescent="0.3">
      <c r="A4202" s="108">
        <f t="shared" si="65"/>
        <v>0</v>
      </c>
      <c r="B4202" s="108" t="s">
        <v>17374</v>
      </c>
      <c r="C4202" s="108" t="s">
        <v>17375</v>
      </c>
    </row>
    <row r="4203" spans="1:3" x14ac:dyDescent="0.3">
      <c r="A4203" s="108">
        <f t="shared" si="65"/>
        <v>0</v>
      </c>
      <c r="B4203" s="108" t="s">
        <v>17378</v>
      </c>
      <c r="C4203" s="108" t="s">
        <v>17379</v>
      </c>
    </row>
    <row r="4204" spans="1:3" x14ac:dyDescent="0.3">
      <c r="A4204" s="108">
        <f t="shared" si="65"/>
        <v>0</v>
      </c>
      <c r="B4204" s="108" t="s">
        <v>17382</v>
      </c>
      <c r="C4204" s="108" t="s">
        <v>17383</v>
      </c>
    </row>
    <row r="4205" spans="1:3" x14ac:dyDescent="0.3">
      <c r="A4205" s="108">
        <f t="shared" si="65"/>
        <v>0</v>
      </c>
      <c r="B4205" s="108" t="s">
        <v>17386</v>
      </c>
      <c r="C4205" s="108" t="s">
        <v>17387</v>
      </c>
    </row>
    <row r="4206" spans="1:3" x14ac:dyDescent="0.3">
      <c r="A4206" s="108">
        <f t="shared" si="65"/>
        <v>0</v>
      </c>
      <c r="B4206" s="108" t="s">
        <v>17389</v>
      </c>
      <c r="C4206" s="108" t="s">
        <v>17390</v>
      </c>
    </row>
    <row r="4207" spans="1:3" x14ac:dyDescent="0.3">
      <c r="A4207" s="108">
        <f t="shared" si="65"/>
        <v>0</v>
      </c>
      <c r="B4207" s="108" t="s">
        <v>17393</v>
      </c>
      <c r="C4207" s="108" t="s">
        <v>17394</v>
      </c>
    </row>
    <row r="4208" spans="1:3" x14ac:dyDescent="0.3">
      <c r="A4208" s="108">
        <f t="shared" si="65"/>
        <v>0</v>
      </c>
      <c r="B4208" s="108" t="s">
        <v>17396</v>
      </c>
      <c r="C4208" s="108" t="s">
        <v>17397</v>
      </c>
    </row>
    <row r="4209" spans="1:3" x14ac:dyDescent="0.3">
      <c r="A4209" s="108">
        <f t="shared" si="65"/>
        <v>0</v>
      </c>
      <c r="B4209" s="108" t="s">
        <v>17400</v>
      </c>
      <c r="C4209" s="108" t="s">
        <v>17401</v>
      </c>
    </row>
    <row r="4210" spans="1:3" x14ac:dyDescent="0.3">
      <c r="A4210" s="108">
        <f t="shared" si="65"/>
        <v>0</v>
      </c>
      <c r="B4210" s="108" t="s">
        <v>17404</v>
      </c>
      <c r="C4210" s="108" t="s">
        <v>17405</v>
      </c>
    </row>
    <row r="4211" spans="1:3" x14ac:dyDescent="0.3">
      <c r="A4211" s="108">
        <f t="shared" si="65"/>
        <v>0</v>
      </c>
      <c r="B4211" s="108" t="s">
        <v>17408</v>
      </c>
      <c r="C4211" s="108" t="s">
        <v>17409</v>
      </c>
    </row>
    <row r="4212" spans="1:3" x14ac:dyDescent="0.3">
      <c r="A4212" s="108">
        <f t="shared" si="65"/>
        <v>0</v>
      </c>
      <c r="B4212" s="108" t="s">
        <v>17412</v>
      </c>
      <c r="C4212" s="108" t="s">
        <v>17413</v>
      </c>
    </row>
    <row r="4213" spans="1:3" x14ac:dyDescent="0.3">
      <c r="A4213" s="108">
        <f t="shared" si="65"/>
        <v>0</v>
      </c>
      <c r="B4213" s="108" t="s">
        <v>17416</v>
      </c>
      <c r="C4213" s="108" t="s">
        <v>17417</v>
      </c>
    </row>
    <row r="4214" spans="1:3" x14ac:dyDescent="0.3">
      <c r="A4214" s="108">
        <f t="shared" si="65"/>
        <v>0</v>
      </c>
      <c r="B4214" s="108" t="s">
        <v>17420</v>
      </c>
      <c r="C4214" s="108" t="s">
        <v>17421</v>
      </c>
    </row>
    <row r="4215" spans="1:3" x14ac:dyDescent="0.3">
      <c r="A4215" s="108">
        <f t="shared" si="65"/>
        <v>0</v>
      </c>
      <c r="B4215" s="108" t="s">
        <v>17424</v>
      </c>
      <c r="C4215" s="108" t="s">
        <v>17425</v>
      </c>
    </row>
    <row r="4216" spans="1:3" x14ac:dyDescent="0.3">
      <c r="A4216" s="108">
        <f t="shared" si="65"/>
        <v>0</v>
      </c>
      <c r="B4216" s="108" t="s">
        <v>17428</v>
      </c>
      <c r="C4216" s="108" t="s">
        <v>17429</v>
      </c>
    </row>
    <row r="4217" spans="1:3" x14ac:dyDescent="0.3">
      <c r="A4217" s="108">
        <f t="shared" si="65"/>
        <v>0</v>
      </c>
      <c r="B4217" s="108" t="s">
        <v>17432</v>
      </c>
      <c r="C4217" s="108" t="s">
        <v>17433</v>
      </c>
    </row>
    <row r="4218" spans="1:3" x14ac:dyDescent="0.3">
      <c r="A4218" s="108">
        <f t="shared" si="65"/>
        <v>0</v>
      </c>
      <c r="B4218" s="108" t="s">
        <v>17436</v>
      </c>
      <c r="C4218" s="108" t="s">
        <v>17437</v>
      </c>
    </row>
    <row r="4219" spans="1:3" x14ac:dyDescent="0.3">
      <c r="A4219" s="108">
        <f t="shared" si="65"/>
        <v>0</v>
      </c>
      <c r="B4219" s="108" t="s">
        <v>17440</v>
      </c>
      <c r="C4219" s="108" t="s">
        <v>17441</v>
      </c>
    </row>
    <row r="4220" spans="1:3" x14ac:dyDescent="0.3">
      <c r="A4220" s="108">
        <f t="shared" si="65"/>
        <v>0</v>
      </c>
      <c r="B4220" s="108" t="s">
        <v>17444</v>
      </c>
      <c r="C4220" s="108" t="s">
        <v>17445</v>
      </c>
    </row>
    <row r="4221" spans="1:3" x14ac:dyDescent="0.3">
      <c r="A4221" s="108">
        <f t="shared" si="65"/>
        <v>0</v>
      </c>
      <c r="B4221" s="108" t="s">
        <v>17448</v>
      </c>
      <c r="C4221" s="108" t="s">
        <v>17449</v>
      </c>
    </row>
    <row r="4222" spans="1:3" x14ac:dyDescent="0.3">
      <c r="A4222" s="108">
        <f t="shared" si="65"/>
        <v>0</v>
      </c>
      <c r="B4222" s="108" t="s">
        <v>17452</v>
      </c>
      <c r="C4222" s="108" t="s">
        <v>17453</v>
      </c>
    </row>
    <row r="4223" spans="1:3" x14ac:dyDescent="0.3">
      <c r="A4223" s="108">
        <f t="shared" si="65"/>
        <v>0</v>
      </c>
      <c r="B4223" s="108" t="s">
        <v>17456</v>
      </c>
      <c r="C4223" s="108" t="s">
        <v>17457</v>
      </c>
    </row>
    <row r="4224" spans="1:3" x14ac:dyDescent="0.3">
      <c r="A4224" s="108">
        <f t="shared" si="65"/>
        <v>0</v>
      </c>
      <c r="B4224" s="108" t="s">
        <v>17460</v>
      </c>
      <c r="C4224" s="108" t="s">
        <v>17461</v>
      </c>
    </row>
    <row r="4225" spans="1:3" x14ac:dyDescent="0.3">
      <c r="A4225" s="108">
        <f t="shared" si="65"/>
        <v>0</v>
      </c>
      <c r="B4225" s="108" t="s">
        <v>17464</v>
      </c>
      <c r="C4225" s="108" t="s">
        <v>17465</v>
      </c>
    </row>
    <row r="4226" spans="1:3" x14ac:dyDescent="0.3">
      <c r="A4226" s="108">
        <f t="shared" si="65"/>
        <v>0</v>
      </c>
      <c r="B4226" s="108" t="s">
        <v>17468</v>
      </c>
      <c r="C4226" s="108" t="s">
        <v>17469</v>
      </c>
    </row>
    <row r="4227" spans="1:3" x14ac:dyDescent="0.3">
      <c r="A4227" s="108">
        <f t="shared" ref="A4227:A4290" si="66">IFERROR(IF(SEARCH($D$1,C4227)&gt;0,A4226+1,A4226),A4226)</f>
        <v>0</v>
      </c>
      <c r="B4227" s="108" t="s">
        <v>17472</v>
      </c>
      <c r="C4227" s="108" t="s">
        <v>17473</v>
      </c>
    </row>
    <row r="4228" spans="1:3" x14ac:dyDescent="0.3">
      <c r="A4228" s="108">
        <f t="shared" si="66"/>
        <v>0</v>
      </c>
      <c r="B4228" s="108" t="s">
        <v>17476</v>
      </c>
      <c r="C4228" s="108" t="s">
        <v>17477</v>
      </c>
    </row>
    <row r="4229" spans="1:3" x14ac:dyDescent="0.3">
      <c r="A4229" s="108">
        <f t="shared" si="66"/>
        <v>0</v>
      </c>
      <c r="B4229" s="108" t="s">
        <v>17480</v>
      </c>
      <c r="C4229" s="108" t="s">
        <v>17481</v>
      </c>
    </row>
    <row r="4230" spans="1:3" x14ac:dyDescent="0.3">
      <c r="A4230" s="108">
        <f t="shared" si="66"/>
        <v>0</v>
      </c>
      <c r="B4230" s="108" t="s">
        <v>17484</v>
      </c>
      <c r="C4230" s="108" t="s">
        <v>17485</v>
      </c>
    </row>
    <row r="4231" spans="1:3" x14ac:dyDescent="0.3">
      <c r="A4231" s="108">
        <f t="shared" si="66"/>
        <v>0</v>
      </c>
      <c r="B4231" s="108" t="s">
        <v>17488</v>
      </c>
      <c r="C4231" s="108" t="s">
        <v>17489</v>
      </c>
    </row>
    <row r="4232" spans="1:3" x14ac:dyDescent="0.3">
      <c r="A4232" s="108">
        <f t="shared" si="66"/>
        <v>0</v>
      </c>
      <c r="B4232" s="108" t="s">
        <v>17373</v>
      </c>
      <c r="C4232" s="108" t="s">
        <v>17491</v>
      </c>
    </row>
    <row r="4233" spans="1:3" x14ac:dyDescent="0.3">
      <c r="A4233" s="108">
        <f t="shared" si="66"/>
        <v>0</v>
      </c>
      <c r="B4233" s="108" t="s">
        <v>17296</v>
      </c>
      <c r="C4233" s="108" t="s">
        <v>17293</v>
      </c>
    </row>
    <row r="4234" spans="1:3" x14ac:dyDescent="0.3">
      <c r="A4234" s="108">
        <f t="shared" si="66"/>
        <v>0</v>
      </c>
      <c r="B4234" s="108" t="s">
        <v>17493</v>
      </c>
      <c r="C4234" s="108" t="s">
        <v>17494</v>
      </c>
    </row>
    <row r="4235" spans="1:3" x14ac:dyDescent="0.3">
      <c r="A4235" s="108">
        <f t="shared" si="66"/>
        <v>0</v>
      </c>
      <c r="B4235" s="108" t="s">
        <v>17497</v>
      </c>
      <c r="C4235" s="108" t="s">
        <v>17498</v>
      </c>
    </row>
    <row r="4236" spans="1:3" x14ac:dyDescent="0.3">
      <c r="A4236" s="108">
        <f t="shared" si="66"/>
        <v>0</v>
      </c>
      <c r="B4236" s="108" t="s">
        <v>17499</v>
      </c>
      <c r="C4236" s="108" t="s">
        <v>17500</v>
      </c>
    </row>
    <row r="4237" spans="1:3" x14ac:dyDescent="0.3">
      <c r="A4237" s="108">
        <f t="shared" si="66"/>
        <v>0</v>
      </c>
      <c r="B4237" s="108" t="s">
        <v>17503</v>
      </c>
      <c r="C4237" s="108" t="s">
        <v>17504</v>
      </c>
    </row>
    <row r="4238" spans="1:3" x14ac:dyDescent="0.3">
      <c r="A4238" s="108">
        <f t="shared" si="66"/>
        <v>0</v>
      </c>
      <c r="B4238" s="108" t="s">
        <v>17507</v>
      </c>
      <c r="C4238" s="108" t="s">
        <v>17508</v>
      </c>
    </row>
    <row r="4239" spans="1:3" x14ac:dyDescent="0.3">
      <c r="A4239" s="108">
        <f t="shared" si="66"/>
        <v>0</v>
      </c>
      <c r="B4239" s="108" t="s">
        <v>17511</v>
      </c>
      <c r="C4239" s="108" t="s">
        <v>17512</v>
      </c>
    </row>
    <row r="4240" spans="1:3" x14ac:dyDescent="0.3">
      <c r="A4240" s="108">
        <f t="shared" si="66"/>
        <v>0</v>
      </c>
      <c r="B4240" s="108" t="s">
        <v>17515</v>
      </c>
      <c r="C4240" s="108" t="s">
        <v>17516</v>
      </c>
    </row>
    <row r="4241" spans="1:3" x14ac:dyDescent="0.3">
      <c r="A4241" s="108">
        <f t="shared" si="66"/>
        <v>0</v>
      </c>
      <c r="B4241" s="108" t="s">
        <v>17518</v>
      </c>
      <c r="C4241" s="108" t="s">
        <v>17519</v>
      </c>
    </row>
    <row r="4242" spans="1:3" x14ac:dyDescent="0.3">
      <c r="A4242" s="108">
        <f t="shared" si="66"/>
        <v>0</v>
      </c>
      <c r="B4242" s="108" t="s">
        <v>17522</v>
      </c>
      <c r="C4242" s="108" t="s">
        <v>17523</v>
      </c>
    </row>
    <row r="4243" spans="1:3" x14ac:dyDescent="0.3">
      <c r="A4243" s="108">
        <f t="shared" si="66"/>
        <v>0</v>
      </c>
      <c r="B4243" s="108" t="s">
        <v>17526</v>
      </c>
      <c r="C4243" s="108" t="s">
        <v>17527</v>
      </c>
    </row>
    <row r="4244" spans="1:3" x14ac:dyDescent="0.3">
      <c r="A4244" s="108">
        <f t="shared" si="66"/>
        <v>0</v>
      </c>
      <c r="B4244" s="108" t="s">
        <v>17530</v>
      </c>
      <c r="C4244" s="108" t="s">
        <v>17531</v>
      </c>
    </row>
    <row r="4245" spans="1:3" x14ac:dyDescent="0.3">
      <c r="A4245" s="108">
        <f t="shared" si="66"/>
        <v>0</v>
      </c>
      <c r="B4245" s="108" t="s">
        <v>17534</v>
      </c>
      <c r="C4245" s="108" t="s">
        <v>17535</v>
      </c>
    </row>
    <row r="4246" spans="1:3" x14ac:dyDescent="0.3">
      <c r="A4246" s="108">
        <f t="shared" si="66"/>
        <v>0</v>
      </c>
      <c r="B4246" s="108" t="s">
        <v>17538</v>
      </c>
      <c r="C4246" s="108" t="s">
        <v>17539</v>
      </c>
    </row>
    <row r="4247" spans="1:3" x14ac:dyDescent="0.3">
      <c r="A4247" s="108">
        <f t="shared" si="66"/>
        <v>0</v>
      </c>
      <c r="B4247" s="108" t="s">
        <v>17542</v>
      </c>
      <c r="C4247" s="108" t="s">
        <v>17543</v>
      </c>
    </row>
    <row r="4248" spans="1:3" x14ac:dyDescent="0.3">
      <c r="A4248" s="108">
        <f t="shared" si="66"/>
        <v>0</v>
      </c>
      <c r="B4248" s="108" t="s">
        <v>17546</v>
      </c>
      <c r="C4248" s="108" t="s">
        <v>17547</v>
      </c>
    </row>
    <row r="4249" spans="1:3" x14ac:dyDescent="0.3">
      <c r="A4249" s="108">
        <f t="shared" si="66"/>
        <v>0</v>
      </c>
      <c r="B4249" s="108" t="s">
        <v>17550</v>
      </c>
      <c r="C4249" s="108" t="s">
        <v>17551</v>
      </c>
    </row>
    <row r="4250" spans="1:3" x14ac:dyDescent="0.3">
      <c r="A4250" s="108">
        <f t="shared" si="66"/>
        <v>0</v>
      </c>
      <c r="B4250" s="108" t="s">
        <v>17554</v>
      </c>
      <c r="C4250" s="108" t="s">
        <v>17555</v>
      </c>
    </row>
    <row r="4251" spans="1:3" x14ac:dyDescent="0.3">
      <c r="A4251" s="108">
        <f t="shared" si="66"/>
        <v>0</v>
      </c>
      <c r="B4251" s="108" t="s">
        <v>17557</v>
      </c>
      <c r="C4251" s="108" t="s">
        <v>17558</v>
      </c>
    </row>
    <row r="4252" spans="1:3" x14ac:dyDescent="0.3">
      <c r="A4252" s="108">
        <f t="shared" si="66"/>
        <v>0</v>
      </c>
      <c r="B4252" s="108" t="s">
        <v>17560</v>
      </c>
      <c r="C4252" s="108" t="s">
        <v>17561</v>
      </c>
    </row>
    <row r="4253" spans="1:3" x14ac:dyDescent="0.3">
      <c r="A4253" s="108">
        <f t="shared" si="66"/>
        <v>0</v>
      </c>
      <c r="B4253" s="108" t="s">
        <v>17563</v>
      </c>
      <c r="C4253" s="108" t="s">
        <v>17564</v>
      </c>
    </row>
    <row r="4254" spans="1:3" x14ac:dyDescent="0.3">
      <c r="A4254" s="108">
        <f t="shared" si="66"/>
        <v>0</v>
      </c>
      <c r="B4254" s="108" t="s">
        <v>17566</v>
      </c>
      <c r="C4254" s="108" t="s">
        <v>17567</v>
      </c>
    </row>
    <row r="4255" spans="1:3" x14ac:dyDescent="0.3">
      <c r="A4255" s="108">
        <f t="shared" si="66"/>
        <v>0</v>
      </c>
      <c r="B4255" s="108" t="s">
        <v>17569</v>
      </c>
      <c r="C4255" s="108" t="s">
        <v>17570</v>
      </c>
    </row>
    <row r="4256" spans="1:3" x14ac:dyDescent="0.3">
      <c r="A4256" s="108">
        <f t="shared" si="66"/>
        <v>0</v>
      </c>
      <c r="B4256" s="108" t="s">
        <v>17573</v>
      </c>
      <c r="C4256" s="108" t="s">
        <v>17574</v>
      </c>
    </row>
    <row r="4257" spans="1:3" x14ac:dyDescent="0.3">
      <c r="A4257" s="108">
        <f t="shared" si="66"/>
        <v>0</v>
      </c>
      <c r="B4257" s="108" t="s">
        <v>17577</v>
      </c>
      <c r="C4257" s="108" t="s">
        <v>17578</v>
      </c>
    </row>
    <row r="4258" spans="1:3" x14ac:dyDescent="0.3">
      <c r="A4258" s="108">
        <f t="shared" si="66"/>
        <v>0</v>
      </c>
      <c r="B4258" s="108" t="s">
        <v>17581</v>
      </c>
      <c r="C4258" s="108" t="s">
        <v>17582</v>
      </c>
    </row>
    <row r="4259" spans="1:3" x14ac:dyDescent="0.3">
      <c r="A4259" s="108">
        <f t="shared" si="66"/>
        <v>0</v>
      </c>
      <c r="B4259" s="108" t="s">
        <v>17585</v>
      </c>
      <c r="C4259" s="108" t="s">
        <v>17587</v>
      </c>
    </row>
    <row r="4260" spans="1:3" x14ac:dyDescent="0.3">
      <c r="A4260" s="108">
        <f t="shared" si="66"/>
        <v>0</v>
      </c>
      <c r="B4260" s="108" t="s">
        <v>17590</v>
      </c>
      <c r="C4260" s="108" t="s">
        <v>17591</v>
      </c>
    </row>
    <row r="4261" spans="1:3" x14ac:dyDescent="0.3">
      <c r="A4261" s="108">
        <f t="shared" si="66"/>
        <v>0</v>
      </c>
      <c r="B4261" s="108" t="s">
        <v>17594</v>
      </c>
      <c r="C4261" s="108" t="s">
        <v>17595</v>
      </c>
    </row>
    <row r="4262" spans="1:3" x14ac:dyDescent="0.3">
      <c r="A4262" s="108">
        <f t="shared" si="66"/>
        <v>0</v>
      </c>
      <c r="B4262" s="108" t="s">
        <v>17598</v>
      </c>
      <c r="C4262" s="108" t="s">
        <v>17599</v>
      </c>
    </row>
    <row r="4263" spans="1:3" x14ac:dyDescent="0.3">
      <c r="A4263" s="108">
        <f t="shared" si="66"/>
        <v>0</v>
      </c>
      <c r="B4263" s="108" t="s">
        <v>17601</v>
      </c>
      <c r="C4263" s="108" t="s">
        <v>17602</v>
      </c>
    </row>
    <row r="4264" spans="1:3" x14ac:dyDescent="0.3">
      <c r="A4264" s="108">
        <f t="shared" si="66"/>
        <v>0</v>
      </c>
      <c r="B4264" s="108" t="s">
        <v>17605</v>
      </c>
      <c r="C4264" s="108" t="s">
        <v>17606</v>
      </c>
    </row>
    <row r="4265" spans="1:3" x14ac:dyDescent="0.3">
      <c r="A4265" s="108">
        <f t="shared" si="66"/>
        <v>0</v>
      </c>
      <c r="B4265" s="108" t="s">
        <v>17609</v>
      </c>
      <c r="C4265" s="108" t="s">
        <v>17610</v>
      </c>
    </row>
    <row r="4266" spans="1:3" x14ac:dyDescent="0.3">
      <c r="A4266" s="108">
        <f t="shared" si="66"/>
        <v>0</v>
      </c>
      <c r="B4266" s="108" t="s">
        <v>17613</v>
      </c>
      <c r="C4266" s="108" t="s">
        <v>17614</v>
      </c>
    </row>
    <row r="4267" spans="1:3" x14ac:dyDescent="0.3">
      <c r="A4267" s="108">
        <f t="shared" si="66"/>
        <v>0</v>
      </c>
      <c r="B4267" s="108" t="s">
        <v>17617</v>
      </c>
      <c r="C4267" s="108" t="s">
        <v>17618</v>
      </c>
    </row>
    <row r="4268" spans="1:3" x14ac:dyDescent="0.3">
      <c r="A4268" s="108">
        <f t="shared" si="66"/>
        <v>0</v>
      </c>
      <c r="B4268" s="108" t="s">
        <v>17620</v>
      </c>
      <c r="C4268" s="108" t="s">
        <v>17621</v>
      </c>
    </row>
    <row r="4269" spans="1:3" x14ac:dyDescent="0.3">
      <c r="A4269" s="108">
        <f t="shared" si="66"/>
        <v>0</v>
      </c>
      <c r="B4269" s="108" t="s">
        <v>17624</v>
      </c>
      <c r="C4269" s="108" t="s">
        <v>17625</v>
      </c>
    </row>
    <row r="4270" spans="1:3" x14ac:dyDescent="0.3">
      <c r="A4270" s="108">
        <f t="shared" si="66"/>
        <v>0</v>
      </c>
      <c r="B4270" s="108" t="s">
        <v>17628</v>
      </c>
      <c r="C4270" s="108" t="s">
        <v>17629</v>
      </c>
    </row>
    <row r="4271" spans="1:3" x14ac:dyDescent="0.3">
      <c r="A4271" s="108">
        <f t="shared" si="66"/>
        <v>0</v>
      </c>
      <c r="B4271" s="108" t="s">
        <v>17632</v>
      </c>
      <c r="C4271" s="108" t="s">
        <v>17633</v>
      </c>
    </row>
    <row r="4272" spans="1:3" x14ac:dyDescent="0.3">
      <c r="A4272" s="108">
        <f t="shared" si="66"/>
        <v>0</v>
      </c>
      <c r="B4272" s="108" t="s">
        <v>17636</v>
      </c>
      <c r="C4272" s="108" t="s">
        <v>17637</v>
      </c>
    </row>
    <row r="4273" spans="1:3" x14ac:dyDescent="0.3">
      <c r="A4273" s="108">
        <f t="shared" si="66"/>
        <v>0</v>
      </c>
      <c r="B4273" s="108" t="s">
        <v>17640</v>
      </c>
      <c r="C4273" s="108" t="s">
        <v>17641</v>
      </c>
    </row>
    <row r="4274" spans="1:3" x14ac:dyDescent="0.3">
      <c r="A4274" s="108">
        <f t="shared" si="66"/>
        <v>0</v>
      </c>
      <c r="B4274" s="108" t="s">
        <v>17644</v>
      </c>
      <c r="C4274" s="108" t="s">
        <v>17645</v>
      </c>
    </row>
    <row r="4275" spans="1:3" x14ac:dyDescent="0.3">
      <c r="A4275" s="108">
        <f t="shared" si="66"/>
        <v>0</v>
      </c>
      <c r="B4275" s="108" t="s">
        <v>17648</v>
      </c>
      <c r="C4275" s="108" t="s">
        <v>17649</v>
      </c>
    </row>
    <row r="4276" spans="1:3" x14ac:dyDescent="0.3">
      <c r="A4276" s="108">
        <f t="shared" si="66"/>
        <v>0</v>
      </c>
      <c r="B4276" s="108" t="s">
        <v>17652</v>
      </c>
      <c r="C4276" s="108" t="s">
        <v>17653</v>
      </c>
    </row>
    <row r="4277" spans="1:3" x14ac:dyDescent="0.3">
      <c r="A4277" s="108">
        <f t="shared" si="66"/>
        <v>0</v>
      </c>
      <c r="B4277" s="108" t="s">
        <v>17656</v>
      </c>
      <c r="C4277" s="108" t="s">
        <v>17657</v>
      </c>
    </row>
    <row r="4278" spans="1:3" x14ac:dyDescent="0.3">
      <c r="A4278" s="108">
        <f t="shared" si="66"/>
        <v>0</v>
      </c>
      <c r="B4278" s="108" t="s">
        <v>17660</v>
      </c>
      <c r="C4278" s="108" t="s">
        <v>17661</v>
      </c>
    </row>
    <row r="4279" spans="1:3" x14ac:dyDescent="0.3">
      <c r="A4279" s="108">
        <f t="shared" si="66"/>
        <v>0</v>
      </c>
      <c r="B4279" s="108" t="s">
        <v>17664</v>
      </c>
      <c r="C4279" s="108" t="s">
        <v>17665</v>
      </c>
    </row>
    <row r="4280" spans="1:3" x14ac:dyDescent="0.3">
      <c r="A4280" s="108">
        <f t="shared" si="66"/>
        <v>0</v>
      </c>
      <c r="B4280" s="108" t="s">
        <v>17668</v>
      </c>
      <c r="C4280" s="108" t="s">
        <v>17669</v>
      </c>
    </row>
    <row r="4281" spans="1:3" x14ac:dyDescent="0.3">
      <c r="A4281" s="108">
        <f t="shared" si="66"/>
        <v>0</v>
      </c>
      <c r="B4281" s="108" t="s">
        <v>17672</v>
      </c>
      <c r="C4281" s="108" t="s">
        <v>17673</v>
      </c>
    </row>
    <row r="4282" spans="1:3" x14ac:dyDescent="0.3">
      <c r="A4282" s="108">
        <f t="shared" si="66"/>
        <v>0</v>
      </c>
      <c r="B4282" s="108" t="s">
        <v>17676</v>
      </c>
      <c r="C4282" s="108" t="s">
        <v>17677</v>
      </c>
    </row>
    <row r="4283" spans="1:3" x14ac:dyDescent="0.3">
      <c r="A4283" s="108">
        <f t="shared" si="66"/>
        <v>0</v>
      </c>
      <c r="B4283" s="108" t="s">
        <v>17680</v>
      </c>
      <c r="C4283" s="108" t="s">
        <v>17681</v>
      </c>
    </row>
    <row r="4284" spans="1:3" x14ac:dyDescent="0.3">
      <c r="A4284" s="108">
        <f t="shared" si="66"/>
        <v>0</v>
      </c>
      <c r="B4284" s="108" t="s">
        <v>17684</v>
      </c>
      <c r="C4284" s="108" t="s">
        <v>17685</v>
      </c>
    </row>
    <row r="4285" spans="1:3" x14ac:dyDescent="0.3">
      <c r="A4285" s="108">
        <f t="shared" si="66"/>
        <v>0</v>
      </c>
      <c r="B4285" s="108" t="s">
        <v>17688</v>
      </c>
      <c r="C4285" s="108" t="s">
        <v>17689</v>
      </c>
    </row>
    <row r="4286" spans="1:3" x14ac:dyDescent="0.3">
      <c r="A4286" s="108">
        <f t="shared" si="66"/>
        <v>0</v>
      </c>
      <c r="B4286" s="108" t="s">
        <v>17692</v>
      </c>
      <c r="C4286" s="108" t="s">
        <v>17693</v>
      </c>
    </row>
    <row r="4287" spans="1:3" x14ac:dyDescent="0.3">
      <c r="A4287" s="108">
        <f t="shared" si="66"/>
        <v>0</v>
      </c>
      <c r="B4287" s="108" t="s">
        <v>17696</v>
      </c>
      <c r="C4287" s="108" t="s">
        <v>17697</v>
      </c>
    </row>
    <row r="4288" spans="1:3" x14ac:dyDescent="0.3">
      <c r="A4288" s="108">
        <f t="shared" si="66"/>
        <v>0</v>
      </c>
      <c r="B4288" s="108" t="s">
        <v>17700</v>
      </c>
      <c r="C4288" s="108" t="s">
        <v>17701</v>
      </c>
    </row>
    <row r="4289" spans="1:3" x14ac:dyDescent="0.3">
      <c r="A4289" s="108">
        <f t="shared" si="66"/>
        <v>0</v>
      </c>
      <c r="B4289" s="108" t="s">
        <v>17704</v>
      </c>
      <c r="C4289" s="108" t="s">
        <v>17705</v>
      </c>
    </row>
    <row r="4290" spans="1:3" x14ac:dyDescent="0.3">
      <c r="A4290" s="108">
        <f t="shared" si="66"/>
        <v>0</v>
      </c>
      <c r="B4290" s="108" t="s">
        <v>17708</v>
      </c>
      <c r="C4290" s="108" t="s">
        <v>17709</v>
      </c>
    </row>
    <row r="4291" spans="1:3" x14ac:dyDescent="0.3">
      <c r="A4291" s="108">
        <f t="shared" ref="A4291:A4354" si="67">IFERROR(IF(SEARCH($D$1,C4291)&gt;0,A4290+1,A4290),A4290)</f>
        <v>0</v>
      </c>
      <c r="B4291" s="108" t="s">
        <v>17712</v>
      </c>
      <c r="C4291" s="108" t="s">
        <v>17713</v>
      </c>
    </row>
    <row r="4292" spans="1:3" x14ac:dyDescent="0.3">
      <c r="A4292" s="108">
        <f t="shared" si="67"/>
        <v>0</v>
      </c>
      <c r="B4292" s="108" t="s">
        <v>17716</v>
      </c>
      <c r="C4292" s="108" t="s">
        <v>17717</v>
      </c>
    </row>
    <row r="4293" spans="1:3" x14ac:dyDescent="0.3">
      <c r="A4293" s="108">
        <f t="shared" si="67"/>
        <v>0</v>
      </c>
      <c r="B4293" s="108" t="s">
        <v>17720</v>
      </c>
      <c r="C4293" s="108" t="s">
        <v>17721</v>
      </c>
    </row>
    <row r="4294" spans="1:3" x14ac:dyDescent="0.3">
      <c r="A4294" s="108">
        <f t="shared" si="67"/>
        <v>0</v>
      </c>
      <c r="B4294" s="108" t="s">
        <v>17724</v>
      </c>
      <c r="C4294" s="108" t="s">
        <v>17725</v>
      </c>
    </row>
    <row r="4295" spans="1:3" x14ac:dyDescent="0.3">
      <c r="A4295" s="108">
        <f t="shared" si="67"/>
        <v>0</v>
      </c>
      <c r="B4295" s="108" t="s">
        <v>17728</v>
      </c>
      <c r="C4295" s="108" t="s">
        <v>17729</v>
      </c>
    </row>
    <row r="4296" spans="1:3" x14ac:dyDescent="0.3">
      <c r="A4296" s="108">
        <f t="shared" si="67"/>
        <v>0</v>
      </c>
      <c r="B4296" s="108" t="s">
        <v>17732</v>
      </c>
      <c r="C4296" s="108" t="s">
        <v>17733</v>
      </c>
    </row>
    <row r="4297" spans="1:3" x14ac:dyDescent="0.3">
      <c r="A4297" s="108">
        <f t="shared" si="67"/>
        <v>0</v>
      </c>
      <c r="B4297" s="108" t="s">
        <v>17736</v>
      </c>
      <c r="C4297" s="108" t="s">
        <v>17738</v>
      </c>
    </row>
    <row r="4298" spans="1:3" x14ac:dyDescent="0.3">
      <c r="A4298" s="108">
        <f t="shared" si="67"/>
        <v>0</v>
      </c>
      <c r="B4298" s="108" t="s">
        <v>17741</v>
      </c>
      <c r="C4298" s="108" t="s">
        <v>17742</v>
      </c>
    </row>
    <row r="4299" spans="1:3" x14ac:dyDescent="0.3">
      <c r="A4299" s="108">
        <f t="shared" si="67"/>
        <v>0</v>
      </c>
      <c r="B4299" s="108" t="s">
        <v>17744</v>
      </c>
      <c r="C4299" s="108" t="s">
        <v>17745</v>
      </c>
    </row>
    <row r="4300" spans="1:3" x14ac:dyDescent="0.3">
      <c r="A4300" s="108">
        <f t="shared" si="67"/>
        <v>0</v>
      </c>
      <c r="B4300" s="108" t="s">
        <v>17748</v>
      </c>
      <c r="C4300" s="108" t="s">
        <v>17749</v>
      </c>
    </row>
    <row r="4301" spans="1:3" x14ac:dyDescent="0.3">
      <c r="A4301" s="108">
        <f t="shared" si="67"/>
        <v>0</v>
      </c>
      <c r="B4301" s="108" t="s">
        <v>17752</v>
      </c>
      <c r="C4301" s="108" t="s">
        <v>17753</v>
      </c>
    </row>
    <row r="4302" spans="1:3" x14ac:dyDescent="0.3">
      <c r="A4302" s="108">
        <f t="shared" si="67"/>
        <v>0</v>
      </c>
      <c r="B4302" s="108" t="s">
        <v>17756</v>
      </c>
      <c r="C4302" s="108" t="s">
        <v>17757</v>
      </c>
    </row>
    <row r="4303" spans="1:3" x14ac:dyDescent="0.3">
      <c r="A4303" s="108">
        <f t="shared" si="67"/>
        <v>0</v>
      </c>
      <c r="B4303" s="108" t="s">
        <v>17760</v>
      </c>
      <c r="C4303" s="108" t="s">
        <v>17761</v>
      </c>
    </row>
    <row r="4304" spans="1:3" x14ac:dyDescent="0.3">
      <c r="A4304" s="108">
        <f t="shared" si="67"/>
        <v>0</v>
      </c>
      <c r="B4304" s="108" t="s">
        <v>17764</v>
      </c>
      <c r="C4304" s="108" t="s">
        <v>17765</v>
      </c>
    </row>
    <row r="4305" spans="1:3" x14ac:dyDescent="0.3">
      <c r="A4305" s="108">
        <f t="shared" si="67"/>
        <v>0</v>
      </c>
      <c r="B4305" s="108" t="s">
        <v>17768</v>
      </c>
      <c r="C4305" s="108" t="s">
        <v>17769</v>
      </c>
    </row>
    <row r="4306" spans="1:3" x14ac:dyDescent="0.3">
      <c r="A4306" s="108">
        <f t="shared" si="67"/>
        <v>0</v>
      </c>
      <c r="B4306" s="108" t="s">
        <v>17772</v>
      </c>
      <c r="C4306" s="108" t="s">
        <v>17773</v>
      </c>
    </row>
    <row r="4307" spans="1:3" x14ac:dyDescent="0.3">
      <c r="A4307" s="108">
        <f t="shared" si="67"/>
        <v>0</v>
      </c>
      <c r="B4307" s="108" t="s">
        <v>17776</v>
      </c>
      <c r="C4307" s="108" t="s">
        <v>17777</v>
      </c>
    </row>
    <row r="4308" spans="1:3" x14ac:dyDescent="0.3">
      <c r="A4308" s="108">
        <f t="shared" si="67"/>
        <v>0</v>
      </c>
      <c r="B4308" s="108" t="s">
        <v>17780</v>
      </c>
      <c r="C4308" s="108" t="s">
        <v>17781</v>
      </c>
    </row>
    <row r="4309" spans="1:3" x14ac:dyDescent="0.3">
      <c r="A4309" s="108">
        <f t="shared" si="67"/>
        <v>0</v>
      </c>
      <c r="B4309" s="108" t="s">
        <v>17784</v>
      </c>
      <c r="C4309" s="108" t="s">
        <v>17785</v>
      </c>
    </row>
    <row r="4310" spans="1:3" x14ac:dyDescent="0.3">
      <c r="A4310" s="108">
        <f t="shared" si="67"/>
        <v>0</v>
      </c>
      <c r="B4310" s="108" t="s">
        <v>17788</v>
      </c>
      <c r="C4310" s="108" t="s">
        <v>17789</v>
      </c>
    </row>
    <row r="4311" spans="1:3" x14ac:dyDescent="0.3">
      <c r="A4311" s="108">
        <f t="shared" si="67"/>
        <v>0</v>
      </c>
      <c r="B4311" s="108" t="s">
        <v>17792</v>
      </c>
      <c r="C4311" s="108" t="s">
        <v>17793</v>
      </c>
    </row>
    <row r="4312" spans="1:3" x14ac:dyDescent="0.3">
      <c r="A4312" s="108">
        <f t="shared" si="67"/>
        <v>0</v>
      </c>
      <c r="B4312" s="108" t="s">
        <v>17796</v>
      </c>
      <c r="C4312" s="108" t="s">
        <v>17797</v>
      </c>
    </row>
    <row r="4313" spans="1:3" x14ac:dyDescent="0.3">
      <c r="A4313" s="108">
        <f t="shared" si="67"/>
        <v>0</v>
      </c>
      <c r="B4313" s="108" t="s">
        <v>17800</v>
      </c>
      <c r="C4313" s="108" t="s">
        <v>17801</v>
      </c>
    </row>
    <row r="4314" spans="1:3" x14ac:dyDescent="0.3">
      <c r="A4314" s="108">
        <f t="shared" si="67"/>
        <v>0</v>
      </c>
      <c r="B4314" s="108" t="s">
        <v>17804</v>
      </c>
      <c r="C4314" s="108" t="s">
        <v>17805</v>
      </c>
    </row>
    <row r="4315" spans="1:3" x14ac:dyDescent="0.3">
      <c r="A4315" s="108">
        <f t="shared" si="67"/>
        <v>0</v>
      </c>
      <c r="B4315" s="108" t="s">
        <v>17808</v>
      </c>
      <c r="C4315" s="108" t="s">
        <v>17809</v>
      </c>
    </row>
    <row r="4316" spans="1:3" x14ac:dyDescent="0.3">
      <c r="A4316" s="108">
        <f t="shared" si="67"/>
        <v>0</v>
      </c>
      <c r="B4316" s="108" t="s">
        <v>17812</v>
      </c>
      <c r="C4316" s="108" t="s">
        <v>17813</v>
      </c>
    </row>
    <row r="4317" spans="1:3" x14ac:dyDescent="0.3">
      <c r="A4317" s="108">
        <f t="shared" si="67"/>
        <v>0</v>
      </c>
      <c r="B4317" s="108" t="s">
        <v>17816</v>
      </c>
      <c r="C4317" s="108" t="s">
        <v>17817</v>
      </c>
    </row>
    <row r="4318" spans="1:3" x14ac:dyDescent="0.3">
      <c r="A4318" s="108">
        <f t="shared" si="67"/>
        <v>0</v>
      </c>
      <c r="B4318" s="108" t="s">
        <v>17820</v>
      </c>
      <c r="C4318" s="108" t="s">
        <v>17821</v>
      </c>
    </row>
    <row r="4319" spans="1:3" x14ac:dyDescent="0.3">
      <c r="A4319" s="108">
        <f t="shared" si="67"/>
        <v>0</v>
      </c>
      <c r="B4319" s="108" t="s">
        <v>17824</v>
      </c>
      <c r="C4319" s="108" t="s">
        <v>17825</v>
      </c>
    </row>
    <row r="4320" spans="1:3" x14ac:dyDescent="0.3">
      <c r="A4320" s="108">
        <f t="shared" si="67"/>
        <v>0</v>
      </c>
      <c r="B4320" s="108" t="s">
        <v>17828</v>
      </c>
      <c r="C4320" s="108" t="s">
        <v>17829</v>
      </c>
    </row>
    <row r="4321" spans="1:3" x14ac:dyDescent="0.3">
      <c r="A4321" s="108">
        <f t="shared" si="67"/>
        <v>0</v>
      </c>
      <c r="B4321" s="108" t="s">
        <v>17832</v>
      </c>
      <c r="C4321" s="108" t="s">
        <v>17833</v>
      </c>
    </row>
    <row r="4322" spans="1:3" x14ac:dyDescent="0.3">
      <c r="A4322" s="108">
        <f t="shared" si="67"/>
        <v>0</v>
      </c>
      <c r="B4322" s="108" t="s">
        <v>17836</v>
      </c>
      <c r="C4322" s="108" t="s">
        <v>17837</v>
      </c>
    </row>
    <row r="4323" spans="1:3" x14ac:dyDescent="0.3">
      <c r="A4323" s="108">
        <f t="shared" si="67"/>
        <v>0</v>
      </c>
      <c r="B4323" s="108" t="s">
        <v>17840</v>
      </c>
      <c r="C4323" s="108" t="s">
        <v>17841</v>
      </c>
    </row>
    <row r="4324" spans="1:3" x14ac:dyDescent="0.3">
      <c r="A4324" s="108">
        <f t="shared" si="67"/>
        <v>0</v>
      </c>
      <c r="B4324" s="108" t="s">
        <v>17844</v>
      </c>
      <c r="C4324" s="108" t="s">
        <v>17845</v>
      </c>
    </row>
    <row r="4325" spans="1:3" x14ac:dyDescent="0.3">
      <c r="A4325" s="108">
        <f t="shared" si="67"/>
        <v>0</v>
      </c>
      <c r="B4325" s="108" t="s">
        <v>17848</v>
      </c>
      <c r="C4325" s="108" t="s">
        <v>17849</v>
      </c>
    </row>
    <row r="4326" spans="1:3" x14ac:dyDescent="0.3">
      <c r="A4326" s="108">
        <f t="shared" si="67"/>
        <v>0</v>
      </c>
      <c r="B4326" s="108" t="s">
        <v>17852</v>
      </c>
      <c r="C4326" s="108" t="s">
        <v>17853</v>
      </c>
    </row>
    <row r="4327" spans="1:3" x14ac:dyDescent="0.3">
      <c r="A4327" s="108">
        <f t="shared" si="67"/>
        <v>0</v>
      </c>
      <c r="B4327" s="108" t="s">
        <v>17856</v>
      </c>
      <c r="C4327" s="108" t="s">
        <v>17857</v>
      </c>
    </row>
    <row r="4328" spans="1:3" x14ac:dyDescent="0.3">
      <c r="A4328" s="108">
        <f t="shared" si="67"/>
        <v>0</v>
      </c>
      <c r="B4328" s="108" t="s">
        <v>17860</v>
      </c>
      <c r="C4328" s="108" t="s">
        <v>17861</v>
      </c>
    </row>
    <row r="4329" spans="1:3" x14ac:dyDescent="0.3">
      <c r="A4329" s="108">
        <f t="shared" si="67"/>
        <v>0</v>
      </c>
      <c r="B4329" s="108" t="s">
        <v>17863</v>
      </c>
      <c r="C4329" s="108" t="s">
        <v>17864</v>
      </c>
    </row>
    <row r="4330" spans="1:3" x14ac:dyDescent="0.3">
      <c r="A4330" s="108">
        <f t="shared" si="67"/>
        <v>0</v>
      </c>
      <c r="B4330" s="108" t="s">
        <v>17867</v>
      </c>
      <c r="C4330" s="108" t="s">
        <v>17868</v>
      </c>
    </row>
    <row r="4331" spans="1:3" x14ac:dyDescent="0.3">
      <c r="A4331" s="108">
        <f t="shared" si="67"/>
        <v>0</v>
      </c>
      <c r="B4331" s="108" t="s">
        <v>17871</v>
      </c>
      <c r="C4331" s="108" t="s">
        <v>17872</v>
      </c>
    </row>
    <row r="4332" spans="1:3" x14ac:dyDescent="0.3">
      <c r="A4332" s="108">
        <f t="shared" si="67"/>
        <v>0</v>
      </c>
      <c r="B4332" s="108" t="s">
        <v>17874</v>
      </c>
      <c r="C4332" s="108" t="s">
        <v>17875</v>
      </c>
    </row>
    <row r="4333" spans="1:3" x14ac:dyDescent="0.3">
      <c r="A4333" s="108">
        <f t="shared" si="67"/>
        <v>0</v>
      </c>
      <c r="B4333" s="108" t="s">
        <v>17878</v>
      </c>
      <c r="C4333" s="108" t="s">
        <v>17879</v>
      </c>
    </row>
    <row r="4334" spans="1:3" x14ac:dyDescent="0.3">
      <c r="A4334" s="108">
        <f t="shared" si="67"/>
        <v>0</v>
      </c>
      <c r="B4334" s="108" t="s">
        <v>17882</v>
      </c>
      <c r="C4334" s="108" t="s">
        <v>17883</v>
      </c>
    </row>
    <row r="4335" spans="1:3" x14ac:dyDescent="0.3">
      <c r="A4335" s="108">
        <f t="shared" si="67"/>
        <v>0</v>
      </c>
      <c r="B4335" s="108" t="s">
        <v>17886</v>
      </c>
      <c r="C4335" s="108" t="s">
        <v>17887</v>
      </c>
    </row>
    <row r="4336" spans="1:3" x14ac:dyDescent="0.3">
      <c r="A4336" s="108">
        <f t="shared" si="67"/>
        <v>0</v>
      </c>
      <c r="B4336" s="108" t="s">
        <v>17890</v>
      </c>
      <c r="C4336" s="108" t="s">
        <v>17891</v>
      </c>
    </row>
    <row r="4337" spans="1:3" x14ac:dyDescent="0.3">
      <c r="A4337" s="108">
        <f t="shared" si="67"/>
        <v>0</v>
      </c>
      <c r="B4337" s="108" t="s">
        <v>17894</v>
      </c>
      <c r="C4337" s="108" t="s">
        <v>17895</v>
      </c>
    </row>
    <row r="4338" spans="1:3" x14ac:dyDescent="0.3">
      <c r="A4338" s="108">
        <f t="shared" si="67"/>
        <v>0</v>
      </c>
      <c r="B4338" s="108" t="s">
        <v>17898</v>
      </c>
      <c r="C4338" s="108" t="s">
        <v>17899</v>
      </c>
    </row>
    <row r="4339" spans="1:3" x14ac:dyDescent="0.3">
      <c r="A4339" s="108">
        <f t="shared" si="67"/>
        <v>0</v>
      </c>
      <c r="B4339" s="108" t="s">
        <v>17902</v>
      </c>
      <c r="C4339" s="108" t="s">
        <v>17903</v>
      </c>
    </row>
    <row r="4340" spans="1:3" x14ac:dyDescent="0.3">
      <c r="A4340" s="108">
        <f t="shared" si="67"/>
        <v>0</v>
      </c>
      <c r="B4340" s="108" t="s">
        <v>17906</v>
      </c>
      <c r="C4340" s="108" t="s">
        <v>17908</v>
      </c>
    </row>
    <row r="4341" spans="1:3" x14ac:dyDescent="0.3">
      <c r="A4341" s="108">
        <f t="shared" si="67"/>
        <v>0</v>
      </c>
      <c r="B4341" s="108" t="s">
        <v>17911</v>
      </c>
      <c r="C4341" s="108" t="s">
        <v>17912</v>
      </c>
    </row>
    <row r="4342" spans="1:3" x14ac:dyDescent="0.3">
      <c r="A4342" s="108">
        <f t="shared" si="67"/>
        <v>0</v>
      </c>
      <c r="B4342" s="108" t="s">
        <v>17915</v>
      </c>
      <c r="C4342" s="108" t="s">
        <v>17916</v>
      </c>
    </row>
    <row r="4343" spans="1:3" x14ac:dyDescent="0.3">
      <c r="A4343" s="108">
        <f t="shared" si="67"/>
        <v>0</v>
      </c>
      <c r="B4343" s="108" t="s">
        <v>17919</v>
      </c>
      <c r="C4343" s="108" t="s">
        <v>17920</v>
      </c>
    </row>
    <row r="4344" spans="1:3" x14ac:dyDescent="0.3">
      <c r="A4344" s="108">
        <f t="shared" si="67"/>
        <v>0</v>
      </c>
      <c r="B4344" s="108" t="s">
        <v>17923</v>
      </c>
      <c r="C4344" s="108" t="s">
        <v>17924</v>
      </c>
    </row>
    <row r="4345" spans="1:3" x14ac:dyDescent="0.3">
      <c r="A4345" s="108">
        <f t="shared" si="67"/>
        <v>0</v>
      </c>
      <c r="B4345" s="108" t="s">
        <v>17927</v>
      </c>
      <c r="C4345" s="108" t="s">
        <v>17928</v>
      </c>
    </row>
    <row r="4346" spans="1:3" x14ac:dyDescent="0.3">
      <c r="A4346" s="108">
        <f t="shared" si="67"/>
        <v>0</v>
      </c>
      <c r="B4346" s="108" t="s">
        <v>17931</v>
      </c>
      <c r="C4346" s="108" t="s">
        <v>17932</v>
      </c>
    </row>
    <row r="4347" spans="1:3" x14ac:dyDescent="0.3">
      <c r="A4347" s="108">
        <f t="shared" si="67"/>
        <v>0</v>
      </c>
      <c r="B4347" s="108" t="s">
        <v>17935</v>
      </c>
      <c r="C4347" s="108" t="s">
        <v>17936</v>
      </c>
    </row>
    <row r="4348" spans="1:3" x14ac:dyDescent="0.3">
      <c r="A4348" s="108">
        <f t="shared" si="67"/>
        <v>0</v>
      </c>
      <c r="B4348" s="108" t="s">
        <v>17939</v>
      </c>
      <c r="C4348" s="108" t="s">
        <v>17940</v>
      </c>
    </row>
    <row r="4349" spans="1:3" x14ac:dyDescent="0.3">
      <c r="A4349" s="108">
        <f t="shared" si="67"/>
        <v>0</v>
      </c>
      <c r="B4349" s="108" t="s">
        <v>17943</v>
      </c>
      <c r="C4349" s="108" t="s">
        <v>17944</v>
      </c>
    </row>
    <row r="4350" spans="1:3" x14ac:dyDescent="0.3">
      <c r="A4350" s="108">
        <f t="shared" si="67"/>
        <v>0</v>
      </c>
      <c r="B4350" s="108" t="s">
        <v>17947</v>
      </c>
      <c r="C4350" s="108" t="s">
        <v>17948</v>
      </c>
    </row>
    <row r="4351" spans="1:3" x14ac:dyDescent="0.3">
      <c r="A4351" s="108">
        <f t="shared" si="67"/>
        <v>0</v>
      </c>
      <c r="B4351" s="108" t="s">
        <v>17951</v>
      </c>
      <c r="C4351" s="108" t="s">
        <v>17952</v>
      </c>
    </row>
    <row r="4352" spans="1:3" x14ac:dyDescent="0.3">
      <c r="A4352" s="108">
        <f t="shared" si="67"/>
        <v>0</v>
      </c>
      <c r="B4352" s="108" t="s">
        <v>17955</v>
      </c>
      <c r="C4352" s="108" t="s">
        <v>17956</v>
      </c>
    </row>
    <row r="4353" spans="1:3" x14ac:dyDescent="0.3">
      <c r="A4353" s="108">
        <f t="shared" si="67"/>
        <v>0</v>
      </c>
      <c r="B4353" s="108" t="s">
        <v>17959</v>
      </c>
      <c r="C4353" s="108" t="s">
        <v>17960</v>
      </c>
    </row>
    <row r="4354" spans="1:3" x14ac:dyDescent="0.3">
      <c r="A4354" s="108">
        <f t="shared" si="67"/>
        <v>0</v>
      </c>
      <c r="B4354" s="108" t="s">
        <v>17963</v>
      </c>
      <c r="C4354" s="108" t="s">
        <v>17964</v>
      </c>
    </row>
    <row r="4355" spans="1:3" x14ac:dyDescent="0.3">
      <c r="A4355" s="108">
        <f t="shared" ref="A4355:A4418" si="68">IFERROR(IF(SEARCH($D$1,C4355)&gt;0,A4354+1,A4354),A4354)</f>
        <v>0</v>
      </c>
      <c r="B4355" s="108" t="s">
        <v>17967</v>
      </c>
      <c r="C4355" s="108" t="s">
        <v>17968</v>
      </c>
    </row>
    <row r="4356" spans="1:3" x14ac:dyDescent="0.3">
      <c r="A4356" s="108">
        <f t="shared" si="68"/>
        <v>0</v>
      </c>
      <c r="B4356" s="108" t="s">
        <v>17971</v>
      </c>
      <c r="C4356" s="108" t="s">
        <v>17972</v>
      </c>
    </row>
    <row r="4357" spans="1:3" x14ac:dyDescent="0.3">
      <c r="A4357" s="108">
        <f t="shared" si="68"/>
        <v>0</v>
      </c>
      <c r="B4357" s="108" t="s">
        <v>17975</v>
      </c>
      <c r="C4357" s="108" t="s">
        <v>17976</v>
      </c>
    </row>
    <row r="4358" spans="1:3" x14ac:dyDescent="0.3">
      <c r="A4358" s="108">
        <f t="shared" si="68"/>
        <v>0</v>
      </c>
      <c r="B4358" s="108" t="s">
        <v>17979</v>
      </c>
      <c r="C4358" s="108" t="s">
        <v>17980</v>
      </c>
    </row>
    <row r="4359" spans="1:3" x14ac:dyDescent="0.3">
      <c r="A4359" s="108">
        <f t="shared" si="68"/>
        <v>0</v>
      </c>
      <c r="B4359" s="108" t="s">
        <v>17983</v>
      </c>
      <c r="C4359" s="108" t="s">
        <v>17984</v>
      </c>
    </row>
    <row r="4360" spans="1:3" x14ac:dyDescent="0.3">
      <c r="A4360" s="108">
        <f t="shared" si="68"/>
        <v>0</v>
      </c>
      <c r="B4360" s="108" t="s">
        <v>17987</v>
      </c>
      <c r="C4360" s="108" t="s">
        <v>17988</v>
      </c>
    </row>
    <row r="4361" spans="1:3" x14ac:dyDescent="0.3">
      <c r="A4361" s="108">
        <f t="shared" si="68"/>
        <v>0</v>
      </c>
      <c r="B4361" s="108" t="s">
        <v>17991</v>
      </c>
      <c r="C4361" s="108" t="s">
        <v>17992</v>
      </c>
    </row>
    <row r="4362" spans="1:3" x14ac:dyDescent="0.3">
      <c r="A4362" s="108">
        <f t="shared" si="68"/>
        <v>0</v>
      </c>
      <c r="B4362" s="108" t="s">
        <v>17995</v>
      </c>
      <c r="C4362" s="108" t="s">
        <v>17996</v>
      </c>
    </row>
    <row r="4363" spans="1:3" x14ac:dyDescent="0.3">
      <c r="A4363" s="108">
        <f t="shared" si="68"/>
        <v>0</v>
      </c>
      <c r="B4363" s="108" t="s">
        <v>17999</v>
      </c>
      <c r="C4363" s="108" t="s">
        <v>18000</v>
      </c>
    </row>
    <row r="4364" spans="1:3" x14ac:dyDescent="0.3">
      <c r="A4364" s="108">
        <f t="shared" si="68"/>
        <v>0</v>
      </c>
      <c r="B4364" s="108" t="s">
        <v>18003</v>
      </c>
      <c r="C4364" s="108" t="s">
        <v>18004</v>
      </c>
    </row>
    <row r="4365" spans="1:3" x14ac:dyDescent="0.3">
      <c r="A4365" s="108">
        <f t="shared" si="68"/>
        <v>0</v>
      </c>
      <c r="B4365" s="108" t="s">
        <v>18007</v>
      </c>
      <c r="C4365" s="108" t="s">
        <v>18008</v>
      </c>
    </row>
    <row r="4366" spans="1:3" x14ac:dyDescent="0.3">
      <c r="A4366" s="108">
        <f t="shared" si="68"/>
        <v>0</v>
      </c>
      <c r="B4366" s="108" t="s">
        <v>18011</v>
      </c>
      <c r="C4366" s="108" t="s">
        <v>18012</v>
      </c>
    </row>
    <row r="4367" spans="1:3" x14ac:dyDescent="0.3">
      <c r="A4367" s="108">
        <f t="shared" si="68"/>
        <v>0</v>
      </c>
      <c r="B4367" s="108" t="s">
        <v>18015</v>
      </c>
      <c r="C4367" s="108" t="s">
        <v>18016</v>
      </c>
    </row>
    <row r="4368" spans="1:3" x14ac:dyDescent="0.3">
      <c r="A4368" s="108">
        <f t="shared" si="68"/>
        <v>0</v>
      </c>
      <c r="B4368" s="108" t="s">
        <v>18019</v>
      </c>
      <c r="C4368" s="108" t="s">
        <v>18020</v>
      </c>
    </row>
    <row r="4369" spans="1:3" x14ac:dyDescent="0.3">
      <c r="A4369" s="108">
        <f t="shared" si="68"/>
        <v>0</v>
      </c>
      <c r="B4369" s="108" t="s">
        <v>18023</v>
      </c>
      <c r="C4369" s="108" t="s">
        <v>18024</v>
      </c>
    </row>
    <row r="4370" spans="1:3" x14ac:dyDescent="0.3">
      <c r="A4370" s="108">
        <f t="shared" si="68"/>
        <v>0</v>
      </c>
      <c r="B4370" s="108" t="s">
        <v>18027</v>
      </c>
      <c r="C4370" s="108" t="s">
        <v>18028</v>
      </c>
    </row>
    <row r="4371" spans="1:3" x14ac:dyDescent="0.3">
      <c r="A4371" s="108">
        <f t="shared" si="68"/>
        <v>0</v>
      </c>
      <c r="B4371" s="108" t="s">
        <v>18031</v>
      </c>
      <c r="C4371" s="108" t="s">
        <v>18032</v>
      </c>
    </row>
    <row r="4372" spans="1:3" x14ac:dyDescent="0.3">
      <c r="A4372" s="108">
        <f t="shared" si="68"/>
        <v>0</v>
      </c>
      <c r="B4372" s="108" t="s">
        <v>18035</v>
      </c>
      <c r="C4372" s="108" t="s">
        <v>18036</v>
      </c>
    </row>
    <row r="4373" spans="1:3" x14ac:dyDescent="0.3">
      <c r="A4373" s="108">
        <f t="shared" si="68"/>
        <v>0</v>
      </c>
      <c r="B4373" s="108" t="s">
        <v>18039</v>
      </c>
      <c r="C4373" s="108" t="s">
        <v>18040</v>
      </c>
    </row>
    <row r="4374" spans="1:3" x14ac:dyDescent="0.3">
      <c r="A4374" s="108">
        <f t="shared" si="68"/>
        <v>0</v>
      </c>
      <c r="B4374" s="108" t="s">
        <v>18043</v>
      </c>
      <c r="C4374" s="108" t="s">
        <v>18044</v>
      </c>
    </row>
    <row r="4375" spans="1:3" x14ac:dyDescent="0.3">
      <c r="A4375" s="108">
        <f t="shared" si="68"/>
        <v>0</v>
      </c>
      <c r="B4375" s="108" t="s">
        <v>18047</v>
      </c>
      <c r="C4375" s="108" t="s">
        <v>18048</v>
      </c>
    </row>
    <row r="4376" spans="1:3" x14ac:dyDescent="0.3">
      <c r="A4376" s="108">
        <f t="shared" si="68"/>
        <v>0</v>
      </c>
      <c r="B4376" s="108" t="s">
        <v>18051</v>
      </c>
      <c r="C4376" s="108" t="s">
        <v>18052</v>
      </c>
    </row>
    <row r="4377" spans="1:3" x14ac:dyDescent="0.3">
      <c r="A4377" s="108">
        <f t="shared" si="68"/>
        <v>0</v>
      </c>
      <c r="B4377" s="108" t="s">
        <v>18055</v>
      </c>
      <c r="C4377" s="108" t="s">
        <v>18056</v>
      </c>
    </row>
    <row r="4378" spans="1:3" x14ac:dyDescent="0.3">
      <c r="A4378" s="108">
        <f t="shared" si="68"/>
        <v>0</v>
      </c>
      <c r="B4378" s="108" t="s">
        <v>18059</v>
      </c>
      <c r="C4378" s="108" t="s">
        <v>18060</v>
      </c>
    </row>
    <row r="4379" spans="1:3" x14ac:dyDescent="0.3">
      <c r="A4379" s="108">
        <f t="shared" si="68"/>
        <v>0</v>
      </c>
      <c r="B4379" s="108" t="s">
        <v>18063</v>
      </c>
      <c r="C4379" s="108" t="s">
        <v>18064</v>
      </c>
    </row>
    <row r="4380" spans="1:3" x14ac:dyDescent="0.3">
      <c r="A4380" s="108">
        <f t="shared" si="68"/>
        <v>0</v>
      </c>
      <c r="B4380" s="108" t="s">
        <v>18067</v>
      </c>
      <c r="C4380" s="108" t="s">
        <v>18068</v>
      </c>
    </row>
    <row r="4381" spans="1:3" x14ac:dyDescent="0.3">
      <c r="A4381" s="108">
        <f t="shared" si="68"/>
        <v>0</v>
      </c>
      <c r="B4381" s="108" t="s">
        <v>18071</v>
      </c>
      <c r="C4381" s="108" t="s">
        <v>18072</v>
      </c>
    </row>
    <row r="4382" spans="1:3" x14ac:dyDescent="0.3">
      <c r="A4382" s="108">
        <f t="shared" si="68"/>
        <v>0</v>
      </c>
      <c r="B4382" s="108" t="s">
        <v>18075</v>
      </c>
      <c r="C4382" s="108" t="s">
        <v>18076</v>
      </c>
    </row>
    <row r="4383" spans="1:3" x14ac:dyDescent="0.3">
      <c r="A4383" s="108">
        <f t="shared" si="68"/>
        <v>0</v>
      </c>
      <c r="B4383" s="108" t="s">
        <v>18079</v>
      </c>
      <c r="C4383" s="108" t="s">
        <v>18080</v>
      </c>
    </row>
    <row r="4384" spans="1:3" x14ac:dyDescent="0.3">
      <c r="A4384" s="108">
        <f t="shared" si="68"/>
        <v>0</v>
      </c>
      <c r="B4384" s="108" t="s">
        <v>18083</v>
      </c>
      <c r="C4384" s="108" t="s">
        <v>18084</v>
      </c>
    </row>
    <row r="4385" spans="1:3" x14ac:dyDescent="0.3">
      <c r="A4385" s="108">
        <f t="shared" si="68"/>
        <v>0</v>
      </c>
      <c r="B4385" s="108" t="s">
        <v>18087</v>
      </c>
      <c r="C4385" s="108" t="s">
        <v>18088</v>
      </c>
    </row>
    <row r="4386" spans="1:3" x14ac:dyDescent="0.3">
      <c r="A4386" s="108">
        <f t="shared" si="68"/>
        <v>0</v>
      </c>
      <c r="B4386" s="108" t="s">
        <v>18091</v>
      </c>
      <c r="C4386" s="108" t="s">
        <v>18092</v>
      </c>
    </row>
    <row r="4387" spans="1:3" x14ac:dyDescent="0.3">
      <c r="A4387" s="108">
        <f t="shared" si="68"/>
        <v>0</v>
      </c>
      <c r="B4387" s="108" t="s">
        <v>18095</v>
      </c>
      <c r="C4387" s="108" t="s">
        <v>18096</v>
      </c>
    </row>
    <row r="4388" spans="1:3" x14ac:dyDescent="0.3">
      <c r="A4388" s="108">
        <f t="shared" si="68"/>
        <v>0</v>
      </c>
      <c r="B4388" s="108" t="s">
        <v>18099</v>
      </c>
      <c r="C4388" s="108" t="s">
        <v>18100</v>
      </c>
    </row>
    <row r="4389" spans="1:3" x14ac:dyDescent="0.3">
      <c r="A4389" s="108">
        <f t="shared" si="68"/>
        <v>0</v>
      </c>
      <c r="B4389" s="108" t="s">
        <v>18103</v>
      </c>
      <c r="C4389" s="108" t="s">
        <v>18104</v>
      </c>
    </row>
    <row r="4390" spans="1:3" x14ac:dyDescent="0.3">
      <c r="A4390" s="108">
        <f t="shared" si="68"/>
        <v>0</v>
      </c>
      <c r="B4390" s="108" t="s">
        <v>18107</v>
      </c>
      <c r="C4390" s="108" t="s">
        <v>18108</v>
      </c>
    </row>
    <row r="4391" spans="1:3" x14ac:dyDescent="0.3">
      <c r="A4391" s="108">
        <f t="shared" si="68"/>
        <v>0</v>
      </c>
      <c r="B4391" s="108" t="s">
        <v>18111</v>
      </c>
      <c r="C4391" s="108" t="s">
        <v>18112</v>
      </c>
    </row>
    <row r="4392" spans="1:3" x14ac:dyDescent="0.3">
      <c r="A4392" s="108">
        <f t="shared" si="68"/>
        <v>0</v>
      </c>
      <c r="B4392" s="108" t="s">
        <v>18115</v>
      </c>
      <c r="C4392" s="108" t="s">
        <v>18116</v>
      </c>
    </row>
    <row r="4393" spans="1:3" x14ac:dyDescent="0.3">
      <c r="A4393" s="108">
        <f t="shared" si="68"/>
        <v>0</v>
      </c>
      <c r="B4393" s="108" t="s">
        <v>18119</v>
      </c>
      <c r="C4393" s="108" t="s">
        <v>18120</v>
      </c>
    </row>
    <row r="4394" spans="1:3" x14ac:dyDescent="0.3">
      <c r="A4394" s="108">
        <f t="shared" si="68"/>
        <v>0</v>
      </c>
      <c r="B4394" s="108" t="s">
        <v>18123</v>
      </c>
      <c r="C4394" s="108" t="s">
        <v>11236</v>
      </c>
    </row>
    <row r="4395" spans="1:3" x14ac:dyDescent="0.3">
      <c r="A4395" s="108">
        <f t="shared" si="68"/>
        <v>0</v>
      </c>
      <c r="B4395" s="108" t="s">
        <v>18126</v>
      </c>
      <c r="C4395" s="108" t="s">
        <v>18127</v>
      </c>
    </row>
    <row r="4396" spans="1:3" x14ac:dyDescent="0.3">
      <c r="A4396" s="108">
        <f t="shared" si="68"/>
        <v>0</v>
      </c>
      <c r="B4396" s="108" t="s">
        <v>18130</v>
      </c>
      <c r="C4396" s="108" t="s">
        <v>18131</v>
      </c>
    </row>
    <row r="4397" spans="1:3" x14ac:dyDescent="0.3">
      <c r="A4397" s="108">
        <f t="shared" si="68"/>
        <v>0</v>
      </c>
      <c r="B4397" s="108" t="s">
        <v>18134</v>
      </c>
      <c r="C4397" s="108" t="s">
        <v>18135</v>
      </c>
    </row>
    <row r="4398" spans="1:3" x14ac:dyDescent="0.3">
      <c r="A4398" s="108">
        <f t="shared" si="68"/>
        <v>0</v>
      </c>
      <c r="B4398" s="108" t="s">
        <v>18138</v>
      </c>
      <c r="C4398" s="108" t="s">
        <v>18139</v>
      </c>
    </row>
    <row r="4399" spans="1:3" x14ac:dyDescent="0.3">
      <c r="A4399" s="108">
        <f t="shared" si="68"/>
        <v>0</v>
      </c>
      <c r="B4399" s="108" t="s">
        <v>18142</v>
      </c>
      <c r="C4399" s="108" t="s">
        <v>18143</v>
      </c>
    </row>
    <row r="4400" spans="1:3" x14ac:dyDescent="0.3">
      <c r="A4400" s="108">
        <f t="shared" si="68"/>
        <v>0</v>
      </c>
      <c r="B4400" s="108" t="s">
        <v>18146</v>
      </c>
      <c r="C4400" s="108" t="s">
        <v>18147</v>
      </c>
    </row>
    <row r="4401" spans="1:3" x14ac:dyDescent="0.3">
      <c r="A4401" s="108">
        <f t="shared" si="68"/>
        <v>0</v>
      </c>
      <c r="B4401" s="108" t="s">
        <v>18150</v>
      </c>
      <c r="C4401" s="108" t="s">
        <v>18151</v>
      </c>
    </row>
    <row r="4402" spans="1:3" x14ac:dyDescent="0.3">
      <c r="A4402" s="108">
        <f t="shared" si="68"/>
        <v>0</v>
      </c>
      <c r="B4402" s="108" t="s">
        <v>18154</v>
      </c>
      <c r="C4402" s="108" t="s">
        <v>18155</v>
      </c>
    </row>
    <row r="4403" spans="1:3" x14ac:dyDescent="0.3">
      <c r="A4403" s="108">
        <f t="shared" si="68"/>
        <v>0</v>
      </c>
      <c r="B4403" s="108" t="s">
        <v>18158</v>
      </c>
      <c r="C4403" s="108" t="s">
        <v>18159</v>
      </c>
    </row>
    <row r="4404" spans="1:3" x14ac:dyDescent="0.3">
      <c r="A4404" s="108">
        <f t="shared" si="68"/>
        <v>0</v>
      </c>
      <c r="B4404" s="108" t="s">
        <v>18162</v>
      </c>
      <c r="C4404" s="108" t="s">
        <v>18163</v>
      </c>
    </row>
    <row r="4405" spans="1:3" x14ac:dyDescent="0.3">
      <c r="A4405" s="108">
        <f t="shared" si="68"/>
        <v>0</v>
      </c>
      <c r="B4405" s="108" t="s">
        <v>18165</v>
      </c>
      <c r="C4405" s="108" t="s">
        <v>4520</v>
      </c>
    </row>
    <row r="4406" spans="1:3" x14ac:dyDescent="0.3">
      <c r="A4406" s="108">
        <f t="shared" si="68"/>
        <v>0</v>
      </c>
      <c r="B4406" s="108" t="s">
        <v>18168</v>
      </c>
      <c r="C4406" s="108" t="s">
        <v>18169</v>
      </c>
    </row>
    <row r="4407" spans="1:3" x14ac:dyDescent="0.3">
      <c r="A4407" s="108">
        <f t="shared" si="68"/>
        <v>0</v>
      </c>
      <c r="B4407" s="108" t="s">
        <v>18172</v>
      </c>
      <c r="C4407" s="108" t="s">
        <v>18173</v>
      </c>
    </row>
    <row r="4408" spans="1:3" x14ac:dyDescent="0.3">
      <c r="A4408" s="108">
        <f t="shared" si="68"/>
        <v>0</v>
      </c>
      <c r="B4408" s="108" t="s">
        <v>18176</v>
      </c>
      <c r="C4408" s="108" t="s">
        <v>18177</v>
      </c>
    </row>
    <row r="4409" spans="1:3" x14ac:dyDescent="0.3">
      <c r="A4409" s="108">
        <f t="shared" si="68"/>
        <v>0</v>
      </c>
      <c r="B4409" s="108" t="s">
        <v>18180</v>
      </c>
      <c r="C4409" s="108" t="s">
        <v>18182</v>
      </c>
    </row>
    <row r="4410" spans="1:3" x14ac:dyDescent="0.3">
      <c r="A4410" s="108">
        <f t="shared" si="68"/>
        <v>0</v>
      </c>
      <c r="B4410" s="108" t="s">
        <v>18185</v>
      </c>
      <c r="C4410" s="108" t="s">
        <v>18186</v>
      </c>
    </row>
    <row r="4411" spans="1:3" x14ac:dyDescent="0.3">
      <c r="A4411" s="108">
        <f t="shared" si="68"/>
        <v>0</v>
      </c>
      <c r="B4411" s="108" t="s">
        <v>18189</v>
      </c>
      <c r="C4411" s="108" t="s">
        <v>18190</v>
      </c>
    </row>
    <row r="4412" spans="1:3" x14ac:dyDescent="0.3">
      <c r="A4412" s="108">
        <f t="shared" si="68"/>
        <v>0</v>
      </c>
      <c r="B4412" s="108" t="s">
        <v>18193</v>
      </c>
      <c r="C4412" s="108" t="s">
        <v>18194</v>
      </c>
    </row>
    <row r="4413" spans="1:3" x14ac:dyDescent="0.3">
      <c r="A4413" s="108">
        <f t="shared" si="68"/>
        <v>0</v>
      </c>
      <c r="B4413" s="108" t="s">
        <v>18197</v>
      </c>
      <c r="C4413" s="108" t="s">
        <v>18198</v>
      </c>
    </row>
    <row r="4414" spans="1:3" x14ac:dyDescent="0.3">
      <c r="A4414" s="108">
        <f t="shared" si="68"/>
        <v>0</v>
      </c>
      <c r="B4414" s="108" t="s">
        <v>18201</v>
      </c>
      <c r="C4414" s="108" t="s">
        <v>18202</v>
      </c>
    </row>
    <row r="4415" spans="1:3" x14ac:dyDescent="0.3">
      <c r="A4415" s="108">
        <f t="shared" si="68"/>
        <v>0</v>
      </c>
      <c r="B4415" s="108" t="s">
        <v>18205</v>
      </c>
      <c r="C4415" s="108" t="s">
        <v>18206</v>
      </c>
    </row>
    <row r="4416" spans="1:3" x14ac:dyDescent="0.3">
      <c r="A4416" s="108">
        <f t="shared" si="68"/>
        <v>0</v>
      </c>
      <c r="B4416" s="108" t="s">
        <v>18209</v>
      </c>
      <c r="C4416" s="108" t="s">
        <v>18210</v>
      </c>
    </row>
    <row r="4417" spans="1:3" x14ac:dyDescent="0.3">
      <c r="A4417" s="108">
        <f t="shared" si="68"/>
        <v>0</v>
      </c>
      <c r="B4417" s="108" t="s">
        <v>18213</v>
      </c>
      <c r="C4417" s="108" t="s">
        <v>18214</v>
      </c>
    </row>
    <row r="4418" spans="1:3" x14ac:dyDescent="0.3">
      <c r="A4418" s="108">
        <f t="shared" si="68"/>
        <v>0</v>
      </c>
      <c r="B4418" s="108" t="s">
        <v>18217</v>
      </c>
      <c r="C4418" s="108" t="s">
        <v>18218</v>
      </c>
    </row>
    <row r="4419" spans="1:3" x14ac:dyDescent="0.3">
      <c r="A4419" s="108">
        <f t="shared" ref="A4419:A4482" si="69">IFERROR(IF(SEARCH($D$1,C4419)&gt;0,A4418+1,A4418),A4418)</f>
        <v>0</v>
      </c>
      <c r="B4419" s="108" t="s">
        <v>18221</v>
      </c>
      <c r="C4419" s="108" t="s">
        <v>18222</v>
      </c>
    </row>
    <row r="4420" spans="1:3" x14ac:dyDescent="0.3">
      <c r="A4420" s="108">
        <f t="shared" si="69"/>
        <v>0</v>
      </c>
      <c r="B4420" s="108" t="s">
        <v>18226</v>
      </c>
      <c r="C4420" s="108" t="s">
        <v>18227</v>
      </c>
    </row>
    <row r="4421" spans="1:3" x14ac:dyDescent="0.3">
      <c r="A4421" s="108">
        <f t="shared" si="69"/>
        <v>0</v>
      </c>
      <c r="B4421" s="108" t="s">
        <v>18230</v>
      </c>
      <c r="C4421" s="108" t="s">
        <v>18231</v>
      </c>
    </row>
    <row r="4422" spans="1:3" x14ac:dyDescent="0.3">
      <c r="A4422" s="108">
        <f t="shared" si="69"/>
        <v>0</v>
      </c>
      <c r="B4422" s="108" t="s">
        <v>18234</v>
      </c>
      <c r="C4422" s="108" t="s">
        <v>18235</v>
      </c>
    </row>
    <row r="4423" spans="1:3" x14ac:dyDescent="0.3">
      <c r="A4423" s="108">
        <f t="shared" si="69"/>
        <v>0</v>
      </c>
      <c r="B4423" s="108" t="s">
        <v>18238</v>
      </c>
      <c r="C4423" s="108" t="s">
        <v>18239</v>
      </c>
    </row>
    <row r="4424" spans="1:3" x14ac:dyDescent="0.3">
      <c r="A4424" s="108">
        <f t="shared" si="69"/>
        <v>0</v>
      </c>
      <c r="B4424" s="108" t="s">
        <v>18242</v>
      </c>
      <c r="C4424" s="108" t="s">
        <v>18243</v>
      </c>
    </row>
    <row r="4425" spans="1:3" x14ac:dyDescent="0.3">
      <c r="A4425" s="108">
        <f t="shared" si="69"/>
        <v>0</v>
      </c>
      <c r="B4425" s="108" t="s">
        <v>18246</v>
      </c>
      <c r="C4425" s="108" t="s">
        <v>18247</v>
      </c>
    </row>
    <row r="4426" spans="1:3" x14ac:dyDescent="0.3">
      <c r="A4426" s="108">
        <f t="shared" si="69"/>
        <v>0</v>
      </c>
      <c r="B4426" s="108" t="s">
        <v>18250</v>
      </c>
      <c r="C4426" s="108" t="s">
        <v>18251</v>
      </c>
    </row>
    <row r="4427" spans="1:3" x14ac:dyDescent="0.3">
      <c r="A4427" s="108">
        <f t="shared" si="69"/>
        <v>0</v>
      </c>
      <c r="B4427" s="108" t="s">
        <v>18254</v>
      </c>
      <c r="C4427" s="108" t="s">
        <v>18255</v>
      </c>
    </row>
    <row r="4428" spans="1:3" x14ac:dyDescent="0.3">
      <c r="A4428" s="108">
        <f t="shared" si="69"/>
        <v>0</v>
      </c>
      <c r="B4428" s="108" t="s">
        <v>18258</v>
      </c>
      <c r="C4428" s="108" t="s">
        <v>18259</v>
      </c>
    </row>
    <row r="4429" spans="1:3" x14ac:dyDescent="0.3">
      <c r="A4429" s="108">
        <f t="shared" si="69"/>
        <v>0</v>
      </c>
      <c r="B4429" s="108" t="s">
        <v>18262</v>
      </c>
      <c r="C4429" s="108" t="s">
        <v>18263</v>
      </c>
    </row>
    <row r="4430" spans="1:3" x14ac:dyDescent="0.3">
      <c r="A4430" s="108">
        <f t="shared" si="69"/>
        <v>0</v>
      </c>
      <c r="B4430" s="108" t="s">
        <v>18266</v>
      </c>
      <c r="C4430" s="108" t="s">
        <v>18267</v>
      </c>
    </row>
    <row r="4431" spans="1:3" x14ac:dyDescent="0.3">
      <c r="A4431" s="108">
        <f t="shared" si="69"/>
        <v>0</v>
      </c>
      <c r="B4431" s="108" t="s">
        <v>18270</v>
      </c>
      <c r="C4431" s="108" t="s">
        <v>18271</v>
      </c>
    </row>
    <row r="4432" spans="1:3" x14ac:dyDescent="0.3">
      <c r="A4432" s="108">
        <f t="shared" si="69"/>
        <v>0</v>
      </c>
      <c r="B4432" s="108" t="s">
        <v>18274</v>
      </c>
      <c r="C4432" s="108" t="s">
        <v>18275</v>
      </c>
    </row>
    <row r="4433" spans="1:3" x14ac:dyDescent="0.3">
      <c r="A4433" s="108">
        <f t="shared" si="69"/>
        <v>0</v>
      </c>
      <c r="B4433" s="108" t="s">
        <v>18278</v>
      </c>
      <c r="C4433" s="108" t="s">
        <v>18279</v>
      </c>
    </row>
    <row r="4434" spans="1:3" x14ac:dyDescent="0.3">
      <c r="A4434" s="108">
        <f t="shared" si="69"/>
        <v>0</v>
      </c>
      <c r="B4434" s="108" t="s">
        <v>18281</v>
      </c>
      <c r="C4434" s="108" t="s">
        <v>18282</v>
      </c>
    </row>
    <row r="4435" spans="1:3" x14ac:dyDescent="0.3">
      <c r="A4435" s="108">
        <f t="shared" si="69"/>
        <v>0</v>
      </c>
      <c r="B4435" s="108" t="s">
        <v>18285</v>
      </c>
      <c r="C4435" s="108" t="s">
        <v>18286</v>
      </c>
    </row>
    <row r="4436" spans="1:3" x14ac:dyDescent="0.3">
      <c r="A4436" s="108">
        <f t="shared" si="69"/>
        <v>0</v>
      </c>
      <c r="B4436" s="108" t="s">
        <v>18289</v>
      </c>
      <c r="C4436" s="108" t="s">
        <v>18290</v>
      </c>
    </row>
    <row r="4437" spans="1:3" x14ac:dyDescent="0.3">
      <c r="A4437" s="108">
        <f t="shared" si="69"/>
        <v>0</v>
      </c>
      <c r="B4437" s="108" t="s">
        <v>18293</v>
      </c>
      <c r="C4437" s="108" t="s">
        <v>18294</v>
      </c>
    </row>
    <row r="4438" spans="1:3" x14ac:dyDescent="0.3">
      <c r="A4438" s="108">
        <f t="shared" si="69"/>
        <v>0</v>
      </c>
      <c r="B4438" s="108" t="s">
        <v>18297</v>
      </c>
      <c r="C4438" s="108" t="s">
        <v>18298</v>
      </c>
    </row>
    <row r="4439" spans="1:3" x14ac:dyDescent="0.3">
      <c r="A4439" s="108">
        <f t="shared" si="69"/>
        <v>0</v>
      </c>
      <c r="B4439" s="108" t="s">
        <v>18301</v>
      </c>
      <c r="C4439" s="108" t="s">
        <v>18302</v>
      </c>
    </row>
    <row r="4440" spans="1:3" x14ac:dyDescent="0.3">
      <c r="A4440" s="108">
        <f t="shared" si="69"/>
        <v>0</v>
      </c>
      <c r="B4440" s="108" t="s">
        <v>18305</v>
      </c>
      <c r="C4440" s="108" t="s">
        <v>18306</v>
      </c>
    </row>
    <row r="4441" spans="1:3" x14ac:dyDescent="0.3">
      <c r="A4441" s="108">
        <f t="shared" si="69"/>
        <v>0</v>
      </c>
      <c r="B4441" s="108" t="s">
        <v>18308</v>
      </c>
      <c r="C4441" s="108" t="s">
        <v>18309</v>
      </c>
    </row>
    <row r="4442" spans="1:3" x14ac:dyDescent="0.3">
      <c r="A4442" s="108">
        <f t="shared" si="69"/>
        <v>0</v>
      </c>
      <c r="B4442" s="108" t="s">
        <v>18312</v>
      </c>
      <c r="C4442" s="108" t="s">
        <v>18313</v>
      </c>
    </row>
    <row r="4443" spans="1:3" x14ac:dyDescent="0.3">
      <c r="A4443" s="108">
        <f t="shared" si="69"/>
        <v>0</v>
      </c>
      <c r="B4443" s="108" t="s">
        <v>18225</v>
      </c>
      <c r="C4443" s="108" t="s">
        <v>18316</v>
      </c>
    </row>
    <row r="4444" spans="1:3" x14ac:dyDescent="0.3">
      <c r="A4444" s="108">
        <f t="shared" si="69"/>
        <v>0</v>
      </c>
      <c r="B4444" s="108" t="s">
        <v>18318</v>
      </c>
      <c r="C4444" s="108" t="s">
        <v>18319</v>
      </c>
    </row>
    <row r="4445" spans="1:3" x14ac:dyDescent="0.3">
      <c r="A4445" s="108">
        <f t="shared" si="69"/>
        <v>0</v>
      </c>
      <c r="B4445" s="108" t="s">
        <v>18322</v>
      </c>
      <c r="C4445" s="108" t="s">
        <v>18323</v>
      </c>
    </row>
    <row r="4446" spans="1:3" x14ac:dyDescent="0.3">
      <c r="A4446" s="108">
        <f t="shared" si="69"/>
        <v>0</v>
      </c>
      <c r="B4446" s="108" t="s">
        <v>18326</v>
      </c>
      <c r="C4446" s="108" t="s">
        <v>18327</v>
      </c>
    </row>
    <row r="4447" spans="1:3" x14ac:dyDescent="0.3">
      <c r="A4447" s="108">
        <f t="shared" si="69"/>
        <v>0</v>
      </c>
      <c r="B4447" s="108" t="s">
        <v>18330</v>
      </c>
      <c r="C4447" s="108" t="s">
        <v>18331</v>
      </c>
    </row>
    <row r="4448" spans="1:3" x14ac:dyDescent="0.3">
      <c r="A4448" s="108">
        <f t="shared" si="69"/>
        <v>0</v>
      </c>
      <c r="B4448" s="108" t="s">
        <v>18333</v>
      </c>
      <c r="C4448" s="108" t="s">
        <v>18334</v>
      </c>
    </row>
    <row r="4449" spans="1:3" x14ac:dyDescent="0.3">
      <c r="A4449" s="108">
        <f t="shared" si="69"/>
        <v>0</v>
      </c>
      <c r="B4449" s="108" t="s">
        <v>18337</v>
      </c>
      <c r="C4449" s="108" t="s">
        <v>18338</v>
      </c>
    </row>
    <row r="4450" spans="1:3" x14ac:dyDescent="0.3">
      <c r="A4450" s="108">
        <f t="shared" si="69"/>
        <v>0</v>
      </c>
      <c r="B4450" s="108" t="s">
        <v>18341</v>
      </c>
      <c r="C4450" s="108" t="s">
        <v>18342</v>
      </c>
    </row>
    <row r="4451" spans="1:3" x14ac:dyDescent="0.3">
      <c r="A4451" s="108">
        <f t="shared" si="69"/>
        <v>0</v>
      </c>
      <c r="B4451" s="108" t="s">
        <v>18345</v>
      </c>
      <c r="C4451" s="108" t="s">
        <v>18346</v>
      </c>
    </row>
    <row r="4452" spans="1:3" x14ac:dyDescent="0.3">
      <c r="A4452" s="108">
        <f t="shared" si="69"/>
        <v>0</v>
      </c>
      <c r="B4452" s="108" t="s">
        <v>18349</v>
      </c>
      <c r="C4452" s="108" t="s">
        <v>18350</v>
      </c>
    </row>
    <row r="4453" spans="1:3" x14ac:dyDescent="0.3">
      <c r="A4453" s="108">
        <f t="shared" si="69"/>
        <v>0</v>
      </c>
      <c r="B4453" s="108" t="s">
        <v>18353</v>
      </c>
      <c r="C4453" s="108" t="s">
        <v>18354</v>
      </c>
    </row>
    <row r="4454" spans="1:3" x14ac:dyDescent="0.3">
      <c r="A4454" s="108">
        <f t="shared" si="69"/>
        <v>0</v>
      </c>
      <c r="B4454" s="108" t="s">
        <v>18357</v>
      </c>
      <c r="C4454" s="108" t="s">
        <v>18358</v>
      </c>
    </row>
    <row r="4455" spans="1:3" x14ac:dyDescent="0.3">
      <c r="A4455" s="108">
        <f t="shared" si="69"/>
        <v>0</v>
      </c>
      <c r="B4455" s="108" t="s">
        <v>18361</v>
      </c>
      <c r="C4455" s="108" t="s">
        <v>18363</v>
      </c>
    </row>
    <row r="4456" spans="1:3" x14ac:dyDescent="0.3">
      <c r="A4456" s="108">
        <f t="shared" si="69"/>
        <v>0</v>
      </c>
      <c r="B4456" s="108" t="s">
        <v>18366</v>
      </c>
      <c r="C4456" s="108" t="s">
        <v>18367</v>
      </c>
    </row>
    <row r="4457" spans="1:3" x14ac:dyDescent="0.3">
      <c r="A4457" s="108">
        <f t="shared" si="69"/>
        <v>0</v>
      </c>
      <c r="B4457" s="108" t="s">
        <v>18370</v>
      </c>
      <c r="C4457" s="108" t="s">
        <v>18371</v>
      </c>
    </row>
    <row r="4458" spans="1:3" x14ac:dyDescent="0.3">
      <c r="A4458" s="108">
        <f t="shared" si="69"/>
        <v>0</v>
      </c>
      <c r="B4458" s="108" t="s">
        <v>18374</v>
      </c>
      <c r="C4458" s="108" t="s">
        <v>18375</v>
      </c>
    </row>
    <row r="4459" spans="1:3" x14ac:dyDescent="0.3">
      <c r="A4459" s="108">
        <f t="shared" si="69"/>
        <v>0</v>
      </c>
      <c r="B4459" s="108" t="s">
        <v>18378</v>
      </c>
      <c r="C4459" s="108" t="s">
        <v>18379</v>
      </c>
    </row>
    <row r="4460" spans="1:3" x14ac:dyDescent="0.3">
      <c r="A4460" s="108">
        <f t="shared" si="69"/>
        <v>0</v>
      </c>
      <c r="B4460" s="108" t="s">
        <v>18382</v>
      </c>
      <c r="C4460" s="108" t="s">
        <v>18383</v>
      </c>
    </row>
    <row r="4461" spans="1:3" x14ac:dyDescent="0.3">
      <c r="A4461" s="108">
        <f t="shared" si="69"/>
        <v>0</v>
      </c>
      <c r="B4461" s="108" t="s">
        <v>18386</v>
      </c>
      <c r="C4461" s="108" t="s">
        <v>18387</v>
      </c>
    </row>
    <row r="4462" spans="1:3" x14ac:dyDescent="0.3">
      <c r="A4462" s="108">
        <f t="shared" si="69"/>
        <v>0</v>
      </c>
      <c r="B4462" s="108" t="s">
        <v>18390</v>
      </c>
      <c r="C4462" s="108" t="s">
        <v>18391</v>
      </c>
    </row>
    <row r="4463" spans="1:3" x14ac:dyDescent="0.3">
      <c r="A4463" s="108">
        <f t="shared" si="69"/>
        <v>0</v>
      </c>
      <c r="B4463" s="108" t="s">
        <v>18394</v>
      </c>
      <c r="C4463" s="108" t="s">
        <v>18395</v>
      </c>
    </row>
    <row r="4464" spans="1:3" x14ac:dyDescent="0.3">
      <c r="A4464" s="108">
        <f t="shared" si="69"/>
        <v>0</v>
      </c>
      <c r="B4464" s="108" t="s">
        <v>18398</v>
      </c>
      <c r="C4464" s="108" t="s">
        <v>18399</v>
      </c>
    </row>
    <row r="4465" spans="1:3" x14ac:dyDescent="0.3">
      <c r="A4465" s="108">
        <f t="shared" si="69"/>
        <v>0</v>
      </c>
      <c r="B4465" s="108" t="s">
        <v>18402</v>
      </c>
      <c r="C4465" s="108" t="s">
        <v>18403</v>
      </c>
    </row>
    <row r="4466" spans="1:3" x14ac:dyDescent="0.3">
      <c r="A4466" s="108">
        <f t="shared" si="69"/>
        <v>0</v>
      </c>
      <c r="B4466" s="108" t="s">
        <v>18406</v>
      </c>
      <c r="C4466" s="108" t="s">
        <v>18407</v>
      </c>
    </row>
    <row r="4467" spans="1:3" x14ac:dyDescent="0.3">
      <c r="A4467" s="108">
        <f t="shared" si="69"/>
        <v>0</v>
      </c>
      <c r="B4467" s="108" t="s">
        <v>18410</v>
      </c>
      <c r="C4467" s="108" t="s">
        <v>18411</v>
      </c>
    </row>
    <row r="4468" spans="1:3" x14ac:dyDescent="0.3">
      <c r="A4468" s="108">
        <f t="shared" si="69"/>
        <v>0</v>
      </c>
      <c r="B4468" s="108" t="s">
        <v>18413</v>
      </c>
      <c r="C4468" s="108" t="s">
        <v>18414</v>
      </c>
    </row>
    <row r="4469" spans="1:3" x14ac:dyDescent="0.3">
      <c r="A4469" s="108">
        <f t="shared" si="69"/>
        <v>0</v>
      </c>
      <c r="B4469" s="108" t="s">
        <v>18417</v>
      </c>
      <c r="C4469" s="108" t="s">
        <v>18418</v>
      </c>
    </row>
    <row r="4470" spans="1:3" x14ac:dyDescent="0.3">
      <c r="A4470" s="108">
        <f t="shared" si="69"/>
        <v>0</v>
      </c>
      <c r="B4470" s="108" t="s">
        <v>18421</v>
      </c>
      <c r="C4470" s="108" t="s">
        <v>18422</v>
      </c>
    </row>
    <row r="4471" spans="1:3" x14ac:dyDescent="0.3">
      <c r="A4471" s="108">
        <f t="shared" si="69"/>
        <v>0</v>
      </c>
      <c r="B4471" s="108" t="s">
        <v>18425</v>
      </c>
      <c r="C4471" s="108" t="s">
        <v>18426</v>
      </c>
    </row>
    <row r="4472" spans="1:3" x14ac:dyDescent="0.3">
      <c r="A4472" s="108">
        <f t="shared" si="69"/>
        <v>0</v>
      </c>
      <c r="B4472" s="108" t="s">
        <v>18429</v>
      </c>
      <c r="C4472" s="108" t="s">
        <v>18430</v>
      </c>
    </row>
    <row r="4473" spans="1:3" x14ac:dyDescent="0.3">
      <c r="A4473" s="108">
        <f t="shared" si="69"/>
        <v>0</v>
      </c>
      <c r="B4473" s="108" t="s">
        <v>18433</v>
      </c>
      <c r="C4473" s="108" t="s">
        <v>18434</v>
      </c>
    </row>
    <row r="4474" spans="1:3" x14ac:dyDescent="0.3">
      <c r="A4474" s="108">
        <f t="shared" si="69"/>
        <v>0</v>
      </c>
      <c r="B4474" s="108" t="s">
        <v>18437</v>
      </c>
      <c r="C4474" s="108" t="s">
        <v>18438</v>
      </c>
    </row>
    <row r="4475" spans="1:3" x14ac:dyDescent="0.3">
      <c r="A4475" s="108">
        <f t="shared" si="69"/>
        <v>0</v>
      </c>
      <c r="B4475" s="108" t="s">
        <v>18441</v>
      </c>
      <c r="C4475" s="108" t="s">
        <v>18442</v>
      </c>
    </row>
    <row r="4476" spans="1:3" x14ac:dyDescent="0.3">
      <c r="A4476" s="108">
        <f t="shared" si="69"/>
        <v>0</v>
      </c>
      <c r="B4476" s="108" t="s">
        <v>18445</v>
      </c>
      <c r="C4476" s="108" t="s">
        <v>18446</v>
      </c>
    </row>
    <row r="4477" spans="1:3" x14ac:dyDescent="0.3">
      <c r="A4477" s="108">
        <f t="shared" si="69"/>
        <v>0</v>
      </c>
      <c r="B4477" s="108" t="s">
        <v>18449</v>
      </c>
      <c r="C4477" s="108" t="s">
        <v>18450</v>
      </c>
    </row>
    <row r="4478" spans="1:3" x14ac:dyDescent="0.3">
      <c r="A4478" s="108">
        <f t="shared" si="69"/>
        <v>0</v>
      </c>
      <c r="B4478" s="108" t="s">
        <v>18453</v>
      </c>
      <c r="C4478" s="108" t="s">
        <v>18454</v>
      </c>
    </row>
    <row r="4479" spans="1:3" x14ac:dyDescent="0.3">
      <c r="A4479" s="108">
        <f t="shared" si="69"/>
        <v>0</v>
      </c>
      <c r="B4479" s="108" t="s">
        <v>18457</v>
      </c>
      <c r="C4479" s="108" t="s">
        <v>18458</v>
      </c>
    </row>
    <row r="4480" spans="1:3" x14ac:dyDescent="0.3">
      <c r="A4480" s="108">
        <f t="shared" si="69"/>
        <v>0</v>
      </c>
      <c r="B4480" s="108" t="s">
        <v>18461</v>
      </c>
      <c r="C4480" s="108" t="s">
        <v>18462</v>
      </c>
    </row>
    <row r="4481" spans="1:3" x14ac:dyDescent="0.3">
      <c r="A4481" s="108">
        <f t="shared" si="69"/>
        <v>0</v>
      </c>
      <c r="B4481" s="108" t="s">
        <v>18465</v>
      </c>
      <c r="C4481" s="108" t="s">
        <v>18466</v>
      </c>
    </row>
    <row r="4482" spans="1:3" x14ac:dyDescent="0.3">
      <c r="A4482" s="108">
        <f t="shared" si="69"/>
        <v>0</v>
      </c>
      <c r="B4482" s="108" t="s">
        <v>18469</v>
      </c>
      <c r="C4482" s="108" t="s">
        <v>18470</v>
      </c>
    </row>
    <row r="4483" spans="1:3" x14ac:dyDescent="0.3">
      <c r="A4483" s="108">
        <f t="shared" ref="A4483:A4546" si="70">IFERROR(IF(SEARCH($D$1,C4483)&gt;0,A4482+1,A4482),A4482)</f>
        <v>0</v>
      </c>
      <c r="B4483" s="108" t="s">
        <v>18473</v>
      </c>
      <c r="C4483" s="108" t="s">
        <v>18474</v>
      </c>
    </row>
    <row r="4484" spans="1:3" x14ac:dyDescent="0.3">
      <c r="A4484" s="108">
        <f t="shared" si="70"/>
        <v>0</v>
      </c>
      <c r="B4484" s="108" t="s">
        <v>18477</v>
      </c>
      <c r="C4484" s="108" t="s">
        <v>18478</v>
      </c>
    </row>
    <row r="4485" spans="1:3" x14ac:dyDescent="0.3">
      <c r="A4485" s="108">
        <f t="shared" si="70"/>
        <v>0</v>
      </c>
      <c r="B4485" s="108" t="s">
        <v>18481</v>
      </c>
      <c r="C4485" s="108" t="s">
        <v>18482</v>
      </c>
    </row>
    <row r="4486" spans="1:3" x14ac:dyDescent="0.3">
      <c r="A4486" s="108">
        <f t="shared" si="70"/>
        <v>0</v>
      </c>
      <c r="B4486" s="108" t="s">
        <v>18485</v>
      </c>
      <c r="C4486" s="108" t="s">
        <v>18486</v>
      </c>
    </row>
    <row r="4487" spans="1:3" x14ac:dyDescent="0.3">
      <c r="A4487" s="108">
        <f t="shared" si="70"/>
        <v>0</v>
      </c>
      <c r="B4487" s="108" t="s">
        <v>18489</v>
      </c>
      <c r="C4487" s="108" t="s">
        <v>18490</v>
      </c>
    </row>
    <row r="4488" spans="1:3" x14ac:dyDescent="0.3">
      <c r="A4488" s="108">
        <f t="shared" si="70"/>
        <v>0</v>
      </c>
      <c r="B4488" s="108" t="s">
        <v>18493</v>
      </c>
      <c r="C4488" s="108" t="s">
        <v>18494</v>
      </c>
    </row>
    <row r="4489" spans="1:3" x14ac:dyDescent="0.3">
      <c r="A4489" s="108">
        <f t="shared" si="70"/>
        <v>0</v>
      </c>
      <c r="B4489" s="108" t="s">
        <v>18497</v>
      </c>
      <c r="C4489" s="108" t="s">
        <v>18498</v>
      </c>
    </row>
    <row r="4490" spans="1:3" x14ac:dyDescent="0.3">
      <c r="A4490" s="108">
        <f t="shared" si="70"/>
        <v>0</v>
      </c>
      <c r="B4490" s="108" t="s">
        <v>18501</v>
      </c>
      <c r="C4490" s="108" t="s">
        <v>18502</v>
      </c>
    </row>
    <row r="4491" spans="1:3" x14ac:dyDescent="0.3">
      <c r="A4491" s="108">
        <f t="shared" si="70"/>
        <v>0</v>
      </c>
      <c r="B4491" s="108" t="s">
        <v>18505</v>
      </c>
      <c r="C4491" s="108" t="s">
        <v>18506</v>
      </c>
    </row>
    <row r="4492" spans="1:3" x14ac:dyDescent="0.3">
      <c r="A4492" s="108">
        <f t="shared" si="70"/>
        <v>0</v>
      </c>
      <c r="B4492" s="108" t="s">
        <v>18509</v>
      </c>
      <c r="C4492" s="108" t="s">
        <v>18510</v>
      </c>
    </row>
    <row r="4493" spans="1:3" x14ac:dyDescent="0.3">
      <c r="A4493" s="108">
        <f t="shared" si="70"/>
        <v>0</v>
      </c>
      <c r="B4493" s="108" t="s">
        <v>18513</v>
      </c>
      <c r="C4493" s="108" t="s">
        <v>18514</v>
      </c>
    </row>
    <row r="4494" spans="1:3" x14ac:dyDescent="0.3">
      <c r="A4494" s="108">
        <f t="shared" si="70"/>
        <v>0</v>
      </c>
      <c r="B4494" s="108" t="s">
        <v>18517</v>
      </c>
      <c r="C4494" s="108" t="s">
        <v>18518</v>
      </c>
    </row>
    <row r="4495" spans="1:3" x14ac:dyDescent="0.3">
      <c r="A4495" s="108">
        <f t="shared" si="70"/>
        <v>0</v>
      </c>
      <c r="B4495" s="108" t="s">
        <v>18521</v>
      </c>
      <c r="C4495" s="108" t="s">
        <v>18522</v>
      </c>
    </row>
    <row r="4496" spans="1:3" x14ac:dyDescent="0.3">
      <c r="A4496" s="108">
        <f t="shared" si="70"/>
        <v>0</v>
      </c>
      <c r="B4496" s="108" t="s">
        <v>18525</v>
      </c>
      <c r="C4496" s="108" t="s">
        <v>18526</v>
      </c>
    </row>
    <row r="4497" spans="1:3" x14ac:dyDescent="0.3">
      <c r="A4497" s="108">
        <f t="shared" si="70"/>
        <v>0</v>
      </c>
      <c r="B4497" s="108" t="s">
        <v>18529</v>
      </c>
      <c r="C4497" s="108" t="s">
        <v>18530</v>
      </c>
    </row>
    <row r="4498" spans="1:3" x14ac:dyDescent="0.3">
      <c r="A4498" s="108">
        <f t="shared" si="70"/>
        <v>0</v>
      </c>
      <c r="B4498" s="108" t="s">
        <v>18533</v>
      </c>
      <c r="C4498" s="108" t="s">
        <v>18534</v>
      </c>
    </row>
    <row r="4499" spans="1:3" x14ac:dyDescent="0.3">
      <c r="A4499" s="108">
        <f t="shared" si="70"/>
        <v>0</v>
      </c>
      <c r="B4499" s="108" t="s">
        <v>18537</v>
      </c>
      <c r="C4499" s="108" t="s">
        <v>18538</v>
      </c>
    </row>
    <row r="4500" spans="1:3" x14ac:dyDescent="0.3">
      <c r="A4500" s="108">
        <f t="shared" si="70"/>
        <v>0</v>
      </c>
      <c r="B4500" s="108" t="s">
        <v>18540</v>
      </c>
      <c r="C4500" s="108" t="s">
        <v>18541</v>
      </c>
    </row>
    <row r="4501" spans="1:3" x14ac:dyDescent="0.3">
      <c r="A4501" s="108">
        <f t="shared" si="70"/>
        <v>0</v>
      </c>
      <c r="B4501" s="108" t="s">
        <v>18544</v>
      </c>
      <c r="C4501" s="108" t="s">
        <v>18545</v>
      </c>
    </row>
    <row r="4502" spans="1:3" x14ac:dyDescent="0.3">
      <c r="A4502" s="108">
        <f t="shared" si="70"/>
        <v>0</v>
      </c>
      <c r="B4502" s="108" t="s">
        <v>18548</v>
      </c>
      <c r="C4502" s="108" t="s">
        <v>18549</v>
      </c>
    </row>
    <row r="4503" spans="1:3" x14ac:dyDescent="0.3">
      <c r="A4503" s="108">
        <f t="shared" si="70"/>
        <v>0</v>
      </c>
      <c r="B4503" s="108" t="s">
        <v>18552</v>
      </c>
      <c r="C4503" s="108" t="s">
        <v>18553</v>
      </c>
    </row>
    <row r="4504" spans="1:3" x14ac:dyDescent="0.3">
      <c r="A4504" s="108">
        <f t="shared" si="70"/>
        <v>0</v>
      </c>
      <c r="B4504" s="108" t="s">
        <v>18556</v>
      </c>
      <c r="C4504" s="108" t="s">
        <v>18557</v>
      </c>
    </row>
    <row r="4505" spans="1:3" x14ac:dyDescent="0.3">
      <c r="A4505" s="108">
        <f t="shared" si="70"/>
        <v>0</v>
      </c>
      <c r="B4505" s="108" t="s">
        <v>18560</v>
      </c>
      <c r="C4505" s="108" t="s">
        <v>18561</v>
      </c>
    </row>
    <row r="4506" spans="1:3" x14ac:dyDescent="0.3">
      <c r="A4506" s="108">
        <f t="shared" si="70"/>
        <v>0</v>
      </c>
      <c r="B4506" s="108" t="s">
        <v>18564</v>
      </c>
      <c r="C4506" s="108" t="s">
        <v>18565</v>
      </c>
    </row>
    <row r="4507" spans="1:3" x14ac:dyDescent="0.3">
      <c r="A4507" s="108">
        <f t="shared" si="70"/>
        <v>0</v>
      </c>
      <c r="B4507" s="108" t="s">
        <v>18568</v>
      </c>
      <c r="C4507" s="108" t="s">
        <v>18569</v>
      </c>
    </row>
    <row r="4508" spans="1:3" x14ac:dyDescent="0.3">
      <c r="A4508" s="108">
        <f t="shared" si="70"/>
        <v>0</v>
      </c>
      <c r="B4508" s="108" t="s">
        <v>18572</v>
      </c>
      <c r="C4508" s="108" t="s">
        <v>18573</v>
      </c>
    </row>
    <row r="4509" spans="1:3" x14ac:dyDescent="0.3">
      <c r="A4509" s="108">
        <f t="shared" si="70"/>
        <v>0</v>
      </c>
      <c r="B4509" s="108" t="s">
        <v>18576</v>
      </c>
      <c r="C4509" s="108" t="s">
        <v>18577</v>
      </c>
    </row>
    <row r="4510" spans="1:3" x14ac:dyDescent="0.3">
      <c r="A4510" s="108">
        <f t="shared" si="70"/>
        <v>0</v>
      </c>
      <c r="B4510" s="108" t="s">
        <v>18580</v>
      </c>
      <c r="C4510" s="108" t="s">
        <v>18581</v>
      </c>
    </row>
    <row r="4511" spans="1:3" x14ac:dyDescent="0.3">
      <c r="A4511" s="108">
        <f t="shared" si="70"/>
        <v>0</v>
      </c>
      <c r="B4511" s="108" t="s">
        <v>18583</v>
      </c>
      <c r="C4511" s="108" t="s">
        <v>18584</v>
      </c>
    </row>
    <row r="4512" spans="1:3" x14ac:dyDescent="0.3">
      <c r="A4512" s="108">
        <f t="shared" si="70"/>
        <v>0</v>
      </c>
      <c r="B4512" s="108" t="s">
        <v>18587</v>
      </c>
      <c r="C4512" s="108" t="s">
        <v>18588</v>
      </c>
    </row>
    <row r="4513" spans="1:3" x14ac:dyDescent="0.3">
      <c r="A4513" s="108">
        <f t="shared" si="70"/>
        <v>0</v>
      </c>
      <c r="B4513" s="108" t="s">
        <v>18591</v>
      </c>
      <c r="C4513" s="108" t="s">
        <v>18592</v>
      </c>
    </row>
    <row r="4514" spans="1:3" x14ac:dyDescent="0.3">
      <c r="A4514" s="108">
        <f t="shared" si="70"/>
        <v>0</v>
      </c>
      <c r="B4514" s="108" t="s">
        <v>18595</v>
      </c>
      <c r="C4514" s="108" t="s">
        <v>18596</v>
      </c>
    </row>
    <row r="4515" spans="1:3" x14ac:dyDescent="0.3">
      <c r="A4515" s="108">
        <f t="shared" si="70"/>
        <v>0</v>
      </c>
      <c r="B4515" s="108" t="s">
        <v>18599</v>
      </c>
      <c r="C4515" s="108" t="s">
        <v>18600</v>
      </c>
    </row>
    <row r="4516" spans="1:3" x14ac:dyDescent="0.3">
      <c r="A4516" s="108">
        <f t="shared" si="70"/>
        <v>0</v>
      </c>
      <c r="B4516" s="108" t="s">
        <v>18603</v>
      </c>
      <c r="C4516" s="108" t="s">
        <v>18604</v>
      </c>
    </row>
    <row r="4517" spans="1:3" x14ac:dyDescent="0.3">
      <c r="A4517" s="108">
        <f t="shared" si="70"/>
        <v>0</v>
      </c>
      <c r="B4517" s="108" t="s">
        <v>18607</v>
      </c>
      <c r="C4517" s="108" t="s">
        <v>18608</v>
      </c>
    </row>
    <row r="4518" spans="1:3" x14ac:dyDescent="0.3">
      <c r="A4518" s="108">
        <f t="shared" si="70"/>
        <v>0</v>
      </c>
      <c r="B4518" s="108" t="s">
        <v>18611</v>
      </c>
      <c r="C4518" s="108" t="s">
        <v>18612</v>
      </c>
    </row>
    <row r="4519" spans="1:3" x14ac:dyDescent="0.3">
      <c r="A4519" s="108">
        <f t="shared" si="70"/>
        <v>0</v>
      </c>
      <c r="B4519" s="108" t="s">
        <v>18615</v>
      </c>
      <c r="C4519" s="108" t="s">
        <v>18616</v>
      </c>
    </row>
    <row r="4520" spans="1:3" x14ac:dyDescent="0.3">
      <c r="A4520" s="108">
        <f t="shared" si="70"/>
        <v>0</v>
      </c>
      <c r="B4520" s="108" t="s">
        <v>18619</v>
      </c>
      <c r="C4520" s="108" t="s">
        <v>18620</v>
      </c>
    </row>
    <row r="4521" spans="1:3" x14ac:dyDescent="0.3">
      <c r="A4521" s="108">
        <f t="shared" si="70"/>
        <v>0</v>
      </c>
      <c r="B4521" s="108" t="s">
        <v>18623</v>
      </c>
      <c r="C4521" s="108" t="s">
        <v>18624</v>
      </c>
    </row>
    <row r="4522" spans="1:3" x14ac:dyDescent="0.3">
      <c r="A4522" s="108">
        <f t="shared" si="70"/>
        <v>0</v>
      </c>
      <c r="B4522" s="108" t="s">
        <v>18627</v>
      </c>
      <c r="C4522" s="108" t="s">
        <v>18628</v>
      </c>
    </row>
    <row r="4523" spans="1:3" x14ac:dyDescent="0.3">
      <c r="A4523" s="108">
        <f t="shared" si="70"/>
        <v>0</v>
      </c>
      <c r="B4523" s="108" t="s">
        <v>18631</v>
      </c>
      <c r="C4523" s="108" t="s">
        <v>18632</v>
      </c>
    </row>
    <row r="4524" spans="1:3" x14ac:dyDescent="0.3">
      <c r="A4524" s="108">
        <f t="shared" si="70"/>
        <v>0</v>
      </c>
      <c r="B4524" s="108" t="s">
        <v>18635</v>
      </c>
      <c r="C4524" s="108" t="s">
        <v>18636</v>
      </c>
    </row>
    <row r="4525" spans="1:3" x14ac:dyDescent="0.3">
      <c r="A4525" s="108">
        <f t="shared" si="70"/>
        <v>0</v>
      </c>
      <c r="B4525" s="108" t="s">
        <v>18639</v>
      </c>
      <c r="C4525" s="108" t="s">
        <v>18640</v>
      </c>
    </row>
    <row r="4526" spans="1:3" x14ac:dyDescent="0.3">
      <c r="A4526" s="108">
        <f t="shared" si="70"/>
        <v>0</v>
      </c>
      <c r="B4526" s="108" t="s">
        <v>18643</v>
      </c>
      <c r="C4526" s="108" t="s">
        <v>18644</v>
      </c>
    </row>
    <row r="4527" spans="1:3" x14ac:dyDescent="0.3">
      <c r="A4527" s="108">
        <f t="shared" si="70"/>
        <v>0</v>
      </c>
      <c r="B4527" s="108" t="s">
        <v>18647</v>
      </c>
      <c r="C4527" s="108" t="s">
        <v>18648</v>
      </c>
    </row>
    <row r="4528" spans="1:3" x14ac:dyDescent="0.3">
      <c r="A4528" s="108">
        <f t="shared" si="70"/>
        <v>0</v>
      </c>
      <c r="B4528" s="108" t="s">
        <v>18651</v>
      </c>
      <c r="C4528" s="108" t="s">
        <v>18652</v>
      </c>
    </row>
    <row r="4529" spans="1:3" x14ac:dyDescent="0.3">
      <c r="A4529" s="108">
        <f t="shared" si="70"/>
        <v>0</v>
      </c>
      <c r="B4529" s="108" t="s">
        <v>18655</v>
      </c>
      <c r="C4529" s="108" t="s">
        <v>18656</v>
      </c>
    </row>
    <row r="4530" spans="1:3" x14ac:dyDescent="0.3">
      <c r="A4530" s="108">
        <f t="shared" si="70"/>
        <v>0</v>
      </c>
      <c r="B4530" s="108" t="s">
        <v>18659</v>
      </c>
      <c r="C4530" s="108" t="s">
        <v>18660</v>
      </c>
    </row>
    <row r="4531" spans="1:3" x14ac:dyDescent="0.3">
      <c r="A4531" s="108">
        <f t="shared" si="70"/>
        <v>0</v>
      </c>
      <c r="B4531" s="108" t="s">
        <v>18663</v>
      </c>
      <c r="C4531" s="108" t="s">
        <v>18664</v>
      </c>
    </row>
    <row r="4532" spans="1:3" x14ac:dyDescent="0.3">
      <c r="A4532" s="108">
        <f t="shared" si="70"/>
        <v>0</v>
      </c>
      <c r="B4532" s="108" t="s">
        <v>18667</v>
      </c>
      <c r="C4532" s="108" t="s">
        <v>18668</v>
      </c>
    </row>
    <row r="4533" spans="1:3" x14ac:dyDescent="0.3">
      <c r="A4533" s="108">
        <f t="shared" si="70"/>
        <v>0</v>
      </c>
      <c r="B4533" s="108" t="s">
        <v>18671</v>
      </c>
      <c r="C4533" s="108" t="s">
        <v>18672</v>
      </c>
    </row>
    <row r="4534" spans="1:3" x14ac:dyDescent="0.3">
      <c r="A4534" s="108">
        <f t="shared" si="70"/>
        <v>0</v>
      </c>
      <c r="B4534" s="108" t="s">
        <v>18675</v>
      </c>
      <c r="C4534" s="108" t="s">
        <v>18676</v>
      </c>
    </row>
    <row r="4535" spans="1:3" x14ac:dyDescent="0.3">
      <c r="A4535" s="108">
        <f t="shared" si="70"/>
        <v>0</v>
      </c>
      <c r="B4535" s="108" t="s">
        <v>18679</v>
      </c>
      <c r="C4535" s="108" t="s">
        <v>18680</v>
      </c>
    </row>
    <row r="4536" spans="1:3" x14ac:dyDescent="0.3">
      <c r="A4536" s="108">
        <f t="shared" si="70"/>
        <v>0</v>
      </c>
      <c r="B4536" s="108" t="s">
        <v>18683</v>
      </c>
      <c r="C4536" s="108" t="s">
        <v>18684</v>
      </c>
    </row>
    <row r="4537" spans="1:3" x14ac:dyDescent="0.3">
      <c r="A4537" s="108">
        <f t="shared" si="70"/>
        <v>0</v>
      </c>
      <c r="B4537" s="108" t="s">
        <v>18687</v>
      </c>
      <c r="C4537" s="108" t="s">
        <v>18688</v>
      </c>
    </row>
    <row r="4538" spans="1:3" x14ac:dyDescent="0.3">
      <c r="A4538" s="108">
        <f t="shared" si="70"/>
        <v>0</v>
      </c>
      <c r="B4538" s="108" t="s">
        <v>18691</v>
      </c>
      <c r="C4538" s="108" t="s">
        <v>18692</v>
      </c>
    </row>
    <row r="4539" spans="1:3" x14ac:dyDescent="0.3">
      <c r="A4539" s="108">
        <f t="shared" si="70"/>
        <v>0</v>
      </c>
      <c r="B4539" s="108" t="s">
        <v>18695</v>
      </c>
      <c r="C4539" s="108" t="s">
        <v>18696</v>
      </c>
    </row>
    <row r="4540" spans="1:3" x14ac:dyDescent="0.3">
      <c r="A4540" s="108">
        <f t="shared" si="70"/>
        <v>0</v>
      </c>
      <c r="B4540" s="108" t="s">
        <v>18699</v>
      </c>
      <c r="C4540" s="108" t="s">
        <v>18700</v>
      </c>
    </row>
    <row r="4541" spans="1:3" x14ac:dyDescent="0.3">
      <c r="A4541" s="108">
        <f t="shared" si="70"/>
        <v>0</v>
      </c>
      <c r="B4541" s="108" t="s">
        <v>18703</v>
      </c>
      <c r="C4541" s="108" t="s">
        <v>18704</v>
      </c>
    </row>
    <row r="4542" spans="1:3" x14ac:dyDescent="0.3">
      <c r="A4542" s="108">
        <f t="shared" si="70"/>
        <v>0</v>
      </c>
      <c r="B4542" s="108" t="s">
        <v>18707</v>
      </c>
      <c r="C4542" s="108" t="s">
        <v>18708</v>
      </c>
    </row>
    <row r="4543" spans="1:3" x14ac:dyDescent="0.3">
      <c r="A4543" s="108">
        <f t="shared" si="70"/>
        <v>0</v>
      </c>
      <c r="B4543" s="108" t="s">
        <v>18711</v>
      </c>
      <c r="C4543" s="108" t="s">
        <v>18712</v>
      </c>
    </row>
    <row r="4544" spans="1:3" x14ac:dyDescent="0.3">
      <c r="A4544" s="108">
        <f t="shared" si="70"/>
        <v>0</v>
      </c>
      <c r="B4544" s="108" t="s">
        <v>18715</v>
      </c>
      <c r="C4544" s="108" t="s">
        <v>18716</v>
      </c>
    </row>
    <row r="4545" spans="1:3" x14ac:dyDescent="0.3">
      <c r="A4545" s="108">
        <f t="shared" si="70"/>
        <v>0</v>
      </c>
      <c r="B4545" s="108" t="s">
        <v>18718</v>
      </c>
      <c r="C4545" s="108" t="s">
        <v>18719</v>
      </c>
    </row>
    <row r="4546" spans="1:3" x14ac:dyDescent="0.3">
      <c r="A4546" s="108">
        <f t="shared" si="70"/>
        <v>0</v>
      </c>
      <c r="B4546" s="108" t="s">
        <v>18722</v>
      </c>
      <c r="C4546" s="108" t="s">
        <v>18723</v>
      </c>
    </row>
    <row r="4547" spans="1:3" x14ac:dyDescent="0.3">
      <c r="A4547" s="108">
        <f t="shared" ref="A4547:A4610" si="71">IFERROR(IF(SEARCH($D$1,C4547)&gt;0,A4546+1,A4546),A4546)</f>
        <v>0</v>
      </c>
      <c r="B4547" s="108" t="s">
        <v>18726</v>
      </c>
      <c r="C4547" s="108" t="s">
        <v>18727</v>
      </c>
    </row>
    <row r="4548" spans="1:3" x14ac:dyDescent="0.3">
      <c r="A4548" s="108">
        <f t="shared" si="71"/>
        <v>0</v>
      </c>
      <c r="B4548" s="108" t="s">
        <v>18730</v>
      </c>
      <c r="C4548" s="108" t="s">
        <v>18731</v>
      </c>
    </row>
    <row r="4549" spans="1:3" x14ac:dyDescent="0.3">
      <c r="A4549" s="108">
        <f t="shared" si="71"/>
        <v>0</v>
      </c>
      <c r="B4549" s="108" t="s">
        <v>18734</v>
      </c>
      <c r="C4549" s="108" t="s">
        <v>18735</v>
      </c>
    </row>
    <row r="4550" spans="1:3" x14ac:dyDescent="0.3">
      <c r="A4550" s="108">
        <f t="shared" si="71"/>
        <v>0</v>
      </c>
      <c r="B4550" s="108" t="s">
        <v>18738</v>
      </c>
      <c r="C4550" s="108" t="s">
        <v>18739</v>
      </c>
    </row>
    <row r="4551" spans="1:3" x14ac:dyDescent="0.3">
      <c r="A4551" s="108">
        <f t="shared" si="71"/>
        <v>0</v>
      </c>
      <c r="B4551" s="108" t="s">
        <v>18742</v>
      </c>
      <c r="C4551" s="108" t="s">
        <v>18743</v>
      </c>
    </row>
    <row r="4552" spans="1:3" x14ac:dyDescent="0.3">
      <c r="A4552" s="108">
        <f t="shared" si="71"/>
        <v>0</v>
      </c>
      <c r="B4552" s="108" t="s">
        <v>18746</v>
      </c>
      <c r="C4552" s="108" t="s">
        <v>18747</v>
      </c>
    </row>
    <row r="4553" spans="1:3" x14ac:dyDescent="0.3">
      <c r="A4553" s="108">
        <f t="shared" si="71"/>
        <v>0</v>
      </c>
      <c r="B4553" s="108" t="s">
        <v>18750</v>
      </c>
      <c r="C4553" s="108" t="s">
        <v>18751</v>
      </c>
    </row>
    <row r="4554" spans="1:3" x14ac:dyDescent="0.3">
      <c r="A4554" s="108">
        <f t="shared" si="71"/>
        <v>0</v>
      </c>
      <c r="B4554" s="108" t="s">
        <v>18754</v>
      </c>
      <c r="C4554" s="108" t="s">
        <v>18755</v>
      </c>
    </row>
    <row r="4555" spans="1:3" x14ac:dyDescent="0.3">
      <c r="A4555" s="108">
        <f t="shared" si="71"/>
        <v>0</v>
      </c>
      <c r="B4555" s="108" t="s">
        <v>18758</v>
      </c>
      <c r="C4555" s="108" t="s">
        <v>18759</v>
      </c>
    </row>
    <row r="4556" spans="1:3" x14ac:dyDescent="0.3">
      <c r="A4556" s="108">
        <f t="shared" si="71"/>
        <v>0</v>
      </c>
      <c r="B4556" s="108" t="s">
        <v>18762</v>
      </c>
      <c r="C4556" s="108" t="s">
        <v>18763</v>
      </c>
    </row>
    <row r="4557" spans="1:3" x14ac:dyDescent="0.3">
      <c r="A4557" s="108">
        <f t="shared" si="71"/>
        <v>0</v>
      </c>
      <c r="B4557" s="108" t="s">
        <v>18766</v>
      </c>
      <c r="C4557" s="108" t="s">
        <v>18767</v>
      </c>
    </row>
    <row r="4558" spans="1:3" x14ac:dyDescent="0.3">
      <c r="A4558" s="108">
        <f t="shared" si="71"/>
        <v>0</v>
      </c>
      <c r="B4558" s="108" t="s">
        <v>18770</v>
      </c>
      <c r="C4558" s="108" t="s">
        <v>18771</v>
      </c>
    </row>
    <row r="4559" spans="1:3" x14ac:dyDescent="0.3">
      <c r="A4559" s="108">
        <f t="shared" si="71"/>
        <v>0</v>
      </c>
      <c r="B4559" s="108" t="s">
        <v>18774</v>
      </c>
      <c r="C4559" s="108" t="s">
        <v>18775</v>
      </c>
    </row>
    <row r="4560" spans="1:3" x14ac:dyDescent="0.3">
      <c r="A4560" s="108">
        <f t="shared" si="71"/>
        <v>0</v>
      </c>
      <c r="B4560" s="108" t="s">
        <v>18778</v>
      </c>
      <c r="C4560" s="108" t="s">
        <v>18779</v>
      </c>
    </row>
    <row r="4561" spans="1:3" x14ac:dyDescent="0.3">
      <c r="A4561" s="108">
        <f t="shared" si="71"/>
        <v>0</v>
      </c>
      <c r="B4561" s="108" t="s">
        <v>18782</v>
      </c>
      <c r="C4561" s="108" t="s">
        <v>18783</v>
      </c>
    </row>
    <row r="4562" spans="1:3" x14ac:dyDescent="0.3">
      <c r="A4562" s="108">
        <f t="shared" si="71"/>
        <v>0</v>
      </c>
      <c r="B4562" s="108" t="s">
        <v>18786</v>
      </c>
      <c r="C4562" s="108" t="s">
        <v>18787</v>
      </c>
    </row>
    <row r="4563" spans="1:3" x14ac:dyDescent="0.3">
      <c r="A4563" s="108">
        <f t="shared" si="71"/>
        <v>0</v>
      </c>
      <c r="B4563" s="108" t="s">
        <v>18790</v>
      </c>
      <c r="C4563" s="108" t="s">
        <v>18791</v>
      </c>
    </row>
    <row r="4564" spans="1:3" x14ac:dyDescent="0.3">
      <c r="A4564" s="108">
        <f t="shared" si="71"/>
        <v>0</v>
      </c>
      <c r="B4564" s="108" t="s">
        <v>18794</v>
      </c>
      <c r="C4564" s="108" t="s">
        <v>18795</v>
      </c>
    </row>
    <row r="4565" spans="1:3" x14ac:dyDescent="0.3">
      <c r="A4565" s="108">
        <f t="shared" si="71"/>
        <v>0</v>
      </c>
      <c r="B4565" s="108" t="s">
        <v>18798</v>
      </c>
      <c r="C4565" s="108" t="s">
        <v>18799</v>
      </c>
    </row>
    <row r="4566" spans="1:3" x14ac:dyDescent="0.3">
      <c r="A4566" s="108">
        <f t="shared" si="71"/>
        <v>0</v>
      </c>
      <c r="B4566" s="108" t="s">
        <v>18802</v>
      </c>
      <c r="C4566" s="108" t="s">
        <v>18803</v>
      </c>
    </row>
    <row r="4567" spans="1:3" x14ac:dyDescent="0.3">
      <c r="A4567" s="108">
        <f t="shared" si="71"/>
        <v>0</v>
      </c>
      <c r="B4567" s="108" t="s">
        <v>18806</v>
      </c>
      <c r="C4567" s="108" t="s">
        <v>18807</v>
      </c>
    </row>
    <row r="4568" spans="1:3" x14ac:dyDescent="0.3">
      <c r="A4568" s="108">
        <f t="shared" si="71"/>
        <v>0</v>
      </c>
      <c r="B4568" s="108" t="s">
        <v>18810</v>
      </c>
      <c r="C4568" s="108" t="s">
        <v>18811</v>
      </c>
    </row>
    <row r="4569" spans="1:3" x14ac:dyDescent="0.3">
      <c r="A4569" s="108">
        <f t="shared" si="71"/>
        <v>0</v>
      </c>
      <c r="B4569" s="108" t="s">
        <v>18814</v>
      </c>
      <c r="C4569" s="108" t="s">
        <v>5176</v>
      </c>
    </row>
    <row r="4570" spans="1:3" x14ac:dyDescent="0.3">
      <c r="A4570" s="108">
        <f t="shared" si="71"/>
        <v>0</v>
      </c>
      <c r="B4570" s="108" t="s">
        <v>18817</v>
      </c>
      <c r="C4570" s="108" t="s">
        <v>18818</v>
      </c>
    </row>
    <row r="4571" spans="1:3" x14ac:dyDescent="0.3">
      <c r="A4571" s="108">
        <f t="shared" si="71"/>
        <v>0</v>
      </c>
      <c r="B4571" s="108" t="s">
        <v>18821</v>
      </c>
      <c r="C4571" s="108" t="s">
        <v>18822</v>
      </c>
    </row>
    <row r="4572" spans="1:3" x14ac:dyDescent="0.3">
      <c r="A4572" s="108">
        <f t="shared" si="71"/>
        <v>0</v>
      </c>
      <c r="B4572" s="108" t="s">
        <v>18825</v>
      </c>
      <c r="C4572" s="108" t="s">
        <v>18826</v>
      </c>
    </row>
    <row r="4573" spans="1:3" x14ac:dyDescent="0.3">
      <c r="A4573" s="108">
        <f t="shared" si="71"/>
        <v>0</v>
      </c>
      <c r="B4573" s="108" t="s">
        <v>18829</v>
      </c>
      <c r="C4573" s="108" t="s">
        <v>18830</v>
      </c>
    </row>
    <row r="4574" spans="1:3" x14ac:dyDescent="0.3">
      <c r="A4574" s="108">
        <f t="shared" si="71"/>
        <v>0</v>
      </c>
      <c r="B4574" s="108" t="s">
        <v>18833</v>
      </c>
      <c r="C4574" s="108" t="s">
        <v>18834</v>
      </c>
    </row>
    <row r="4575" spans="1:3" x14ac:dyDescent="0.3">
      <c r="A4575" s="108">
        <f t="shared" si="71"/>
        <v>0</v>
      </c>
      <c r="B4575" s="108" t="s">
        <v>18837</v>
      </c>
      <c r="C4575" s="108" t="s">
        <v>18838</v>
      </c>
    </row>
    <row r="4576" spans="1:3" x14ac:dyDescent="0.3">
      <c r="A4576" s="108">
        <f t="shared" si="71"/>
        <v>0</v>
      </c>
      <c r="B4576" s="108" t="s">
        <v>18841</v>
      </c>
      <c r="C4576" s="108" t="s">
        <v>18842</v>
      </c>
    </row>
    <row r="4577" spans="1:3" x14ac:dyDescent="0.3">
      <c r="A4577" s="108">
        <f t="shared" si="71"/>
        <v>0</v>
      </c>
      <c r="B4577" s="108" t="s">
        <v>18845</v>
      </c>
      <c r="C4577" s="108" t="s">
        <v>18846</v>
      </c>
    </row>
    <row r="4578" spans="1:3" x14ac:dyDescent="0.3">
      <c r="A4578" s="108">
        <f t="shared" si="71"/>
        <v>0</v>
      </c>
      <c r="B4578" s="108" t="s">
        <v>18849</v>
      </c>
      <c r="C4578" s="108" t="s">
        <v>18850</v>
      </c>
    </row>
    <row r="4579" spans="1:3" x14ac:dyDescent="0.3">
      <c r="A4579" s="108">
        <f t="shared" si="71"/>
        <v>0</v>
      </c>
      <c r="B4579" s="108" t="s">
        <v>18853</v>
      </c>
      <c r="C4579" s="108" t="s">
        <v>18854</v>
      </c>
    </row>
    <row r="4580" spans="1:3" x14ac:dyDescent="0.3">
      <c r="A4580" s="108">
        <f t="shared" si="71"/>
        <v>0</v>
      </c>
      <c r="B4580" s="108" t="s">
        <v>18856</v>
      </c>
      <c r="C4580" s="108" t="s">
        <v>18857</v>
      </c>
    </row>
    <row r="4581" spans="1:3" x14ac:dyDescent="0.3">
      <c r="A4581" s="108">
        <f t="shared" si="71"/>
        <v>0</v>
      </c>
      <c r="B4581" s="108" t="s">
        <v>18860</v>
      </c>
      <c r="C4581" s="108" t="s">
        <v>18861</v>
      </c>
    </row>
    <row r="4582" spans="1:3" x14ac:dyDescent="0.3">
      <c r="A4582" s="108">
        <f t="shared" si="71"/>
        <v>0</v>
      </c>
      <c r="B4582" s="108" t="s">
        <v>18864</v>
      </c>
      <c r="C4582" s="108" t="s">
        <v>18865</v>
      </c>
    </row>
    <row r="4583" spans="1:3" x14ac:dyDescent="0.3">
      <c r="A4583" s="108">
        <f t="shared" si="71"/>
        <v>0</v>
      </c>
      <c r="B4583" s="108" t="s">
        <v>18868</v>
      </c>
      <c r="C4583" s="108" t="s">
        <v>18869</v>
      </c>
    </row>
    <row r="4584" spans="1:3" x14ac:dyDescent="0.3">
      <c r="A4584" s="108">
        <f t="shared" si="71"/>
        <v>0</v>
      </c>
      <c r="B4584" s="108" t="s">
        <v>18872</v>
      </c>
      <c r="C4584" s="108" t="s">
        <v>18873</v>
      </c>
    </row>
    <row r="4585" spans="1:3" x14ac:dyDescent="0.3">
      <c r="A4585" s="108">
        <f t="shared" si="71"/>
        <v>0</v>
      </c>
      <c r="B4585" s="108" t="s">
        <v>18876</v>
      </c>
      <c r="C4585" s="108" t="s">
        <v>18877</v>
      </c>
    </row>
    <row r="4586" spans="1:3" x14ac:dyDescent="0.3">
      <c r="A4586" s="108">
        <f t="shared" si="71"/>
        <v>0</v>
      </c>
      <c r="B4586" s="108" t="s">
        <v>18880</v>
      </c>
      <c r="C4586" s="108" t="s">
        <v>18881</v>
      </c>
    </row>
    <row r="4587" spans="1:3" x14ac:dyDescent="0.3">
      <c r="A4587" s="108">
        <f t="shared" si="71"/>
        <v>0</v>
      </c>
      <c r="B4587" s="108" t="s">
        <v>18884</v>
      </c>
      <c r="C4587" s="108" t="s">
        <v>18885</v>
      </c>
    </row>
    <row r="4588" spans="1:3" x14ac:dyDescent="0.3">
      <c r="A4588" s="108">
        <f t="shared" si="71"/>
        <v>0</v>
      </c>
      <c r="B4588" s="108" t="s">
        <v>18888</v>
      </c>
      <c r="C4588" s="108" t="s">
        <v>18889</v>
      </c>
    </row>
    <row r="4589" spans="1:3" x14ac:dyDescent="0.3">
      <c r="A4589" s="108">
        <f t="shared" si="71"/>
        <v>0</v>
      </c>
      <c r="B4589" s="108" t="s">
        <v>18892</v>
      </c>
      <c r="C4589" s="108" t="s">
        <v>18893</v>
      </c>
    </row>
    <row r="4590" spans="1:3" x14ac:dyDescent="0.3">
      <c r="A4590" s="108">
        <f t="shared" si="71"/>
        <v>0</v>
      </c>
      <c r="B4590" s="108" t="s">
        <v>18896</v>
      </c>
      <c r="C4590" s="108" t="s">
        <v>18897</v>
      </c>
    </row>
    <row r="4591" spans="1:3" x14ac:dyDescent="0.3">
      <c r="A4591" s="108">
        <f t="shared" si="71"/>
        <v>0</v>
      </c>
      <c r="B4591" s="108" t="s">
        <v>18900</v>
      </c>
      <c r="C4591" s="108" t="s">
        <v>18901</v>
      </c>
    </row>
    <row r="4592" spans="1:3" x14ac:dyDescent="0.3">
      <c r="A4592" s="108">
        <f t="shared" si="71"/>
        <v>0</v>
      </c>
      <c r="B4592" s="108" t="s">
        <v>18904</v>
      </c>
      <c r="C4592" s="108" t="s">
        <v>18905</v>
      </c>
    </row>
    <row r="4593" spans="1:3" x14ac:dyDescent="0.3">
      <c r="A4593" s="108">
        <f t="shared" si="71"/>
        <v>0</v>
      </c>
      <c r="B4593" s="108" t="s">
        <v>18906</v>
      </c>
      <c r="C4593" s="108" t="s">
        <v>18907</v>
      </c>
    </row>
    <row r="4594" spans="1:3" x14ac:dyDescent="0.3">
      <c r="A4594" s="108">
        <f t="shared" si="71"/>
        <v>0</v>
      </c>
      <c r="B4594" s="108" t="s">
        <v>18910</v>
      </c>
      <c r="C4594" s="108" t="s">
        <v>18911</v>
      </c>
    </row>
    <row r="4595" spans="1:3" x14ac:dyDescent="0.3">
      <c r="A4595" s="108">
        <f t="shared" si="71"/>
        <v>0</v>
      </c>
      <c r="B4595" s="108" t="s">
        <v>18914</v>
      </c>
      <c r="C4595" s="108" t="s">
        <v>18915</v>
      </c>
    </row>
    <row r="4596" spans="1:3" x14ac:dyDescent="0.3">
      <c r="A4596" s="108">
        <f t="shared" si="71"/>
        <v>0</v>
      </c>
      <c r="B4596" s="108" t="s">
        <v>18918</v>
      </c>
      <c r="C4596" s="108" t="s">
        <v>18919</v>
      </c>
    </row>
    <row r="4597" spans="1:3" x14ac:dyDescent="0.3">
      <c r="A4597" s="108">
        <f t="shared" si="71"/>
        <v>0</v>
      </c>
      <c r="B4597" s="108" t="s">
        <v>18922</v>
      </c>
      <c r="C4597" s="108" t="s">
        <v>18923</v>
      </c>
    </row>
    <row r="4598" spans="1:3" x14ac:dyDescent="0.3">
      <c r="A4598" s="108">
        <f t="shared" si="71"/>
        <v>0</v>
      </c>
      <c r="B4598" s="108" t="s">
        <v>18926</v>
      </c>
      <c r="C4598" s="108" t="s">
        <v>18927</v>
      </c>
    </row>
    <row r="4599" spans="1:3" x14ac:dyDescent="0.3">
      <c r="A4599" s="108">
        <f t="shared" si="71"/>
        <v>0</v>
      </c>
      <c r="B4599" s="108" t="s">
        <v>18930</v>
      </c>
      <c r="C4599" s="108" t="s">
        <v>18931</v>
      </c>
    </row>
    <row r="4600" spans="1:3" x14ac:dyDescent="0.3">
      <c r="A4600" s="108">
        <f t="shared" si="71"/>
        <v>0</v>
      </c>
      <c r="B4600" s="108" t="s">
        <v>18933</v>
      </c>
      <c r="C4600" s="108" t="s">
        <v>18934</v>
      </c>
    </row>
    <row r="4601" spans="1:3" x14ac:dyDescent="0.3">
      <c r="A4601" s="108">
        <f t="shared" si="71"/>
        <v>0</v>
      </c>
      <c r="B4601" s="108" t="s">
        <v>18937</v>
      </c>
      <c r="C4601" s="108" t="s">
        <v>18938</v>
      </c>
    </row>
    <row r="4602" spans="1:3" x14ac:dyDescent="0.3">
      <c r="A4602" s="108">
        <f t="shared" si="71"/>
        <v>0</v>
      </c>
      <c r="B4602" s="108" t="s">
        <v>18941</v>
      </c>
      <c r="C4602" s="108" t="s">
        <v>18942</v>
      </c>
    </row>
    <row r="4603" spans="1:3" x14ac:dyDescent="0.3">
      <c r="A4603" s="108">
        <f t="shared" si="71"/>
        <v>0</v>
      </c>
      <c r="B4603" s="108" t="s">
        <v>18945</v>
      </c>
      <c r="C4603" s="108" t="s">
        <v>18946</v>
      </c>
    </row>
    <row r="4604" spans="1:3" x14ac:dyDescent="0.3">
      <c r="A4604" s="108">
        <f t="shared" si="71"/>
        <v>0</v>
      </c>
      <c r="B4604" s="108" t="s">
        <v>18949</v>
      </c>
      <c r="C4604" s="108" t="s">
        <v>18950</v>
      </c>
    </row>
    <row r="4605" spans="1:3" x14ac:dyDescent="0.3">
      <c r="A4605" s="108">
        <f t="shared" si="71"/>
        <v>0</v>
      </c>
      <c r="B4605" s="108" t="s">
        <v>18953</v>
      </c>
      <c r="C4605" s="108" t="s">
        <v>18954</v>
      </c>
    </row>
    <row r="4606" spans="1:3" x14ac:dyDescent="0.3">
      <c r="A4606" s="108">
        <f t="shared" si="71"/>
        <v>0</v>
      </c>
      <c r="B4606" s="108" t="s">
        <v>18957</v>
      </c>
      <c r="C4606" s="108" t="s">
        <v>18958</v>
      </c>
    </row>
    <row r="4607" spans="1:3" x14ac:dyDescent="0.3">
      <c r="A4607" s="108">
        <f t="shared" si="71"/>
        <v>0</v>
      </c>
      <c r="B4607" s="108" t="s">
        <v>18961</v>
      </c>
      <c r="C4607" s="108" t="s">
        <v>18962</v>
      </c>
    </row>
    <row r="4608" spans="1:3" x14ac:dyDescent="0.3">
      <c r="A4608" s="108">
        <f t="shared" si="71"/>
        <v>0</v>
      </c>
      <c r="B4608" s="108" t="s">
        <v>18965</v>
      </c>
      <c r="C4608" s="108" t="s">
        <v>18966</v>
      </c>
    </row>
    <row r="4609" spans="1:3" x14ac:dyDescent="0.3">
      <c r="A4609" s="108">
        <f t="shared" si="71"/>
        <v>0</v>
      </c>
      <c r="B4609" s="108" t="s">
        <v>18968</v>
      </c>
      <c r="C4609" s="108" t="s">
        <v>18969</v>
      </c>
    </row>
    <row r="4610" spans="1:3" x14ac:dyDescent="0.3">
      <c r="A4610" s="108">
        <f t="shared" si="71"/>
        <v>0</v>
      </c>
      <c r="B4610" s="108" t="s">
        <v>18971</v>
      </c>
      <c r="C4610" s="108" t="s">
        <v>18972</v>
      </c>
    </row>
    <row r="4611" spans="1:3" x14ac:dyDescent="0.3">
      <c r="A4611" s="108">
        <f t="shared" ref="A4611:A4674" si="72">IFERROR(IF(SEARCH($D$1,C4611)&gt;0,A4610+1,A4610),A4610)</f>
        <v>0</v>
      </c>
      <c r="B4611" s="108" t="s">
        <v>18975</v>
      </c>
      <c r="C4611" s="108" t="s">
        <v>18976</v>
      </c>
    </row>
    <row r="4612" spans="1:3" x14ac:dyDescent="0.3">
      <c r="A4612" s="108">
        <f t="shared" si="72"/>
        <v>0</v>
      </c>
      <c r="B4612" s="108" t="s">
        <v>18979</v>
      </c>
      <c r="C4612" s="108" t="s">
        <v>18980</v>
      </c>
    </row>
    <row r="4613" spans="1:3" x14ac:dyDescent="0.3">
      <c r="A4613" s="108">
        <f t="shared" si="72"/>
        <v>0</v>
      </c>
      <c r="B4613" s="108" t="s">
        <v>18983</v>
      </c>
      <c r="C4613" s="108" t="s">
        <v>18984</v>
      </c>
    </row>
    <row r="4614" spans="1:3" x14ac:dyDescent="0.3">
      <c r="A4614" s="108">
        <f t="shared" si="72"/>
        <v>0</v>
      </c>
      <c r="B4614" s="108" t="s">
        <v>18987</v>
      </c>
      <c r="C4614" s="108" t="s">
        <v>18988</v>
      </c>
    </row>
    <row r="4615" spans="1:3" x14ac:dyDescent="0.3">
      <c r="A4615" s="108">
        <f t="shared" si="72"/>
        <v>0</v>
      </c>
      <c r="B4615" s="108" t="s">
        <v>18991</v>
      </c>
      <c r="C4615" s="108" t="s">
        <v>18992</v>
      </c>
    </row>
    <row r="4616" spans="1:3" x14ac:dyDescent="0.3">
      <c r="A4616" s="108">
        <f t="shared" si="72"/>
        <v>0</v>
      </c>
      <c r="B4616" s="108" t="s">
        <v>18995</v>
      </c>
      <c r="C4616" s="108" t="s">
        <v>18996</v>
      </c>
    </row>
    <row r="4617" spans="1:3" x14ac:dyDescent="0.3">
      <c r="A4617" s="108">
        <f t="shared" si="72"/>
        <v>0</v>
      </c>
      <c r="B4617" s="108" t="s">
        <v>18999</v>
      </c>
      <c r="C4617" s="108" t="s">
        <v>19000</v>
      </c>
    </row>
    <row r="4618" spans="1:3" x14ac:dyDescent="0.3">
      <c r="A4618" s="108">
        <f t="shared" si="72"/>
        <v>0</v>
      </c>
      <c r="B4618" s="108" t="s">
        <v>19003</v>
      </c>
      <c r="C4618" s="108" t="s">
        <v>19004</v>
      </c>
    </row>
    <row r="4619" spans="1:3" x14ac:dyDescent="0.3">
      <c r="A4619" s="108">
        <f t="shared" si="72"/>
        <v>0</v>
      </c>
      <c r="B4619" s="108" t="s">
        <v>19007</v>
      </c>
      <c r="C4619" s="108" t="s">
        <v>19008</v>
      </c>
    </row>
    <row r="4620" spans="1:3" x14ac:dyDescent="0.3">
      <c r="A4620" s="108">
        <f t="shared" si="72"/>
        <v>0</v>
      </c>
      <c r="B4620" s="108" t="s">
        <v>19011</v>
      </c>
      <c r="C4620" s="108" t="s">
        <v>19012</v>
      </c>
    </row>
    <row r="4621" spans="1:3" x14ac:dyDescent="0.3">
      <c r="A4621" s="108">
        <f t="shared" si="72"/>
        <v>0</v>
      </c>
      <c r="B4621" s="108" t="s">
        <v>19015</v>
      </c>
      <c r="C4621" s="108" t="s">
        <v>19016</v>
      </c>
    </row>
    <row r="4622" spans="1:3" x14ac:dyDescent="0.3">
      <c r="A4622" s="108">
        <f t="shared" si="72"/>
        <v>0</v>
      </c>
      <c r="B4622" s="108" t="s">
        <v>19019</v>
      </c>
      <c r="C4622" s="108" t="s">
        <v>19021</v>
      </c>
    </row>
    <row r="4623" spans="1:3" x14ac:dyDescent="0.3">
      <c r="A4623" s="108">
        <f t="shared" si="72"/>
        <v>0</v>
      </c>
      <c r="B4623" s="108" t="s">
        <v>19024</v>
      </c>
      <c r="C4623" s="108" t="s">
        <v>19025</v>
      </c>
    </row>
    <row r="4624" spans="1:3" x14ac:dyDescent="0.3">
      <c r="A4624" s="108">
        <f t="shared" si="72"/>
        <v>0</v>
      </c>
      <c r="B4624" s="108" t="s">
        <v>19028</v>
      </c>
      <c r="C4624" s="108" t="s">
        <v>19029</v>
      </c>
    </row>
    <row r="4625" spans="1:3" x14ac:dyDescent="0.3">
      <c r="A4625" s="108">
        <f t="shared" si="72"/>
        <v>0</v>
      </c>
      <c r="B4625" s="108" t="s">
        <v>19032</v>
      </c>
      <c r="C4625" s="108" t="s">
        <v>19033</v>
      </c>
    </row>
    <row r="4626" spans="1:3" x14ac:dyDescent="0.3">
      <c r="A4626" s="108">
        <f t="shared" si="72"/>
        <v>0</v>
      </c>
      <c r="B4626" s="108" t="s">
        <v>19036</v>
      </c>
      <c r="C4626" s="108" t="s">
        <v>19037</v>
      </c>
    </row>
    <row r="4627" spans="1:3" x14ac:dyDescent="0.3">
      <c r="A4627" s="108">
        <f t="shared" si="72"/>
        <v>0</v>
      </c>
      <c r="B4627" s="108" t="s">
        <v>19040</v>
      </c>
      <c r="C4627" s="108" t="s">
        <v>19041</v>
      </c>
    </row>
    <row r="4628" spans="1:3" x14ac:dyDescent="0.3">
      <c r="A4628" s="108">
        <f t="shared" si="72"/>
        <v>0</v>
      </c>
      <c r="B4628" s="108" t="s">
        <v>19044</v>
      </c>
      <c r="C4628" s="108" t="s">
        <v>19045</v>
      </c>
    </row>
    <row r="4629" spans="1:3" x14ac:dyDescent="0.3">
      <c r="A4629" s="108">
        <f t="shared" si="72"/>
        <v>0</v>
      </c>
      <c r="B4629" s="108" t="s">
        <v>19048</v>
      </c>
      <c r="C4629" s="108" t="s">
        <v>19049</v>
      </c>
    </row>
    <row r="4630" spans="1:3" x14ac:dyDescent="0.3">
      <c r="A4630" s="108">
        <f t="shared" si="72"/>
        <v>0</v>
      </c>
      <c r="B4630" s="108" t="s">
        <v>19052</v>
      </c>
      <c r="C4630" s="108" t="s">
        <v>19053</v>
      </c>
    </row>
    <row r="4631" spans="1:3" x14ac:dyDescent="0.3">
      <c r="A4631" s="108">
        <f t="shared" si="72"/>
        <v>0</v>
      </c>
      <c r="B4631" s="108" t="s">
        <v>19056</v>
      </c>
      <c r="C4631" s="108" t="s">
        <v>19057</v>
      </c>
    </row>
    <row r="4632" spans="1:3" x14ac:dyDescent="0.3">
      <c r="A4632" s="108">
        <f t="shared" si="72"/>
        <v>0</v>
      </c>
      <c r="B4632" s="108" t="s">
        <v>19060</v>
      </c>
      <c r="C4632" s="108" t="s">
        <v>19061</v>
      </c>
    </row>
    <row r="4633" spans="1:3" x14ac:dyDescent="0.3">
      <c r="A4633" s="108">
        <f t="shared" si="72"/>
        <v>0</v>
      </c>
      <c r="B4633" s="108" t="s">
        <v>19064</v>
      </c>
      <c r="C4633" s="108" t="s">
        <v>19065</v>
      </c>
    </row>
    <row r="4634" spans="1:3" x14ac:dyDescent="0.3">
      <c r="A4634" s="108">
        <f t="shared" si="72"/>
        <v>0</v>
      </c>
      <c r="B4634" s="108" t="s">
        <v>19068</v>
      </c>
      <c r="C4634" s="108" t="s">
        <v>19069</v>
      </c>
    </row>
    <row r="4635" spans="1:3" x14ac:dyDescent="0.3">
      <c r="A4635" s="108">
        <f t="shared" si="72"/>
        <v>0</v>
      </c>
      <c r="B4635" s="108" t="s">
        <v>19072</v>
      </c>
      <c r="C4635" s="108" t="s">
        <v>19073</v>
      </c>
    </row>
    <row r="4636" spans="1:3" x14ac:dyDescent="0.3">
      <c r="A4636" s="108">
        <f t="shared" si="72"/>
        <v>0</v>
      </c>
      <c r="B4636" s="108" t="s">
        <v>19076</v>
      </c>
      <c r="C4636" s="108" t="s">
        <v>19077</v>
      </c>
    </row>
    <row r="4637" spans="1:3" x14ac:dyDescent="0.3">
      <c r="A4637" s="108">
        <f t="shared" si="72"/>
        <v>0</v>
      </c>
      <c r="B4637" s="108" t="s">
        <v>19081</v>
      </c>
      <c r="C4637" s="108" t="s">
        <v>19082</v>
      </c>
    </row>
    <row r="4638" spans="1:3" x14ac:dyDescent="0.3">
      <c r="A4638" s="108">
        <f t="shared" si="72"/>
        <v>0</v>
      </c>
      <c r="B4638" s="108" t="s">
        <v>19085</v>
      </c>
      <c r="C4638" s="108" t="s">
        <v>19086</v>
      </c>
    </row>
    <row r="4639" spans="1:3" x14ac:dyDescent="0.3">
      <c r="A4639" s="108">
        <f t="shared" si="72"/>
        <v>0</v>
      </c>
      <c r="B4639" s="108" t="s">
        <v>19089</v>
      </c>
      <c r="C4639" s="108" t="s">
        <v>19090</v>
      </c>
    </row>
    <row r="4640" spans="1:3" x14ac:dyDescent="0.3">
      <c r="A4640" s="108">
        <f t="shared" si="72"/>
        <v>0</v>
      </c>
      <c r="B4640" s="108" t="s">
        <v>19093</v>
      </c>
      <c r="C4640" s="108" t="s">
        <v>19094</v>
      </c>
    </row>
    <row r="4641" spans="1:3" x14ac:dyDescent="0.3">
      <c r="A4641" s="108">
        <f t="shared" si="72"/>
        <v>0</v>
      </c>
      <c r="B4641" s="108" t="s">
        <v>19097</v>
      </c>
      <c r="C4641" s="108" t="s">
        <v>19098</v>
      </c>
    </row>
    <row r="4642" spans="1:3" x14ac:dyDescent="0.3">
      <c r="A4642" s="108">
        <f t="shared" si="72"/>
        <v>0</v>
      </c>
      <c r="B4642" s="108" t="s">
        <v>19101</v>
      </c>
      <c r="C4642" s="108" t="s">
        <v>19102</v>
      </c>
    </row>
    <row r="4643" spans="1:3" x14ac:dyDescent="0.3">
      <c r="A4643" s="108">
        <f t="shared" si="72"/>
        <v>0</v>
      </c>
      <c r="B4643" s="108" t="s">
        <v>19105</v>
      </c>
      <c r="C4643" s="108" t="s">
        <v>19106</v>
      </c>
    </row>
    <row r="4644" spans="1:3" x14ac:dyDescent="0.3">
      <c r="A4644" s="108">
        <f t="shared" si="72"/>
        <v>0</v>
      </c>
      <c r="B4644" s="108" t="s">
        <v>19109</v>
      </c>
      <c r="C4644" s="108" t="s">
        <v>19110</v>
      </c>
    </row>
    <row r="4645" spans="1:3" x14ac:dyDescent="0.3">
      <c r="A4645" s="108">
        <f t="shared" si="72"/>
        <v>0</v>
      </c>
      <c r="B4645" s="108" t="s">
        <v>19113</v>
      </c>
      <c r="C4645" s="108" t="s">
        <v>19114</v>
      </c>
    </row>
    <row r="4646" spans="1:3" x14ac:dyDescent="0.3">
      <c r="A4646" s="108">
        <f t="shared" si="72"/>
        <v>0</v>
      </c>
      <c r="B4646" s="108" t="s">
        <v>19117</v>
      </c>
      <c r="C4646" s="108" t="s">
        <v>19118</v>
      </c>
    </row>
    <row r="4647" spans="1:3" x14ac:dyDescent="0.3">
      <c r="A4647" s="108">
        <f t="shared" si="72"/>
        <v>0</v>
      </c>
      <c r="B4647" s="108" t="s">
        <v>19121</v>
      </c>
      <c r="C4647" s="108" t="s">
        <v>19122</v>
      </c>
    </row>
    <row r="4648" spans="1:3" x14ac:dyDescent="0.3">
      <c r="A4648" s="108">
        <f t="shared" si="72"/>
        <v>0</v>
      </c>
      <c r="B4648" s="108" t="s">
        <v>19125</v>
      </c>
      <c r="C4648" s="108" t="s">
        <v>19126</v>
      </c>
    </row>
    <row r="4649" spans="1:3" x14ac:dyDescent="0.3">
      <c r="A4649" s="108">
        <f t="shared" si="72"/>
        <v>0</v>
      </c>
      <c r="B4649" s="108" t="s">
        <v>19129</v>
      </c>
      <c r="C4649" s="108" t="s">
        <v>19130</v>
      </c>
    </row>
    <row r="4650" spans="1:3" x14ac:dyDescent="0.3">
      <c r="A4650" s="108">
        <f t="shared" si="72"/>
        <v>0</v>
      </c>
      <c r="B4650" s="108" t="s">
        <v>19133</v>
      </c>
      <c r="C4650" s="108" t="s">
        <v>19134</v>
      </c>
    </row>
    <row r="4651" spans="1:3" x14ac:dyDescent="0.3">
      <c r="A4651" s="108">
        <f t="shared" si="72"/>
        <v>0</v>
      </c>
      <c r="B4651" s="108" t="s">
        <v>19137</v>
      </c>
      <c r="C4651" s="108" t="s">
        <v>19138</v>
      </c>
    </row>
    <row r="4652" spans="1:3" x14ac:dyDescent="0.3">
      <c r="A4652" s="108">
        <f t="shared" si="72"/>
        <v>0</v>
      </c>
      <c r="B4652" s="108" t="s">
        <v>19140</v>
      </c>
      <c r="C4652" s="108" t="s">
        <v>19141</v>
      </c>
    </row>
    <row r="4653" spans="1:3" x14ac:dyDescent="0.3">
      <c r="A4653" s="108">
        <f t="shared" si="72"/>
        <v>0</v>
      </c>
      <c r="B4653" s="108" t="s">
        <v>19144</v>
      </c>
      <c r="C4653" s="108" t="s">
        <v>19145</v>
      </c>
    </row>
    <row r="4654" spans="1:3" x14ac:dyDescent="0.3">
      <c r="A4654" s="108">
        <f t="shared" si="72"/>
        <v>0</v>
      </c>
      <c r="B4654" s="108" t="s">
        <v>19148</v>
      </c>
      <c r="C4654" s="108" t="s">
        <v>19149</v>
      </c>
    </row>
    <row r="4655" spans="1:3" x14ac:dyDescent="0.3">
      <c r="A4655" s="108">
        <f t="shared" si="72"/>
        <v>0</v>
      </c>
      <c r="B4655" s="108" t="s">
        <v>19152</v>
      </c>
      <c r="C4655" s="108" t="s">
        <v>19153</v>
      </c>
    </row>
    <row r="4656" spans="1:3" x14ac:dyDescent="0.3">
      <c r="A4656" s="108">
        <f t="shared" si="72"/>
        <v>0</v>
      </c>
      <c r="B4656" s="108" t="s">
        <v>19080</v>
      </c>
      <c r="C4656" s="108" t="s">
        <v>19156</v>
      </c>
    </row>
    <row r="4657" spans="1:3" x14ac:dyDescent="0.3">
      <c r="A4657" s="108">
        <f t="shared" si="72"/>
        <v>0</v>
      </c>
      <c r="B4657" s="108" t="s">
        <v>19157</v>
      </c>
      <c r="C4657" s="108" t="s">
        <v>19158</v>
      </c>
    </row>
    <row r="4658" spans="1:3" x14ac:dyDescent="0.3">
      <c r="A4658" s="108">
        <f t="shared" si="72"/>
        <v>0</v>
      </c>
      <c r="B4658" s="108" t="s">
        <v>19161</v>
      </c>
      <c r="C4658" s="108" t="s">
        <v>19162</v>
      </c>
    </row>
    <row r="4659" spans="1:3" x14ac:dyDescent="0.3">
      <c r="A4659" s="108">
        <f t="shared" si="72"/>
        <v>0</v>
      </c>
      <c r="B4659" s="108" t="s">
        <v>19165</v>
      </c>
      <c r="C4659" s="108" t="s">
        <v>19166</v>
      </c>
    </row>
    <row r="4660" spans="1:3" x14ac:dyDescent="0.3">
      <c r="A4660" s="108">
        <f t="shared" si="72"/>
        <v>0</v>
      </c>
      <c r="B4660" s="108" t="s">
        <v>19169</v>
      </c>
      <c r="C4660" s="108" t="s">
        <v>19170</v>
      </c>
    </row>
    <row r="4661" spans="1:3" x14ac:dyDescent="0.3">
      <c r="A4661" s="108">
        <f t="shared" si="72"/>
        <v>0</v>
      </c>
      <c r="B4661" s="108" t="s">
        <v>19172</v>
      </c>
      <c r="C4661" s="108" t="s">
        <v>19173</v>
      </c>
    </row>
    <row r="4662" spans="1:3" x14ac:dyDescent="0.3">
      <c r="A4662" s="108">
        <f t="shared" si="72"/>
        <v>0</v>
      </c>
      <c r="B4662" s="108" t="s">
        <v>19176</v>
      </c>
      <c r="C4662" s="108" t="s">
        <v>19177</v>
      </c>
    </row>
    <row r="4663" spans="1:3" x14ac:dyDescent="0.3">
      <c r="A4663" s="108">
        <f t="shared" si="72"/>
        <v>0</v>
      </c>
      <c r="B4663" s="108" t="s">
        <v>19180</v>
      </c>
      <c r="C4663" s="108" t="s">
        <v>19181</v>
      </c>
    </row>
    <row r="4664" spans="1:3" x14ac:dyDescent="0.3">
      <c r="A4664" s="108">
        <f t="shared" si="72"/>
        <v>0</v>
      </c>
      <c r="B4664" s="108" t="s">
        <v>19184</v>
      </c>
      <c r="C4664" s="108" t="s">
        <v>19185</v>
      </c>
    </row>
    <row r="4665" spans="1:3" x14ac:dyDescent="0.3">
      <c r="A4665" s="108">
        <f t="shared" si="72"/>
        <v>0</v>
      </c>
      <c r="B4665" s="108" t="s">
        <v>19188</v>
      </c>
      <c r="C4665" s="108" t="s">
        <v>19189</v>
      </c>
    </row>
    <row r="4666" spans="1:3" x14ac:dyDescent="0.3">
      <c r="A4666" s="108">
        <f t="shared" si="72"/>
        <v>0</v>
      </c>
      <c r="B4666" s="108" t="s">
        <v>19192</v>
      </c>
      <c r="C4666" s="108" t="s">
        <v>19193</v>
      </c>
    </row>
    <row r="4667" spans="1:3" x14ac:dyDescent="0.3">
      <c r="A4667" s="108">
        <f t="shared" si="72"/>
        <v>0</v>
      </c>
      <c r="B4667" s="108" t="s">
        <v>19196</v>
      </c>
      <c r="C4667" s="108" t="s">
        <v>19197</v>
      </c>
    </row>
    <row r="4668" spans="1:3" x14ac:dyDescent="0.3">
      <c r="A4668" s="108">
        <f t="shared" si="72"/>
        <v>0</v>
      </c>
      <c r="B4668" s="108" t="s">
        <v>19200</v>
      </c>
      <c r="C4668" s="108" t="s">
        <v>19202</v>
      </c>
    </row>
    <row r="4669" spans="1:3" x14ac:dyDescent="0.3">
      <c r="A4669" s="108">
        <f t="shared" si="72"/>
        <v>0</v>
      </c>
      <c r="B4669" s="108" t="s">
        <v>19205</v>
      </c>
      <c r="C4669" s="108" t="s">
        <v>19206</v>
      </c>
    </row>
    <row r="4670" spans="1:3" x14ac:dyDescent="0.3">
      <c r="A4670" s="108">
        <f t="shared" si="72"/>
        <v>0</v>
      </c>
      <c r="B4670" s="108" t="s">
        <v>19209</v>
      </c>
      <c r="C4670" s="108" t="s">
        <v>19210</v>
      </c>
    </row>
    <row r="4671" spans="1:3" x14ac:dyDescent="0.3">
      <c r="A4671" s="108">
        <f t="shared" si="72"/>
        <v>0</v>
      </c>
      <c r="B4671" s="108" t="s">
        <v>19213</v>
      </c>
      <c r="C4671" s="108" t="s">
        <v>19214</v>
      </c>
    </row>
    <row r="4672" spans="1:3" x14ac:dyDescent="0.3">
      <c r="A4672" s="108">
        <f t="shared" si="72"/>
        <v>0</v>
      </c>
      <c r="B4672" s="108" t="s">
        <v>19217</v>
      </c>
      <c r="C4672" s="108" t="s">
        <v>19218</v>
      </c>
    </row>
    <row r="4673" spans="1:3" x14ac:dyDescent="0.3">
      <c r="A4673" s="108">
        <f t="shared" si="72"/>
        <v>0</v>
      </c>
      <c r="B4673" s="108" t="s">
        <v>19221</v>
      </c>
      <c r="C4673" s="108" t="s">
        <v>19222</v>
      </c>
    </row>
    <row r="4674" spans="1:3" x14ac:dyDescent="0.3">
      <c r="A4674" s="108">
        <f t="shared" si="72"/>
        <v>0</v>
      </c>
      <c r="B4674" s="108" t="s">
        <v>19225</v>
      </c>
      <c r="C4674" s="108" t="s">
        <v>19226</v>
      </c>
    </row>
    <row r="4675" spans="1:3" x14ac:dyDescent="0.3">
      <c r="A4675" s="108">
        <f t="shared" ref="A4675:A4738" si="73">IFERROR(IF(SEARCH($D$1,C4675)&gt;0,A4674+1,A4674),A4674)</f>
        <v>0</v>
      </c>
      <c r="B4675" s="108" t="s">
        <v>19229</v>
      </c>
      <c r="C4675" s="108" t="s">
        <v>19230</v>
      </c>
    </row>
    <row r="4676" spans="1:3" x14ac:dyDescent="0.3">
      <c r="A4676" s="108">
        <f t="shared" si="73"/>
        <v>0</v>
      </c>
      <c r="B4676" s="108" t="s">
        <v>19233</v>
      </c>
      <c r="C4676" s="108" t="s">
        <v>19234</v>
      </c>
    </row>
    <row r="4677" spans="1:3" x14ac:dyDescent="0.3">
      <c r="A4677" s="108">
        <f t="shared" si="73"/>
        <v>0</v>
      </c>
      <c r="B4677" s="108" t="s">
        <v>19237</v>
      </c>
      <c r="C4677" s="108" t="s">
        <v>19238</v>
      </c>
    </row>
    <row r="4678" spans="1:3" x14ac:dyDescent="0.3">
      <c r="A4678" s="108">
        <f t="shared" si="73"/>
        <v>0</v>
      </c>
      <c r="B4678" s="108" t="s">
        <v>19241</v>
      </c>
      <c r="C4678" s="108" t="s">
        <v>19242</v>
      </c>
    </row>
    <row r="4679" spans="1:3" x14ac:dyDescent="0.3">
      <c r="A4679" s="108">
        <f t="shared" si="73"/>
        <v>0</v>
      </c>
      <c r="B4679" s="108" t="s">
        <v>19245</v>
      </c>
      <c r="C4679" s="108" t="s">
        <v>19246</v>
      </c>
    </row>
    <row r="4680" spans="1:3" x14ac:dyDescent="0.3">
      <c r="A4680" s="108">
        <f t="shared" si="73"/>
        <v>0</v>
      </c>
      <c r="B4680" s="108" t="s">
        <v>19249</v>
      </c>
      <c r="C4680" s="108" t="s">
        <v>19250</v>
      </c>
    </row>
    <row r="4681" spans="1:3" x14ac:dyDescent="0.3">
      <c r="A4681" s="108">
        <f t="shared" si="73"/>
        <v>0</v>
      </c>
      <c r="B4681" s="108" t="s">
        <v>19253</v>
      </c>
      <c r="C4681" s="108" t="s">
        <v>19254</v>
      </c>
    </row>
    <row r="4682" spans="1:3" x14ac:dyDescent="0.3">
      <c r="A4682" s="108">
        <f t="shared" si="73"/>
        <v>0</v>
      </c>
      <c r="B4682" s="108" t="s">
        <v>19257</v>
      </c>
      <c r="C4682" s="108" t="s">
        <v>19258</v>
      </c>
    </row>
    <row r="4683" spans="1:3" x14ac:dyDescent="0.3">
      <c r="A4683" s="108">
        <f t="shared" si="73"/>
        <v>0</v>
      </c>
      <c r="B4683" s="108" t="s">
        <v>19261</v>
      </c>
      <c r="C4683" s="108" t="s">
        <v>19262</v>
      </c>
    </row>
    <row r="4684" spans="1:3" x14ac:dyDescent="0.3">
      <c r="A4684" s="108">
        <f t="shared" si="73"/>
        <v>0</v>
      </c>
      <c r="B4684" s="108" t="s">
        <v>19265</v>
      </c>
      <c r="C4684" s="108" t="s">
        <v>19266</v>
      </c>
    </row>
    <row r="4685" spans="1:3" x14ac:dyDescent="0.3">
      <c r="A4685" s="108">
        <f t="shared" si="73"/>
        <v>0</v>
      </c>
      <c r="B4685" s="108" t="s">
        <v>19269</v>
      </c>
      <c r="C4685" s="108" t="s">
        <v>19270</v>
      </c>
    </row>
    <row r="4686" spans="1:3" x14ac:dyDescent="0.3">
      <c r="A4686" s="108">
        <f t="shared" si="73"/>
        <v>0</v>
      </c>
      <c r="B4686" s="108" t="s">
        <v>19273</v>
      </c>
      <c r="C4686" s="108" t="s">
        <v>19274</v>
      </c>
    </row>
    <row r="4687" spans="1:3" x14ac:dyDescent="0.3">
      <c r="A4687" s="108">
        <f t="shared" si="73"/>
        <v>0</v>
      </c>
      <c r="B4687" s="108" t="s">
        <v>19277</v>
      </c>
      <c r="C4687" s="108" t="s">
        <v>19278</v>
      </c>
    </row>
    <row r="4688" spans="1:3" x14ac:dyDescent="0.3">
      <c r="A4688" s="108">
        <f t="shared" si="73"/>
        <v>0</v>
      </c>
      <c r="B4688" s="108" t="s">
        <v>19281</v>
      </c>
      <c r="C4688" s="108" t="s">
        <v>19282</v>
      </c>
    </row>
    <row r="4689" spans="1:3" x14ac:dyDescent="0.3">
      <c r="A4689" s="108">
        <f t="shared" si="73"/>
        <v>0</v>
      </c>
      <c r="B4689" s="108" t="s">
        <v>19285</v>
      </c>
      <c r="C4689" s="108" t="s">
        <v>19286</v>
      </c>
    </row>
    <row r="4690" spans="1:3" x14ac:dyDescent="0.3">
      <c r="A4690" s="108">
        <f t="shared" si="73"/>
        <v>0</v>
      </c>
      <c r="B4690" s="108" t="s">
        <v>19289</v>
      </c>
      <c r="C4690" s="108" t="s">
        <v>19290</v>
      </c>
    </row>
    <row r="4691" spans="1:3" x14ac:dyDescent="0.3">
      <c r="A4691" s="108">
        <f t="shared" si="73"/>
        <v>0</v>
      </c>
      <c r="B4691" s="108" t="s">
        <v>19293</v>
      </c>
      <c r="C4691" s="108" t="s">
        <v>19294</v>
      </c>
    </row>
    <row r="4692" spans="1:3" x14ac:dyDescent="0.3">
      <c r="A4692" s="108">
        <f t="shared" si="73"/>
        <v>0</v>
      </c>
      <c r="B4692" s="108" t="s">
        <v>19297</v>
      </c>
      <c r="C4692" s="108" t="s">
        <v>19298</v>
      </c>
    </row>
    <row r="4693" spans="1:3" x14ac:dyDescent="0.3">
      <c r="A4693" s="108">
        <f t="shared" si="73"/>
        <v>0</v>
      </c>
      <c r="B4693" s="108" t="s">
        <v>19301</v>
      </c>
      <c r="C4693" s="108" t="s">
        <v>19302</v>
      </c>
    </row>
    <row r="4694" spans="1:3" x14ac:dyDescent="0.3">
      <c r="A4694" s="108">
        <f t="shared" si="73"/>
        <v>0</v>
      </c>
      <c r="B4694" s="108" t="s">
        <v>19305</v>
      </c>
      <c r="C4694" s="108" t="s">
        <v>19306</v>
      </c>
    </row>
    <row r="4695" spans="1:3" x14ac:dyDescent="0.3">
      <c r="A4695" s="108">
        <f t="shared" si="73"/>
        <v>0</v>
      </c>
      <c r="B4695" s="108" t="s">
        <v>19309</v>
      </c>
      <c r="C4695" s="108" t="s">
        <v>19310</v>
      </c>
    </row>
    <row r="4696" spans="1:3" x14ac:dyDescent="0.3">
      <c r="A4696" s="108">
        <f t="shared" si="73"/>
        <v>0</v>
      </c>
      <c r="B4696" s="108" t="s">
        <v>19313</v>
      </c>
      <c r="C4696" s="108" t="s">
        <v>19314</v>
      </c>
    </row>
    <row r="4697" spans="1:3" x14ac:dyDescent="0.3">
      <c r="A4697" s="108">
        <f t="shared" si="73"/>
        <v>0</v>
      </c>
      <c r="B4697" s="108" t="s">
        <v>19317</v>
      </c>
      <c r="C4697" s="108" t="s">
        <v>19318</v>
      </c>
    </row>
    <row r="4698" spans="1:3" x14ac:dyDescent="0.3">
      <c r="A4698" s="108">
        <f t="shared" si="73"/>
        <v>0</v>
      </c>
      <c r="B4698" s="108" t="s">
        <v>19321</v>
      </c>
      <c r="C4698" s="108" t="s">
        <v>19322</v>
      </c>
    </row>
    <row r="4699" spans="1:3" x14ac:dyDescent="0.3">
      <c r="A4699" s="108">
        <f t="shared" si="73"/>
        <v>0</v>
      </c>
      <c r="B4699" s="108" t="s">
        <v>19325</v>
      </c>
      <c r="C4699" s="108" t="s">
        <v>19326</v>
      </c>
    </row>
    <row r="4700" spans="1:3" x14ac:dyDescent="0.3">
      <c r="A4700" s="108">
        <f t="shared" si="73"/>
        <v>0</v>
      </c>
      <c r="B4700" s="108" t="s">
        <v>19329</v>
      </c>
      <c r="C4700" s="108" t="s">
        <v>19330</v>
      </c>
    </row>
    <row r="4701" spans="1:3" x14ac:dyDescent="0.3">
      <c r="A4701" s="108">
        <f t="shared" si="73"/>
        <v>0</v>
      </c>
      <c r="B4701" s="108" t="s">
        <v>19332</v>
      </c>
      <c r="C4701" s="108" t="s">
        <v>19333</v>
      </c>
    </row>
    <row r="4702" spans="1:3" x14ac:dyDescent="0.3">
      <c r="A4702" s="108">
        <f t="shared" si="73"/>
        <v>0</v>
      </c>
      <c r="B4702" s="108" t="s">
        <v>19336</v>
      </c>
      <c r="C4702" s="108" t="s">
        <v>19337</v>
      </c>
    </row>
    <row r="4703" spans="1:3" x14ac:dyDescent="0.3">
      <c r="A4703" s="108">
        <f t="shared" si="73"/>
        <v>0</v>
      </c>
      <c r="B4703" s="108" t="s">
        <v>19340</v>
      </c>
      <c r="C4703" s="108" t="s">
        <v>19341</v>
      </c>
    </row>
    <row r="4704" spans="1:3" x14ac:dyDescent="0.3">
      <c r="A4704" s="108">
        <f t="shared" si="73"/>
        <v>0</v>
      </c>
      <c r="B4704" s="108" t="s">
        <v>19344</v>
      </c>
      <c r="C4704" s="108" t="s">
        <v>19345</v>
      </c>
    </row>
    <row r="4705" spans="1:3" x14ac:dyDescent="0.3">
      <c r="A4705" s="108">
        <f t="shared" si="73"/>
        <v>0</v>
      </c>
      <c r="B4705" s="108" t="s">
        <v>19348</v>
      </c>
      <c r="C4705" s="108" t="s">
        <v>19349</v>
      </c>
    </row>
    <row r="4706" spans="1:3" x14ac:dyDescent="0.3">
      <c r="A4706" s="108">
        <f t="shared" si="73"/>
        <v>0</v>
      </c>
      <c r="B4706" s="108" t="s">
        <v>19352</v>
      </c>
      <c r="C4706" s="108" t="s">
        <v>19353</v>
      </c>
    </row>
    <row r="4707" spans="1:3" x14ac:dyDescent="0.3">
      <c r="A4707" s="108">
        <f t="shared" si="73"/>
        <v>0</v>
      </c>
      <c r="B4707" s="108" t="s">
        <v>19356</v>
      </c>
      <c r="C4707" s="108" t="s">
        <v>19357</v>
      </c>
    </row>
    <row r="4708" spans="1:3" x14ac:dyDescent="0.3">
      <c r="A4708" s="108">
        <f t="shared" si="73"/>
        <v>0</v>
      </c>
      <c r="B4708" s="108" t="s">
        <v>19360</v>
      </c>
      <c r="C4708" s="108" t="s">
        <v>19361</v>
      </c>
    </row>
    <row r="4709" spans="1:3" x14ac:dyDescent="0.3">
      <c r="A4709" s="108">
        <f t="shared" si="73"/>
        <v>0</v>
      </c>
      <c r="B4709" s="108" t="s">
        <v>19364</v>
      </c>
      <c r="C4709" s="108" t="s">
        <v>19365</v>
      </c>
    </row>
    <row r="4710" spans="1:3" x14ac:dyDescent="0.3">
      <c r="A4710" s="108">
        <f t="shared" si="73"/>
        <v>0</v>
      </c>
      <c r="B4710" s="108" t="s">
        <v>19368</v>
      </c>
      <c r="C4710" s="108" t="s">
        <v>19369</v>
      </c>
    </row>
    <row r="4711" spans="1:3" x14ac:dyDescent="0.3">
      <c r="A4711" s="108">
        <f t="shared" si="73"/>
        <v>0</v>
      </c>
      <c r="B4711" s="108" t="s">
        <v>19372</v>
      </c>
      <c r="C4711" s="108" t="s">
        <v>19373</v>
      </c>
    </row>
    <row r="4712" spans="1:3" x14ac:dyDescent="0.3">
      <c r="A4712" s="108">
        <f t="shared" si="73"/>
        <v>0</v>
      </c>
      <c r="B4712" s="108" t="s">
        <v>19375</v>
      </c>
      <c r="C4712" s="108" t="s">
        <v>19376</v>
      </c>
    </row>
    <row r="4713" spans="1:3" x14ac:dyDescent="0.3">
      <c r="A4713" s="108">
        <f t="shared" si="73"/>
        <v>0</v>
      </c>
      <c r="B4713" s="108" t="s">
        <v>19379</v>
      </c>
      <c r="C4713" s="108" t="s">
        <v>19380</v>
      </c>
    </row>
    <row r="4714" spans="1:3" x14ac:dyDescent="0.3">
      <c r="A4714" s="108">
        <f t="shared" si="73"/>
        <v>0</v>
      </c>
      <c r="B4714" s="108" t="s">
        <v>19383</v>
      </c>
      <c r="C4714" s="108" t="s">
        <v>19384</v>
      </c>
    </row>
    <row r="4715" spans="1:3" x14ac:dyDescent="0.3">
      <c r="A4715" s="108">
        <f t="shared" si="73"/>
        <v>0</v>
      </c>
      <c r="B4715" s="108" t="s">
        <v>19387</v>
      </c>
      <c r="C4715" s="108" t="s">
        <v>19388</v>
      </c>
    </row>
    <row r="4716" spans="1:3" x14ac:dyDescent="0.3">
      <c r="A4716" s="108">
        <f t="shared" si="73"/>
        <v>0</v>
      </c>
      <c r="B4716" s="108" t="s">
        <v>19391</v>
      </c>
      <c r="C4716" s="108" t="s">
        <v>19392</v>
      </c>
    </row>
    <row r="4717" spans="1:3" x14ac:dyDescent="0.3">
      <c r="A4717" s="108">
        <f t="shared" si="73"/>
        <v>0</v>
      </c>
      <c r="B4717" s="108" t="s">
        <v>19395</v>
      </c>
      <c r="C4717" s="108" t="s">
        <v>19396</v>
      </c>
    </row>
    <row r="4718" spans="1:3" x14ac:dyDescent="0.3">
      <c r="A4718" s="108">
        <f t="shared" si="73"/>
        <v>0</v>
      </c>
      <c r="B4718" s="108" t="s">
        <v>19399</v>
      </c>
      <c r="C4718" s="108" t="s">
        <v>19400</v>
      </c>
    </row>
    <row r="4719" spans="1:3" x14ac:dyDescent="0.3">
      <c r="A4719" s="108">
        <f t="shared" si="73"/>
        <v>0</v>
      </c>
      <c r="B4719" s="108" t="s">
        <v>19403</v>
      </c>
      <c r="C4719" s="108" t="s">
        <v>19404</v>
      </c>
    </row>
    <row r="4720" spans="1:3" x14ac:dyDescent="0.3">
      <c r="A4720" s="108">
        <f t="shared" si="73"/>
        <v>0</v>
      </c>
      <c r="B4720" s="108" t="s">
        <v>19407</v>
      </c>
      <c r="C4720" s="108" t="s">
        <v>19408</v>
      </c>
    </row>
    <row r="4721" spans="1:3" x14ac:dyDescent="0.3">
      <c r="A4721" s="108">
        <f t="shared" si="73"/>
        <v>0</v>
      </c>
      <c r="B4721" s="108" t="s">
        <v>19411</v>
      </c>
      <c r="C4721" s="108" t="s">
        <v>19412</v>
      </c>
    </row>
    <row r="4722" spans="1:3" x14ac:dyDescent="0.3">
      <c r="A4722" s="108">
        <f t="shared" si="73"/>
        <v>0</v>
      </c>
      <c r="B4722" s="108" t="s">
        <v>19415</v>
      </c>
      <c r="C4722" s="108" t="s">
        <v>19416</v>
      </c>
    </row>
    <row r="4723" spans="1:3" x14ac:dyDescent="0.3">
      <c r="A4723" s="108">
        <f t="shared" si="73"/>
        <v>0</v>
      </c>
      <c r="B4723" s="108" t="s">
        <v>19419</v>
      </c>
      <c r="C4723" s="108" t="s">
        <v>19420</v>
      </c>
    </row>
    <row r="4724" spans="1:3" x14ac:dyDescent="0.3">
      <c r="A4724" s="108">
        <f t="shared" si="73"/>
        <v>0</v>
      </c>
      <c r="B4724" s="108" t="s">
        <v>19423</v>
      </c>
      <c r="C4724" s="108" t="s">
        <v>19424</v>
      </c>
    </row>
    <row r="4725" spans="1:3" x14ac:dyDescent="0.3">
      <c r="A4725" s="108">
        <f t="shared" si="73"/>
        <v>0</v>
      </c>
      <c r="B4725" s="108" t="s">
        <v>19427</v>
      </c>
      <c r="C4725" s="108" t="s">
        <v>13005</v>
      </c>
    </row>
    <row r="4726" spans="1:3" x14ac:dyDescent="0.3">
      <c r="A4726" s="108">
        <f t="shared" si="73"/>
        <v>0</v>
      </c>
      <c r="B4726" s="108" t="s">
        <v>19430</v>
      </c>
      <c r="C4726" s="108" t="s">
        <v>19431</v>
      </c>
    </row>
    <row r="4727" spans="1:3" x14ac:dyDescent="0.3">
      <c r="A4727" s="108">
        <f t="shared" si="73"/>
        <v>0</v>
      </c>
      <c r="B4727" s="108" t="s">
        <v>19434</v>
      </c>
      <c r="C4727" s="108" t="s">
        <v>19435</v>
      </c>
    </row>
    <row r="4728" spans="1:3" x14ac:dyDescent="0.3">
      <c r="A4728" s="108">
        <f t="shared" si="73"/>
        <v>0</v>
      </c>
      <c r="B4728" s="108" t="s">
        <v>19438</v>
      </c>
      <c r="C4728" s="108" t="s">
        <v>19439</v>
      </c>
    </row>
    <row r="4729" spans="1:3" x14ac:dyDescent="0.3">
      <c r="A4729" s="108">
        <f t="shared" si="73"/>
        <v>0</v>
      </c>
      <c r="B4729" s="108" t="s">
        <v>19441</v>
      </c>
      <c r="C4729" s="108" t="s">
        <v>19442</v>
      </c>
    </row>
    <row r="4730" spans="1:3" x14ac:dyDescent="0.3">
      <c r="A4730" s="108">
        <f t="shared" si="73"/>
        <v>0</v>
      </c>
      <c r="B4730" s="108" t="s">
        <v>19445</v>
      </c>
      <c r="C4730" s="108" t="s">
        <v>19446</v>
      </c>
    </row>
    <row r="4731" spans="1:3" x14ac:dyDescent="0.3">
      <c r="A4731" s="108">
        <f t="shared" si="73"/>
        <v>0</v>
      </c>
      <c r="B4731" s="108" t="s">
        <v>19449</v>
      </c>
      <c r="C4731" s="108" t="s">
        <v>19450</v>
      </c>
    </row>
    <row r="4732" spans="1:3" x14ac:dyDescent="0.3">
      <c r="A4732" s="108">
        <f t="shared" si="73"/>
        <v>0</v>
      </c>
      <c r="B4732" s="108" t="s">
        <v>19453</v>
      </c>
      <c r="C4732" s="108" t="s">
        <v>19454</v>
      </c>
    </row>
    <row r="4733" spans="1:3" x14ac:dyDescent="0.3">
      <c r="A4733" s="108">
        <f t="shared" si="73"/>
        <v>0</v>
      </c>
      <c r="B4733" s="108" t="s">
        <v>19457</v>
      </c>
      <c r="C4733" s="108" t="s">
        <v>19458</v>
      </c>
    </row>
    <row r="4734" spans="1:3" x14ac:dyDescent="0.3">
      <c r="A4734" s="108">
        <f t="shared" si="73"/>
        <v>0</v>
      </c>
      <c r="B4734" s="108" t="s">
        <v>19461</v>
      </c>
      <c r="C4734" s="108" t="s">
        <v>19462</v>
      </c>
    </row>
    <row r="4735" spans="1:3" x14ac:dyDescent="0.3">
      <c r="A4735" s="108">
        <f t="shared" si="73"/>
        <v>0</v>
      </c>
      <c r="B4735" s="108" t="s">
        <v>19465</v>
      </c>
      <c r="C4735" s="108" t="s">
        <v>19466</v>
      </c>
    </row>
    <row r="4736" spans="1:3" x14ac:dyDescent="0.3">
      <c r="A4736" s="108">
        <f t="shared" si="73"/>
        <v>0</v>
      </c>
      <c r="B4736" s="108" t="s">
        <v>19469</v>
      </c>
      <c r="C4736" s="108" t="s">
        <v>19470</v>
      </c>
    </row>
    <row r="4737" spans="1:3" x14ac:dyDescent="0.3">
      <c r="A4737" s="108">
        <f t="shared" si="73"/>
        <v>0</v>
      </c>
      <c r="B4737" s="108" t="s">
        <v>19473</v>
      </c>
      <c r="C4737" s="108" t="s">
        <v>19474</v>
      </c>
    </row>
    <row r="4738" spans="1:3" x14ac:dyDescent="0.3">
      <c r="A4738" s="108">
        <f t="shared" si="73"/>
        <v>0</v>
      </c>
      <c r="B4738" s="108" t="s">
        <v>19477</v>
      </c>
      <c r="C4738" s="108" t="s">
        <v>19478</v>
      </c>
    </row>
    <row r="4739" spans="1:3" x14ac:dyDescent="0.3">
      <c r="A4739" s="108">
        <f t="shared" ref="A4739:A4802" si="74">IFERROR(IF(SEARCH($D$1,C4739)&gt;0,A4738+1,A4738),A4738)</f>
        <v>0</v>
      </c>
      <c r="B4739" s="108" t="s">
        <v>19481</v>
      </c>
      <c r="C4739" s="108" t="s">
        <v>19482</v>
      </c>
    </row>
    <row r="4740" spans="1:3" x14ac:dyDescent="0.3">
      <c r="A4740" s="108">
        <f t="shared" si="74"/>
        <v>0</v>
      </c>
      <c r="B4740" s="108" t="s">
        <v>19485</v>
      </c>
      <c r="C4740" s="108" t="s">
        <v>19486</v>
      </c>
    </row>
    <row r="4741" spans="1:3" x14ac:dyDescent="0.3">
      <c r="A4741" s="108">
        <f t="shared" si="74"/>
        <v>0</v>
      </c>
      <c r="B4741" s="108" t="s">
        <v>19489</v>
      </c>
      <c r="C4741" s="108" t="s">
        <v>19490</v>
      </c>
    </row>
    <row r="4742" spans="1:3" x14ac:dyDescent="0.3">
      <c r="A4742" s="108">
        <f t="shared" si="74"/>
        <v>0</v>
      </c>
      <c r="B4742" s="108" t="s">
        <v>19493</v>
      </c>
      <c r="C4742" s="108" t="s">
        <v>19494</v>
      </c>
    </row>
    <row r="4743" spans="1:3" x14ac:dyDescent="0.3">
      <c r="A4743" s="108">
        <f t="shared" si="74"/>
        <v>0</v>
      </c>
      <c r="B4743" s="108" t="s">
        <v>19497</v>
      </c>
      <c r="C4743" s="108" t="s">
        <v>19498</v>
      </c>
    </row>
    <row r="4744" spans="1:3" x14ac:dyDescent="0.3">
      <c r="A4744" s="108">
        <f t="shared" si="74"/>
        <v>0</v>
      </c>
      <c r="B4744" s="108" t="s">
        <v>19500</v>
      </c>
      <c r="C4744" s="108" t="s">
        <v>19501</v>
      </c>
    </row>
    <row r="4745" spans="1:3" x14ac:dyDescent="0.3">
      <c r="A4745" s="108">
        <f t="shared" si="74"/>
        <v>0</v>
      </c>
      <c r="B4745" s="108" t="s">
        <v>19504</v>
      </c>
      <c r="C4745" s="108" t="s">
        <v>19505</v>
      </c>
    </row>
    <row r="4746" spans="1:3" x14ac:dyDescent="0.3">
      <c r="A4746" s="108">
        <f t="shared" si="74"/>
        <v>0</v>
      </c>
      <c r="B4746" s="108" t="s">
        <v>19508</v>
      </c>
      <c r="C4746" s="108" t="s">
        <v>19509</v>
      </c>
    </row>
    <row r="4747" spans="1:3" x14ac:dyDescent="0.3">
      <c r="A4747" s="108">
        <f t="shared" si="74"/>
        <v>0</v>
      </c>
      <c r="B4747" s="108" t="s">
        <v>19512</v>
      </c>
      <c r="C4747" s="108" t="s">
        <v>19513</v>
      </c>
    </row>
    <row r="4748" spans="1:3" x14ac:dyDescent="0.3">
      <c r="A4748" s="108">
        <f t="shared" si="74"/>
        <v>0</v>
      </c>
      <c r="B4748" s="108" t="s">
        <v>19516</v>
      </c>
      <c r="C4748" s="108" t="s">
        <v>19517</v>
      </c>
    </row>
    <row r="4749" spans="1:3" x14ac:dyDescent="0.3">
      <c r="A4749" s="108">
        <f t="shared" si="74"/>
        <v>0</v>
      </c>
      <c r="B4749" s="108" t="s">
        <v>19519</v>
      </c>
      <c r="C4749" s="108" t="s">
        <v>19521</v>
      </c>
    </row>
    <row r="4750" spans="1:3" x14ac:dyDescent="0.3">
      <c r="A4750" s="108">
        <f t="shared" si="74"/>
        <v>0</v>
      </c>
      <c r="B4750" s="108" t="s">
        <v>19524</v>
      </c>
      <c r="C4750" s="108" t="s">
        <v>19525</v>
      </c>
    </row>
    <row r="4751" spans="1:3" x14ac:dyDescent="0.3">
      <c r="A4751" s="108">
        <f t="shared" si="74"/>
        <v>0</v>
      </c>
      <c r="B4751" s="108" t="s">
        <v>19528</v>
      </c>
      <c r="C4751" s="108" t="s">
        <v>19529</v>
      </c>
    </row>
    <row r="4752" spans="1:3" x14ac:dyDescent="0.3">
      <c r="A4752" s="108">
        <f t="shared" si="74"/>
        <v>0</v>
      </c>
      <c r="B4752" s="108" t="s">
        <v>19532</v>
      </c>
      <c r="C4752" s="108" t="s">
        <v>19533</v>
      </c>
    </row>
    <row r="4753" spans="1:3" x14ac:dyDescent="0.3">
      <c r="A4753" s="108">
        <f t="shared" si="74"/>
        <v>0</v>
      </c>
      <c r="B4753" s="108" t="s">
        <v>19536</v>
      </c>
      <c r="C4753" s="108" t="s">
        <v>19537</v>
      </c>
    </row>
    <row r="4754" spans="1:3" x14ac:dyDescent="0.3">
      <c r="A4754" s="108">
        <f t="shared" si="74"/>
        <v>0</v>
      </c>
      <c r="B4754" s="108" t="s">
        <v>19540</v>
      </c>
      <c r="C4754" s="108" t="s">
        <v>19541</v>
      </c>
    </row>
    <row r="4755" spans="1:3" x14ac:dyDescent="0.3">
      <c r="A4755" s="108">
        <f t="shared" si="74"/>
        <v>0</v>
      </c>
      <c r="B4755" s="108" t="s">
        <v>19544</v>
      </c>
      <c r="C4755" s="108" t="s">
        <v>19545</v>
      </c>
    </row>
    <row r="4756" spans="1:3" x14ac:dyDescent="0.3">
      <c r="A4756" s="108">
        <f t="shared" si="74"/>
        <v>0</v>
      </c>
      <c r="B4756" s="108" t="s">
        <v>19548</v>
      </c>
      <c r="C4756" s="108" t="s">
        <v>19549</v>
      </c>
    </row>
    <row r="4757" spans="1:3" x14ac:dyDescent="0.3">
      <c r="A4757" s="108">
        <f t="shared" si="74"/>
        <v>0</v>
      </c>
      <c r="B4757" s="108" t="s">
        <v>19552</v>
      </c>
      <c r="C4757" s="108" t="s">
        <v>19553</v>
      </c>
    </row>
    <row r="4758" spans="1:3" x14ac:dyDescent="0.3">
      <c r="A4758" s="108">
        <f t="shared" si="74"/>
        <v>0</v>
      </c>
      <c r="B4758" s="108" t="s">
        <v>19556</v>
      </c>
      <c r="C4758" s="108" t="s">
        <v>19557</v>
      </c>
    </row>
    <row r="4759" spans="1:3" x14ac:dyDescent="0.3">
      <c r="A4759" s="108">
        <f t="shared" si="74"/>
        <v>0</v>
      </c>
      <c r="B4759" s="108" t="s">
        <v>19560</v>
      </c>
      <c r="C4759" s="108" t="s">
        <v>19561</v>
      </c>
    </row>
    <row r="4760" spans="1:3" x14ac:dyDescent="0.3">
      <c r="A4760" s="108">
        <f t="shared" si="74"/>
        <v>0</v>
      </c>
      <c r="B4760" s="108" t="s">
        <v>19564</v>
      </c>
      <c r="C4760" s="108" t="s">
        <v>19565</v>
      </c>
    </row>
    <row r="4761" spans="1:3" x14ac:dyDescent="0.3">
      <c r="A4761" s="108">
        <f t="shared" si="74"/>
        <v>0</v>
      </c>
      <c r="B4761" s="108" t="s">
        <v>19568</v>
      </c>
      <c r="C4761" s="108" t="s">
        <v>19569</v>
      </c>
    </row>
    <row r="4762" spans="1:3" x14ac:dyDescent="0.3">
      <c r="A4762" s="108">
        <f t="shared" si="74"/>
        <v>0</v>
      </c>
      <c r="B4762" s="108" t="s">
        <v>19572</v>
      </c>
      <c r="C4762" s="108" t="s">
        <v>19573</v>
      </c>
    </row>
    <row r="4763" spans="1:3" x14ac:dyDescent="0.3">
      <c r="A4763" s="108">
        <f t="shared" si="74"/>
        <v>0</v>
      </c>
      <c r="B4763" s="108" t="s">
        <v>19576</v>
      </c>
      <c r="C4763" s="108" t="s">
        <v>19577</v>
      </c>
    </row>
    <row r="4764" spans="1:3" x14ac:dyDescent="0.3">
      <c r="A4764" s="108">
        <f t="shared" si="74"/>
        <v>0</v>
      </c>
      <c r="B4764" s="108" t="s">
        <v>19580</v>
      </c>
      <c r="C4764" s="108" t="s">
        <v>19581</v>
      </c>
    </row>
    <row r="4765" spans="1:3" x14ac:dyDescent="0.3">
      <c r="A4765" s="108">
        <f t="shared" si="74"/>
        <v>0</v>
      </c>
      <c r="B4765" s="108" t="s">
        <v>19584</v>
      </c>
      <c r="C4765" s="108" t="s">
        <v>19585</v>
      </c>
    </row>
    <row r="4766" spans="1:3" x14ac:dyDescent="0.3">
      <c r="A4766" s="108">
        <f t="shared" si="74"/>
        <v>0</v>
      </c>
      <c r="B4766" s="108" t="s">
        <v>19588</v>
      </c>
      <c r="C4766" s="108" t="s">
        <v>19589</v>
      </c>
    </row>
    <row r="4767" spans="1:3" x14ac:dyDescent="0.3">
      <c r="A4767" s="108">
        <f t="shared" si="74"/>
        <v>0</v>
      </c>
      <c r="B4767" s="108" t="s">
        <v>19592</v>
      </c>
      <c r="C4767" s="108" t="s">
        <v>19593</v>
      </c>
    </row>
    <row r="4768" spans="1:3" x14ac:dyDescent="0.3">
      <c r="A4768" s="108">
        <f t="shared" si="74"/>
        <v>0</v>
      </c>
      <c r="B4768" s="108" t="s">
        <v>19596</v>
      </c>
      <c r="C4768" s="108" t="s">
        <v>19597</v>
      </c>
    </row>
    <row r="4769" spans="1:3" x14ac:dyDescent="0.3">
      <c r="A4769" s="108">
        <f t="shared" si="74"/>
        <v>0</v>
      </c>
      <c r="B4769" s="108" t="s">
        <v>19600</v>
      </c>
      <c r="C4769" s="108" t="s">
        <v>19601</v>
      </c>
    </row>
    <row r="4770" spans="1:3" x14ac:dyDescent="0.3">
      <c r="A4770" s="108">
        <f t="shared" si="74"/>
        <v>0</v>
      </c>
      <c r="B4770" s="108" t="s">
        <v>19604</v>
      </c>
      <c r="C4770" s="108" t="s">
        <v>19605</v>
      </c>
    </row>
    <row r="4771" spans="1:3" x14ac:dyDescent="0.3">
      <c r="A4771" s="108">
        <f t="shared" si="74"/>
        <v>0</v>
      </c>
      <c r="B4771" s="108" t="s">
        <v>19608</v>
      </c>
      <c r="C4771" s="108" t="s">
        <v>19609</v>
      </c>
    </row>
    <row r="4772" spans="1:3" x14ac:dyDescent="0.3">
      <c r="A4772" s="108">
        <f t="shared" si="74"/>
        <v>0</v>
      </c>
      <c r="B4772" s="108" t="s">
        <v>19612</v>
      </c>
      <c r="C4772" s="108" t="s">
        <v>19613</v>
      </c>
    </row>
    <row r="4773" spans="1:3" x14ac:dyDescent="0.3">
      <c r="A4773" s="108">
        <f t="shared" si="74"/>
        <v>0</v>
      </c>
      <c r="B4773" s="108" t="s">
        <v>19616</v>
      </c>
      <c r="C4773" s="108" t="s">
        <v>19617</v>
      </c>
    </row>
    <row r="4774" spans="1:3" x14ac:dyDescent="0.3">
      <c r="A4774" s="108">
        <f t="shared" si="74"/>
        <v>0</v>
      </c>
      <c r="B4774" s="108" t="s">
        <v>19620</v>
      </c>
      <c r="C4774" s="108" t="s">
        <v>19621</v>
      </c>
    </row>
    <row r="4775" spans="1:3" x14ac:dyDescent="0.3">
      <c r="A4775" s="108">
        <f t="shared" si="74"/>
        <v>0</v>
      </c>
      <c r="B4775" s="108" t="s">
        <v>19624</v>
      </c>
      <c r="C4775" s="108" t="s">
        <v>19625</v>
      </c>
    </row>
    <row r="4776" spans="1:3" x14ac:dyDescent="0.3">
      <c r="A4776" s="108">
        <f t="shared" si="74"/>
        <v>0</v>
      </c>
      <c r="B4776" s="108" t="s">
        <v>19628</v>
      </c>
      <c r="C4776" s="108" t="s">
        <v>19629</v>
      </c>
    </row>
    <row r="4777" spans="1:3" x14ac:dyDescent="0.3">
      <c r="A4777" s="108">
        <f t="shared" si="74"/>
        <v>0</v>
      </c>
      <c r="B4777" s="108" t="s">
        <v>19632</v>
      </c>
      <c r="C4777" s="108" t="s">
        <v>19633</v>
      </c>
    </row>
    <row r="4778" spans="1:3" x14ac:dyDescent="0.3">
      <c r="A4778" s="108">
        <f t="shared" si="74"/>
        <v>0</v>
      </c>
      <c r="B4778" s="108" t="s">
        <v>19636</v>
      </c>
      <c r="C4778" s="108" t="s">
        <v>19637</v>
      </c>
    </row>
    <row r="4779" spans="1:3" x14ac:dyDescent="0.3">
      <c r="A4779" s="108">
        <f t="shared" si="74"/>
        <v>0</v>
      </c>
      <c r="B4779" s="108" t="s">
        <v>19640</v>
      </c>
      <c r="C4779" s="108" t="s">
        <v>19641</v>
      </c>
    </row>
    <row r="4780" spans="1:3" x14ac:dyDescent="0.3">
      <c r="A4780" s="108">
        <f t="shared" si="74"/>
        <v>0</v>
      </c>
      <c r="B4780" s="108" t="s">
        <v>19644</v>
      </c>
      <c r="C4780" s="108" t="s">
        <v>19645</v>
      </c>
    </row>
    <row r="4781" spans="1:3" x14ac:dyDescent="0.3">
      <c r="A4781" s="108">
        <f t="shared" si="74"/>
        <v>0</v>
      </c>
      <c r="B4781" s="108" t="s">
        <v>19648</v>
      </c>
      <c r="C4781" s="108" t="s">
        <v>19649</v>
      </c>
    </row>
    <row r="4782" spans="1:3" x14ac:dyDescent="0.3">
      <c r="A4782" s="108">
        <f t="shared" si="74"/>
        <v>0</v>
      </c>
      <c r="B4782" s="108" t="s">
        <v>19652</v>
      </c>
      <c r="C4782" s="108" t="s">
        <v>19653</v>
      </c>
    </row>
    <row r="4783" spans="1:3" x14ac:dyDescent="0.3">
      <c r="A4783" s="108">
        <f t="shared" si="74"/>
        <v>0</v>
      </c>
      <c r="B4783" s="108" t="s">
        <v>19656</v>
      </c>
      <c r="C4783" s="108" t="s">
        <v>19657</v>
      </c>
    </row>
    <row r="4784" spans="1:3" x14ac:dyDescent="0.3">
      <c r="A4784" s="108">
        <f t="shared" si="74"/>
        <v>0</v>
      </c>
      <c r="B4784" s="108" t="s">
        <v>19660</v>
      </c>
      <c r="C4784" s="108" t="s">
        <v>19661</v>
      </c>
    </row>
    <row r="4785" spans="1:3" x14ac:dyDescent="0.3">
      <c r="A4785" s="108">
        <f t="shared" si="74"/>
        <v>0</v>
      </c>
      <c r="B4785" s="108" t="s">
        <v>19664</v>
      </c>
      <c r="C4785" s="108" t="s">
        <v>19665</v>
      </c>
    </row>
    <row r="4786" spans="1:3" x14ac:dyDescent="0.3">
      <c r="A4786" s="108">
        <f t="shared" si="74"/>
        <v>0</v>
      </c>
      <c r="B4786" s="108" t="s">
        <v>19668</v>
      </c>
      <c r="C4786" s="108" t="s">
        <v>19669</v>
      </c>
    </row>
    <row r="4787" spans="1:3" x14ac:dyDescent="0.3">
      <c r="A4787" s="108">
        <f t="shared" si="74"/>
        <v>0</v>
      </c>
      <c r="B4787" s="108" t="s">
        <v>19672</v>
      </c>
      <c r="C4787" s="108" t="s">
        <v>19673</v>
      </c>
    </row>
    <row r="4788" spans="1:3" x14ac:dyDescent="0.3">
      <c r="A4788" s="108">
        <f t="shared" si="74"/>
        <v>0</v>
      </c>
      <c r="B4788" s="108" t="s">
        <v>19676</v>
      </c>
      <c r="C4788" s="108" t="s">
        <v>19677</v>
      </c>
    </row>
    <row r="4789" spans="1:3" x14ac:dyDescent="0.3">
      <c r="A4789" s="108">
        <f t="shared" si="74"/>
        <v>0</v>
      </c>
      <c r="B4789" s="108" t="s">
        <v>19680</v>
      </c>
      <c r="C4789" s="108" t="s">
        <v>19681</v>
      </c>
    </row>
    <row r="4790" spans="1:3" x14ac:dyDescent="0.3">
      <c r="A4790" s="108">
        <f t="shared" si="74"/>
        <v>0</v>
      </c>
      <c r="B4790" s="108" t="s">
        <v>19684</v>
      </c>
      <c r="C4790" s="108" t="s">
        <v>19685</v>
      </c>
    </row>
    <row r="4791" spans="1:3" x14ac:dyDescent="0.3">
      <c r="A4791" s="108">
        <f t="shared" si="74"/>
        <v>0</v>
      </c>
      <c r="B4791" s="108" t="s">
        <v>19688</v>
      </c>
      <c r="C4791" s="108" t="s">
        <v>19689</v>
      </c>
    </row>
    <row r="4792" spans="1:3" x14ac:dyDescent="0.3">
      <c r="A4792" s="108">
        <f t="shared" si="74"/>
        <v>0</v>
      </c>
      <c r="B4792" s="108" t="s">
        <v>19692</v>
      </c>
      <c r="C4792" s="108" t="s">
        <v>19693</v>
      </c>
    </row>
    <row r="4793" spans="1:3" x14ac:dyDescent="0.3">
      <c r="A4793" s="108">
        <f t="shared" si="74"/>
        <v>0</v>
      </c>
      <c r="B4793" s="108" t="s">
        <v>19696</v>
      </c>
      <c r="C4793" s="108" t="s">
        <v>19697</v>
      </c>
    </row>
    <row r="4794" spans="1:3" x14ac:dyDescent="0.3">
      <c r="A4794" s="108">
        <f t="shared" si="74"/>
        <v>0</v>
      </c>
      <c r="B4794" s="108" t="s">
        <v>19700</v>
      </c>
      <c r="C4794" s="108" t="s">
        <v>19701</v>
      </c>
    </row>
    <row r="4795" spans="1:3" x14ac:dyDescent="0.3">
      <c r="A4795" s="108">
        <f t="shared" si="74"/>
        <v>0</v>
      </c>
      <c r="B4795" s="108" t="s">
        <v>19704</v>
      </c>
      <c r="C4795" s="108" t="s">
        <v>19705</v>
      </c>
    </row>
    <row r="4796" spans="1:3" x14ac:dyDescent="0.3">
      <c r="A4796" s="108">
        <f t="shared" si="74"/>
        <v>0</v>
      </c>
      <c r="B4796" s="108" t="s">
        <v>19708</v>
      </c>
      <c r="C4796" s="108" t="s">
        <v>19709</v>
      </c>
    </row>
    <row r="4797" spans="1:3" x14ac:dyDescent="0.3">
      <c r="A4797" s="108">
        <f t="shared" si="74"/>
        <v>0</v>
      </c>
      <c r="B4797" s="108" t="s">
        <v>19712</v>
      </c>
      <c r="C4797" s="108" t="s">
        <v>19713</v>
      </c>
    </row>
    <row r="4798" spans="1:3" x14ac:dyDescent="0.3">
      <c r="A4798" s="108">
        <f t="shared" si="74"/>
        <v>0</v>
      </c>
      <c r="B4798" s="108" t="s">
        <v>19716</v>
      </c>
      <c r="C4798" s="108" t="s">
        <v>19717</v>
      </c>
    </row>
    <row r="4799" spans="1:3" x14ac:dyDescent="0.3">
      <c r="A4799" s="108">
        <f t="shared" si="74"/>
        <v>0</v>
      </c>
      <c r="B4799" s="108" t="s">
        <v>19720</v>
      </c>
      <c r="C4799" s="108" t="s">
        <v>19721</v>
      </c>
    </row>
    <row r="4800" spans="1:3" x14ac:dyDescent="0.3">
      <c r="A4800" s="108">
        <f t="shared" si="74"/>
        <v>0</v>
      </c>
      <c r="B4800" s="108" t="s">
        <v>19724</v>
      </c>
      <c r="C4800" s="108" t="s">
        <v>19725</v>
      </c>
    </row>
    <row r="4801" spans="1:3" x14ac:dyDescent="0.3">
      <c r="A4801" s="108">
        <f t="shared" si="74"/>
        <v>0</v>
      </c>
      <c r="B4801" s="108" t="s">
        <v>19728</v>
      </c>
      <c r="C4801" s="108" t="s">
        <v>19729</v>
      </c>
    </row>
    <row r="4802" spans="1:3" x14ac:dyDescent="0.3">
      <c r="A4802" s="108">
        <f t="shared" si="74"/>
        <v>0</v>
      </c>
      <c r="B4802" s="108" t="s">
        <v>19732</v>
      </c>
      <c r="C4802" s="108" t="s">
        <v>19733</v>
      </c>
    </row>
    <row r="4803" spans="1:3" x14ac:dyDescent="0.3">
      <c r="A4803" s="108">
        <f t="shared" ref="A4803:A4866" si="75">IFERROR(IF(SEARCH($D$1,C4803)&gt;0,A4802+1,A4802),A4802)</f>
        <v>0</v>
      </c>
      <c r="B4803" s="108" t="s">
        <v>19736</v>
      </c>
      <c r="C4803" s="108" t="s">
        <v>19737</v>
      </c>
    </row>
    <row r="4804" spans="1:3" x14ac:dyDescent="0.3">
      <c r="A4804" s="108">
        <f t="shared" si="75"/>
        <v>0</v>
      </c>
      <c r="B4804" s="108" t="s">
        <v>19738</v>
      </c>
      <c r="C4804" s="108" t="s">
        <v>19739</v>
      </c>
    </row>
    <row r="4805" spans="1:3" x14ac:dyDescent="0.3">
      <c r="A4805" s="108">
        <f t="shared" si="75"/>
        <v>0</v>
      </c>
      <c r="B4805" s="108" t="s">
        <v>19742</v>
      </c>
      <c r="C4805" s="108" t="s">
        <v>19743</v>
      </c>
    </row>
    <row r="4806" spans="1:3" x14ac:dyDescent="0.3">
      <c r="A4806" s="108">
        <f t="shared" si="75"/>
        <v>0</v>
      </c>
      <c r="B4806" s="108" t="s">
        <v>19746</v>
      </c>
      <c r="C4806" s="108" t="s">
        <v>19747</v>
      </c>
    </row>
    <row r="4807" spans="1:3" x14ac:dyDescent="0.3">
      <c r="A4807" s="108">
        <f t="shared" si="75"/>
        <v>0</v>
      </c>
      <c r="B4807" s="108" t="s">
        <v>19750</v>
      </c>
      <c r="C4807" s="108" t="s">
        <v>19751</v>
      </c>
    </row>
    <row r="4808" spans="1:3" x14ac:dyDescent="0.3">
      <c r="A4808" s="108">
        <f t="shared" si="75"/>
        <v>0</v>
      </c>
      <c r="B4808" s="108" t="s">
        <v>19754</v>
      </c>
      <c r="C4808" s="108" t="s">
        <v>19755</v>
      </c>
    </row>
    <row r="4809" spans="1:3" x14ac:dyDescent="0.3">
      <c r="A4809" s="108">
        <f t="shared" si="75"/>
        <v>0</v>
      </c>
      <c r="B4809" s="108" t="s">
        <v>19757</v>
      </c>
      <c r="C4809" s="108" t="s">
        <v>19758</v>
      </c>
    </row>
    <row r="4810" spans="1:3" x14ac:dyDescent="0.3">
      <c r="A4810" s="108">
        <f t="shared" si="75"/>
        <v>0</v>
      </c>
      <c r="B4810" s="108" t="s">
        <v>19761</v>
      </c>
      <c r="C4810" s="108" t="s">
        <v>19762</v>
      </c>
    </row>
    <row r="4811" spans="1:3" x14ac:dyDescent="0.3">
      <c r="A4811" s="108">
        <f t="shared" si="75"/>
        <v>0</v>
      </c>
      <c r="B4811" s="108" t="s">
        <v>19765</v>
      </c>
      <c r="C4811" s="108" t="s">
        <v>19766</v>
      </c>
    </row>
    <row r="4812" spans="1:3" x14ac:dyDescent="0.3">
      <c r="A4812" s="108">
        <f t="shared" si="75"/>
        <v>0</v>
      </c>
      <c r="B4812" s="108" t="s">
        <v>19769</v>
      </c>
      <c r="C4812" s="108" t="s">
        <v>19770</v>
      </c>
    </row>
    <row r="4813" spans="1:3" x14ac:dyDescent="0.3">
      <c r="A4813" s="108">
        <f t="shared" si="75"/>
        <v>0</v>
      </c>
      <c r="B4813" s="108" t="s">
        <v>19773</v>
      </c>
      <c r="C4813" s="108" t="s">
        <v>19774</v>
      </c>
    </row>
    <row r="4814" spans="1:3" x14ac:dyDescent="0.3">
      <c r="A4814" s="108">
        <f t="shared" si="75"/>
        <v>0</v>
      </c>
      <c r="B4814" s="108" t="s">
        <v>19777</v>
      </c>
      <c r="C4814" s="108" t="s">
        <v>19778</v>
      </c>
    </row>
    <row r="4815" spans="1:3" x14ac:dyDescent="0.3">
      <c r="A4815" s="108">
        <f t="shared" si="75"/>
        <v>0</v>
      </c>
      <c r="B4815" s="108" t="s">
        <v>19781</v>
      </c>
      <c r="C4815" s="108" t="s">
        <v>19782</v>
      </c>
    </row>
    <row r="4816" spans="1:3" x14ac:dyDescent="0.3">
      <c r="A4816" s="108">
        <f t="shared" si="75"/>
        <v>0</v>
      </c>
      <c r="B4816" s="108" t="s">
        <v>19785</v>
      </c>
      <c r="C4816" s="108" t="s">
        <v>19786</v>
      </c>
    </row>
    <row r="4817" spans="1:3" x14ac:dyDescent="0.3">
      <c r="A4817" s="108">
        <f t="shared" si="75"/>
        <v>0</v>
      </c>
      <c r="B4817" s="108" t="s">
        <v>19789</v>
      </c>
      <c r="C4817" s="108" t="s">
        <v>19790</v>
      </c>
    </row>
    <row r="4818" spans="1:3" x14ac:dyDescent="0.3">
      <c r="A4818" s="108">
        <f t="shared" si="75"/>
        <v>0</v>
      </c>
      <c r="B4818" s="108" t="s">
        <v>19793</v>
      </c>
      <c r="C4818" s="108" t="s">
        <v>19794</v>
      </c>
    </row>
    <row r="4819" spans="1:3" x14ac:dyDescent="0.3">
      <c r="A4819" s="108">
        <f t="shared" si="75"/>
        <v>0</v>
      </c>
      <c r="B4819" s="108" t="s">
        <v>19797</v>
      </c>
      <c r="C4819" s="108" t="s">
        <v>19798</v>
      </c>
    </row>
    <row r="4820" spans="1:3" x14ac:dyDescent="0.3">
      <c r="A4820" s="108">
        <f t="shared" si="75"/>
        <v>0</v>
      </c>
      <c r="B4820" s="108" t="s">
        <v>19800</v>
      </c>
      <c r="C4820" s="108" t="s">
        <v>19801</v>
      </c>
    </row>
    <row r="4821" spans="1:3" x14ac:dyDescent="0.3">
      <c r="A4821" s="108">
        <f t="shared" si="75"/>
        <v>0</v>
      </c>
      <c r="B4821" s="108" t="s">
        <v>19804</v>
      </c>
      <c r="C4821" s="108" t="s">
        <v>8162</v>
      </c>
    </row>
    <row r="4822" spans="1:3" x14ac:dyDescent="0.3">
      <c r="A4822" s="108">
        <f t="shared" si="75"/>
        <v>0</v>
      </c>
      <c r="B4822" s="108" t="s">
        <v>19807</v>
      </c>
      <c r="C4822" s="108" t="s">
        <v>19808</v>
      </c>
    </row>
    <row r="4823" spans="1:3" x14ac:dyDescent="0.3">
      <c r="A4823" s="108">
        <f t="shared" si="75"/>
        <v>0</v>
      </c>
      <c r="B4823" s="108" t="s">
        <v>19811</v>
      </c>
      <c r="C4823" s="108" t="s">
        <v>19812</v>
      </c>
    </row>
    <row r="4824" spans="1:3" x14ac:dyDescent="0.3">
      <c r="A4824" s="108">
        <f t="shared" si="75"/>
        <v>0</v>
      </c>
      <c r="B4824" s="108" t="s">
        <v>19815</v>
      </c>
      <c r="C4824" s="108" t="s">
        <v>19816</v>
      </c>
    </row>
    <row r="4825" spans="1:3" x14ac:dyDescent="0.3">
      <c r="A4825" s="108">
        <f t="shared" si="75"/>
        <v>0</v>
      </c>
      <c r="B4825" s="108" t="s">
        <v>19819</v>
      </c>
      <c r="C4825" s="108" t="s">
        <v>19820</v>
      </c>
    </row>
    <row r="4826" spans="1:3" x14ac:dyDescent="0.3">
      <c r="A4826" s="108">
        <f t="shared" si="75"/>
        <v>0</v>
      </c>
      <c r="B4826" s="108" t="s">
        <v>19823</v>
      </c>
      <c r="C4826" s="108" t="s">
        <v>19825</v>
      </c>
    </row>
    <row r="4827" spans="1:3" x14ac:dyDescent="0.3">
      <c r="A4827" s="108">
        <f t="shared" si="75"/>
        <v>0</v>
      </c>
      <c r="B4827" s="108" t="s">
        <v>19828</v>
      </c>
      <c r="C4827" s="108" t="s">
        <v>19829</v>
      </c>
    </row>
    <row r="4828" spans="1:3" x14ac:dyDescent="0.3">
      <c r="A4828" s="108">
        <f t="shared" si="75"/>
        <v>0</v>
      </c>
      <c r="B4828" s="108" t="s">
        <v>19832</v>
      </c>
      <c r="C4828" s="108" t="s">
        <v>19833</v>
      </c>
    </row>
    <row r="4829" spans="1:3" x14ac:dyDescent="0.3">
      <c r="A4829" s="108">
        <f t="shared" si="75"/>
        <v>0</v>
      </c>
      <c r="B4829" s="108" t="s">
        <v>19836</v>
      </c>
      <c r="C4829" s="108" t="s">
        <v>19837</v>
      </c>
    </row>
    <row r="4830" spans="1:3" x14ac:dyDescent="0.3">
      <c r="A4830" s="108">
        <f t="shared" si="75"/>
        <v>0</v>
      </c>
      <c r="B4830" s="108" t="s">
        <v>19840</v>
      </c>
      <c r="C4830" s="108" t="s">
        <v>19841</v>
      </c>
    </row>
    <row r="4831" spans="1:3" x14ac:dyDescent="0.3">
      <c r="A4831" s="108">
        <f t="shared" si="75"/>
        <v>0</v>
      </c>
      <c r="B4831" s="108" t="s">
        <v>19844</v>
      </c>
      <c r="C4831" s="108" t="s">
        <v>19845</v>
      </c>
    </row>
    <row r="4832" spans="1:3" x14ac:dyDescent="0.3">
      <c r="A4832" s="108">
        <f t="shared" si="75"/>
        <v>0</v>
      </c>
      <c r="B4832" s="108" t="s">
        <v>19848</v>
      </c>
      <c r="C4832" s="108" t="s">
        <v>19849</v>
      </c>
    </row>
    <row r="4833" spans="1:3" x14ac:dyDescent="0.3">
      <c r="A4833" s="108">
        <f t="shared" si="75"/>
        <v>0</v>
      </c>
      <c r="B4833" s="108" t="s">
        <v>19852</v>
      </c>
      <c r="C4833" s="108" t="s">
        <v>19853</v>
      </c>
    </row>
    <row r="4834" spans="1:3" x14ac:dyDescent="0.3">
      <c r="A4834" s="108">
        <f t="shared" si="75"/>
        <v>0</v>
      </c>
      <c r="B4834" s="108" t="s">
        <v>19856</v>
      </c>
      <c r="C4834" s="108" t="s">
        <v>19857</v>
      </c>
    </row>
    <row r="4835" spans="1:3" x14ac:dyDescent="0.3">
      <c r="A4835" s="108">
        <f t="shared" si="75"/>
        <v>0</v>
      </c>
      <c r="B4835" s="108" t="s">
        <v>19860</v>
      </c>
      <c r="C4835" s="108" t="s">
        <v>19861</v>
      </c>
    </row>
    <row r="4836" spans="1:3" x14ac:dyDescent="0.3">
      <c r="A4836" s="108">
        <f t="shared" si="75"/>
        <v>0</v>
      </c>
      <c r="B4836" s="108" t="s">
        <v>19864</v>
      </c>
      <c r="C4836" s="108" t="s">
        <v>19865</v>
      </c>
    </row>
    <row r="4837" spans="1:3" x14ac:dyDescent="0.3">
      <c r="A4837" s="108">
        <f t="shared" si="75"/>
        <v>0</v>
      </c>
      <c r="B4837" s="108" t="s">
        <v>19868</v>
      </c>
      <c r="C4837" s="108" t="s">
        <v>19869</v>
      </c>
    </row>
    <row r="4838" spans="1:3" x14ac:dyDescent="0.3">
      <c r="A4838" s="108">
        <f t="shared" si="75"/>
        <v>0</v>
      </c>
      <c r="B4838" s="108" t="s">
        <v>19872</v>
      </c>
      <c r="C4838" s="108" t="s">
        <v>19873</v>
      </c>
    </row>
    <row r="4839" spans="1:3" x14ac:dyDescent="0.3">
      <c r="A4839" s="108">
        <f t="shared" si="75"/>
        <v>0</v>
      </c>
      <c r="B4839" s="108" t="s">
        <v>19876</v>
      </c>
      <c r="C4839" s="108" t="s">
        <v>19877</v>
      </c>
    </row>
    <row r="4840" spans="1:3" x14ac:dyDescent="0.3">
      <c r="A4840" s="108">
        <f t="shared" si="75"/>
        <v>0</v>
      </c>
      <c r="B4840" s="108" t="s">
        <v>19880</v>
      </c>
      <c r="C4840" s="108" t="s">
        <v>19881</v>
      </c>
    </row>
    <row r="4841" spans="1:3" x14ac:dyDescent="0.3">
      <c r="A4841" s="108">
        <f t="shared" si="75"/>
        <v>0</v>
      </c>
      <c r="B4841" s="108" t="s">
        <v>19884</v>
      </c>
      <c r="C4841" s="108" t="s">
        <v>19885</v>
      </c>
    </row>
    <row r="4842" spans="1:3" x14ac:dyDescent="0.3">
      <c r="A4842" s="108">
        <f t="shared" si="75"/>
        <v>0</v>
      </c>
      <c r="B4842" s="108" t="s">
        <v>19888</v>
      </c>
      <c r="C4842" s="108" t="s">
        <v>19889</v>
      </c>
    </row>
    <row r="4843" spans="1:3" x14ac:dyDescent="0.3">
      <c r="A4843" s="108">
        <f t="shared" si="75"/>
        <v>0</v>
      </c>
      <c r="B4843" s="108" t="s">
        <v>19892</v>
      </c>
      <c r="C4843" s="108" t="s">
        <v>19893</v>
      </c>
    </row>
    <row r="4844" spans="1:3" x14ac:dyDescent="0.3">
      <c r="A4844" s="108">
        <f t="shared" si="75"/>
        <v>0</v>
      </c>
      <c r="B4844" s="108" t="s">
        <v>19896</v>
      </c>
      <c r="C4844" s="108" t="s">
        <v>19897</v>
      </c>
    </row>
    <row r="4845" spans="1:3" x14ac:dyDescent="0.3">
      <c r="A4845" s="108">
        <f t="shared" si="75"/>
        <v>0</v>
      </c>
      <c r="B4845" s="108" t="s">
        <v>19900</v>
      </c>
      <c r="C4845" s="108" t="s">
        <v>19901</v>
      </c>
    </row>
    <row r="4846" spans="1:3" x14ac:dyDescent="0.3">
      <c r="A4846" s="108">
        <f t="shared" si="75"/>
        <v>0</v>
      </c>
      <c r="B4846" s="108" t="s">
        <v>19904</v>
      </c>
      <c r="C4846" s="108" t="s">
        <v>19905</v>
      </c>
    </row>
    <row r="4847" spans="1:3" x14ac:dyDescent="0.3">
      <c r="A4847" s="108">
        <f t="shared" si="75"/>
        <v>0</v>
      </c>
      <c r="B4847" s="108" t="s">
        <v>19908</v>
      </c>
      <c r="C4847" s="108" t="s">
        <v>19909</v>
      </c>
    </row>
    <row r="4848" spans="1:3" x14ac:dyDescent="0.3">
      <c r="A4848" s="108">
        <f t="shared" si="75"/>
        <v>0</v>
      </c>
      <c r="B4848" s="108" t="s">
        <v>19912</v>
      </c>
      <c r="C4848" s="108" t="s">
        <v>19913</v>
      </c>
    </row>
    <row r="4849" spans="1:3" x14ac:dyDescent="0.3">
      <c r="A4849" s="108">
        <f t="shared" si="75"/>
        <v>0</v>
      </c>
      <c r="B4849" s="108" t="s">
        <v>19916</v>
      </c>
      <c r="C4849" s="108" t="s">
        <v>19917</v>
      </c>
    </row>
    <row r="4850" spans="1:3" x14ac:dyDescent="0.3">
      <c r="A4850" s="108">
        <f t="shared" si="75"/>
        <v>0</v>
      </c>
      <c r="B4850" s="108" t="s">
        <v>19920</v>
      </c>
      <c r="C4850" s="108" t="s">
        <v>19921</v>
      </c>
    </row>
    <row r="4851" spans="1:3" x14ac:dyDescent="0.3">
      <c r="A4851" s="108">
        <f t="shared" si="75"/>
        <v>0</v>
      </c>
      <c r="B4851" s="108" t="s">
        <v>19924</v>
      </c>
      <c r="C4851" s="108" t="s">
        <v>19925</v>
      </c>
    </row>
    <row r="4852" spans="1:3" x14ac:dyDescent="0.3">
      <c r="A4852" s="108">
        <f t="shared" si="75"/>
        <v>0</v>
      </c>
      <c r="B4852" s="108" t="s">
        <v>19928</v>
      </c>
      <c r="C4852" s="108" t="s">
        <v>19929</v>
      </c>
    </row>
    <row r="4853" spans="1:3" x14ac:dyDescent="0.3">
      <c r="A4853" s="108">
        <f t="shared" si="75"/>
        <v>0</v>
      </c>
      <c r="B4853" s="108" t="s">
        <v>19932</v>
      </c>
      <c r="C4853" s="108" t="s">
        <v>19933</v>
      </c>
    </row>
    <row r="4854" spans="1:3" x14ac:dyDescent="0.3">
      <c r="A4854" s="108">
        <f t="shared" si="75"/>
        <v>0</v>
      </c>
      <c r="B4854" s="108" t="s">
        <v>19936</v>
      </c>
      <c r="C4854" s="108" t="s">
        <v>19937</v>
      </c>
    </row>
    <row r="4855" spans="1:3" x14ac:dyDescent="0.3">
      <c r="A4855" s="108">
        <f t="shared" si="75"/>
        <v>0</v>
      </c>
      <c r="B4855" s="108" t="s">
        <v>19940</v>
      </c>
      <c r="C4855" s="108" t="s">
        <v>19941</v>
      </c>
    </row>
    <row r="4856" spans="1:3" x14ac:dyDescent="0.3">
      <c r="A4856" s="108">
        <f t="shared" si="75"/>
        <v>0</v>
      </c>
      <c r="B4856" s="108" t="s">
        <v>19944</v>
      </c>
      <c r="C4856" s="108" t="s">
        <v>19945</v>
      </c>
    </row>
    <row r="4857" spans="1:3" x14ac:dyDescent="0.3">
      <c r="A4857" s="108">
        <f t="shared" si="75"/>
        <v>0</v>
      </c>
      <c r="B4857" s="108" t="s">
        <v>19948</v>
      </c>
      <c r="C4857" s="108" t="s">
        <v>19949</v>
      </c>
    </row>
    <row r="4858" spans="1:3" x14ac:dyDescent="0.3">
      <c r="A4858" s="108">
        <f t="shared" si="75"/>
        <v>0</v>
      </c>
      <c r="B4858" s="108" t="s">
        <v>19952</v>
      </c>
      <c r="C4858" s="108" t="s">
        <v>19953</v>
      </c>
    </row>
    <row r="4859" spans="1:3" x14ac:dyDescent="0.3">
      <c r="A4859" s="108">
        <f t="shared" si="75"/>
        <v>0</v>
      </c>
      <c r="B4859" s="108" t="s">
        <v>19956</v>
      </c>
      <c r="C4859" s="108" t="s">
        <v>19957</v>
      </c>
    </row>
    <row r="4860" spans="1:3" x14ac:dyDescent="0.3">
      <c r="A4860" s="108">
        <f t="shared" si="75"/>
        <v>0</v>
      </c>
      <c r="B4860" s="108" t="s">
        <v>19960</v>
      </c>
      <c r="C4860" s="108" t="s">
        <v>19961</v>
      </c>
    </row>
    <row r="4861" spans="1:3" x14ac:dyDescent="0.3">
      <c r="A4861" s="108">
        <f t="shared" si="75"/>
        <v>0</v>
      </c>
      <c r="B4861" s="108" t="s">
        <v>19964</v>
      </c>
      <c r="C4861" s="108" t="s">
        <v>19965</v>
      </c>
    </row>
    <row r="4862" spans="1:3" x14ac:dyDescent="0.3">
      <c r="A4862" s="108">
        <f t="shared" si="75"/>
        <v>0</v>
      </c>
      <c r="B4862" s="108" t="s">
        <v>19968</v>
      </c>
      <c r="C4862" s="108" t="s">
        <v>19969</v>
      </c>
    </row>
    <row r="4863" spans="1:3" x14ac:dyDescent="0.3">
      <c r="A4863" s="108">
        <f t="shared" si="75"/>
        <v>0</v>
      </c>
      <c r="B4863" s="108" t="s">
        <v>19972</v>
      </c>
      <c r="C4863" s="108" t="s">
        <v>19973</v>
      </c>
    </row>
    <row r="4864" spans="1:3" x14ac:dyDescent="0.3">
      <c r="A4864" s="108">
        <f t="shared" si="75"/>
        <v>0</v>
      </c>
      <c r="B4864" s="108" t="s">
        <v>19976</v>
      </c>
      <c r="C4864" s="108" t="s">
        <v>19977</v>
      </c>
    </row>
    <row r="4865" spans="1:3" x14ac:dyDescent="0.3">
      <c r="A4865" s="108">
        <f t="shared" si="75"/>
        <v>0</v>
      </c>
      <c r="B4865" s="108" t="s">
        <v>19980</v>
      </c>
      <c r="C4865" s="108" t="s">
        <v>19981</v>
      </c>
    </row>
    <row r="4866" spans="1:3" x14ac:dyDescent="0.3">
      <c r="A4866" s="108">
        <f t="shared" si="75"/>
        <v>0</v>
      </c>
      <c r="B4866" s="108" t="s">
        <v>19984</v>
      </c>
      <c r="C4866" s="108" t="s">
        <v>19985</v>
      </c>
    </row>
    <row r="4867" spans="1:3" x14ac:dyDescent="0.3">
      <c r="A4867" s="108">
        <f t="shared" ref="A4867:A4930" si="76">IFERROR(IF(SEARCH($D$1,C4867)&gt;0,A4866+1,A4866),A4866)</f>
        <v>0</v>
      </c>
      <c r="B4867" s="108" t="s">
        <v>19988</v>
      </c>
      <c r="C4867" s="108" t="s">
        <v>19989</v>
      </c>
    </row>
    <row r="4868" spans="1:3" x14ac:dyDescent="0.3">
      <c r="A4868" s="108">
        <f t="shared" si="76"/>
        <v>0</v>
      </c>
      <c r="B4868" s="108" t="s">
        <v>19992</v>
      </c>
      <c r="C4868" s="108" t="s">
        <v>19993</v>
      </c>
    </row>
    <row r="4869" spans="1:3" x14ac:dyDescent="0.3">
      <c r="A4869" s="108">
        <f t="shared" si="76"/>
        <v>0</v>
      </c>
      <c r="B4869" s="108" t="s">
        <v>19996</v>
      </c>
      <c r="C4869" s="108" t="s">
        <v>19997</v>
      </c>
    </row>
    <row r="4870" spans="1:3" x14ac:dyDescent="0.3">
      <c r="A4870" s="108">
        <f t="shared" si="76"/>
        <v>0</v>
      </c>
      <c r="B4870" s="108" t="s">
        <v>20000</v>
      </c>
      <c r="C4870" s="108" t="s">
        <v>20001</v>
      </c>
    </row>
    <row r="4871" spans="1:3" x14ac:dyDescent="0.3">
      <c r="A4871" s="108">
        <f t="shared" si="76"/>
        <v>0</v>
      </c>
      <c r="B4871" s="108" t="s">
        <v>20004</v>
      </c>
      <c r="C4871" s="108" t="s">
        <v>20005</v>
      </c>
    </row>
    <row r="4872" spans="1:3" x14ac:dyDescent="0.3">
      <c r="A4872" s="108">
        <f t="shared" si="76"/>
        <v>0</v>
      </c>
      <c r="B4872" s="108" t="s">
        <v>20008</v>
      </c>
      <c r="C4872" s="108" t="s">
        <v>20009</v>
      </c>
    </row>
    <row r="4873" spans="1:3" x14ac:dyDescent="0.3">
      <c r="A4873" s="108">
        <f t="shared" si="76"/>
        <v>0</v>
      </c>
      <c r="B4873" s="108" t="s">
        <v>20012</v>
      </c>
      <c r="C4873" s="108" t="s">
        <v>20013</v>
      </c>
    </row>
    <row r="4874" spans="1:3" x14ac:dyDescent="0.3">
      <c r="A4874" s="108">
        <f t="shared" si="76"/>
        <v>0</v>
      </c>
      <c r="B4874" s="108" t="s">
        <v>20016</v>
      </c>
      <c r="C4874" s="108" t="s">
        <v>20017</v>
      </c>
    </row>
    <row r="4875" spans="1:3" x14ac:dyDescent="0.3">
      <c r="A4875" s="108">
        <f t="shared" si="76"/>
        <v>0</v>
      </c>
      <c r="B4875" s="108" t="s">
        <v>20020</v>
      </c>
      <c r="C4875" s="108" t="s">
        <v>20021</v>
      </c>
    </row>
    <row r="4876" spans="1:3" x14ac:dyDescent="0.3">
      <c r="A4876" s="108">
        <f t="shared" si="76"/>
        <v>0</v>
      </c>
      <c r="B4876" s="108" t="s">
        <v>20024</v>
      </c>
      <c r="C4876" s="108" t="s">
        <v>20025</v>
      </c>
    </row>
    <row r="4877" spans="1:3" x14ac:dyDescent="0.3">
      <c r="A4877" s="108">
        <f t="shared" si="76"/>
        <v>0</v>
      </c>
      <c r="B4877" s="108" t="s">
        <v>20028</v>
      </c>
      <c r="C4877" s="108" t="s">
        <v>20029</v>
      </c>
    </row>
    <row r="4878" spans="1:3" x14ac:dyDescent="0.3">
      <c r="A4878" s="108">
        <f t="shared" si="76"/>
        <v>0</v>
      </c>
      <c r="B4878" s="108" t="s">
        <v>20032</v>
      </c>
      <c r="C4878" s="108" t="s">
        <v>20033</v>
      </c>
    </row>
    <row r="4879" spans="1:3" x14ac:dyDescent="0.3">
      <c r="A4879" s="108">
        <f t="shared" si="76"/>
        <v>0</v>
      </c>
      <c r="B4879" s="108" t="s">
        <v>20035</v>
      </c>
      <c r="C4879" s="108" t="s">
        <v>20036</v>
      </c>
    </row>
    <row r="4880" spans="1:3" x14ac:dyDescent="0.3">
      <c r="A4880" s="108">
        <f t="shared" si="76"/>
        <v>0</v>
      </c>
      <c r="B4880" s="108" t="s">
        <v>20039</v>
      </c>
      <c r="C4880" s="108" t="s">
        <v>20040</v>
      </c>
    </row>
    <row r="4881" spans="1:3" x14ac:dyDescent="0.3">
      <c r="A4881" s="108">
        <f t="shared" si="76"/>
        <v>0</v>
      </c>
      <c r="B4881" s="108" t="s">
        <v>20042</v>
      </c>
      <c r="C4881" s="108" t="s">
        <v>20043</v>
      </c>
    </row>
    <row r="4882" spans="1:3" x14ac:dyDescent="0.3">
      <c r="A4882" s="108">
        <f t="shared" si="76"/>
        <v>0</v>
      </c>
      <c r="B4882" s="108" t="s">
        <v>20046</v>
      </c>
      <c r="C4882" s="108" t="s">
        <v>20048</v>
      </c>
    </row>
    <row r="4883" spans="1:3" x14ac:dyDescent="0.3">
      <c r="A4883" s="108">
        <f t="shared" si="76"/>
        <v>0</v>
      </c>
      <c r="B4883" s="108" t="s">
        <v>20051</v>
      </c>
      <c r="C4883" s="108" t="s">
        <v>20052</v>
      </c>
    </row>
    <row r="4884" spans="1:3" x14ac:dyDescent="0.3">
      <c r="A4884" s="108">
        <f t="shared" si="76"/>
        <v>0</v>
      </c>
      <c r="B4884" s="108" t="s">
        <v>20055</v>
      </c>
      <c r="C4884" s="108" t="s">
        <v>20056</v>
      </c>
    </row>
    <row r="4885" spans="1:3" x14ac:dyDescent="0.3">
      <c r="A4885" s="108">
        <f t="shared" si="76"/>
        <v>0</v>
      </c>
      <c r="B4885" s="108" t="s">
        <v>20059</v>
      </c>
      <c r="C4885" s="108" t="s">
        <v>20060</v>
      </c>
    </row>
    <row r="4886" spans="1:3" x14ac:dyDescent="0.3">
      <c r="A4886" s="108">
        <f t="shared" si="76"/>
        <v>0</v>
      </c>
      <c r="B4886" s="108" t="s">
        <v>20063</v>
      </c>
      <c r="C4886" s="108" t="s">
        <v>20064</v>
      </c>
    </row>
    <row r="4887" spans="1:3" x14ac:dyDescent="0.3">
      <c r="A4887" s="108">
        <f t="shared" si="76"/>
        <v>0</v>
      </c>
      <c r="B4887" s="108" t="s">
        <v>20067</v>
      </c>
      <c r="C4887" s="108" t="s">
        <v>20068</v>
      </c>
    </row>
    <row r="4888" spans="1:3" x14ac:dyDescent="0.3">
      <c r="A4888" s="108">
        <f t="shared" si="76"/>
        <v>0</v>
      </c>
      <c r="B4888" s="108" t="s">
        <v>20071</v>
      </c>
      <c r="C4888" s="108" t="s">
        <v>20072</v>
      </c>
    </row>
    <row r="4889" spans="1:3" x14ac:dyDescent="0.3">
      <c r="A4889" s="108">
        <f t="shared" si="76"/>
        <v>0</v>
      </c>
      <c r="B4889" s="108" t="s">
        <v>20075</v>
      </c>
      <c r="C4889" s="108" t="s">
        <v>20076</v>
      </c>
    </row>
    <row r="4890" spans="1:3" x14ac:dyDescent="0.3">
      <c r="A4890" s="108">
        <f t="shared" si="76"/>
        <v>0</v>
      </c>
      <c r="B4890" s="108" t="s">
        <v>20078</v>
      </c>
      <c r="C4890" s="108" t="s">
        <v>20079</v>
      </c>
    </row>
    <row r="4891" spans="1:3" x14ac:dyDescent="0.3">
      <c r="A4891" s="108">
        <f t="shared" si="76"/>
        <v>0</v>
      </c>
      <c r="B4891" s="108" t="s">
        <v>20082</v>
      </c>
      <c r="C4891" s="108" t="s">
        <v>20083</v>
      </c>
    </row>
    <row r="4892" spans="1:3" x14ac:dyDescent="0.3">
      <c r="A4892" s="108">
        <f t="shared" si="76"/>
        <v>0</v>
      </c>
      <c r="B4892" s="108" t="s">
        <v>20086</v>
      </c>
      <c r="C4892" s="108" t="s">
        <v>20087</v>
      </c>
    </row>
    <row r="4893" spans="1:3" x14ac:dyDescent="0.3">
      <c r="A4893" s="108">
        <f t="shared" si="76"/>
        <v>0</v>
      </c>
      <c r="B4893" s="108" t="s">
        <v>20090</v>
      </c>
      <c r="C4893" s="108" t="s">
        <v>20091</v>
      </c>
    </row>
    <row r="4894" spans="1:3" x14ac:dyDescent="0.3">
      <c r="A4894" s="108">
        <f t="shared" si="76"/>
        <v>0</v>
      </c>
      <c r="B4894" s="108" t="s">
        <v>20094</v>
      </c>
      <c r="C4894" s="108" t="s">
        <v>20095</v>
      </c>
    </row>
    <row r="4895" spans="1:3" x14ac:dyDescent="0.3">
      <c r="A4895" s="108">
        <f t="shared" si="76"/>
        <v>0</v>
      </c>
      <c r="B4895" s="108" t="s">
        <v>20098</v>
      </c>
      <c r="C4895" s="108" t="s">
        <v>20099</v>
      </c>
    </row>
    <row r="4896" spans="1:3" x14ac:dyDescent="0.3">
      <c r="A4896" s="108">
        <f t="shared" si="76"/>
        <v>0</v>
      </c>
      <c r="B4896" s="108" t="s">
        <v>20102</v>
      </c>
      <c r="C4896" s="108" t="s">
        <v>20103</v>
      </c>
    </row>
    <row r="4897" spans="1:3" x14ac:dyDescent="0.3">
      <c r="A4897" s="108">
        <f t="shared" si="76"/>
        <v>0</v>
      </c>
      <c r="B4897" s="108" t="s">
        <v>20106</v>
      </c>
      <c r="C4897" s="108" t="s">
        <v>20107</v>
      </c>
    </row>
    <row r="4898" spans="1:3" x14ac:dyDescent="0.3">
      <c r="A4898" s="108">
        <f t="shared" si="76"/>
        <v>0</v>
      </c>
      <c r="B4898" s="108" t="s">
        <v>20110</v>
      </c>
      <c r="C4898" s="108" t="s">
        <v>20111</v>
      </c>
    </row>
    <row r="4899" spans="1:3" x14ac:dyDescent="0.3">
      <c r="A4899" s="108">
        <f t="shared" si="76"/>
        <v>0</v>
      </c>
      <c r="B4899" s="108" t="s">
        <v>20114</v>
      </c>
      <c r="C4899" s="108" t="s">
        <v>20115</v>
      </c>
    </row>
    <row r="4900" spans="1:3" x14ac:dyDescent="0.3">
      <c r="A4900" s="108">
        <f t="shared" si="76"/>
        <v>0</v>
      </c>
      <c r="B4900" s="108" t="s">
        <v>20118</v>
      </c>
      <c r="C4900" s="108" t="s">
        <v>20119</v>
      </c>
    </row>
    <row r="4901" spans="1:3" x14ac:dyDescent="0.3">
      <c r="A4901" s="108">
        <f t="shared" si="76"/>
        <v>0</v>
      </c>
      <c r="B4901" s="108" t="s">
        <v>20122</v>
      </c>
      <c r="C4901" s="108" t="s">
        <v>20123</v>
      </c>
    </row>
    <row r="4902" spans="1:3" x14ac:dyDescent="0.3">
      <c r="A4902" s="108">
        <f t="shared" si="76"/>
        <v>0</v>
      </c>
      <c r="B4902" s="108" t="s">
        <v>20126</v>
      </c>
      <c r="C4902" s="108" t="s">
        <v>20127</v>
      </c>
    </row>
    <row r="4903" spans="1:3" x14ac:dyDescent="0.3">
      <c r="A4903" s="108">
        <f t="shared" si="76"/>
        <v>0</v>
      </c>
      <c r="B4903" s="108" t="s">
        <v>20130</v>
      </c>
      <c r="C4903" s="108" t="s">
        <v>20131</v>
      </c>
    </row>
    <row r="4904" spans="1:3" x14ac:dyDescent="0.3">
      <c r="A4904" s="108">
        <f t="shared" si="76"/>
        <v>0</v>
      </c>
      <c r="B4904" s="108" t="s">
        <v>20134</v>
      </c>
      <c r="C4904" s="108" t="s">
        <v>20135</v>
      </c>
    </row>
    <row r="4905" spans="1:3" x14ac:dyDescent="0.3">
      <c r="A4905" s="108">
        <f t="shared" si="76"/>
        <v>0</v>
      </c>
      <c r="B4905" s="108" t="s">
        <v>20138</v>
      </c>
      <c r="C4905" s="108" t="s">
        <v>20139</v>
      </c>
    </row>
    <row r="4906" spans="1:3" x14ac:dyDescent="0.3">
      <c r="A4906" s="108">
        <f t="shared" si="76"/>
        <v>0</v>
      </c>
      <c r="B4906" s="108" t="s">
        <v>20142</v>
      </c>
      <c r="C4906" s="108" t="s">
        <v>20143</v>
      </c>
    </row>
    <row r="4907" spans="1:3" x14ac:dyDescent="0.3">
      <c r="A4907" s="108">
        <f t="shared" si="76"/>
        <v>0</v>
      </c>
      <c r="B4907" s="108" t="s">
        <v>20146</v>
      </c>
      <c r="C4907" s="108" t="s">
        <v>20147</v>
      </c>
    </row>
    <row r="4908" spans="1:3" x14ac:dyDescent="0.3">
      <c r="A4908" s="108">
        <f t="shared" si="76"/>
        <v>0</v>
      </c>
      <c r="B4908" s="108" t="s">
        <v>20150</v>
      </c>
      <c r="C4908" s="108" t="s">
        <v>20151</v>
      </c>
    </row>
    <row r="4909" spans="1:3" x14ac:dyDescent="0.3">
      <c r="A4909" s="108">
        <f t="shared" si="76"/>
        <v>0</v>
      </c>
      <c r="B4909" s="108" t="s">
        <v>20154</v>
      </c>
      <c r="C4909" s="108" t="s">
        <v>20155</v>
      </c>
    </row>
    <row r="4910" spans="1:3" x14ac:dyDescent="0.3">
      <c r="A4910" s="108">
        <f t="shared" si="76"/>
        <v>0</v>
      </c>
      <c r="B4910" s="108" t="s">
        <v>20158</v>
      </c>
      <c r="C4910" s="108" t="s">
        <v>20159</v>
      </c>
    </row>
    <row r="4911" spans="1:3" x14ac:dyDescent="0.3">
      <c r="A4911" s="108">
        <f t="shared" si="76"/>
        <v>0</v>
      </c>
      <c r="B4911" s="108" t="s">
        <v>20162</v>
      </c>
      <c r="C4911" s="108" t="s">
        <v>20163</v>
      </c>
    </row>
    <row r="4912" spans="1:3" x14ac:dyDescent="0.3">
      <c r="A4912" s="108">
        <f t="shared" si="76"/>
        <v>0</v>
      </c>
      <c r="B4912" s="108" t="s">
        <v>20166</v>
      </c>
      <c r="C4912" s="108" t="s">
        <v>20167</v>
      </c>
    </row>
    <row r="4913" spans="1:3" x14ac:dyDescent="0.3">
      <c r="A4913" s="108">
        <f t="shared" si="76"/>
        <v>0</v>
      </c>
      <c r="B4913" s="108" t="s">
        <v>20170</v>
      </c>
      <c r="C4913" s="108" t="s">
        <v>20171</v>
      </c>
    </row>
    <row r="4914" spans="1:3" x14ac:dyDescent="0.3">
      <c r="A4914" s="108">
        <f t="shared" si="76"/>
        <v>0</v>
      </c>
      <c r="B4914" s="108" t="s">
        <v>20174</v>
      </c>
      <c r="C4914" s="108" t="s">
        <v>20175</v>
      </c>
    </row>
    <row r="4915" spans="1:3" x14ac:dyDescent="0.3">
      <c r="A4915" s="108">
        <f t="shared" si="76"/>
        <v>0</v>
      </c>
      <c r="B4915" s="108" t="s">
        <v>20178</v>
      </c>
      <c r="C4915" s="108" t="s">
        <v>20179</v>
      </c>
    </row>
    <row r="4916" spans="1:3" x14ac:dyDescent="0.3">
      <c r="A4916" s="108">
        <f t="shared" si="76"/>
        <v>0</v>
      </c>
      <c r="B4916" s="108" t="s">
        <v>20182</v>
      </c>
      <c r="C4916" s="108" t="s">
        <v>20183</v>
      </c>
    </row>
    <row r="4917" spans="1:3" x14ac:dyDescent="0.3">
      <c r="A4917" s="108">
        <f t="shared" si="76"/>
        <v>0</v>
      </c>
      <c r="B4917" s="108" t="s">
        <v>20186</v>
      </c>
      <c r="C4917" s="108" t="s">
        <v>20187</v>
      </c>
    </row>
    <row r="4918" spans="1:3" x14ac:dyDescent="0.3">
      <c r="A4918" s="108">
        <f t="shared" si="76"/>
        <v>0</v>
      </c>
      <c r="B4918" s="108" t="s">
        <v>20190</v>
      </c>
      <c r="C4918" s="108" t="s">
        <v>20191</v>
      </c>
    </row>
    <row r="4919" spans="1:3" x14ac:dyDescent="0.3">
      <c r="A4919" s="108">
        <f t="shared" si="76"/>
        <v>0</v>
      </c>
      <c r="B4919" s="108" t="s">
        <v>20194</v>
      </c>
      <c r="C4919" s="108" t="s">
        <v>20195</v>
      </c>
    </row>
    <row r="4920" spans="1:3" x14ac:dyDescent="0.3">
      <c r="A4920" s="108">
        <f t="shared" si="76"/>
        <v>0</v>
      </c>
      <c r="B4920" s="108" t="s">
        <v>20198</v>
      </c>
      <c r="C4920" s="108" t="s">
        <v>20199</v>
      </c>
    </row>
    <row r="4921" spans="1:3" x14ac:dyDescent="0.3">
      <c r="A4921" s="108">
        <f t="shared" si="76"/>
        <v>0</v>
      </c>
      <c r="B4921" s="108" t="s">
        <v>20202</v>
      </c>
      <c r="C4921" s="108" t="s">
        <v>20203</v>
      </c>
    </row>
    <row r="4922" spans="1:3" x14ac:dyDescent="0.3">
      <c r="A4922" s="108">
        <f t="shared" si="76"/>
        <v>0</v>
      </c>
      <c r="B4922" s="108" t="s">
        <v>20206</v>
      </c>
      <c r="C4922" s="108" t="s">
        <v>20207</v>
      </c>
    </row>
    <row r="4923" spans="1:3" x14ac:dyDescent="0.3">
      <c r="A4923" s="108">
        <f t="shared" si="76"/>
        <v>0</v>
      </c>
      <c r="B4923" s="108" t="s">
        <v>20210</v>
      </c>
      <c r="C4923" s="108" t="s">
        <v>20211</v>
      </c>
    </row>
    <row r="4924" spans="1:3" x14ac:dyDescent="0.3">
      <c r="A4924" s="108">
        <f t="shared" si="76"/>
        <v>0</v>
      </c>
      <c r="B4924" s="108" t="s">
        <v>20214</v>
      </c>
      <c r="C4924" s="108" t="s">
        <v>20215</v>
      </c>
    </row>
    <row r="4925" spans="1:3" x14ac:dyDescent="0.3">
      <c r="A4925" s="108">
        <f t="shared" si="76"/>
        <v>0</v>
      </c>
      <c r="B4925" s="108" t="s">
        <v>20217</v>
      </c>
      <c r="C4925" s="108" t="s">
        <v>20218</v>
      </c>
    </row>
    <row r="4926" spans="1:3" x14ac:dyDescent="0.3">
      <c r="A4926" s="108">
        <f t="shared" si="76"/>
        <v>0</v>
      </c>
      <c r="B4926" s="108" t="s">
        <v>20221</v>
      </c>
      <c r="C4926" s="108" t="s">
        <v>20222</v>
      </c>
    </row>
    <row r="4927" spans="1:3" x14ac:dyDescent="0.3">
      <c r="A4927" s="108">
        <f t="shared" si="76"/>
        <v>0</v>
      </c>
      <c r="B4927" s="108" t="s">
        <v>20225</v>
      </c>
      <c r="C4927" s="108" t="s">
        <v>20226</v>
      </c>
    </row>
    <row r="4928" spans="1:3" x14ac:dyDescent="0.3">
      <c r="A4928" s="108">
        <f t="shared" si="76"/>
        <v>0</v>
      </c>
      <c r="B4928" s="108" t="s">
        <v>20229</v>
      </c>
      <c r="C4928" s="108" t="s">
        <v>20230</v>
      </c>
    </row>
    <row r="4929" spans="1:3" x14ac:dyDescent="0.3">
      <c r="A4929" s="108">
        <f t="shared" si="76"/>
        <v>0</v>
      </c>
      <c r="B4929" s="108" t="s">
        <v>20232</v>
      </c>
      <c r="C4929" s="108" t="s">
        <v>20233</v>
      </c>
    </row>
    <row r="4930" spans="1:3" x14ac:dyDescent="0.3">
      <c r="A4930" s="108">
        <f t="shared" si="76"/>
        <v>0</v>
      </c>
      <c r="B4930" s="108" t="s">
        <v>20236</v>
      </c>
      <c r="C4930" s="108" t="s">
        <v>20237</v>
      </c>
    </row>
    <row r="4931" spans="1:3" x14ac:dyDescent="0.3">
      <c r="A4931" s="108">
        <f t="shared" ref="A4931:A4994" si="77">IFERROR(IF(SEARCH($D$1,C4931)&gt;0,A4930+1,A4930),A4930)</f>
        <v>0</v>
      </c>
      <c r="B4931" s="108" t="s">
        <v>20240</v>
      </c>
      <c r="C4931" s="108" t="s">
        <v>20241</v>
      </c>
    </row>
    <row r="4932" spans="1:3" x14ac:dyDescent="0.3">
      <c r="A4932" s="108">
        <f t="shared" si="77"/>
        <v>0</v>
      </c>
      <c r="B4932" s="108" t="s">
        <v>20244</v>
      </c>
      <c r="C4932" s="108" t="s">
        <v>20245</v>
      </c>
    </row>
    <row r="4933" spans="1:3" x14ac:dyDescent="0.3">
      <c r="A4933" s="108">
        <f t="shared" si="77"/>
        <v>0</v>
      </c>
      <c r="B4933" s="108" t="s">
        <v>20248</v>
      </c>
      <c r="C4933" s="108" t="s">
        <v>20249</v>
      </c>
    </row>
    <row r="4934" spans="1:3" x14ac:dyDescent="0.3">
      <c r="A4934" s="108">
        <f t="shared" si="77"/>
        <v>0</v>
      </c>
      <c r="B4934" s="108" t="s">
        <v>20252</v>
      </c>
      <c r="C4934" s="108" t="s">
        <v>20254</v>
      </c>
    </row>
    <row r="4935" spans="1:3" x14ac:dyDescent="0.3">
      <c r="A4935" s="108">
        <f t="shared" si="77"/>
        <v>0</v>
      </c>
      <c r="B4935" s="108" t="s">
        <v>20257</v>
      </c>
      <c r="C4935" s="108" t="s">
        <v>20258</v>
      </c>
    </row>
    <row r="4936" spans="1:3" x14ac:dyDescent="0.3">
      <c r="A4936" s="108">
        <f t="shared" si="77"/>
        <v>0</v>
      </c>
      <c r="B4936" s="108" t="s">
        <v>20261</v>
      </c>
      <c r="C4936" s="108" t="s">
        <v>20262</v>
      </c>
    </row>
    <row r="4937" spans="1:3" x14ac:dyDescent="0.3">
      <c r="A4937" s="108">
        <f t="shared" si="77"/>
        <v>0</v>
      </c>
      <c r="B4937" s="108" t="s">
        <v>20265</v>
      </c>
      <c r="C4937" s="108" t="s">
        <v>20266</v>
      </c>
    </row>
    <row r="4938" spans="1:3" x14ac:dyDescent="0.3">
      <c r="A4938" s="108">
        <f t="shared" si="77"/>
        <v>0</v>
      </c>
      <c r="B4938" s="108" t="s">
        <v>20269</v>
      </c>
      <c r="C4938" s="108" t="s">
        <v>20270</v>
      </c>
    </row>
    <row r="4939" spans="1:3" x14ac:dyDescent="0.3">
      <c r="A4939" s="108">
        <f t="shared" si="77"/>
        <v>0</v>
      </c>
      <c r="B4939" s="108" t="s">
        <v>20273</v>
      </c>
      <c r="C4939" s="108" t="s">
        <v>20274</v>
      </c>
    </row>
    <row r="4940" spans="1:3" x14ac:dyDescent="0.3">
      <c r="A4940" s="108">
        <f t="shared" si="77"/>
        <v>0</v>
      </c>
      <c r="B4940" s="108" t="s">
        <v>20277</v>
      </c>
      <c r="C4940" s="108" t="s">
        <v>20278</v>
      </c>
    </row>
    <row r="4941" spans="1:3" x14ac:dyDescent="0.3">
      <c r="A4941" s="108">
        <f t="shared" si="77"/>
        <v>0</v>
      </c>
      <c r="B4941" s="108" t="s">
        <v>20281</v>
      </c>
      <c r="C4941" s="108" t="s">
        <v>20282</v>
      </c>
    </row>
    <row r="4942" spans="1:3" x14ac:dyDescent="0.3">
      <c r="A4942" s="108">
        <f t="shared" si="77"/>
        <v>0</v>
      </c>
      <c r="B4942" s="108" t="s">
        <v>20285</v>
      </c>
      <c r="C4942" s="108" t="s">
        <v>20286</v>
      </c>
    </row>
    <row r="4943" spans="1:3" x14ac:dyDescent="0.3">
      <c r="A4943" s="108">
        <f t="shared" si="77"/>
        <v>0</v>
      </c>
      <c r="B4943" s="108" t="s">
        <v>20289</v>
      </c>
      <c r="C4943" s="108" t="s">
        <v>20290</v>
      </c>
    </row>
    <row r="4944" spans="1:3" x14ac:dyDescent="0.3">
      <c r="A4944" s="108">
        <f t="shared" si="77"/>
        <v>0</v>
      </c>
      <c r="B4944" s="108" t="s">
        <v>20293</v>
      </c>
      <c r="C4944" s="108" t="s">
        <v>20294</v>
      </c>
    </row>
    <row r="4945" spans="1:3" x14ac:dyDescent="0.3">
      <c r="A4945" s="108">
        <f t="shared" si="77"/>
        <v>0</v>
      </c>
      <c r="B4945" s="108" t="s">
        <v>20297</v>
      </c>
      <c r="C4945" s="108" t="s">
        <v>20298</v>
      </c>
    </row>
    <row r="4946" spans="1:3" x14ac:dyDescent="0.3">
      <c r="A4946" s="108">
        <f t="shared" si="77"/>
        <v>0</v>
      </c>
      <c r="B4946" s="108" t="s">
        <v>20301</v>
      </c>
      <c r="C4946" s="108" t="s">
        <v>20302</v>
      </c>
    </row>
    <row r="4947" spans="1:3" x14ac:dyDescent="0.3">
      <c r="A4947" s="108">
        <f t="shared" si="77"/>
        <v>0</v>
      </c>
      <c r="B4947" s="108" t="s">
        <v>20305</v>
      </c>
      <c r="C4947" s="108" t="s">
        <v>20306</v>
      </c>
    </row>
    <row r="4948" spans="1:3" x14ac:dyDescent="0.3">
      <c r="A4948" s="108">
        <f t="shared" si="77"/>
        <v>0</v>
      </c>
      <c r="B4948" s="108" t="s">
        <v>20309</v>
      </c>
      <c r="C4948" s="108" t="s">
        <v>20310</v>
      </c>
    </row>
    <row r="4949" spans="1:3" x14ac:dyDescent="0.3">
      <c r="A4949" s="108">
        <f t="shared" si="77"/>
        <v>0</v>
      </c>
      <c r="B4949" s="108" t="s">
        <v>20313</v>
      </c>
      <c r="C4949" s="108" t="s">
        <v>20314</v>
      </c>
    </row>
    <row r="4950" spans="1:3" x14ac:dyDescent="0.3">
      <c r="A4950" s="108">
        <f t="shared" si="77"/>
        <v>0</v>
      </c>
      <c r="B4950" s="108" t="s">
        <v>20317</v>
      </c>
      <c r="C4950" s="108" t="s">
        <v>20318</v>
      </c>
    </row>
    <row r="4951" spans="1:3" x14ac:dyDescent="0.3">
      <c r="A4951" s="108">
        <f t="shared" si="77"/>
        <v>0</v>
      </c>
      <c r="B4951" s="108" t="s">
        <v>20321</v>
      </c>
      <c r="C4951" s="108" t="s">
        <v>20322</v>
      </c>
    </row>
    <row r="4952" spans="1:3" x14ac:dyDescent="0.3">
      <c r="A4952" s="108">
        <f t="shared" si="77"/>
        <v>0</v>
      </c>
      <c r="B4952" s="108" t="s">
        <v>20325</v>
      </c>
      <c r="C4952" s="108" t="s">
        <v>20326</v>
      </c>
    </row>
    <row r="4953" spans="1:3" x14ac:dyDescent="0.3">
      <c r="A4953" s="108">
        <f t="shared" si="77"/>
        <v>0</v>
      </c>
      <c r="B4953" s="108" t="s">
        <v>20329</v>
      </c>
      <c r="C4953" s="108" t="s">
        <v>20330</v>
      </c>
    </row>
    <row r="4954" spans="1:3" x14ac:dyDescent="0.3">
      <c r="A4954" s="108">
        <f t="shared" si="77"/>
        <v>0</v>
      </c>
      <c r="B4954" s="108" t="s">
        <v>20333</v>
      </c>
      <c r="C4954" s="108" t="s">
        <v>20334</v>
      </c>
    </row>
    <row r="4955" spans="1:3" x14ac:dyDescent="0.3">
      <c r="A4955" s="108">
        <f t="shared" si="77"/>
        <v>0</v>
      </c>
      <c r="B4955" s="108" t="s">
        <v>20337</v>
      </c>
      <c r="C4955" s="108" t="s">
        <v>20338</v>
      </c>
    </row>
    <row r="4956" spans="1:3" x14ac:dyDescent="0.3">
      <c r="A4956" s="108">
        <f t="shared" si="77"/>
        <v>0</v>
      </c>
      <c r="B4956" s="108" t="s">
        <v>20341</v>
      </c>
      <c r="C4956" s="108" t="s">
        <v>20342</v>
      </c>
    </row>
    <row r="4957" spans="1:3" x14ac:dyDescent="0.3">
      <c r="A4957" s="108">
        <f t="shared" si="77"/>
        <v>0</v>
      </c>
      <c r="B4957" s="108" t="s">
        <v>20345</v>
      </c>
      <c r="C4957" s="108" t="s">
        <v>20346</v>
      </c>
    </row>
    <row r="4958" spans="1:3" x14ac:dyDescent="0.3">
      <c r="A4958" s="108">
        <f t="shared" si="77"/>
        <v>0</v>
      </c>
      <c r="B4958" s="108" t="s">
        <v>20349</v>
      </c>
      <c r="C4958" s="108" t="s">
        <v>20350</v>
      </c>
    </row>
    <row r="4959" spans="1:3" x14ac:dyDescent="0.3">
      <c r="A4959" s="108">
        <f t="shared" si="77"/>
        <v>0</v>
      </c>
      <c r="B4959" s="108" t="s">
        <v>20353</v>
      </c>
      <c r="C4959" s="108" t="s">
        <v>20354</v>
      </c>
    </row>
    <row r="4960" spans="1:3" x14ac:dyDescent="0.3">
      <c r="A4960" s="108">
        <f t="shared" si="77"/>
        <v>0</v>
      </c>
      <c r="B4960" s="108" t="s">
        <v>20357</v>
      </c>
      <c r="C4960" s="108" t="s">
        <v>20358</v>
      </c>
    </row>
    <row r="4961" spans="1:3" x14ac:dyDescent="0.3">
      <c r="A4961" s="108">
        <f t="shared" si="77"/>
        <v>0</v>
      </c>
      <c r="B4961" s="108" t="s">
        <v>20361</v>
      </c>
      <c r="C4961" s="108" t="s">
        <v>20362</v>
      </c>
    </row>
    <row r="4962" spans="1:3" x14ac:dyDescent="0.3">
      <c r="A4962" s="108">
        <f t="shared" si="77"/>
        <v>0</v>
      </c>
      <c r="B4962" s="108" t="s">
        <v>20365</v>
      </c>
      <c r="C4962" s="108" t="s">
        <v>20366</v>
      </c>
    </row>
    <row r="4963" spans="1:3" x14ac:dyDescent="0.3">
      <c r="A4963" s="108">
        <f t="shared" si="77"/>
        <v>0</v>
      </c>
      <c r="B4963" s="108" t="s">
        <v>20369</v>
      </c>
      <c r="C4963" s="108" t="s">
        <v>20370</v>
      </c>
    </row>
    <row r="4964" spans="1:3" x14ac:dyDescent="0.3">
      <c r="A4964" s="108">
        <f t="shared" si="77"/>
        <v>0</v>
      </c>
      <c r="B4964" s="108" t="s">
        <v>20373</v>
      </c>
      <c r="C4964" s="108" t="s">
        <v>20374</v>
      </c>
    </row>
    <row r="4965" spans="1:3" x14ac:dyDescent="0.3">
      <c r="A4965" s="108">
        <f t="shared" si="77"/>
        <v>0</v>
      </c>
      <c r="B4965" s="108" t="s">
        <v>20377</v>
      </c>
      <c r="C4965" s="108" t="s">
        <v>20378</v>
      </c>
    </row>
    <row r="4966" spans="1:3" x14ac:dyDescent="0.3">
      <c r="A4966" s="108">
        <f t="shared" si="77"/>
        <v>0</v>
      </c>
      <c r="B4966" s="108" t="s">
        <v>20381</v>
      </c>
      <c r="C4966" s="108" t="s">
        <v>20382</v>
      </c>
    </row>
    <row r="4967" spans="1:3" x14ac:dyDescent="0.3">
      <c r="A4967" s="108">
        <f t="shared" si="77"/>
        <v>0</v>
      </c>
      <c r="B4967" s="108" t="s">
        <v>20385</v>
      </c>
      <c r="C4967" s="108" t="s">
        <v>20386</v>
      </c>
    </row>
    <row r="4968" spans="1:3" x14ac:dyDescent="0.3">
      <c r="A4968" s="108">
        <f t="shared" si="77"/>
        <v>0</v>
      </c>
      <c r="B4968" s="108" t="s">
        <v>20389</v>
      </c>
      <c r="C4968" s="108" t="s">
        <v>20390</v>
      </c>
    </row>
    <row r="4969" spans="1:3" x14ac:dyDescent="0.3">
      <c r="A4969" s="108">
        <f t="shared" si="77"/>
        <v>0</v>
      </c>
      <c r="B4969" s="108" t="s">
        <v>20393</v>
      </c>
      <c r="C4969" s="108" t="s">
        <v>20394</v>
      </c>
    </row>
    <row r="4970" spans="1:3" x14ac:dyDescent="0.3">
      <c r="A4970" s="108">
        <f t="shared" si="77"/>
        <v>0</v>
      </c>
      <c r="B4970" s="108" t="s">
        <v>20397</v>
      </c>
      <c r="C4970" s="108" t="s">
        <v>20398</v>
      </c>
    </row>
    <row r="4971" spans="1:3" x14ac:dyDescent="0.3">
      <c r="A4971" s="108">
        <f t="shared" si="77"/>
        <v>0</v>
      </c>
      <c r="B4971" s="108" t="s">
        <v>20401</v>
      </c>
      <c r="C4971" s="108" t="s">
        <v>20402</v>
      </c>
    </row>
    <row r="4972" spans="1:3" x14ac:dyDescent="0.3">
      <c r="A4972" s="108">
        <f t="shared" si="77"/>
        <v>0</v>
      </c>
      <c r="B4972" s="108" t="s">
        <v>20405</v>
      </c>
      <c r="C4972" s="108" t="s">
        <v>20406</v>
      </c>
    </row>
    <row r="4973" spans="1:3" x14ac:dyDescent="0.3">
      <c r="A4973" s="108">
        <f t="shared" si="77"/>
        <v>0</v>
      </c>
      <c r="B4973" s="108" t="s">
        <v>20409</v>
      </c>
      <c r="C4973" s="108" t="s">
        <v>20410</v>
      </c>
    </row>
    <row r="4974" spans="1:3" x14ac:dyDescent="0.3">
      <c r="A4974" s="108">
        <f t="shared" si="77"/>
        <v>0</v>
      </c>
      <c r="B4974" s="108" t="s">
        <v>20413</v>
      </c>
      <c r="C4974" s="108" t="s">
        <v>20414</v>
      </c>
    </row>
    <row r="4975" spans="1:3" x14ac:dyDescent="0.3">
      <c r="A4975" s="108">
        <f t="shared" si="77"/>
        <v>0</v>
      </c>
      <c r="B4975" s="108" t="s">
        <v>20417</v>
      </c>
      <c r="C4975" s="108" t="s">
        <v>20418</v>
      </c>
    </row>
    <row r="4976" spans="1:3" x14ac:dyDescent="0.3">
      <c r="A4976" s="108">
        <f t="shared" si="77"/>
        <v>0</v>
      </c>
      <c r="B4976" s="108" t="s">
        <v>20421</v>
      </c>
      <c r="C4976" s="108" t="s">
        <v>20422</v>
      </c>
    </row>
    <row r="4977" spans="1:3" x14ac:dyDescent="0.3">
      <c r="A4977" s="108">
        <f t="shared" si="77"/>
        <v>0</v>
      </c>
      <c r="B4977" s="108" t="s">
        <v>20425</v>
      </c>
      <c r="C4977" s="108" t="s">
        <v>20426</v>
      </c>
    </row>
    <row r="4978" spans="1:3" x14ac:dyDescent="0.3">
      <c r="A4978" s="108">
        <f t="shared" si="77"/>
        <v>0</v>
      </c>
      <c r="B4978" s="108" t="s">
        <v>20429</v>
      </c>
      <c r="C4978" s="108" t="s">
        <v>20430</v>
      </c>
    </row>
    <row r="4979" spans="1:3" x14ac:dyDescent="0.3">
      <c r="A4979" s="108">
        <f t="shared" si="77"/>
        <v>0</v>
      </c>
      <c r="B4979" s="108" t="s">
        <v>20433</v>
      </c>
      <c r="C4979" s="108" t="s">
        <v>20434</v>
      </c>
    </row>
    <row r="4980" spans="1:3" x14ac:dyDescent="0.3">
      <c r="A4980" s="108">
        <f t="shared" si="77"/>
        <v>0</v>
      </c>
      <c r="B4980" s="108" t="s">
        <v>20437</v>
      </c>
      <c r="C4980" s="108" t="s">
        <v>20438</v>
      </c>
    </row>
    <row r="4981" spans="1:3" x14ac:dyDescent="0.3">
      <c r="A4981" s="108">
        <f t="shared" si="77"/>
        <v>0</v>
      </c>
      <c r="B4981" s="108" t="s">
        <v>20441</v>
      </c>
      <c r="C4981" s="108" t="s">
        <v>20442</v>
      </c>
    </row>
    <row r="4982" spans="1:3" x14ac:dyDescent="0.3">
      <c r="A4982" s="108">
        <f t="shared" si="77"/>
        <v>0</v>
      </c>
      <c r="B4982" s="108" t="s">
        <v>20445</v>
      </c>
      <c r="C4982" s="108" t="s">
        <v>20446</v>
      </c>
    </row>
    <row r="4983" spans="1:3" x14ac:dyDescent="0.3">
      <c r="A4983" s="108">
        <f t="shared" si="77"/>
        <v>0</v>
      </c>
      <c r="B4983" s="108" t="s">
        <v>20449</v>
      </c>
      <c r="C4983" s="108" t="s">
        <v>20450</v>
      </c>
    </row>
    <row r="4984" spans="1:3" x14ac:dyDescent="0.3">
      <c r="A4984" s="108">
        <f t="shared" si="77"/>
        <v>0</v>
      </c>
      <c r="B4984" s="108" t="s">
        <v>20453</v>
      </c>
      <c r="C4984" s="108" t="s">
        <v>20454</v>
      </c>
    </row>
    <row r="4985" spans="1:3" x14ac:dyDescent="0.3">
      <c r="A4985" s="108">
        <f t="shared" si="77"/>
        <v>0</v>
      </c>
      <c r="B4985" s="108" t="s">
        <v>20457</v>
      </c>
      <c r="C4985" s="108" t="s">
        <v>20458</v>
      </c>
    </row>
    <row r="4986" spans="1:3" x14ac:dyDescent="0.3">
      <c r="A4986" s="108">
        <f t="shared" si="77"/>
        <v>0</v>
      </c>
      <c r="B4986" s="108" t="s">
        <v>20460</v>
      </c>
      <c r="C4986" s="108" t="s">
        <v>20461</v>
      </c>
    </row>
    <row r="4987" spans="1:3" x14ac:dyDescent="0.3">
      <c r="A4987" s="108">
        <f t="shared" si="77"/>
        <v>0</v>
      </c>
      <c r="B4987" s="108" t="s">
        <v>20464</v>
      </c>
      <c r="C4987" s="108" t="s">
        <v>20465</v>
      </c>
    </row>
    <row r="4988" spans="1:3" x14ac:dyDescent="0.3">
      <c r="A4988" s="108">
        <f t="shared" si="77"/>
        <v>0</v>
      </c>
      <c r="B4988" s="108" t="s">
        <v>20468</v>
      </c>
      <c r="C4988" s="108" t="s">
        <v>20469</v>
      </c>
    </row>
    <row r="4989" spans="1:3" x14ac:dyDescent="0.3">
      <c r="A4989" s="108">
        <f t="shared" si="77"/>
        <v>0</v>
      </c>
      <c r="B4989" s="108" t="s">
        <v>20472</v>
      </c>
      <c r="C4989" s="108" t="s">
        <v>20473</v>
      </c>
    </row>
    <row r="4990" spans="1:3" x14ac:dyDescent="0.3">
      <c r="A4990" s="108">
        <f t="shared" si="77"/>
        <v>0</v>
      </c>
      <c r="B4990" s="108" t="s">
        <v>20476</v>
      </c>
      <c r="C4990" s="108" t="s">
        <v>20477</v>
      </c>
    </row>
    <row r="4991" spans="1:3" x14ac:dyDescent="0.3">
      <c r="A4991" s="108">
        <f t="shared" si="77"/>
        <v>0</v>
      </c>
      <c r="B4991" s="108" t="s">
        <v>20480</v>
      </c>
      <c r="C4991" s="108" t="s">
        <v>20481</v>
      </c>
    </row>
    <row r="4992" spans="1:3" x14ac:dyDescent="0.3">
      <c r="A4992" s="108">
        <f t="shared" si="77"/>
        <v>0</v>
      </c>
      <c r="B4992" s="108" t="s">
        <v>20484</v>
      </c>
      <c r="C4992" s="108" t="s">
        <v>20485</v>
      </c>
    </row>
    <row r="4993" spans="1:3" x14ac:dyDescent="0.3">
      <c r="A4993" s="108">
        <f t="shared" si="77"/>
        <v>0</v>
      </c>
      <c r="B4993" s="108" t="s">
        <v>20488</v>
      </c>
      <c r="C4993" s="108" t="s">
        <v>20489</v>
      </c>
    </row>
    <row r="4994" spans="1:3" x14ac:dyDescent="0.3">
      <c r="A4994" s="108">
        <f t="shared" si="77"/>
        <v>0</v>
      </c>
      <c r="B4994" s="108" t="s">
        <v>20492</v>
      </c>
      <c r="C4994" s="108" t="s">
        <v>20493</v>
      </c>
    </row>
    <row r="4995" spans="1:3" x14ac:dyDescent="0.3">
      <c r="A4995" s="108">
        <f t="shared" ref="A4995:A5058" si="78">IFERROR(IF(SEARCH($D$1,C4995)&gt;0,A4994+1,A4994),A4994)</f>
        <v>0</v>
      </c>
      <c r="B4995" s="108" t="s">
        <v>20496</v>
      </c>
      <c r="C4995" s="108" t="s">
        <v>20497</v>
      </c>
    </row>
    <row r="4996" spans="1:3" x14ac:dyDescent="0.3">
      <c r="A4996" s="108">
        <f t="shared" si="78"/>
        <v>0</v>
      </c>
      <c r="B4996" s="108" t="s">
        <v>20500</v>
      </c>
      <c r="C4996" s="108" t="s">
        <v>20501</v>
      </c>
    </row>
    <row r="4997" spans="1:3" x14ac:dyDescent="0.3">
      <c r="A4997" s="108">
        <f t="shared" si="78"/>
        <v>0</v>
      </c>
      <c r="B4997" s="108" t="s">
        <v>20504</v>
      </c>
      <c r="C4997" s="108" t="s">
        <v>20505</v>
      </c>
    </row>
    <row r="4998" spans="1:3" x14ac:dyDescent="0.3">
      <c r="A4998" s="108">
        <f t="shared" si="78"/>
        <v>0</v>
      </c>
      <c r="B4998" s="108" t="s">
        <v>20508</v>
      </c>
      <c r="C4998" s="108" t="s">
        <v>20509</v>
      </c>
    </row>
    <row r="4999" spans="1:3" x14ac:dyDescent="0.3">
      <c r="A4999" s="108">
        <f t="shared" si="78"/>
        <v>0</v>
      </c>
      <c r="B4999" s="108" t="s">
        <v>20512</v>
      </c>
      <c r="C4999" s="108" t="s">
        <v>20513</v>
      </c>
    </row>
    <row r="5000" spans="1:3" x14ac:dyDescent="0.3">
      <c r="A5000" s="108">
        <f t="shared" si="78"/>
        <v>0</v>
      </c>
      <c r="B5000" s="108" t="s">
        <v>20516</v>
      </c>
      <c r="C5000" s="108" t="s">
        <v>20517</v>
      </c>
    </row>
    <row r="5001" spans="1:3" x14ac:dyDescent="0.3">
      <c r="A5001" s="108">
        <f t="shared" si="78"/>
        <v>0</v>
      </c>
      <c r="B5001" s="108" t="s">
        <v>20520</v>
      </c>
      <c r="C5001" s="108" t="s">
        <v>20521</v>
      </c>
    </row>
    <row r="5002" spans="1:3" x14ac:dyDescent="0.3">
      <c r="A5002" s="108">
        <f t="shared" si="78"/>
        <v>0</v>
      </c>
      <c r="B5002" s="108" t="s">
        <v>20524</v>
      </c>
      <c r="C5002" s="108" t="s">
        <v>20525</v>
      </c>
    </row>
    <row r="5003" spans="1:3" x14ac:dyDescent="0.3">
      <c r="A5003" s="108">
        <f t="shared" si="78"/>
        <v>0</v>
      </c>
      <c r="B5003" s="108" t="s">
        <v>20528</v>
      </c>
      <c r="C5003" s="108" t="s">
        <v>20529</v>
      </c>
    </row>
    <row r="5004" spans="1:3" x14ac:dyDescent="0.3">
      <c r="A5004" s="108">
        <f t="shared" si="78"/>
        <v>0</v>
      </c>
      <c r="B5004" s="108" t="s">
        <v>20532</v>
      </c>
      <c r="C5004" s="108" t="s">
        <v>20533</v>
      </c>
    </row>
    <row r="5005" spans="1:3" x14ac:dyDescent="0.3">
      <c r="A5005" s="108">
        <f t="shared" si="78"/>
        <v>0</v>
      </c>
      <c r="B5005" s="108" t="s">
        <v>20536</v>
      </c>
      <c r="C5005" s="108" t="s">
        <v>20537</v>
      </c>
    </row>
    <row r="5006" spans="1:3" x14ac:dyDescent="0.3">
      <c r="A5006" s="108">
        <f t="shared" si="78"/>
        <v>0</v>
      </c>
      <c r="B5006" s="108" t="s">
        <v>20540</v>
      </c>
      <c r="C5006" s="108" t="s">
        <v>20541</v>
      </c>
    </row>
    <row r="5007" spans="1:3" x14ac:dyDescent="0.3">
      <c r="A5007" s="108">
        <f t="shared" si="78"/>
        <v>0</v>
      </c>
      <c r="B5007" s="108" t="s">
        <v>20544</v>
      </c>
      <c r="C5007" s="108" t="s">
        <v>20545</v>
      </c>
    </row>
    <row r="5008" spans="1:3" x14ac:dyDescent="0.3">
      <c r="A5008" s="108">
        <f t="shared" si="78"/>
        <v>0</v>
      </c>
      <c r="B5008" s="108" t="s">
        <v>20548</v>
      </c>
      <c r="C5008" s="108" t="s">
        <v>20549</v>
      </c>
    </row>
    <row r="5009" spans="1:3" x14ac:dyDescent="0.3">
      <c r="A5009" s="108">
        <f t="shared" si="78"/>
        <v>0</v>
      </c>
      <c r="B5009" s="108" t="s">
        <v>20552</v>
      </c>
      <c r="C5009" s="108" t="s">
        <v>20553</v>
      </c>
    </row>
    <row r="5010" spans="1:3" x14ac:dyDescent="0.3">
      <c r="A5010" s="108">
        <f t="shared" si="78"/>
        <v>0</v>
      </c>
      <c r="B5010" s="108" t="s">
        <v>20555</v>
      </c>
      <c r="C5010" s="108" t="s">
        <v>20556</v>
      </c>
    </row>
    <row r="5011" spans="1:3" x14ac:dyDescent="0.3">
      <c r="A5011" s="108">
        <f t="shared" si="78"/>
        <v>0</v>
      </c>
      <c r="B5011" s="108" t="s">
        <v>20559</v>
      </c>
      <c r="C5011" s="108" t="s">
        <v>20560</v>
      </c>
    </row>
    <row r="5012" spans="1:3" x14ac:dyDescent="0.3">
      <c r="A5012" s="108">
        <f t="shared" si="78"/>
        <v>0</v>
      </c>
      <c r="B5012" s="108" t="s">
        <v>20563</v>
      </c>
      <c r="C5012" s="108" t="s">
        <v>20564</v>
      </c>
    </row>
    <row r="5013" spans="1:3" x14ac:dyDescent="0.3">
      <c r="A5013" s="108">
        <f t="shared" si="78"/>
        <v>0</v>
      </c>
      <c r="B5013" s="108" t="s">
        <v>20567</v>
      </c>
      <c r="C5013" s="108" t="s">
        <v>20568</v>
      </c>
    </row>
    <row r="5014" spans="1:3" x14ac:dyDescent="0.3">
      <c r="A5014" s="108">
        <f t="shared" si="78"/>
        <v>0</v>
      </c>
      <c r="B5014" s="108" t="s">
        <v>20571</v>
      </c>
      <c r="C5014" s="108" t="s">
        <v>20572</v>
      </c>
    </row>
    <row r="5015" spans="1:3" x14ac:dyDescent="0.3">
      <c r="A5015" s="108">
        <f t="shared" si="78"/>
        <v>0</v>
      </c>
      <c r="B5015" s="108" t="s">
        <v>20574</v>
      </c>
      <c r="C5015" s="108" t="s">
        <v>20575</v>
      </c>
    </row>
    <row r="5016" spans="1:3" x14ac:dyDescent="0.3">
      <c r="A5016" s="108">
        <f t="shared" si="78"/>
        <v>0</v>
      </c>
      <c r="B5016" s="108" t="s">
        <v>20577</v>
      </c>
      <c r="C5016" s="108" t="s">
        <v>20578</v>
      </c>
    </row>
    <row r="5017" spans="1:3" x14ac:dyDescent="0.3">
      <c r="A5017" s="108">
        <f t="shared" si="78"/>
        <v>0</v>
      </c>
      <c r="B5017" s="108" t="s">
        <v>20581</v>
      </c>
      <c r="C5017" s="108" t="s">
        <v>20582</v>
      </c>
    </row>
    <row r="5018" spans="1:3" x14ac:dyDescent="0.3">
      <c r="A5018" s="108">
        <f t="shared" si="78"/>
        <v>0</v>
      </c>
      <c r="B5018" s="108" t="s">
        <v>20584</v>
      </c>
      <c r="C5018" s="108" t="s">
        <v>20585</v>
      </c>
    </row>
    <row r="5019" spans="1:3" x14ac:dyDescent="0.3">
      <c r="A5019" s="108">
        <f t="shared" si="78"/>
        <v>0</v>
      </c>
      <c r="B5019" s="108" t="s">
        <v>20587</v>
      </c>
      <c r="C5019" s="108" t="s">
        <v>20588</v>
      </c>
    </row>
    <row r="5020" spans="1:3" x14ac:dyDescent="0.3">
      <c r="A5020" s="108">
        <f t="shared" si="78"/>
        <v>0</v>
      </c>
      <c r="B5020" s="108" t="s">
        <v>20591</v>
      </c>
      <c r="C5020" s="108" t="s">
        <v>20592</v>
      </c>
    </row>
    <row r="5021" spans="1:3" x14ac:dyDescent="0.3">
      <c r="A5021" s="108">
        <f t="shared" si="78"/>
        <v>0</v>
      </c>
      <c r="B5021" s="108" t="s">
        <v>20595</v>
      </c>
      <c r="C5021" s="108" t="s">
        <v>20596</v>
      </c>
    </row>
    <row r="5022" spans="1:3" x14ac:dyDescent="0.3">
      <c r="A5022" s="108">
        <f t="shared" si="78"/>
        <v>0</v>
      </c>
      <c r="B5022" s="108" t="s">
        <v>20599</v>
      </c>
      <c r="C5022" s="108" t="s">
        <v>20600</v>
      </c>
    </row>
    <row r="5023" spans="1:3" x14ac:dyDescent="0.3">
      <c r="A5023" s="108">
        <f t="shared" si="78"/>
        <v>0</v>
      </c>
      <c r="B5023" s="108" t="s">
        <v>20603</v>
      </c>
      <c r="C5023" s="108" t="s">
        <v>20604</v>
      </c>
    </row>
    <row r="5024" spans="1:3" x14ac:dyDescent="0.3">
      <c r="A5024" s="108">
        <f t="shared" si="78"/>
        <v>0</v>
      </c>
      <c r="B5024" s="108" t="s">
        <v>20607</v>
      </c>
      <c r="C5024" s="108" t="s">
        <v>20609</v>
      </c>
    </row>
    <row r="5025" spans="1:3" x14ac:dyDescent="0.3">
      <c r="A5025" s="108">
        <f t="shared" si="78"/>
        <v>0</v>
      </c>
      <c r="B5025" s="108" t="s">
        <v>20612</v>
      </c>
      <c r="C5025" s="108" t="s">
        <v>20613</v>
      </c>
    </row>
    <row r="5026" spans="1:3" x14ac:dyDescent="0.3">
      <c r="A5026" s="108">
        <f t="shared" si="78"/>
        <v>0</v>
      </c>
      <c r="B5026" s="108" t="s">
        <v>20616</v>
      </c>
      <c r="C5026" s="108" t="s">
        <v>20617</v>
      </c>
    </row>
    <row r="5027" spans="1:3" x14ac:dyDescent="0.3">
      <c r="A5027" s="108">
        <f t="shared" si="78"/>
        <v>0</v>
      </c>
      <c r="B5027" s="108" t="s">
        <v>20620</v>
      </c>
      <c r="C5027" s="108" t="s">
        <v>20621</v>
      </c>
    </row>
    <row r="5028" spans="1:3" x14ac:dyDescent="0.3">
      <c r="A5028" s="108">
        <f t="shared" si="78"/>
        <v>0</v>
      </c>
      <c r="B5028" s="108" t="s">
        <v>20624</v>
      </c>
      <c r="C5028" s="108" t="s">
        <v>20625</v>
      </c>
    </row>
    <row r="5029" spans="1:3" x14ac:dyDescent="0.3">
      <c r="A5029" s="108">
        <f t="shared" si="78"/>
        <v>0</v>
      </c>
      <c r="B5029" s="108" t="s">
        <v>20628</v>
      </c>
      <c r="C5029" s="108" t="s">
        <v>20629</v>
      </c>
    </row>
    <row r="5030" spans="1:3" x14ac:dyDescent="0.3">
      <c r="A5030" s="108">
        <f t="shared" si="78"/>
        <v>0</v>
      </c>
      <c r="B5030" s="108" t="s">
        <v>20632</v>
      </c>
      <c r="C5030" s="108" t="s">
        <v>20633</v>
      </c>
    </row>
    <row r="5031" spans="1:3" x14ac:dyDescent="0.3">
      <c r="A5031" s="108">
        <f t="shared" si="78"/>
        <v>0</v>
      </c>
      <c r="B5031" s="108" t="s">
        <v>20636</v>
      </c>
      <c r="C5031" s="108" t="s">
        <v>20637</v>
      </c>
    </row>
    <row r="5032" spans="1:3" x14ac:dyDescent="0.3">
      <c r="A5032" s="108">
        <f t="shared" si="78"/>
        <v>0</v>
      </c>
      <c r="B5032" s="108" t="s">
        <v>20640</v>
      </c>
      <c r="C5032" s="108" t="s">
        <v>20641</v>
      </c>
    </row>
    <row r="5033" spans="1:3" x14ac:dyDescent="0.3">
      <c r="A5033" s="108">
        <f t="shared" si="78"/>
        <v>0</v>
      </c>
      <c r="B5033" s="108" t="s">
        <v>20644</v>
      </c>
      <c r="C5033" s="108" t="s">
        <v>20645</v>
      </c>
    </row>
    <row r="5034" spans="1:3" x14ac:dyDescent="0.3">
      <c r="A5034" s="108">
        <f t="shared" si="78"/>
        <v>0</v>
      </c>
      <c r="B5034" s="108" t="s">
        <v>20648</v>
      </c>
      <c r="C5034" s="108" t="s">
        <v>20649</v>
      </c>
    </row>
    <row r="5035" spans="1:3" x14ac:dyDescent="0.3">
      <c r="A5035" s="108">
        <f t="shared" si="78"/>
        <v>0</v>
      </c>
      <c r="B5035" s="108" t="s">
        <v>20652</v>
      </c>
      <c r="C5035" s="108" t="s">
        <v>20653</v>
      </c>
    </row>
    <row r="5036" spans="1:3" x14ac:dyDescent="0.3">
      <c r="A5036" s="108">
        <f t="shared" si="78"/>
        <v>0</v>
      </c>
      <c r="B5036" s="108" t="s">
        <v>20656</v>
      </c>
      <c r="C5036" s="108" t="s">
        <v>20657</v>
      </c>
    </row>
    <row r="5037" spans="1:3" x14ac:dyDescent="0.3">
      <c r="A5037" s="108">
        <f t="shared" si="78"/>
        <v>0</v>
      </c>
      <c r="B5037" s="108" t="s">
        <v>20660</v>
      </c>
      <c r="C5037" s="108" t="s">
        <v>20661</v>
      </c>
    </row>
    <row r="5038" spans="1:3" x14ac:dyDescent="0.3">
      <c r="A5038" s="108">
        <f t="shared" si="78"/>
        <v>0</v>
      </c>
      <c r="B5038" s="108" t="s">
        <v>20664</v>
      </c>
      <c r="C5038" s="108" t="s">
        <v>20665</v>
      </c>
    </row>
    <row r="5039" spans="1:3" x14ac:dyDescent="0.3">
      <c r="A5039" s="108">
        <f t="shared" si="78"/>
        <v>0</v>
      </c>
      <c r="B5039" s="108" t="s">
        <v>20668</v>
      </c>
      <c r="C5039" s="108" t="s">
        <v>20669</v>
      </c>
    </row>
    <row r="5040" spans="1:3" x14ac:dyDescent="0.3">
      <c r="A5040" s="108">
        <f t="shared" si="78"/>
        <v>0</v>
      </c>
      <c r="B5040" s="108" t="s">
        <v>20672</v>
      </c>
      <c r="C5040" s="108" t="s">
        <v>20673</v>
      </c>
    </row>
    <row r="5041" spans="1:3" x14ac:dyDescent="0.3">
      <c r="A5041" s="108">
        <f t="shared" si="78"/>
        <v>0</v>
      </c>
      <c r="B5041" s="108" t="s">
        <v>20676</v>
      </c>
      <c r="C5041" s="108" t="s">
        <v>20677</v>
      </c>
    </row>
    <row r="5042" spans="1:3" x14ac:dyDescent="0.3">
      <c r="A5042" s="108">
        <f t="shared" si="78"/>
        <v>0</v>
      </c>
      <c r="B5042" s="108" t="s">
        <v>20680</v>
      </c>
      <c r="C5042" s="108" t="s">
        <v>20681</v>
      </c>
    </row>
    <row r="5043" spans="1:3" x14ac:dyDescent="0.3">
      <c r="A5043" s="108">
        <f t="shared" si="78"/>
        <v>0</v>
      </c>
      <c r="B5043" s="108" t="s">
        <v>20684</v>
      </c>
      <c r="C5043" s="108" t="s">
        <v>20685</v>
      </c>
    </row>
    <row r="5044" spans="1:3" x14ac:dyDescent="0.3">
      <c r="A5044" s="108">
        <f t="shared" si="78"/>
        <v>0</v>
      </c>
      <c r="B5044" s="108" t="s">
        <v>20688</v>
      </c>
      <c r="C5044" s="108" t="s">
        <v>20689</v>
      </c>
    </row>
    <row r="5045" spans="1:3" x14ac:dyDescent="0.3">
      <c r="A5045" s="108">
        <f t="shared" si="78"/>
        <v>0</v>
      </c>
      <c r="B5045" s="108" t="s">
        <v>20692</v>
      </c>
      <c r="C5045" s="108" t="s">
        <v>20693</v>
      </c>
    </row>
    <row r="5046" spans="1:3" x14ac:dyDescent="0.3">
      <c r="A5046" s="108">
        <f t="shared" si="78"/>
        <v>0</v>
      </c>
      <c r="B5046" s="108" t="s">
        <v>20696</v>
      </c>
      <c r="C5046" s="108" t="s">
        <v>20697</v>
      </c>
    </row>
    <row r="5047" spans="1:3" x14ac:dyDescent="0.3">
      <c r="A5047" s="108">
        <f t="shared" si="78"/>
        <v>0</v>
      </c>
      <c r="B5047" s="108" t="s">
        <v>20700</v>
      </c>
      <c r="C5047" s="108" t="s">
        <v>20701</v>
      </c>
    </row>
    <row r="5048" spans="1:3" x14ac:dyDescent="0.3">
      <c r="A5048" s="108">
        <f t="shared" si="78"/>
        <v>0</v>
      </c>
      <c r="B5048" s="108" t="s">
        <v>20704</v>
      </c>
      <c r="C5048" s="108" t="s">
        <v>20705</v>
      </c>
    </row>
    <row r="5049" spans="1:3" x14ac:dyDescent="0.3">
      <c r="A5049" s="108">
        <f t="shared" si="78"/>
        <v>0</v>
      </c>
      <c r="B5049" s="108" t="s">
        <v>20708</v>
      </c>
      <c r="C5049" s="108" t="s">
        <v>20709</v>
      </c>
    </row>
    <row r="5050" spans="1:3" x14ac:dyDescent="0.3">
      <c r="A5050" s="108">
        <f t="shared" si="78"/>
        <v>0</v>
      </c>
      <c r="B5050" s="108" t="s">
        <v>20712</v>
      </c>
      <c r="C5050" s="108" t="s">
        <v>20713</v>
      </c>
    </row>
    <row r="5051" spans="1:3" x14ac:dyDescent="0.3">
      <c r="A5051" s="108">
        <f t="shared" si="78"/>
        <v>0</v>
      </c>
      <c r="B5051" s="108" t="s">
        <v>20716</v>
      </c>
      <c r="C5051" s="108" t="s">
        <v>20717</v>
      </c>
    </row>
    <row r="5052" spans="1:3" x14ac:dyDescent="0.3">
      <c r="A5052" s="108">
        <f t="shared" si="78"/>
        <v>0</v>
      </c>
      <c r="B5052" s="108" t="s">
        <v>20720</v>
      </c>
      <c r="C5052" s="108" t="s">
        <v>20721</v>
      </c>
    </row>
    <row r="5053" spans="1:3" x14ac:dyDescent="0.3">
      <c r="A5053" s="108">
        <f t="shared" si="78"/>
        <v>0</v>
      </c>
      <c r="B5053" s="108" t="s">
        <v>20724</v>
      </c>
      <c r="C5053" s="108" t="s">
        <v>20725</v>
      </c>
    </row>
    <row r="5054" spans="1:3" x14ac:dyDescent="0.3">
      <c r="A5054" s="108">
        <f t="shared" si="78"/>
        <v>0</v>
      </c>
      <c r="B5054" s="108" t="s">
        <v>20728</v>
      </c>
      <c r="C5054" s="108" t="s">
        <v>20729</v>
      </c>
    </row>
    <row r="5055" spans="1:3" x14ac:dyDescent="0.3">
      <c r="A5055" s="108">
        <f t="shared" si="78"/>
        <v>0</v>
      </c>
      <c r="B5055" s="108" t="s">
        <v>20732</v>
      </c>
      <c r="C5055" s="108" t="s">
        <v>20733</v>
      </c>
    </row>
    <row r="5056" spans="1:3" x14ac:dyDescent="0.3">
      <c r="A5056" s="108">
        <f t="shared" si="78"/>
        <v>0</v>
      </c>
      <c r="B5056" s="108" t="s">
        <v>20736</v>
      </c>
      <c r="C5056" s="108" t="s">
        <v>20737</v>
      </c>
    </row>
    <row r="5057" spans="1:3" x14ac:dyDescent="0.3">
      <c r="A5057" s="108">
        <f t="shared" si="78"/>
        <v>0</v>
      </c>
      <c r="B5057" s="108" t="s">
        <v>20740</v>
      </c>
      <c r="C5057" s="108" t="s">
        <v>20741</v>
      </c>
    </row>
    <row r="5058" spans="1:3" x14ac:dyDescent="0.3">
      <c r="A5058" s="108">
        <f t="shared" si="78"/>
        <v>0</v>
      </c>
      <c r="B5058" s="108" t="s">
        <v>20744</v>
      </c>
      <c r="C5058" s="108" t="s">
        <v>20745</v>
      </c>
    </row>
    <row r="5059" spans="1:3" x14ac:dyDescent="0.3">
      <c r="A5059" s="108">
        <f t="shared" ref="A5059:A5122" si="79">IFERROR(IF(SEARCH($D$1,C5059)&gt;0,A5058+1,A5058),A5058)</f>
        <v>0</v>
      </c>
      <c r="B5059" s="108" t="s">
        <v>20748</v>
      </c>
      <c r="C5059" s="108" t="s">
        <v>20749</v>
      </c>
    </row>
    <row r="5060" spans="1:3" x14ac:dyDescent="0.3">
      <c r="A5060" s="108">
        <f t="shared" si="79"/>
        <v>0</v>
      </c>
      <c r="B5060" s="108" t="s">
        <v>20752</v>
      </c>
      <c r="C5060" s="108" t="s">
        <v>20753</v>
      </c>
    </row>
    <row r="5061" spans="1:3" x14ac:dyDescent="0.3">
      <c r="A5061" s="108">
        <f t="shared" si="79"/>
        <v>0</v>
      </c>
      <c r="B5061" s="108" t="s">
        <v>20755</v>
      </c>
      <c r="C5061" s="108" t="s">
        <v>20756</v>
      </c>
    </row>
    <row r="5062" spans="1:3" x14ac:dyDescent="0.3">
      <c r="A5062" s="108">
        <f t="shared" si="79"/>
        <v>0</v>
      </c>
      <c r="B5062" s="108" t="s">
        <v>20759</v>
      </c>
      <c r="C5062" s="108" t="s">
        <v>20760</v>
      </c>
    </row>
    <row r="5063" spans="1:3" x14ac:dyDescent="0.3">
      <c r="A5063" s="108">
        <f t="shared" si="79"/>
        <v>0</v>
      </c>
      <c r="B5063" s="108" t="s">
        <v>20763</v>
      </c>
      <c r="C5063" s="108" t="s">
        <v>20764</v>
      </c>
    </row>
    <row r="5064" spans="1:3" x14ac:dyDescent="0.3">
      <c r="A5064" s="108">
        <f t="shared" si="79"/>
        <v>0</v>
      </c>
      <c r="B5064" s="108" t="s">
        <v>20767</v>
      </c>
      <c r="C5064" s="108" t="s">
        <v>20768</v>
      </c>
    </row>
    <row r="5065" spans="1:3" x14ac:dyDescent="0.3">
      <c r="A5065" s="108">
        <f t="shared" si="79"/>
        <v>0</v>
      </c>
      <c r="B5065" s="108" t="s">
        <v>20771</v>
      </c>
      <c r="C5065" s="108" t="s">
        <v>20772</v>
      </c>
    </row>
    <row r="5066" spans="1:3" x14ac:dyDescent="0.3">
      <c r="A5066" s="108">
        <f t="shared" si="79"/>
        <v>0</v>
      </c>
      <c r="B5066" s="108" t="s">
        <v>20775</v>
      </c>
      <c r="C5066" s="108" t="s">
        <v>20776</v>
      </c>
    </row>
    <row r="5067" spans="1:3" x14ac:dyDescent="0.3">
      <c r="A5067" s="108">
        <f t="shared" si="79"/>
        <v>0</v>
      </c>
      <c r="B5067" s="108" t="s">
        <v>20779</v>
      </c>
      <c r="C5067" s="108" t="s">
        <v>20780</v>
      </c>
    </row>
    <row r="5068" spans="1:3" x14ac:dyDescent="0.3">
      <c r="A5068" s="108">
        <f t="shared" si="79"/>
        <v>0</v>
      </c>
      <c r="B5068" s="108" t="s">
        <v>20783</v>
      </c>
      <c r="C5068" s="108" t="s">
        <v>20784</v>
      </c>
    </row>
    <row r="5069" spans="1:3" x14ac:dyDescent="0.3">
      <c r="A5069" s="108">
        <f t="shared" si="79"/>
        <v>0</v>
      </c>
      <c r="B5069" s="108" t="s">
        <v>20787</v>
      </c>
      <c r="C5069" s="108" t="s">
        <v>20788</v>
      </c>
    </row>
    <row r="5070" spans="1:3" x14ac:dyDescent="0.3">
      <c r="A5070" s="108">
        <f t="shared" si="79"/>
        <v>0</v>
      </c>
      <c r="B5070" s="108" t="s">
        <v>20791</v>
      </c>
      <c r="C5070" s="108" t="s">
        <v>20792</v>
      </c>
    </row>
    <row r="5071" spans="1:3" x14ac:dyDescent="0.3">
      <c r="A5071" s="108">
        <f t="shared" si="79"/>
        <v>0</v>
      </c>
      <c r="B5071" s="108" t="s">
        <v>20795</v>
      </c>
      <c r="C5071" s="108" t="s">
        <v>20796</v>
      </c>
    </row>
    <row r="5072" spans="1:3" x14ac:dyDescent="0.3">
      <c r="A5072" s="108">
        <f t="shared" si="79"/>
        <v>0</v>
      </c>
      <c r="B5072" s="108" t="s">
        <v>20799</v>
      </c>
      <c r="C5072" s="108" t="s">
        <v>20800</v>
      </c>
    </row>
    <row r="5073" spans="1:3" x14ac:dyDescent="0.3">
      <c r="A5073" s="108">
        <f t="shared" si="79"/>
        <v>0</v>
      </c>
      <c r="B5073" s="108" t="s">
        <v>20803</v>
      </c>
      <c r="C5073" s="108" t="s">
        <v>20804</v>
      </c>
    </row>
    <row r="5074" spans="1:3" x14ac:dyDescent="0.3">
      <c r="A5074" s="108">
        <f t="shared" si="79"/>
        <v>0</v>
      </c>
      <c r="B5074" s="108" t="s">
        <v>20807</v>
      </c>
      <c r="C5074" s="108" t="s">
        <v>20808</v>
      </c>
    </row>
    <row r="5075" spans="1:3" x14ac:dyDescent="0.3">
      <c r="A5075" s="108">
        <f t="shared" si="79"/>
        <v>0</v>
      </c>
      <c r="B5075" s="108" t="s">
        <v>20811</v>
      </c>
      <c r="C5075" s="108" t="s">
        <v>20812</v>
      </c>
    </row>
    <row r="5076" spans="1:3" x14ac:dyDescent="0.3">
      <c r="A5076" s="108">
        <f t="shared" si="79"/>
        <v>0</v>
      </c>
      <c r="B5076" s="108" t="s">
        <v>20815</v>
      </c>
      <c r="C5076" s="108" t="s">
        <v>20816</v>
      </c>
    </row>
    <row r="5077" spans="1:3" x14ac:dyDescent="0.3">
      <c r="A5077" s="108">
        <f t="shared" si="79"/>
        <v>0</v>
      </c>
      <c r="B5077" s="108" t="s">
        <v>20819</v>
      </c>
      <c r="C5077" s="108" t="s">
        <v>20820</v>
      </c>
    </row>
    <row r="5078" spans="1:3" x14ac:dyDescent="0.3">
      <c r="A5078" s="108">
        <f t="shared" si="79"/>
        <v>0</v>
      </c>
      <c r="B5078" s="108" t="s">
        <v>20823</v>
      </c>
      <c r="C5078" s="108" t="s">
        <v>20824</v>
      </c>
    </row>
    <row r="5079" spans="1:3" x14ac:dyDescent="0.3">
      <c r="A5079" s="108">
        <f t="shared" si="79"/>
        <v>0</v>
      </c>
      <c r="B5079" s="108" t="s">
        <v>20827</v>
      </c>
      <c r="C5079" s="108" t="s">
        <v>20828</v>
      </c>
    </row>
    <row r="5080" spans="1:3" x14ac:dyDescent="0.3">
      <c r="A5080" s="108">
        <f t="shared" si="79"/>
        <v>0</v>
      </c>
      <c r="B5080" s="108" t="s">
        <v>20831</v>
      </c>
      <c r="C5080" s="108" t="s">
        <v>20832</v>
      </c>
    </row>
    <row r="5081" spans="1:3" x14ac:dyDescent="0.3">
      <c r="A5081" s="108">
        <f t="shared" si="79"/>
        <v>0</v>
      </c>
      <c r="B5081" s="108" t="s">
        <v>20835</v>
      </c>
      <c r="C5081" s="108" t="s">
        <v>20836</v>
      </c>
    </row>
    <row r="5082" spans="1:3" x14ac:dyDescent="0.3">
      <c r="A5082" s="108">
        <f t="shared" si="79"/>
        <v>0</v>
      </c>
      <c r="B5082" s="108" t="s">
        <v>20839</v>
      </c>
      <c r="C5082" s="108" t="s">
        <v>20840</v>
      </c>
    </row>
    <row r="5083" spans="1:3" x14ac:dyDescent="0.3">
      <c r="A5083" s="108">
        <f t="shared" si="79"/>
        <v>0</v>
      </c>
      <c r="B5083" s="108" t="s">
        <v>20843</v>
      </c>
      <c r="C5083" s="108" t="s">
        <v>20844</v>
      </c>
    </row>
    <row r="5084" spans="1:3" x14ac:dyDescent="0.3">
      <c r="A5084" s="108">
        <f t="shared" si="79"/>
        <v>0</v>
      </c>
      <c r="B5084" s="108" t="s">
        <v>20847</v>
      </c>
      <c r="C5084" s="108" t="s">
        <v>20848</v>
      </c>
    </row>
    <row r="5085" spans="1:3" x14ac:dyDescent="0.3">
      <c r="A5085" s="108">
        <f t="shared" si="79"/>
        <v>0</v>
      </c>
      <c r="B5085" s="108" t="s">
        <v>20851</v>
      </c>
      <c r="C5085" s="108" t="s">
        <v>20852</v>
      </c>
    </row>
    <row r="5086" spans="1:3" x14ac:dyDescent="0.3">
      <c r="A5086" s="108">
        <f t="shared" si="79"/>
        <v>0</v>
      </c>
      <c r="B5086" s="108" t="s">
        <v>20855</v>
      </c>
      <c r="C5086" s="108" t="s">
        <v>20856</v>
      </c>
    </row>
    <row r="5087" spans="1:3" x14ac:dyDescent="0.3">
      <c r="A5087" s="108">
        <f t="shared" si="79"/>
        <v>0</v>
      </c>
      <c r="B5087" s="108" t="s">
        <v>20859</v>
      </c>
      <c r="C5087" s="108" t="s">
        <v>20860</v>
      </c>
    </row>
    <row r="5088" spans="1:3" x14ac:dyDescent="0.3">
      <c r="A5088" s="108">
        <f t="shared" si="79"/>
        <v>0</v>
      </c>
      <c r="B5088" s="108" t="s">
        <v>20863</v>
      </c>
      <c r="C5088" s="108" t="s">
        <v>20864</v>
      </c>
    </row>
    <row r="5089" spans="1:3" x14ac:dyDescent="0.3">
      <c r="A5089" s="108">
        <f t="shared" si="79"/>
        <v>0</v>
      </c>
      <c r="B5089" s="108" t="s">
        <v>20867</v>
      </c>
      <c r="C5089" s="108" t="s">
        <v>20868</v>
      </c>
    </row>
    <row r="5090" spans="1:3" x14ac:dyDescent="0.3">
      <c r="A5090" s="108">
        <f t="shared" si="79"/>
        <v>0</v>
      </c>
      <c r="B5090" s="108" t="s">
        <v>20871</v>
      </c>
      <c r="C5090" s="108" t="s">
        <v>20872</v>
      </c>
    </row>
    <row r="5091" spans="1:3" x14ac:dyDescent="0.3">
      <c r="A5091" s="108">
        <f t="shared" si="79"/>
        <v>0</v>
      </c>
      <c r="B5091" s="108" t="s">
        <v>20875</v>
      </c>
      <c r="C5091" s="108" t="s">
        <v>20876</v>
      </c>
    </row>
    <row r="5092" spans="1:3" x14ac:dyDescent="0.3">
      <c r="A5092" s="108">
        <f t="shared" si="79"/>
        <v>0</v>
      </c>
      <c r="B5092" s="108" t="s">
        <v>20879</v>
      </c>
      <c r="C5092" s="108" t="s">
        <v>20880</v>
      </c>
    </row>
    <row r="5093" spans="1:3" x14ac:dyDescent="0.3">
      <c r="A5093" s="108">
        <f t="shared" si="79"/>
        <v>0</v>
      </c>
      <c r="B5093" s="108" t="s">
        <v>20883</v>
      </c>
      <c r="C5093" s="108" t="s">
        <v>20884</v>
      </c>
    </row>
    <row r="5094" spans="1:3" x14ac:dyDescent="0.3">
      <c r="A5094" s="108">
        <f t="shared" si="79"/>
        <v>0</v>
      </c>
      <c r="B5094" s="108" t="s">
        <v>20887</v>
      </c>
      <c r="C5094" s="108" t="s">
        <v>20888</v>
      </c>
    </row>
    <row r="5095" spans="1:3" x14ac:dyDescent="0.3">
      <c r="A5095" s="108">
        <f t="shared" si="79"/>
        <v>0</v>
      </c>
      <c r="B5095" s="108" t="s">
        <v>20891</v>
      </c>
      <c r="C5095" s="108" t="s">
        <v>20893</v>
      </c>
    </row>
    <row r="5096" spans="1:3" x14ac:dyDescent="0.3">
      <c r="A5096" s="108">
        <f t="shared" si="79"/>
        <v>0</v>
      </c>
      <c r="B5096" s="108" t="s">
        <v>20896</v>
      </c>
      <c r="C5096" s="108" t="s">
        <v>20897</v>
      </c>
    </row>
    <row r="5097" spans="1:3" x14ac:dyDescent="0.3">
      <c r="A5097" s="108">
        <f t="shared" si="79"/>
        <v>0</v>
      </c>
      <c r="B5097" s="108" t="s">
        <v>20900</v>
      </c>
      <c r="C5097" s="108" t="s">
        <v>20901</v>
      </c>
    </row>
    <row r="5098" spans="1:3" x14ac:dyDescent="0.3">
      <c r="A5098" s="108">
        <f t="shared" si="79"/>
        <v>0</v>
      </c>
      <c r="B5098" s="108" t="s">
        <v>20904</v>
      </c>
      <c r="C5098" s="108" t="s">
        <v>20905</v>
      </c>
    </row>
    <row r="5099" spans="1:3" x14ac:dyDescent="0.3">
      <c r="A5099" s="108">
        <f t="shared" si="79"/>
        <v>0</v>
      </c>
      <c r="B5099" s="108" t="s">
        <v>20908</v>
      </c>
      <c r="C5099" s="108" t="s">
        <v>20909</v>
      </c>
    </row>
    <row r="5100" spans="1:3" x14ac:dyDescent="0.3">
      <c r="A5100" s="108">
        <f t="shared" si="79"/>
        <v>0</v>
      </c>
      <c r="B5100" s="108" t="s">
        <v>20912</v>
      </c>
      <c r="C5100" s="108" t="s">
        <v>20913</v>
      </c>
    </row>
    <row r="5101" spans="1:3" x14ac:dyDescent="0.3">
      <c r="A5101" s="108">
        <f t="shared" si="79"/>
        <v>0</v>
      </c>
      <c r="B5101" s="108" t="s">
        <v>20916</v>
      </c>
      <c r="C5101" s="108" t="s">
        <v>20917</v>
      </c>
    </row>
    <row r="5102" spans="1:3" x14ac:dyDescent="0.3">
      <c r="A5102" s="108">
        <f t="shared" si="79"/>
        <v>0</v>
      </c>
      <c r="B5102" s="108" t="s">
        <v>20920</v>
      </c>
      <c r="C5102" s="108" t="s">
        <v>20921</v>
      </c>
    </row>
    <row r="5103" spans="1:3" x14ac:dyDescent="0.3">
      <c r="A5103" s="108">
        <f t="shared" si="79"/>
        <v>0</v>
      </c>
      <c r="B5103" s="108" t="s">
        <v>20924</v>
      </c>
      <c r="C5103" s="108" t="s">
        <v>20925</v>
      </c>
    </row>
    <row r="5104" spans="1:3" x14ac:dyDescent="0.3">
      <c r="A5104" s="108">
        <f t="shared" si="79"/>
        <v>0</v>
      </c>
      <c r="B5104" s="108" t="s">
        <v>20928</v>
      </c>
      <c r="C5104" s="108" t="s">
        <v>20929</v>
      </c>
    </row>
    <row r="5105" spans="1:3" x14ac:dyDescent="0.3">
      <c r="A5105" s="108">
        <f t="shared" si="79"/>
        <v>0</v>
      </c>
      <c r="B5105" s="108" t="s">
        <v>20932</v>
      </c>
      <c r="C5105" s="108" t="s">
        <v>20933</v>
      </c>
    </row>
    <row r="5106" spans="1:3" x14ac:dyDescent="0.3">
      <c r="A5106" s="108">
        <f t="shared" si="79"/>
        <v>0</v>
      </c>
      <c r="B5106" s="108" t="s">
        <v>20936</v>
      </c>
      <c r="C5106" s="108" t="s">
        <v>20937</v>
      </c>
    </row>
    <row r="5107" spans="1:3" x14ac:dyDescent="0.3">
      <c r="A5107" s="108">
        <f t="shared" si="79"/>
        <v>0</v>
      </c>
      <c r="B5107" s="108" t="s">
        <v>20940</v>
      </c>
      <c r="C5107" s="108" t="s">
        <v>20941</v>
      </c>
    </row>
    <row r="5108" spans="1:3" x14ac:dyDescent="0.3">
      <c r="A5108" s="108">
        <f t="shared" si="79"/>
        <v>0</v>
      </c>
      <c r="B5108" s="108" t="s">
        <v>20944</v>
      </c>
      <c r="C5108" s="108" t="s">
        <v>20945</v>
      </c>
    </row>
    <row r="5109" spans="1:3" x14ac:dyDescent="0.3">
      <c r="A5109" s="108">
        <f t="shared" si="79"/>
        <v>0</v>
      </c>
      <c r="B5109" s="108" t="s">
        <v>20948</v>
      </c>
      <c r="C5109" s="108" t="s">
        <v>20949</v>
      </c>
    </row>
    <row r="5110" spans="1:3" x14ac:dyDescent="0.3">
      <c r="A5110" s="108">
        <f t="shared" si="79"/>
        <v>0</v>
      </c>
      <c r="B5110" s="108" t="s">
        <v>20952</v>
      </c>
      <c r="C5110" s="108" t="s">
        <v>20953</v>
      </c>
    </row>
    <row r="5111" spans="1:3" x14ac:dyDescent="0.3">
      <c r="A5111" s="108">
        <f t="shared" si="79"/>
        <v>0</v>
      </c>
      <c r="B5111" s="108" t="s">
        <v>20956</v>
      </c>
      <c r="C5111" s="108" t="s">
        <v>20957</v>
      </c>
    </row>
    <row r="5112" spans="1:3" x14ac:dyDescent="0.3">
      <c r="A5112" s="108">
        <f t="shared" si="79"/>
        <v>0</v>
      </c>
      <c r="B5112" s="108" t="s">
        <v>20960</v>
      </c>
      <c r="C5112" s="108" t="s">
        <v>20961</v>
      </c>
    </row>
    <row r="5113" spans="1:3" x14ac:dyDescent="0.3">
      <c r="A5113" s="108">
        <f t="shared" si="79"/>
        <v>0</v>
      </c>
      <c r="B5113" s="108" t="s">
        <v>20964</v>
      </c>
      <c r="C5113" s="108" t="s">
        <v>20965</v>
      </c>
    </row>
    <row r="5114" spans="1:3" x14ac:dyDescent="0.3">
      <c r="A5114" s="108">
        <f t="shared" si="79"/>
        <v>0</v>
      </c>
      <c r="B5114" s="108" t="s">
        <v>20968</v>
      </c>
      <c r="C5114" s="108" t="s">
        <v>20969</v>
      </c>
    </row>
    <row r="5115" spans="1:3" x14ac:dyDescent="0.3">
      <c r="A5115" s="108">
        <f t="shared" si="79"/>
        <v>0</v>
      </c>
      <c r="B5115" s="108" t="s">
        <v>20972</v>
      </c>
      <c r="C5115" s="108" t="s">
        <v>20973</v>
      </c>
    </row>
    <row r="5116" spans="1:3" x14ac:dyDescent="0.3">
      <c r="A5116" s="108">
        <f t="shared" si="79"/>
        <v>0</v>
      </c>
      <c r="B5116" s="108" t="s">
        <v>20976</v>
      </c>
      <c r="C5116" s="108" t="s">
        <v>20977</v>
      </c>
    </row>
    <row r="5117" spans="1:3" x14ac:dyDescent="0.3">
      <c r="A5117" s="108">
        <f t="shared" si="79"/>
        <v>0</v>
      </c>
      <c r="B5117" s="108" t="s">
        <v>20980</v>
      </c>
      <c r="C5117" s="108" t="s">
        <v>20981</v>
      </c>
    </row>
    <row r="5118" spans="1:3" x14ac:dyDescent="0.3">
      <c r="A5118" s="108">
        <f t="shared" si="79"/>
        <v>0</v>
      </c>
      <c r="B5118" s="108" t="s">
        <v>20984</v>
      </c>
      <c r="C5118" s="108" t="s">
        <v>20985</v>
      </c>
    </row>
    <row r="5119" spans="1:3" x14ac:dyDescent="0.3">
      <c r="A5119" s="108">
        <f t="shared" si="79"/>
        <v>0</v>
      </c>
      <c r="B5119" s="108" t="s">
        <v>20988</v>
      </c>
      <c r="C5119" s="108" t="s">
        <v>20989</v>
      </c>
    </row>
    <row r="5120" spans="1:3" x14ac:dyDescent="0.3">
      <c r="A5120" s="108">
        <f t="shared" si="79"/>
        <v>0</v>
      </c>
      <c r="B5120" s="108" t="s">
        <v>20991</v>
      </c>
      <c r="C5120" s="108" t="s">
        <v>20992</v>
      </c>
    </row>
    <row r="5121" spans="1:3" x14ac:dyDescent="0.3">
      <c r="A5121" s="108">
        <f t="shared" si="79"/>
        <v>0</v>
      </c>
      <c r="B5121" s="108" t="s">
        <v>20995</v>
      </c>
      <c r="C5121" s="108" t="s">
        <v>20996</v>
      </c>
    </row>
    <row r="5122" spans="1:3" x14ac:dyDescent="0.3">
      <c r="A5122" s="108">
        <f t="shared" si="79"/>
        <v>0</v>
      </c>
      <c r="B5122" s="108" t="s">
        <v>20999</v>
      </c>
      <c r="C5122" s="108" t="s">
        <v>21000</v>
      </c>
    </row>
    <row r="5123" spans="1:3" x14ac:dyDescent="0.3">
      <c r="A5123" s="108">
        <f t="shared" ref="A5123:A5152" si="80">IFERROR(IF(SEARCH($D$1,C5123)&gt;0,A5122+1,A5122),A5122)</f>
        <v>0</v>
      </c>
      <c r="B5123" s="108" t="s">
        <v>21003</v>
      </c>
      <c r="C5123" s="108" t="s">
        <v>21004</v>
      </c>
    </row>
    <row r="5124" spans="1:3" x14ac:dyDescent="0.3">
      <c r="A5124" s="108">
        <f t="shared" si="80"/>
        <v>0</v>
      </c>
      <c r="B5124" s="108" t="s">
        <v>21007</v>
      </c>
      <c r="C5124" s="108" t="s">
        <v>21008</v>
      </c>
    </row>
    <row r="5125" spans="1:3" x14ac:dyDescent="0.3">
      <c r="A5125" s="108">
        <f t="shared" si="80"/>
        <v>0</v>
      </c>
      <c r="B5125" s="108" t="s">
        <v>21011</v>
      </c>
      <c r="C5125" s="108" t="s">
        <v>21012</v>
      </c>
    </row>
    <row r="5126" spans="1:3" x14ac:dyDescent="0.3">
      <c r="A5126" s="108">
        <f t="shared" si="80"/>
        <v>0</v>
      </c>
      <c r="B5126" s="108" t="s">
        <v>21015</v>
      </c>
      <c r="C5126" s="108" t="s">
        <v>21016</v>
      </c>
    </row>
    <row r="5127" spans="1:3" x14ac:dyDescent="0.3">
      <c r="A5127" s="108">
        <f t="shared" si="80"/>
        <v>0</v>
      </c>
      <c r="B5127" s="108" t="s">
        <v>21019</v>
      </c>
      <c r="C5127" s="108" t="s">
        <v>21020</v>
      </c>
    </row>
    <row r="5128" spans="1:3" x14ac:dyDescent="0.3">
      <c r="A5128" s="108">
        <f t="shared" si="80"/>
        <v>0</v>
      </c>
      <c r="B5128" s="108" t="s">
        <v>21023</v>
      </c>
      <c r="C5128" s="108" t="s">
        <v>21024</v>
      </c>
    </row>
    <row r="5129" spans="1:3" x14ac:dyDescent="0.3">
      <c r="A5129" s="108">
        <f t="shared" si="80"/>
        <v>0</v>
      </c>
      <c r="B5129" s="108" t="s">
        <v>21027</v>
      </c>
      <c r="C5129" s="108" t="s">
        <v>21028</v>
      </c>
    </row>
    <row r="5130" spans="1:3" x14ac:dyDescent="0.3">
      <c r="A5130" s="108">
        <f t="shared" si="80"/>
        <v>0</v>
      </c>
      <c r="B5130" s="108" t="s">
        <v>21031</v>
      </c>
      <c r="C5130" s="108" t="s">
        <v>21032</v>
      </c>
    </row>
    <row r="5131" spans="1:3" x14ac:dyDescent="0.3">
      <c r="A5131" s="108">
        <f t="shared" si="80"/>
        <v>0</v>
      </c>
      <c r="B5131" s="108" t="s">
        <v>21035</v>
      </c>
      <c r="C5131" s="108" t="s">
        <v>21036</v>
      </c>
    </row>
    <row r="5132" spans="1:3" x14ac:dyDescent="0.3">
      <c r="A5132" s="108">
        <f t="shared" si="80"/>
        <v>0</v>
      </c>
      <c r="B5132" s="108" t="s">
        <v>21039</v>
      </c>
      <c r="C5132" s="108" t="s">
        <v>21040</v>
      </c>
    </row>
    <row r="5133" spans="1:3" x14ac:dyDescent="0.3">
      <c r="A5133" s="108">
        <f t="shared" si="80"/>
        <v>0</v>
      </c>
      <c r="B5133" s="108" t="s">
        <v>21043</v>
      </c>
      <c r="C5133" s="108" t="s">
        <v>21044</v>
      </c>
    </row>
    <row r="5134" spans="1:3" x14ac:dyDescent="0.3">
      <c r="A5134" s="108">
        <f t="shared" si="80"/>
        <v>0</v>
      </c>
      <c r="B5134" s="108" t="s">
        <v>21046</v>
      </c>
      <c r="C5134" s="108" t="s">
        <v>21047</v>
      </c>
    </row>
    <row r="5135" spans="1:3" x14ac:dyDescent="0.3">
      <c r="A5135" s="108">
        <f t="shared" si="80"/>
        <v>0</v>
      </c>
      <c r="B5135" s="108" t="s">
        <v>21050</v>
      </c>
      <c r="C5135" s="108" t="s">
        <v>21051</v>
      </c>
    </row>
    <row r="5136" spans="1:3" x14ac:dyDescent="0.3">
      <c r="A5136" s="108">
        <f t="shared" si="80"/>
        <v>0</v>
      </c>
      <c r="B5136" s="108" t="s">
        <v>21054</v>
      </c>
      <c r="C5136" s="108" t="s">
        <v>21055</v>
      </c>
    </row>
    <row r="5137" spans="1:3" x14ac:dyDescent="0.3">
      <c r="A5137" s="108">
        <f t="shared" si="80"/>
        <v>0</v>
      </c>
      <c r="B5137" s="108" t="s">
        <v>21058</v>
      </c>
      <c r="C5137" s="108" t="s">
        <v>21059</v>
      </c>
    </row>
    <row r="5138" spans="1:3" x14ac:dyDescent="0.3">
      <c r="A5138" s="108">
        <f t="shared" si="80"/>
        <v>0</v>
      </c>
      <c r="B5138" s="108" t="s">
        <v>21062</v>
      </c>
      <c r="C5138" s="108" t="s">
        <v>21063</v>
      </c>
    </row>
    <row r="5139" spans="1:3" x14ac:dyDescent="0.3">
      <c r="A5139" s="108">
        <f t="shared" si="80"/>
        <v>0</v>
      </c>
      <c r="B5139" s="108" t="s">
        <v>21066</v>
      </c>
      <c r="C5139" s="108" t="s">
        <v>21067</v>
      </c>
    </row>
    <row r="5140" spans="1:3" x14ac:dyDescent="0.3">
      <c r="A5140" s="108">
        <f t="shared" si="80"/>
        <v>0</v>
      </c>
      <c r="B5140" s="108" t="s">
        <v>21070</v>
      </c>
      <c r="C5140" s="108" t="s">
        <v>21071</v>
      </c>
    </row>
    <row r="5141" spans="1:3" x14ac:dyDescent="0.3">
      <c r="A5141" s="108">
        <f t="shared" si="80"/>
        <v>0</v>
      </c>
      <c r="B5141" s="108" t="s">
        <v>21074</v>
      </c>
      <c r="C5141" s="108" t="s">
        <v>21075</v>
      </c>
    </row>
    <row r="5142" spans="1:3" x14ac:dyDescent="0.3">
      <c r="A5142" s="108">
        <f t="shared" si="80"/>
        <v>0</v>
      </c>
      <c r="B5142" s="108" t="s">
        <v>21078</v>
      </c>
      <c r="C5142" s="108" t="s">
        <v>21079</v>
      </c>
    </row>
    <row r="5143" spans="1:3" x14ac:dyDescent="0.3">
      <c r="A5143" s="108">
        <f t="shared" si="80"/>
        <v>0</v>
      </c>
      <c r="B5143" s="108" t="s">
        <v>21082</v>
      </c>
      <c r="C5143" s="108" t="s">
        <v>21083</v>
      </c>
    </row>
    <row r="5144" spans="1:3" x14ac:dyDescent="0.3">
      <c r="A5144" s="108">
        <f t="shared" si="80"/>
        <v>0</v>
      </c>
      <c r="B5144" s="108" t="s">
        <v>21086</v>
      </c>
      <c r="C5144" s="108" t="s">
        <v>21087</v>
      </c>
    </row>
    <row r="5145" spans="1:3" x14ac:dyDescent="0.3">
      <c r="A5145" s="108">
        <f t="shared" si="80"/>
        <v>0</v>
      </c>
      <c r="B5145" s="108" t="s">
        <v>21090</v>
      </c>
      <c r="C5145" s="108" t="s">
        <v>21091</v>
      </c>
    </row>
    <row r="5146" spans="1:3" x14ac:dyDescent="0.3">
      <c r="A5146" s="108">
        <f t="shared" si="80"/>
        <v>0</v>
      </c>
      <c r="B5146" s="108" t="s">
        <v>21094</v>
      </c>
      <c r="C5146" s="108" t="s">
        <v>21095</v>
      </c>
    </row>
    <row r="5147" spans="1:3" x14ac:dyDescent="0.3">
      <c r="A5147" s="108">
        <f t="shared" si="80"/>
        <v>0</v>
      </c>
      <c r="B5147" s="108" t="s">
        <v>21097</v>
      </c>
      <c r="C5147" s="108" t="s">
        <v>21098</v>
      </c>
    </row>
    <row r="5148" spans="1:3" x14ac:dyDescent="0.3">
      <c r="A5148" s="108">
        <f t="shared" si="80"/>
        <v>0</v>
      </c>
      <c r="B5148" s="108" t="s">
        <v>21101</v>
      </c>
      <c r="C5148" s="108" t="s">
        <v>21102</v>
      </c>
    </row>
    <row r="5149" spans="1:3" x14ac:dyDescent="0.3">
      <c r="A5149" s="108">
        <f t="shared" si="80"/>
        <v>0</v>
      </c>
      <c r="B5149" s="108" t="s">
        <v>21105</v>
      </c>
      <c r="C5149" s="108" t="s">
        <v>21106</v>
      </c>
    </row>
    <row r="5150" spans="1:3" x14ac:dyDescent="0.3">
      <c r="A5150" s="108">
        <f t="shared" si="80"/>
        <v>0</v>
      </c>
      <c r="B5150" s="108" t="s">
        <v>21109</v>
      </c>
      <c r="C5150" s="108" t="s">
        <v>21110</v>
      </c>
    </row>
    <row r="5151" spans="1:3" x14ac:dyDescent="0.3">
      <c r="A5151" s="108">
        <f t="shared" si="80"/>
        <v>0</v>
      </c>
      <c r="B5151" s="108" t="s">
        <v>21113</v>
      </c>
      <c r="C5151" s="108" t="s">
        <v>21114</v>
      </c>
    </row>
    <row r="5152" spans="1:3" x14ac:dyDescent="0.3">
      <c r="A5152" s="108">
        <f t="shared" si="80"/>
        <v>0</v>
      </c>
      <c r="B5152" s="108" t="s">
        <v>21117</v>
      </c>
      <c r="C5152" s="108" t="s">
        <v>21118</v>
      </c>
    </row>
  </sheetData>
  <phoneticPr fontId="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B1:BA1227"/>
  <sheetViews>
    <sheetView zoomScale="85" zoomScaleNormal="85" workbookViewId="0">
      <pane ySplit="1" topLeftCell="A1004" activePane="bottomLeft" state="frozen"/>
      <selection pane="bottomLeft" activeCell="K1093" sqref="K1093"/>
    </sheetView>
  </sheetViews>
  <sheetFormatPr defaultColWidth="9" defaultRowHeight="13" x14ac:dyDescent="0.2"/>
  <cols>
    <col min="1" max="1" width="5" style="44" customWidth="1"/>
    <col min="2" max="3" width="3.5" style="37" bestFit="1" customWidth="1"/>
    <col min="4" max="4" width="8.33203125" style="37" bestFit="1" customWidth="1"/>
    <col min="5" max="5" width="6.83203125" style="37" bestFit="1" customWidth="1"/>
    <col min="6" max="6" width="2.58203125" style="37" bestFit="1" customWidth="1"/>
    <col min="7" max="7" width="4.33203125" style="37" bestFit="1" customWidth="1"/>
    <col min="8" max="8" width="5.25" style="37" bestFit="1" customWidth="1"/>
    <col min="9" max="9" width="5.25" style="44" bestFit="1" customWidth="1"/>
    <col min="10" max="10" width="9" style="44" customWidth="1"/>
    <col min="11" max="11" width="18.5" style="44" customWidth="1"/>
    <col min="12" max="12" width="18.33203125" style="44" bestFit="1" customWidth="1"/>
    <col min="13" max="13" width="18.5" style="44" customWidth="1"/>
    <col min="14" max="14" width="5.08203125" style="44" customWidth="1"/>
    <col min="15" max="15" width="3.5" style="44" bestFit="1" customWidth="1"/>
    <col min="16" max="16" width="5.5" style="44" bestFit="1" customWidth="1"/>
    <col min="17" max="17" width="4.08203125" style="44" customWidth="1"/>
    <col min="18" max="18" width="4.08203125" style="47" customWidth="1"/>
    <col min="19" max="22" width="4.08203125" style="44" customWidth="1"/>
    <col min="23" max="23" width="3.75" style="44" customWidth="1"/>
    <col min="24" max="25" width="4.08203125" style="44" customWidth="1"/>
    <col min="26" max="26" width="16.75" style="44" customWidth="1"/>
    <col min="27" max="27" width="23.25" style="44" customWidth="1"/>
    <col min="28" max="28" width="16.58203125" style="44" customWidth="1"/>
    <col min="29" max="29" width="22.75" style="44" customWidth="1"/>
    <col min="30" max="31" width="21.83203125" style="44" customWidth="1"/>
    <col min="32" max="32" width="17.33203125" style="44" customWidth="1"/>
    <col min="33" max="52" width="18" style="44" customWidth="1"/>
    <col min="53" max="16384" width="9" style="44"/>
  </cols>
  <sheetData>
    <row r="1" spans="2:53" x14ac:dyDescent="0.2">
      <c r="B1" s="38">
        <v>0</v>
      </c>
      <c r="C1" s="38">
        <v>0</v>
      </c>
      <c r="D1" s="38" t="s">
        <v>410</v>
      </c>
      <c r="E1" s="38"/>
      <c r="F1" s="38">
        <v>0</v>
      </c>
      <c r="G1" s="38">
        <v>0</v>
      </c>
      <c r="H1" s="38" t="s">
        <v>410</v>
      </c>
      <c r="I1" s="42" t="s">
        <v>399</v>
      </c>
      <c r="J1" s="42" t="s">
        <v>22</v>
      </c>
      <c r="K1" s="42" t="s">
        <v>23</v>
      </c>
      <c r="L1" s="43" t="s">
        <v>411</v>
      </c>
      <c r="M1" s="43" t="s">
        <v>412</v>
      </c>
      <c r="N1" s="43" t="str">
        <f>H1</f>
        <v>code</v>
      </c>
      <c r="O1" s="43">
        <f>MAX($B:$B)</f>
        <v>26</v>
      </c>
      <c r="Q1" s="45" t="s">
        <v>399</v>
      </c>
      <c r="R1" s="46" t="s">
        <v>31</v>
      </c>
      <c r="S1" s="46" t="s">
        <v>413</v>
      </c>
      <c r="T1" s="43">
        <v>1</v>
      </c>
      <c r="U1" s="43"/>
      <c r="V1" s="46">
        <v>1</v>
      </c>
      <c r="W1" s="46">
        <f>IFERROR(VLOOKUP(V1,$Q:$R,2,0),"")</f>
        <v>1994</v>
      </c>
      <c r="X1" s="44" t="str">
        <f>'4.学習記録'!AQ6&amp;""</f>
        <v/>
      </c>
      <c r="Y1" s="47"/>
      <c r="Z1" s="47">
        <f>IF(W1="","",0)</f>
        <v>0</v>
      </c>
      <c r="AA1" s="47">
        <f t="shared" ref="AA1:AZ1" si="0">IF(Z1="","",IF(Z1+1&lt;=$W3-3-100*($V1-1),Z1+1,""))</f>
        <v>1</v>
      </c>
      <c r="AB1" s="47">
        <f t="shared" si="0"/>
        <v>2</v>
      </c>
      <c r="AC1" s="47">
        <f t="shared" si="0"/>
        <v>3</v>
      </c>
      <c r="AD1" s="47">
        <f t="shared" si="0"/>
        <v>4</v>
      </c>
      <c r="AE1" s="47">
        <f t="shared" si="0"/>
        <v>5</v>
      </c>
      <c r="AF1" s="47">
        <f t="shared" si="0"/>
        <v>6</v>
      </c>
      <c r="AG1" s="47">
        <f t="shared" si="0"/>
        <v>7</v>
      </c>
      <c r="AH1" s="47">
        <f t="shared" si="0"/>
        <v>8</v>
      </c>
      <c r="AI1" s="47">
        <f t="shared" si="0"/>
        <v>9</v>
      </c>
      <c r="AJ1" s="47">
        <f t="shared" si="0"/>
        <v>10</v>
      </c>
      <c r="AK1" s="47">
        <f t="shared" si="0"/>
        <v>11</v>
      </c>
      <c r="AL1" s="47">
        <f t="shared" si="0"/>
        <v>12</v>
      </c>
      <c r="AM1" s="47">
        <f t="shared" si="0"/>
        <v>13</v>
      </c>
      <c r="AN1" s="47">
        <f t="shared" si="0"/>
        <v>14</v>
      </c>
      <c r="AO1" s="47">
        <f t="shared" si="0"/>
        <v>15</v>
      </c>
      <c r="AP1" s="47">
        <f t="shared" si="0"/>
        <v>16</v>
      </c>
      <c r="AQ1" s="47">
        <f t="shared" si="0"/>
        <v>17</v>
      </c>
      <c r="AR1" s="47">
        <f t="shared" si="0"/>
        <v>18</v>
      </c>
      <c r="AS1" s="47">
        <f t="shared" si="0"/>
        <v>19</v>
      </c>
      <c r="AT1" s="47">
        <f t="shared" si="0"/>
        <v>20</v>
      </c>
      <c r="AU1" s="47" t="str">
        <f>IF(AT1="","",IF(AT1+1&lt;=$W3-3-100*($V1-1),AT1+1,""))</f>
        <v/>
      </c>
      <c r="AV1" s="47" t="str">
        <f t="shared" si="0"/>
        <v/>
      </c>
      <c r="AW1" s="47" t="str">
        <f t="shared" si="0"/>
        <v/>
      </c>
      <c r="AX1" s="47" t="str">
        <f t="shared" si="0"/>
        <v/>
      </c>
      <c r="AY1" s="47" t="str">
        <f t="shared" si="0"/>
        <v/>
      </c>
      <c r="AZ1" s="47" t="str">
        <f t="shared" si="0"/>
        <v/>
      </c>
      <c r="BA1" s="47"/>
    </row>
    <row r="2" spans="2:53" x14ac:dyDescent="0.2">
      <c r="B2" s="37">
        <f t="shared" ref="B2:B65" si="1">IF($I2="","",IF($I1&lt;&gt;$I2,1,IF($J1&lt;&gt;$J2,B1+1,B1)))</f>
        <v>1</v>
      </c>
      <c r="C2" s="37">
        <f t="shared" ref="C2:C65" si="2">IF($I2="","",IF($J1&lt;&gt;$J2,1,C1+1))</f>
        <v>1</v>
      </c>
      <c r="D2" s="37" t="str">
        <f t="shared" ref="D2:D65" si="3">IF($I2="","",$I2&amp;"_"&amp;$B2&amp;"_"&amp;$C2)</f>
        <v>1994_1_1</v>
      </c>
      <c r="E2" s="37" t="str">
        <f>IF($I2="","",$F2&amp;"_"&amp;$C2&amp;"_"&amp;$B2)</f>
        <v>1_1_1</v>
      </c>
      <c r="F2" s="37">
        <f>IF($I2="","",IF($I1&lt;&gt;$I2,F1+1,F1))</f>
        <v>1</v>
      </c>
      <c r="G2" s="37">
        <f>IF($I2="","",IF($I1&lt;&gt;$I2,1,G1+1))</f>
        <v>1</v>
      </c>
      <c r="H2" s="37">
        <f>IF($I2="","",1000*F2+G2)</f>
        <v>1001</v>
      </c>
      <c r="I2" s="44">
        <v>1994</v>
      </c>
      <c r="J2" s="44" t="s">
        <v>55</v>
      </c>
      <c r="K2" s="44" t="s">
        <v>414</v>
      </c>
      <c r="L2" s="44" t="str">
        <f>$I2&amp;"_"&amp;$J2</f>
        <v>1994_国語</v>
      </c>
      <c r="M2" s="44" t="str">
        <f>$I2&amp;"_"&amp;$J2&amp;"_"&amp;$K2</f>
        <v>1994_国語_国語Ⅰ</v>
      </c>
      <c r="N2" s="44">
        <f t="shared" ref="N2:N65" si="4">H2</f>
        <v>1001</v>
      </c>
      <c r="O2" s="43">
        <f>MAX($C:$C)</f>
        <v>73</v>
      </c>
      <c r="P2" s="44">
        <f>IF(COUNTIF(K2,"*"&amp;$X$1&amp;"*"),P1+1,P1)</f>
        <v>1</v>
      </c>
      <c r="Q2" s="43">
        <v>1</v>
      </c>
      <c r="R2" s="46">
        <f t="shared" ref="R2:R10" si="5">IFERROR(VLOOKUP($Q2,$F:$I,4,0),"")</f>
        <v>1994</v>
      </c>
      <c r="S2" s="43">
        <f t="shared" ref="S2:S10" si="6">IF(R2="","",COUNTIF($F:$F,$Q2))</f>
        <v>304</v>
      </c>
      <c r="T2" s="43">
        <f>IF(S2="","",IF(S2&gt;0,T1+S2,""))</f>
        <v>305</v>
      </c>
      <c r="U2" s="43">
        <f t="shared" ref="U2:U10" si="7">IF(R2="","",INDEX($B:$B,T2,1))</f>
        <v>20</v>
      </c>
      <c r="W2" s="43">
        <f>100*(V1-1)+4</f>
        <v>4</v>
      </c>
      <c r="Y2" s="48"/>
      <c r="Z2" s="44" t="str">
        <f>IF(Z1="","","tb"&amp;$W1&amp;"_教科")</f>
        <v>tb1994_教科</v>
      </c>
      <c r="AA2" s="44" t="str">
        <f>IF(AA1="","","tb"&amp;$W1&amp;"_"&amp;VLOOKUP(AA1,$X4:$Z93,3,0))</f>
        <v>tb1994_国語</v>
      </c>
      <c r="AB2" s="44" t="str">
        <f>IF(AB1="","","tb"&amp;$W1&amp;"_"&amp;VLOOKUP(AB1,$X4:$Z93,3,0))</f>
        <v>tb1994_地理歴史</v>
      </c>
      <c r="AC2" s="44" t="str">
        <f t="shared" ref="AC2:AZ2" si="8">IF(AC1="","","tb"&amp;$W1&amp;"_"&amp;VLOOKUP(AC1,$X4:$Z93,3,0))</f>
        <v>tb1994_公民</v>
      </c>
      <c r="AD2" s="44" t="str">
        <f t="shared" si="8"/>
        <v>tb1994_数学</v>
      </c>
      <c r="AE2" s="44" t="str">
        <f t="shared" si="8"/>
        <v>tb1994_理科</v>
      </c>
      <c r="AF2" s="44" t="str">
        <f t="shared" si="8"/>
        <v>tb1994_保健体育</v>
      </c>
      <c r="AG2" s="44" t="str">
        <f t="shared" si="8"/>
        <v>tb1994_芸術</v>
      </c>
      <c r="AH2" s="44" t="str">
        <f t="shared" si="8"/>
        <v>tb1994_外国語</v>
      </c>
      <c r="AI2" s="44" t="str">
        <f t="shared" si="8"/>
        <v>tb1994_家庭</v>
      </c>
      <c r="AJ2" s="44" t="str">
        <f t="shared" si="8"/>
        <v>tb1994_農業</v>
      </c>
      <c r="AK2" s="44" t="str">
        <f t="shared" si="8"/>
        <v>tb1994_工業</v>
      </c>
      <c r="AL2" s="44" t="str">
        <f t="shared" si="8"/>
        <v>tb1994_商業</v>
      </c>
      <c r="AM2" s="44" t="str">
        <f t="shared" si="8"/>
        <v>tb1994_水産</v>
      </c>
      <c r="AN2" s="44" t="str">
        <f t="shared" si="8"/>
        <v>tb1994_看護</v>
      </c>
      <c r="AO2" s="44" t="str">
        <f t="shared" si="8"/>
        <v>tb1994_理数</v>
      </c>
      <c r="AP2" s="44" t="str">
        <f t="shared" si="8"/>
        <v>tb1994_体育</v>
      </c>
      <c r="AQ2" s="44" t="str">
        <f t="shared" si="8"/>
        <v>tb1994_音楽</v>
      </c>
      <c r="AR2" s="44" t="str">
        <f t="shared" si="8"/>
        <v>tb1994_美術</v>
      </c>
      <c r="AS2" s="44" t="str">
        <f t="shared" si="8"/>
        <v>tb1994_英語</v>
      </c>
      <c r="AT2" s="44" t="str">
        <f t="shared" si="8"/>
        <v>tb1994_その他の教科</v>
      </c>
      <c r="AU2" s="44" t="str">
        <f t="shared" si="8"/>
        <v/>
      </c>
      <c r="AV2" s="44" t="str">
        <f t="shared" si="8"/>
        <v/>
      </c>
      <c r="AW2" s="44" t="str">
        <f t="shared" si="8"/>
        <v/>
      </c>
      <c r="AX2" s="44" t="str">
        <f t="shared" si="8"/>
        <v/>
      </c>
      <c r="AY2" s="44" t="str">
        <f t="shared" si="8"/>
        <v/>
      </c>
      <c r="AZ2" s="44" t="str">
        <f t="shared" si="8"/>
        <v/>
      </c>
    </row>
    <row r="3" spans="2:53" x14ac:dyDescent="0.2">
      <c r="B3" s="37">
        <f t="shared" si="1"/>
        <v>1</v>
      </c>
      <c r="C3" s="37">
        <f t="shared" si="2"/>
        <v>2</v>
      </c>
      <c r="D3" s="37" t="str">
        <f t="shared" si="3"/>
        <v>1994_1_2</v>
      </c>
      <c r="E3" s="37" t="str">
        <f t="shared" ref="E3:E66" si="9">IF($I3="","",$F3&amp;"_"&amp;$C3&amp;"_"&amp;$B3)</f>
        <v>1_2_1</v>
      </c>
      <c r="F3" s="37">
        <f t="shared" ref="F3:F66" si="10">IF($I3="","",IF($I2&lt;&gt;$I3,F2+1,F2))</f>
        <v>1</v>
      </c>
      <c r="G3" s="37">
        <f t="shared" ref="G3:G66" si="11">IF($I3="","",IF($I2&lt;&gt;$I3,1,G2+1))</f>
        <v>2</v>
      </c>
      <c r="H3" s="37">
        <f t="shared" ref="H3:H66" si="12">IF($I3="","",1000*F3+G3)</f>
        <v>1002</v>
      </c>
      <c r="I3" s="44">
        <v>1994</v>
      </c>
      <c r="J3" s="44" t="s">
        <v>55</v>
      </c>
      <c r="K3" s="44" t="s">
        <v>415</v>
      </c>
      <c r="L3" s="44" t="str">
        <f t="shared" ref="L3:L66" si="13">$I3&amp;"_"&amp;$J3</f>
        <v>1994_国語</v>
      </c>
      <c r="M3" s="44" t="str">
        <f t="shared" ref="M3:M66" si="14">$I3&amp;"_"&amp;$J3&amp;"_"&amp;$K3</f>
        <v>1994_国語_国語Ⅱ</v>
      </c>
      <c r="N3" s="44">
        <f t="shared" si="4"/>
        <v>1002</v>
      </c>
      <c r="O3" s="43">
        <f>MAX($F:$F)</f>
        <v>4</v>
      </c>
      <c r="P3" s="44">
        <f t="shared" ref="P3:P66" si="15">IF(COUNTIF(K3,"*"&amp;$X$1&amp;"*"),P2+1,P2)</f>
        <v>2</v>
      </c>
      <c r="Q3" s="43">
        <v>2</v>
      </c>
      <c r="R3" s="46">
        <f t="shared" si="5"/>
        <v>2003</v>
      </c>
      <c r="S3" s="43">
        <f t="shared" si="6"/>
        <v>294</v>
      </c>
      <c r="T3" s="43">
        <f t="shared" ref="T3:T10" si="16">IF(S3="","",IF(S3&gt;0,T2+S3,""))</f>
        <v>599</v>
      </c>
      <c r="U3" s="43">
        <f t="shared" si="7"/>
        <v>25</v>
      </c>
      <c r="W3" s="43">
        <f>IFERROR(VLOOKUP(V1,$Q:$U,5,0)+W2-1,0)</f>
        <v>23</v>
      </c>
      <c r="Z3" s="44" t="str">
        <f>IF(Z1="","","=教育課程!R"&amp;$W2&amp;"C"&amp;COLUMN()&amp;":R"&amp;$W3&amp;"C"&amp;COLUMN())</f>
        <v>=教育課程!R4C26:R23C26</v>
      </c>
      <c r="AA3" s="44" t="str">
        <f t="shared" ref="AA3:AZ3" si="17">IF(AA1="","","=教育課程!R"&amp;$W2&amp;"C"&amp;COLUMN()&amp;":R"&amp;VLOOKUP(AA1,$X4:$Z93,2,0)+$W2-1&amp;"C"&amp;COLUMN())</f>
        <v>=教育課程!R4C27:R12C27</v>
      </c>
      <c r="AB3" s="44" t="str">
        <f t="shared" si="17"/>
        <v>=教育課程!R4C28:R10C28</v>
      </c>
      <c r="AC3" s="44" t="str">
        <f t="shared" si="17"/>
        <v>=教育課程!R4C29:R7C29</v>
      </c>
      <c r="AD3" s="44" t="str">
        <f t="shared" si="17"/>
        <v>=教育課程!R4C30:R10C30</v>
      </c>
      <c r="AE3" s="44" t="str">
        <f t="shared" si="17"/>
        <v>=教育課程!R4C31:R17C31</v>
      </c>
      <c r="AF3" s="44" t="str">
        <f t="shared" si="17"/>
        <v>=教育課程!R4C32:R6C32</v>
      </c>
      <c r="AG3" s="44" t="str">
        <f t="shared" si="17"/>
        <v>=教育課程!R4C33:R16C33</v>
      </c>
      <c r="AH3" s="44" t="str">
        <f t="shared" si="17"/>
        <v>=教育課程!R4C34:R13C34</v>
      </c>
      <c r="AI3" s="44" t="str">
        <f t="shared" si="17"/>
        <v>=教育課程!R4C35:R30C35</v>
      </c>
      <c r="AJ3" s="44" t="str">
        <f t="shared" si="17"/>
        <v>=教育課程!R4C36:R40C36</v>
      </c>
      <c r="AK3" s="44" t="str">
        <f t="shared" si="17"/>
        <v>=教育課程!R4C37:R76C37</v>
      </c>
      <c r="AL3" s="44" t="str">
        <f t="shared" si="17"/>
        <v>=教育課程!R4C38:R25C38</v>
      </c>
      <c r="AM3" s="44" t="str">
        <f t="shared" si="17"/>
        <v>=教育課程!R4C39:R28C39</v>
      </c>
      <c r="AN3" s="44" t="str">
        <f t="shared" si="17"/>
        <v>=教育課程!R4C40:R10C40</v>
      </c>
      <c r="AO3" s="44" t="str">
        <f t="shared" si="17"/>
        <v>=教育課程!R4C41:R10C41</v>
      </c>
      <c r="AP3" s="44" t="str">
        <f t="shared" si="17"/>
        <v>=教育課程!R4C42:R11C42</v>
      </c>
      <c r="AQ3" s="44" t="str">
        <f t="shared" si="17"/>
        <v>=教育課程!R4C43:R11C43</v>
      </c>
      <c r="AR3" s="44" t="str">
        <f t="shared" si="17"/>
        <v>=教育課程!R4C44:R17C44</v>
      </c>
      <c r="AS3" s="44" t="str">
        <f t="shared" si="17"/>
        <v>=教育課程!R4C45:R11C45</v>
      </c>
      <c r="AT3" s="44" t="str">
        <f t="shared" si="17"/>
        <v>=教育課程!R4C46:R4C46</v>
      </c>
      <c r="AU3" s="44" t="str">
        <f t="shared" si="17"/>
        <v/>
      </c>
      <c r="AV3" s="44" t="str">
        <f t="shared" si="17"/>
        <v/>
      </c>
      <c r="AW3" s="44" t="str">
        <f t="shared" si="17"/>
        <v/>
      </c>
      <c r="AX3" s="44" t="str">
        <f t="shared" si="17"/>
        <v/>
      </c>
      <c r="AY3" s="44" t="str">
        <f t="shared" si="17"/>
        <v/>
      </c>
      <c r="AZ3" s="44" t="str">
        <f t="shared" si="17"/>
        <v/>
      </c>
    </row>
    <row r="4" spans="2:53" x14ac:dyDescent="0.2">
      <c r="B4" s="37">
        <f t="shared" si="1"/>
        <v>1</v>
      </c>
      <c r="C4" s="37">
        <f t="shared" si="2"/>
        <v>3</v>
      </c>
      <c r="D4" s="37" t="str">
        <f t="shared" si="3"/>
        <v>1994_1_3</v>
      </c>
      <c r="E4" s="37" t="str">
        <f t="shared" si="9"/>
        <v>1_3_1</v>
      </c>
      <c r="F4" s="37">
        <f t="shared" si="10"/>
        <v>1</v>
      </c>
      <c r="G4" s="37">
        <f t="shared" si="11"/>
        <v>3</v>
      </c>
      <c r="H4" s="37">
        <f t="shared" si="12"/>
        <v>1003</v>
      </c>
      <c r="I4" s="44">
        <v>1994</v>
      </c>
      <c r="J4" s="44" t="s">
        <v>55</v>
      </c>
      <c r="K4" s="44" t="s">
        <v>60</v>
      </c>
      <c r="L4" s="44" t="str">
        <f t="shared" si="13"/>
        <v>1994_国語</v>
      </c>
      <c r="M4" s="44" t="str">
        <f t="shared" si="14"/>
        <v>1994_国語_国語表現</v>
      </c>
      <c r="N4" s="44">
        <f t="shared" si="4"/>
        <v>1003</v>
      </c>
      <c r="P4" s="44">
        <f t="shared" si="15"/>
        <v>3</v>
      </c>
      <c r="Q4" s="43">
        <v>3</v>
      </c>
      <c r="R4" s="46">
        <f t="shared" si="5"/>
        <v>2013</v>
      </c>
      <c r="S4" s="43">
        <f t="shared" si="6"/>
        <v>314</v>
      </c>
      <c r="T4" s="43">
        <f t="shared" si="16"/>
        <v>913</v>
      </c>
      <c r="U4" s="43">
        <f t="shared" si="7"/>
        <v>25</v>
      </c>
      <c r="X4" s="46">
        <v>1</v>
      </c>
      <c r="Y4" s="43">
        <f t="shared" ref="Y4:Y35" si="18">IF($Z4="","",COUNTIF($L:$L,W$1&amp;"_"&amp;$Z4))</f>
        <v>9</v>
      </c>
      <c r="Z4" s="44" t="str">
        <f t="shared" ref="Z4:Z35" si="19">IFERROR(VLOOKUP($W$1&amp;"_"&amp;$X4&amp;"_1",$D:$J,7,0),"")</f>
        <v>国語</v>
      </c>
      <c r="AA4" s="44" t="str">
        <f t="shared" ref="AA4:AJ13" si="20">IFERROR(VLOOKUP($W$1&amp;"_"&amp;AA$1&amp;"_"&amp;$X4,$D:$K,8,0),"")</f>
        <v>国語Ⅰ</v>
      </c>
      <c r="AB4" s="44" t="str">
        <f t="shared" si="20"/>
        <v>世界史Ａ</v>
      </c>
      <c r="AC4" s="44" t="str">
        <f t="shared" si="20"/>
        <v>現代社会</v>
      </c>
      <c r="AD4" s="44" t="str">
        <f t="shared" si="20"/>
        <v>数学Ⅰ</v>
      </c>
      <c r="AE4" s="44" t="str">
        <f t="shared" si="20"/>
        <v>総合理科</v>
      </c>
      <c r="AF4" s="44" t="str">
        <f t="shared" si="20"/>
        <v>体育</v>
      </c>
      <c r="AG4" s="44" t="str">
        <f t="shared" si="20"/>
        <v>音楽Ⅰ</v>
      </c>
      <c r="AH4" s="44" t="str">
        <f t="shared" si="20"/>
        <v>英語Ⅰ</v>
      </c>
      <c r="AI4" s="44" t="str">
        <f t="shared" si="20"/>
        <v>家庭一般</v>
      </c>
      <c r="AJ4" s="44" t="str">
        <f t="shared" si="20"/>
        <v>農業基礎</v>
      </c>
      <c r="AK4" s="44" t="str">
        <f t="shared" ref="AK4:AT13" si="21">IFERROR(VLOOKUP($W$1&amp;"_"&amp;AK$1&amp;"_"&amp;$X4,$D:$K,8,0),"")</f>
        <v>工業基礎</v>
      </c>
      <c r="AL4" s="44" t="str">
        <f t="shared" si="21"/>
        <v>流通経済</v>
      </c>
      <c r="AM4" s="44" t="str">
        <f t="shared" si="21"/>
        <v>水産一般</v>
      </c>
      <c r="AN4" s="44" t="str">
        <f t="shared" si="21"/>
        <v>看護基確医学</v>
      </c>
      <c r="AO4" s="44" t="str">
        <f t="shared" si="21"/>
        <v>理数数学Ⅰ</v>
      </c>
      <c r="AP4" s="44" t="str">
        <f t="shared" si="21"/>
        <v>体育理論</v>
      </c>
      <c r="AQ4" s="44" t="str">
        <f t="shared" si="21"/>
        <v>音楽理論</v>
      </c>
      <c r="AR4" s="44" t="str">
        <f t="shared" si="21"/>
        <v>美術概論</v>
      </c>
      <c r="AS4" s="44" t="str">
        <f t="shared" si="21"/>
        <v>総合英語</v>
      </c>
      <c r="AT4" s="44" t="str">
        <f t="shared" si="21"/>
        <v>その他の科目</v>
      </c>
      <c r="AU4" s="44" t="str">
        <f t="shared" ref="AU4:BA13" si="22">IFERROR(VLOOKUP($W$1&amp;"_"&amp;AU$1&amp;"_"&amp;$X4,$D:$K,8,0),"")</f>
        <v/>
      </c>
      <c r="AV4" s="44" t="str">
        <f t="shared" si="22"/>
        <v/>
      </c>
      <c r="AW4" s="44" t="str">
        <f t="shared" si="22"/>
        <v/>
      </c>
      <c r="AX4" s="44" t="str">
        <f t="shared" si="22"/>
        <v/>
      </c>
      <c r="AY4" s="44" t="str">
        <f t="shared" si="22"/>
        <v/>
      </c>
      <c r="AZ4" s="44" t="str">
        <f t="shared" si="22"/>
        <v/>
      </c>
      <c r="BA4" s="44" t="str">
        <f t="shared" si="22"/>
        <v/>
      </c>
    </row>
    <row r="5" spans="2:53" x14ac:dyDescent="0.2">
      <c r="B5" s="37">
        <f t="shared" si="1"/>
        <v>1</v>
      </c>
      <c r="C5" s="37">
        <f t="shared" si="2"/>
        <v>4</v>
      </c>
      <c r="D5" s="37" t="str">
        <f t="shared" si="3"/>
        <v>1994_1_4</v>
      </c>
      <c r="E5" s="37" t="str">
        <f t="shared" si="9"/>
        <v>1_4_1</v>
      </c>
      <c r="F5" s="37">
        <f t="shared" si="10"/>
        <v>1</v>
      </c>
      <c r="G5" s="37">
        <f t="shared" si="11"/>
        <v>4</v>
      </c>
      <c r="H5" s="37">
        <f t="shared" si="12"/>
        <v>1004</v>
      </c>
      <c r="I5" s="44">
        <v>1994</v>
      </c>
      <c r="J5" s="44" t="s">
        <v>55</v>
      </c>
      <c r="K5" s="44" t="s">
        <v>416</v>
      </c>
      <c r="L5" s="44" t="str">
        <f t="shared" si="13"/>
        <v>1994_国語</v>
      </c>
      <c r="M5" s="44" t="str">
        <f t="shared" si="14"/>
        <v>1994_国語_現代文</v>
      </c>
      <c r="N5" s="44">
        <f t="shared" si="4"/>
        <v>1004</v>
      </c>
      <c r="P5" s="44">
        <f t="shared" si="15"/>
        <v>4</v>
      </c>
      <c r="Q5" s="43">
        <v>4</v>
      </c>
      <c r="R5" s="46">
        <f t="shared" si="5"/>
        <v>2022</v>
      </c>
      <c r="S5" s="43">
        <f t="shared" si="6"/>
        <v>314</v>
      </c>
      <c r="T5" s="43">
        <f t="shared" si="16"/>
        <v>1227</v>
      </c>
      <c r="U5" s="43">
        <f t="shared" si="7"/>
        <v>26</v>
      </c>
      <c r="X5" s="46">
        <v>2</v>
      </c>
      <c r="Y5" s="43">
        <f t="shared" si="18"/>
        <v>7</v>
      </c>
      <c r="Z5" s="44" t="str">
        <f t="shared" si="19"/>
        <v>地理歴史</v>
      </c>
      <c r="AA5" s="44" t="str">
        <f t="shared" si="20"/>
        <v>国語Ⅱ</v>
      </c>
      <c r="AB5" s="44" t="str">
        <f t="shared" si="20"/>
        <v>世界史Ｂ</v>
      </c>
      <c r="AC5" s="44" t="str">
        <f t="shared" si="20"/>
        <v>倫理</v>
      </c>
      <c r="AD5" s="44" t="str">
        <f t="shared" si="20"/>
        <v>数学Ⅱ</v>
      </c>
      <c r="AE5" s="44" t="str">
        <f t="shared" si="20"/>
        <v>物理ⅠＡ</v>
      </c>
      <c r="AF5" s="44" t="str">
        <f t="shared" si="20"/>
        <v>保健</v>
      </c>
      <c r="AG5" s="44" t="str">
        <f t="shared" si="20"/>
        <v>音楽Ⅱ</v>
      </c>
      <c r="AH5" s="44" t="str">
        <f t="shared" si="20"/>
        <v>英語Ⅱ</v>
      </c>
      <c r="AI5" s="44" t="str">
        <f t="shared" si="20"/>
        <v>生活技術</v>
      </c>
      <c r="AJ5" s="44" t="str">
        <f t="shared" si="20"/>
        <v>農業情報処理</v>
      </c>
      <c r="AK5" s="44" t="str">
        <f t="shared" si="21"/>
        <v>実習</v>
      </c>
      <c r="AL5" s="44" t="str">
        <f t="shared" si="21"/>
        <v>簿記</v>
      </c>
      <c r="AM5" s="44" t="str">
        <f t="shared" si="21"/>
        <v>水産情報処理</v>
      </c>
      <c r="AN5" s="44" t="str">
        <f t="shared" si="21"/>
        <v>基確看護</v>
      </c>
      <c r="AO5" s="44" t="str">
        <f t="shared" si="21"/>
        <v>理数数学Ⅱ</v>
      </c>
      <c r="AP5" s="44" t="str">
        <f t="shared" si="21"/>
        <v>体操</v>
      </c>
      <c r="AQ5" s="44" t="str">
        <f t="shared" si="21"/>
        <v>音楽史</v>
      </c>
      <c r="AR5" s="44" t="str">
        <f t="shared" si="21"/>
        <v>美術史</v>
      </c>
      <c r="AS5" s="44" t="str">
        <f t="shared" si="21"/>
        <v>英語理解</v>
      </c>
      <c r="AT5" s="44" t="str">
        <f t="shared" si="21"/>
        <v/>
      </c>
      <c r="AU5" s="44" t="str">
        <f t="shared" si="22"/>
        <v/>
      </c>
      <c r="AV5" s="44" t="str">
        <f t="shared" si="22"/>
        <v/>
      </c>
      <c r="AW5" s="44" t="str">
        <f t="shared" si="22"/>
        <v/>
      </c>
      <c r="AX5" s="44" t="str">
        <f t="shared" si="22"/>
        <v/>
      </c>
      <c r="AY5" s="44" t="str">
        <f t="shared" si="22"/>
        <v/>
      </c>
      <c r="AZ5" s="44" t="str">
        <f t="shared" si="22"/>
        <v/>
      </c>
      <c r="BA5" s="44" t="str">
        <f t="shared" si="22"/>
        <v/>
      </c>
    </row>
    <row r="6" spans="2:53" x14ac:dyDescent="0.2">
      <c r="B6" s="37">
        <f t="shared" si="1"/>
        <v>1</v>
      </c>
      <c r="C6" s="37">
        <f t="shared" si="2"/>
        <v>5</v>
      </c>
      <c r="D6" s="37" t="str">
        <f t="shared" si="3"/>
        <v>1994_1_5</v>
      </c>
      <c r="E6" s="37" t="str">
        <f t="shared" si="9"/>
        <v>1_5_1</v>
      </c>
      <c r="F6" s="37">
        <f t="shared" si="10"/>
        <v>1</v>
      </c>
      <c r="G6" s="37">
        <f t="shared" si="11"/>
        <v>5</v>
      </c>
      <c r="H6" s="37">
        <f t="shared" si="12"/>
        <v>1005</v>
      </c>
      <c r="I6" s="44">
        <v>1994</v>
      </c>
      <c r="J6" s="44" t="s">
        <v>55</v>
      </c>
      <c r="K6" s="44" t="s">
        <v>417</v>
      </c>
      <c r="L6" s="44" t="str">
        <f t="shared" si="13"/>
        <v>1994_国語</v>
      </c>
      <c r="M6" s="44" t="str">
        <f t="shared" si="14"/>
        <v>1994_国語_現代語</v>
      </c>
      <c r="N6" s="44">
        <f t="shared" si="4"/>
        <v>1005</v>
      </c>
      <c r="P6" s="44">
        <f t="shared" si="15"/>
        <v>5</v>
      </c>
      <c r="Q6" s="43">
        <v>5</v>
      </c>
      <c r="R6" s="46" t="str">
        <f t="shared" si="5"/>
        <v/>
      </c>
      <c r="S6" s="43" t="str">
        <f t="shared" si="6"/>
        <v/>
      </c>
      <c r="T6" s="43" t="str">
        <f t="shared" si="16"/>
        <v/>
      </c>
      <c r="U6" s="43" t="str">
        <f t="shared" si="7"/>
        <v/>
      </c>
      <c r="X6" s="46">
        <v>3</v>
      </c>
      <c r="Y6" s="43">
        <f t="shared" si="18"/>
        <v>4</v>
      </c>
      <c r="Z6" s="44" t="str">
        <f t="shared" si="19"/>
        <v>公民</v>
      </c>
      <c r="AA6" s="44" t="str">
        <f t="shared" si="20"/>
        <v>国語表現</v>
      </c>
      <c r="AB6" s="44" t="str">
        <f t="shared" si="20"/>
        <v>日本史Ａ</v>
      </c>
      <c r="AC6" s="44" t="str">
        <f t="shared" si="20"/>
        <v>政治・経済</v>
      </c>
      <c r="AD6" s="44" t="str">
        <f t="shared" si="20"/>
        <v>数学Ⅲ</v>
      </c>
      <c r="AE6" s="44" t="str">
        <f t="shared" si="20"/>
        <v>物理ⅠＢ</v>
      </c>
      <c r="AF6" s="44" t="str">
        <f t="shared" si="20"/>
        <v>その他の科目</v>
      </c>
      <c r="AG6" s="44" t="str">
        <f t="shared" si="20"/>
        <v>音楽Ⅲ</v>
      </c>
      <c r="AH6" s="44" t="str">
        <f t="shared" si="20"/>
        <v>オーラル・コミュニケーションＡ</v>
      </c>
      <c r="AI6" s="44" t="str">
        <f t="shared" si="20"/>
        <v>生活一般</v>
      </c>
      <c r="AJ6" s="44" t="str">
        <f t="shared" si="20"/>
        <v>総合実習</v>
      </c>
      <c r="AK6" s="44" t="str">
        <f t="shared" si="21"/>
        <v>製図</v>
      </c>
      <c r="AL6" s="44" t="str">
        <f t="shared" si="21"/>
        <v>情報処理</v>
      </c>
      <c r="AM6" s="44" t="str">
        <f t="shared" si="21"/>
        <v>総合実習</v>
      </c>
      <c r="AN6" s="44" t="str">
        <f t="shared" si="21"/>
        <v>成人看護</v>
      </c>
      <c r="AO6" s="44" t="str">
        <f t="shared" si="21"/>
        <v>理数物理</v>
      </c>
      <c r="AP6" s="44" t="str">
        <f t="shared" si="21"/>
        <v>スポーツⅠ</v>
      </c>
      <c r="AQ6" s="44" t="str">
        <f t="shared" si="21"/>
        <v>演奏法</v>
      </c>
      <c r="AR6" s="44" t="str">
        <f t="shared" si="21"/>
        <v>素描</v>
      </c>
      <c r="AS6" s="44" t="str">
        <f t="shared" si="21"/>
        <v>英語表現</v>
      </c>
      <c r="AT6" s="44" t="str">
        <f t="shared" si="21"/>
        <v/>
      </c>
      <c r="AU6" s="44" t="str">
        <f t="shared" si="22"/>
        <v/>
      </c>
      <c r="AV6" s="44" t="str">
        <f t="shared" si="22"/>
        <v/>
      </c>
      <c r="AW6" s="44" t="str">
        <f t="shared" si="22"/>
        <v/>
      </c>
      <c r="AX6" s="44" t="str">
        <f t="shared" si="22"/>
        <v/>
      </c>
      <c r="AY6" s="44" t="str">
        <f t="shared" si="22"/>
        <v/>
      </c>
      <c r="AZ6" s="44" t="str">
        <f t="shared" si="22"/>
        <v/>
      </c>
      <c r="BA6" s="44" t="str">
        <f t="shared" si="22"/>
        <v/>
      </c>
    </row>
    <row r="7" spans="2:53" x14ac:dyDescent="0.2">
      <c r="B7" s="37">
        <f t="shared" si="1"/>
        <v>1</v>
      </c>
      <c r="C7" s="37">
        <f t="shared" si="2"/>
        <v>6</v>
      </c>
      <c r="D7" s="37" t="str">
        <f t="shared" si="3"/>
        <v>1994_1_6</v>
      </c>
      <c r="E7" s="37" t="str">
        <f t="shared" si="9"/>
        <v>1_6_1</v>
      </c>
      <c r="F7" s="37">
        <f t="shared" si="10"/>
        <v>1</v>
      </c>
      <c r="G7" s="37">
        <f t="shared" si="11"/>
        <v>6</v>
      </c>
      <c r="H7" s="37">
        <f t="shared" si="12"/>
        <v>1006</v>
      </c>
      <c r="I7" s="44">
        <v>1994</v>
      </c>
      <c r="J7" s="44" t="s">
        <v>55</v>
      </c>
      <c r="K7" s="44" t="s">
        <v>418</v>
      </c>
      <c r="L7" s="44" t="str">
        <f t="shared" si="13"/>
        <v>1994_国語</v>
      </c>
      <c r="M7" s="44" t="str">
        <f t="shared" si="14"/>
        <v>1994_国語_古典Ⅰ</v>
      </c>
      <c r="N7" s="44">
        <f t="shared" si="4"/>
        <v>1006</v>
      </c>
      <c r="P7" s="44">
        <f t="shared" si="15"/>
        <v>6</v>
      </c>
      <c r="Q7" s="43">
        <v>6</v>
      </c>
      <c r="R7" s="46" t="str">
        <f t="shared" si="5"/>
        <v/>
      </c>
      <c r="S7" s="43" t="str">
        <f t="shared" si="6"/>
        <v/>
      </c>
      <c r="T7" s="43" t="str">
        <f t="shared" si="16"/>
        <v/>
      </c>
      <c r="U7" s="43" t="str">
        <f t="shared" si="7"/>
        <v/>
      </c>
      <c r="X7" s="46">
        <v>4</v>
      </c>
      <c r="Y7" s="43">
        <f t="shared" si="18"/>
        <v>7</v>
      </c>
      <c r="Z7" s="44" t="str">
        <f t="shared" si="19"/>
        <v>数学</v>
      </c>
      <c r="AA7" s="44" t="str">
        <f t="shared" si="20"/>
        <v>現代文</v>
      </c>
      <c r="AB7" s="44" t="str">
        <f t="shared" si="20"/>
        <v>日本史Ｂ</v>
      </c>
      <c r="AC7" s="44" t="str">
        <f t="shared" si="20"/>
        <v>その他の科目</v>
      </c>
      <c r="AD7" s="44" t="str">
        <f t="shared" si="20"/>
        <v>数学Ａ</v>
      </c>
      <c r="AE7" s="44" t="str">
        <f t="shared" si="20"/>
        <v>物理Ⅱ</v>
      </c>
      <c r="AF7" s="44" t="str">
        <f t="shared" si="20"/>
        <v/>
      </c>
      <c r="AG7" s="44" t="str">
        <f t="shared" si="20"/>
        <v>美術Ⅰ</v>
      </c>
      <c r="AH7" s="44" t="str">
        <f t="shared" si="20"/>
        <v>オーラル・コミュニケーションＢ</v>
      </c>
      <c r="AI7" s="44" t="str">
        <f t="shared" si="20"/>
        <v>家庭情報処理</v>
      </c>
      <c r="AJ7" s="44" t="str">
        <f t="shared" si="20"/>
        <v>課題研究</v>
      </c>
      <c r="AK7" s="44" t="str">
        <f t="shared" si="21"/>
        <v>工業数理</v>
      </c>
      <c r="AL7" s="44" t="str">
        <f t="shared" si="21"/>
        <v>計算事務</v>
      </c>
      <c r="AM7" s="44" t="str">
        <f t="shared" si="21"/>
        <v>課題研究</v>
      </c>
      <c r="AN7" s="44" t="str">
        <f t="shared" si="21"/>
        <v>母子看護</v>
      </c>
      <c r="AO7" s="44" t="str">
        <f t="shared" si="21"/>
        <v>理数化学</v>
      </c>
      <c r="AP7" s="44" t="str">
        <f t="shared" si="21"/>
        <v>スポーツⅡ</v>
      </c>
      <c r="AQ7" s="44" t="str">
        <f t="shared" si="21"/>
        <v>ソルフェージュ</v>
      </c>
      <c r="AR7" s="44" t="str">
        <f t="shared" si="21"/>
        <v>構成</v>
      </c>
      <c r="AS7" s="44" t="str">
        <f t="shared" si="21"/>
        <v>外国事情</v>
      </c>
      <c r="AT7" s="44" t="str">
        <f t="shared" si="21"/>
        <v/>
      </c>
      <c r="AU7" s="44" t="str">
        <f t="shared" si="22"/>
        <v/>
      </c>
      <c r="AV7" s="44" t="str">
        <f t="shared" si="22"/>
        <v/>
      </c>
      <c r="AW7" s="44" t="str">
        <f t="shared" si="22"/>
        <v/>
      </c>
      <c r="AX7" s="44" t="str">
        <f t="shared" si="22"/>
        <v/>
      </c>
      <c r="AY7" s="44" t="str">
        <f t="shared" si="22"/>
        <v/>
      </c>
      <c r="AZ7" s="44" t="str">
        <f t="shared" si="22"/>
        <v/>
      </c>
      <c r="BA7" s="44" t="str">
        <f t="shared" si="22"/>
        <v/>
      </c>
    </row>
    <row r="8" spans="2:53" x14ac:dyDescent="0.2">
      <c r="B8" s="37">
        <f t="shared" si="1"/>
        <v>1</v>
      </c>
      <c r="C8" s="37">
        <f t="shared" si="2"/>
        <v>7</v>
      </c>
      <c r="D8" s="37" t="str">
        <f t="shared" si="3"/>
        <v>1994_1_7</v>
      </c>
      <c r="E8" s="37" t="str">
        <f t="shared" si="9"/>
        <v>1_7_1</v>
      </c>
      <c r="F8" s="37">
        <f t="shared" si="10"/>
        <v>1</v>
      </c>
      <c r="G8" s="37">
        <f t="shared" si="11"/>
        <v>7</v>
      </c>
      <c r="H8" s="37">
        <f t="shared" si="12"/>
        <v>1007</v>
      </c>
      <c r="I8" s="44">
        <v>1994</v>
      </c>
      <c r="J8" s="44" t="s">
        <v>55</v>
      </c>
      <c r="K8" s="44" t="s">
        <v>419</v>
      </c>
      <c r="L8" s="44" t="str">
        <f t="shared" si="13"/>
        <v>1994_国語</v>
      </c>
      <c r="M8" s="44" t="str">
        <f t="shared" si="14"/>
        <v>1994_国語_古典Ⅱ</v>
      </c>
      <c r="N8" s="44">
        <f t="shared" si="4"/>
        <v>1007</v>
      </c>
      <c r="P8" s="44">
        <f t="shared" si="15"/>
        <v>7</v>
      </c>
      <c r="Q8" s="43">
        <v>7</v>
      </c>
      <c r="R8" s="46" t="str">
        <f t="shared" si="5"/>
        <v/>
      </c>
      <c r="S8" s="43" t="str">
        <f t="shared" si="6"/>
        <v/>
      </c>
      <c r="T8" s="43" t="str">
        <f t="shared" si="16"/>
        <v/>
      </c>
      <c r="U8" s="43" t="str">
        <f t="shared" si="7"/>
        <v/>
      </c>
      <c r="X8" s="46">
        <v>5</v>
      </c>
      <c r="Y8" s="43">
        <f t="shared" si="18"/>
        <v>14</v>
      </c>
      <c r="Z8" s="44" t="str">
        <f t="shared" si="19"/>
        <v>理科</v>
      </c>
      <c r="AA8" s="44" t="str">
        <f t="shared" si="20"/>
        <v>現代語</v>
      </c>
      <c r="AB8" s="44" t="str">
        <f t="shared" si="20"/>
        <v>地理Ａ</v>
      </c>
      <c r="AC8" s="44" t="str">
        <f t="shared" si="20"/>
        <v/>
      </c>
      <c r="AD8" s="44" t="str">
        <f t="shared" si="20"/>
        <v>数学Ｂ</v>
      </c>
      <c r="AE8" s="44" t="str">
        <f t="shared" si="20"/>
        <v>化学ⅠＡ</v>
      </c>
      <c r="AF8" s="44" t="str">
        <f t="shared" si="20"/>
        <v/>
      </c>
      <c r="AG8" s="44" t="str">
        <f t="shared" si="20"/>
        <v>美術Ⅱ</v>
      </c>
      <c r="AH8" s="44" t="str">
        <f t="shared" si="20"/>
        <v>オーラル・コミュニケーションＣ</v>
      </c>
      <c r="AI8" s="44" t="str">
        <f t="shared" si="20"/>
        <v>課題研究</v>
      </c>
      <c r="AJ8" s="44" t="str">
        <f t="shared" si="20"/>
        <v>作物</v>
      </c>
      <c r="AK8" s="44" t="str">
        <f t="shared" si="21"/>
        <v>情報技術基礎</v>
      </c>
      <c r="AL8" s="44" t="str">
        <f t="shared" si="21"/>
        <v>総合実践</v>
      </c>
      <c r="AM8" s="44" t="str">
        <f t="shared" si="21"/>
        <v>漁業</v>
      </c>
      <c r="AN8" s="44" t="str">
        <f t="shared" si="21"/>
        <v>看護臨床実習</v>
      </c>
      <c r="AO8" s="44" t="str">
        <f t="shared" si="21"/>
        <v>理数生物</v>
      </c>
      <c r="AP8" s="44" t="str">
        <f t="shared" si="21"/>
        <v>スポーツⅢ</v>
      </c>
      <c r="AQ8" s="44" t="str">
        <f t="shared" si="21"/>
        <v>声楽</v>
      </c>
      <c r="AR8" s="44" t="str">
        <f t="shared" si="21"/>
        <v>絵画</v>
      </c>
      <c r="AS8" s="44" t="str">
        <f t="shared" si="21"/>
        <v>英語一般</v>
      </c>
      <c r="AT8" s="44" t="str">
        <f t="shared" si="21"/>
        <v/>
      </c>
      <c r="AU8" s="44" t="str">
        <f t="shared" si="22"/>
        <v/>
      </c>
      <c r="AV8" s="44" t="str">
        <f t="shared" si="22"/>
        <v/>
      </c>
      <c r="AW8" s="44" t="str">
        <f t="shared" si="22"/>
        <v/>
      </c>
      <c r="AX8" s="44" t="str">
        <f t="shared" si="22"/>
        <v/>
      </c>
      <c r="AY8" s="44" t="str">
        <f t="shared" si="22"/>
        <v/>
      </c>
      <c r="AZ8" s="44" t="str">
        <f t="shared" si="22"/>
        <v/>
      </c>
      <c r="BA8" s="44" t="str">
        <f t="shared" si="22"/>
        <v/>
      </c>
    </row>
    <row r="9" spans="2:53" x14ac:dyDescent="0.2">
      <c r="B9" s="37">
        <f t="shared" si="1"/>
        <v>1</v>
      </c>
      <c r="C9" s="37">
        <f t="shared" si="2"/>
        <v>8</v>
      </c>
      <c r="D9" s="37" t="str">
        <f t="shared" si="3"/>
        <v>1994_1_8</v>
      </c>
      <c r="E9" s="37" t="str">
        <f t="shared" si="9"/>
        <v>1_8_1</v>
      </c>
      <c r="F9" s="37">
        <f t="shared" si="10"/>
        <v>1</v>
      </c>
      <c r="G9" s="37">
        <f t="shared" si="11"/>
        <v>8</v>
      </c>
      <c r="H9" s="37">
        <f t="shared" si="12"/>
        <v>1008</v>
      </c>
      <c r="I9" s="44">
        <v>1994</v>
      </c>
      <c r="J9" s="44" t="s">
        <v>55</v>
      </c>
      <c r="K9" s="44" t="s">
        <v>420</v>
      </c>
      <c r="L9" s="44" t="str">
        <f t="shared" si="13"/>
        <v>1994_国語</v>
      </c>
      <c r="M9" s="44" t="str">
        <f t="shared" si="14"/>
        <v>1994_国語_古典購読</v>
      </c>
      <c r="N9" s="44">
        <f t="shared" si="4"/>
        <v>1008</v>
      </c>
      <c r="P9" s="44">
        <f t="shared" si="15"/>
        <v>8</v>
      </c>
      <c r="Q9" s="43">
        <v>8</v>
      </c>
      <c r="R9" s="46" t="str">
        <f t="shared" si="5"/>
        <v/>
      </c>
      <c r="S9" s="43" t="str">
        <f t="shared" si="6"/>
        <v/>
      </c>
      <c r="T9" s="43" t="str">
        <f t="shared" si="16"/>
        <v/>
      </c>
      <c r="U9" s="43" t="str">
        <f t="shared" si="7"/>
        <v/>
      </c>
      <c r="X9" s="46">
        <v>6</v>
      </c>
      <c r="Y9" s="43">
        <f t="shared" si="18"/>
        <v>3</v>
      </c>
      <c r="Z9" s="44" t="str">
        <f t="shared" si="19"/>
        <v>保健体育</v>
      </c>
      <c r="AA9" s="44" t="str">
        <f t="shared" si="20"/>
        <v>古典Ⅰ</v>
      </c>
      <c r="AB9" s="44" t="str">
        <f t="shared" si="20"/>
        <v>地理Ｂ</v>
      </c>
      <c r="AC9" s="44" t="str">
        <f t="shared" si="20"/>
        <v/>
      </c>
      <c r="AD9" s="44" t="str">
        <f t="shared" si="20"/>
        <v>数学Ｃ</v>
      </c>
      <c r="AE9" s="44" t="str">
        <f t="shared" si="20"/>
        <v>化学ⅠＢ</v>
      </c>
      <c r="AF9" s="44" t="str">
        <f t="shared" si="20"/>
        <v/>
      </c>
      <c r="AG9" s="44" t="str">
        <f t="shared" si="20"/>
        <v>美術Ⅲ</v>
      </c>
      <c r="AH9" s="44" t="str">
        <f t="shared" si="20"/>
        <v>リーディング</v>
      </c>
      <c r="AI9" s="44" t="str">
        <f t="shared" si="20"/>
        <v>被服</v>
      </c>
      <c r="AJ9" s="44" t="str">
        <f t="shared" si="20"/>
        <v>栽培環境</v>
      </c>
      <c r="AK9" s="44" t="str">
        <f t="shared" si="21"/>
        <v>課題研究</v>
      </c>
      <c r="AL9" s="44" t="str">
        <f t="shared" si="21"/>
        <v>課題研究</v>
      </c>
      <c r="AM9" s="44" t="str">
        <f t="shared" si="21"/>
        <v>航海・計器</v>
      </c>
      <c r="AN9" s="44" t="str">
        <f t="shared" si="21"/>
        <v>看護情報処理</v>
      </c>
      <c r="AO9" s="44" t="str">
        <f t="shared" si="21"/>
        <v>理数地学</v>
      </c>
      <c r="AP9" s="44" t="str">
        <f t="shared" si="21"/>
        <v>ダンス</v>
      </c>
      <c r="AQ9" s="44" t="str">
        <f t="shared" si="21"/>
        <v>器楽</v>
      </c>
      <c r="AR9" s="44" t="str">
        <f t="shared" si="21"/>
        <v>版画</v>
      </c>
      <c r="AS9" s="44" t="str">
        <f t="shared" si="21"/>
        <v>時事英語</v>
      </c>
      <c r="AT9" s="44" t="str">
        <f t="shared" si="21"/>
        <v/>
      </c>
      <c r="AU9" s="44" t="str">
        <f t="shared" si="22"/>
        <v/>
      </c>
      <c r="AV9" s="44" t="str">
        <f t="shared" si="22"/>
        <v/>
      </c>
      <c r="AW9" s="44" t="str">
        <f t="shared" si="22"/>
        <v/>
      </c>
      <c r="AX9" s="44" t="str">
        <f t="shared" si="22"/>
        <v/>
      </c>
      <c r="AY9" s="44" t="str">
        <f t="shared" si="22"/>
        <v/>
      </c>
      <c r="AZ9" s="44" t="str">
        <f t="shared" si="22"/>
        <v/>
      </c>
      <c r="BA9" s="44" t="str">
        <f t="shared" si="22"/>
        <v/>
      </c>
    </row>
    <row r="10" spans="2:53" x14ac:dyDescent="0.2">
      <c r="B10" s="37">
        <f t="shared" si="1"/>
        <v>1</v>
      </c>
      <c r="C10" s="37">
        <f t="shared" si="2"/>
        <v>9</v>
      </c>
      <c r="D10" s="37" t="str">
        <f t="shared" si="3"/>
        <v>1994_1_9</v>
      </c>
      <c r="E10" s="37" t="str">
        <f t="shared" si="9"/>
        <v>1_9_1</v>
      </c>
      <c r="F10" s="37">
        <f t="shared" si="10"/>
        <v>1</v>
      </c>
      <c r="G10" s="37">
        <f t="shared" si="11"/>
        <v>9</v>
      </c>
      <c r="H10" s="37">
        <f t="shared" si="12"/>
        <v>1009</v>
      </c>
      <c r="I10" s="44">
        <v>1994</v>
      </c>
      <c r="J10" s="44" t="s">
        <v>55</v>
      </c>
      <c r="K10" s="44" t="s">
        <v>421</v>
      </c>
      <c r="L10" s="44" t="str">
        <f t="shared" si="13"/>
        <v>1994_国語</v>
      </c>
      <c r="M10" s="44" t="str">
        <f t="shared" si="14"/>
        <v>1994_国語_その他の科目</v>
      </c>
      <c r="N10" s="44">
        <f t="shared" si="4"/>
        <v>1009</v>
      </c>
      <c r="P10" s="44">
        <f t="shared" si="15"/>
        <v>9</v>
      </c>
      <c r="Q10" s="43">
        <v>9</v>
      </c>
      <c r="R10" s="46" t="str">
        <f t="shared" si="5"/>
        <v/>
      </c>
      <c r="S10" s="43" t="str">
        <f t="shared" si="6"/>
        <v/>
      </c>
      <c r="T10" s="43" t="str">
        <f t="shared" si="16"/>
        <v/>
      </c>
      <c r="U10" s="43" t="str">
        <f t="shared" si="7"/>
        <v/>
      </c>
      <c r="X10" s="46">
        <v>7</v>
      </c>
      <c r="Y10" s="43">
        <f t="shared" si="18"/>
        <v>13</v>
      </c>
      <c r="Z10" s="44" t="str">
        <f t="shared" si="19"/>
        <v>芸術</v>
      </c>
      <c r="AA10" s="44" t="str">
        <f t="shared" si="20"/>
        <v>古典Ⅱ</v>
      </c>
      <c r="AB10" s="44" t="str">
        <f t="shared" si="20"/>
        <v>その他の科目</v>
      </c>
      <c r="AC10" s="44" t="str">
        <f t="shared" si="20"/>
        <v/>
      </c>
      <c r="AD10" s="44" t="str">
        <f t="shared" si="20"/>
        <v>その他の科目</v>
      </c>
      <c r="AE10" s="44" t="str">
        <f t="shared" si="20"/>
        <v>化学Ⅱ</v>
      </c>
      <c r="AF10" s="44" t="str">
        <f t="shared" si="20"/>
        <v/>
      </c>
      <c r="AG10" s="44" t="str">
        <f t="shared" si="20"/>
        <v>工芸Ⅰ</v>
      </c>
      <c r="AH10" s="44" t="str">
        <f t="shared" si="20"/>
        <v>ライティング</v>
      </c>
      <c r="AI10" s="44" t="str">
        <f t="shared" si="20"/>
        <v>食物</v>
      </c>
      <c r="AJ10" s="44" t="str">
        <f t="shared" si="20"/>
        <v>農業経営</v>
      </c>
      <c r="AK10" s="44" t="str">
        <f t="shared" si="21"/>
        <v>機械工作</v>
      </c>
      <c r="AL10" s="44" t="str">
        <f t="shared" si="21"/>
        <v>商品</v>
      </c>
      <c r="AM10" s="44" t="str">
        <f t="shared" si="21"/>
        <v>漁船運用</v>
      </c>
      <c r="AN10" s="44" t="str">
        <f t="shared" si="21"/>
        <v>その他の科目</v>
      </c>
      <c r="AO10" s="44" t="str">
        <f t="shared" si="21"/>
        <v>その他の科目</v>
      </c>
      <c r="AP10" s="44" t="str">
        <f t="shared" si="21"/>
        <v>野外活動</v>
      </c>
      <c r="AQ10" s="44" t="str">
        <f t="shared" si="21"/>
        <v>作曲</v>
      </c>
      <c r="AR10" s="44" t="str">
        <f t="shared" si="21"/>
        <v>彫刻</v>
      </c>
      <c r="AS10" s="44" t="str">
        <f t="shared" si="21"/>
        <v>ＬＬ演習</v>
      </c>
      <c r="AT10" s="44" t="str">
        <f t="shared" si="21"/>
        <v/>
      </c>
      <c r="AU10" s="44" t="str">
        <f t="shared" si="22"/>
        <v/>
      </c>
      <c r="AV10" s="44" t="str">
        <f t="shared" si="22"/>
        <v/>
      </c>
      <c r="AW10" s="44" t="str">
        <f t="shared" si="22"/>
        <v/>
      </c>
      <c r="AX10" s="44" t="str">
        <f t="shared" si="22"/>
        <v/>
      </c>
      <c r="AY10" s="44" t="str">
        <f t="shared" si="22"/>
        <v/>
      </c>
      <c r="AZ10" s="44" t="str">
        <f t="shared" si="22"/>
        <v/>
      </c>
      <c r="BA10" s="44" t="str">
        <f t="shared" si="22"/>
        <v/>
      </c>
    </row>
    <row r="11" spans="2:53" x14ac:dyDescent="0.2">
      <c r="B11" s="37">
        <f t="shared" si="1"/>
        <v>2</v>
      </c>
      <c r="C11" s="37">
        <f t="shared" si="2"/>
        <v>1</v>
      </c>
      <c r="D11" s="37" t="str">
        <f t="shared" si="3"/>
        <v>1994_2_1</v>
      </c>
      <c r="E11" s="37" t="str">
        <f t="shared" si="9"/>
        <v>1_1_2</v>
      </c>
      <c r="F11" s="37">
        <f t="shared" si="10"/>
        <v>1</v>
      </c>
      <c r="G11" s="37">
        <f t="shared" si="11"/>
        <v>10</v>
      </c>
      <c r="H11" s="37">
        <f t="shared" si="12"/>
        <v>1010</v>
      </c>
      <c r="I11" s="44">
        <v>1994</v>
      </c>
      <c r="J11" s="44" t="s">
        <v>404</v>
      </c>
      <c r="K11" s="44" t="s">
        <v>422</v>
      </c>
      <c r="L11" s="44" t="str">
        <f t="shared" si="13"/>
        <v>1994_地理歴史</v>
      </c>
      <c r="M11" s="44" t="str">
        <f t="shared" si="14"/>
        <v>1994_地理歴史_世界史Ａ</v>
      </c>
      <c r="N11" s="44">
        <f t="shared" si="4"/>
        <v>1010</v>
      </c>
      <c r="P11" s="44">
        <f t="shared" si="15"/>
        <v>10</v>
      </c>
      <c r="X11" s="46">
        <v>8</v>
      </c>
      <c r="Y11" s="43">
        <f t="shared" si="18"/>
        <v>10</v>
      </c>
      <c r="Z11" s="44" t="str">
        <f t="shared" si="19"/>
        <v>外国語</v>
      </c>
      <c r="AA11" s="44" t="str">
        <f t="shared" si="20"/>
        <v>古典購読</v>
      </c>
      <c r="AB11" s="44" t="str">
        <f t="shared" si="20"/>
        <v/>
      </c>
      <c r="AC11" s="44" t="str">
        <f t="shared" si="20"/>
        <v/>
      </c>
      <c r="AD11" s="44" t="str">
        <f t="shared" si="20"/>
        <v/>
      </c>
      <c r="AE11" s="44" t="str">
        <f t="shared" si="20"/>
        <v>生物ⅠＡ</v>
      </c>
      <c r="AF11" s="44" t="str">
        <f t="shared" si="20"/>
        <v/>
      </c>
      <c r="AG11" s="44" t="str">
        <f t="shared" si="20"/>
        <v>工芸Ⅱ</v>
      </c>
      <c r="AH11" s="44" t="str">
        <f t="shared" si="20"/>
        <v>ドイツ語</v>
      </c>
      <c r="AI11" s="44" t="str">
        <f t="shared" si="20"/>
        <v>保育</v>
      </c>
      <c r="AJ11" s="44" t="str">
        <f t="shared" si="20"/>
        <v>野菜</v>
      </c>
      <c r="AK11" s="44" t="str">
        <f t="shared" si="21"/>
        <v>機械設計</v>
      </c>
      <c r="AL11" s="44" t="str">
        <f t="shared" si="21"/>
        <v>マーケティング</v>
      </c>
      <c r="AM11" s="44" t="str">
        <f t="shared" si="21"/>
        <v>水産経済</v>
      </c>
      <c r="AN11" s="44" t="str">
        <f t="shared" si="21"/>
        <v/>
      </c>
      <c r="AO11" s="44" t="str">
        <f t="shared" si="21"/>
        <v/>
      </c>
      <c r="AP11" s="44" t="str">
        <f t="shared" si="21"/>
        <v>その他の科目</v>
      </c>
      <c r="AQ11" s="44" t="str">
        <f t="shared" si="21"/>
        <v>その他の科目</v>
      </c>
      <c r="AR11" s="44" t="str">
        <f t="shared" si="21"/>
        <v>ビジュアルデザイン</v>
      </c>
      <c r="AS11" s="44" t="str">
        <f t="shared" si="21"/>
        <v>その他の科目</v>
      </c>
      <c r="AT11" s="44" t="str">
        <f t="shared" si="21"/>
        <v/>
      </c>
      <c r="AU11" s="44" t="str">
        <f t="shared" si="22"/>
        <v/>
      </c>
      <c r="AV11" s="44" t="str">
        <f t="shared" si="22"/>
        <v/>
      </c>
      <c r="AW11" s="44" t="str">
        <f t="shared" si="22"/>
        <v/>
      </c>
      <c r="AX11" s="44" t="str">
        <f t="shared" si="22"/>
        <v/>
      </c>
      <c r="AY11" s="44" t="str">
        <f t="shared" si="22"/>
        <v/>
      </c>
      <c r="AZ11" s="44" t="str">
        <f t="shared" si="22"/>
        <v/>
      </c>
      <c r="BA11" s="44" t="str">
        <f t="shared" si="22"/>
        <v/>
      </c>
    </row>
    <row r="12" spans="2:53" x14ac:dyDescent="0.2">
      <c r="B12" s="37">
        <f t="shared" si="1"/>
        <v>2</v>
      </c>
      <c r="C12" s="37">
        <f t="shared" si="2"/>
        <v>2</v>
      </c>
      <c r="D12" s="37" t="str">
        <f t="shared" si="3"/>
        <v>1994_2_2</v>
      </c>
      <c r="E12" s="37" t="str">
        <f t="shared" si="9"/>
        <v>1_2_2</v>
      </c>
      <c r="F12" s="37">
        <f t="shared" si="10"/>
        <v>1</v>
      </c>
      <c r="G12" s="37">
        <f t="shared" si="11"/>
        <v>11</v>
      </c>
      <c r="H12" s="37">
        <f t="shared" si="12"/>
        <v>1011</v>
      </c>
      <c r="I12" s="44">
        <v>1994</v>
      </c>
      <c r="J12" s="44" t="s">
        <v>404</v>
      </c>
      <c r="K12" s="44" t="s">
        <v>423</v>
      </c>
      <c r="L12" s="44" t="str">
        <f t="shared" si="13"/>
        <v>1994_地理歴史</v>
      </c>
      <c r="M12" s="44" t="str">
        <f t="shared" si="14"/>
        <v>1994_地理歴史_世界史Ｂ</v>
      </c>
      <c r="N12" s="44">
        <f t="shared" si="4"/>
        <v>1011</v>
      </c>
      <c r="P12" s="44">
        <f t="shared" si="15"/>
        <v>11</v>
      </c>
      <c r="X12" s="46">
        <v>9</v>
      </c>
      <c r="Y12" s="43">
        <f t="shared" si="18"/>
        <v>27</v>
      </c>
      <c r="Z12" s="44" t="str">
        <f t="shared" si="19"/>
        <v>家庭</v>
      </c>
      <c r="AA12" s="44" t="str">
        <f t="shared" si="20"/>
        <v>その他の科目</v>
      </c>
      <c r="AB12" s="44" t="str">
        <f t="shared" si="20"/>
        <v/>
      </c>
      <c r="AC12" s="44" t="str">
        <f t="shared" si="20"/>
        <v/>
      </c>
      <c r="AD12" s="44" t="str">
        <f t="shared" si="20"/>
        <v/>
      </c>
      <c r="AE12" s="44" t="str">
        <f t="shared" si="20"/>
        <v>生物ⅠＢ</v>
      </c>
      <c r="AF12" s="44" t="str">
        <f t="shared" si="20"/>
        <v/>
      </c>
      <c r="AG12" s="44" t="str">
        <f t="shared" si="20"/>
        <v>工芸Ⅲ</v>
      </c>
      <c r="AH12" s="44" t="str">
        <f t="shared" si="20"/>
        <v>フランス語</v>
      </c>
      <c r="AI12" s="44" t="str">
        <f t="shared" si="20"/>
        <v>家庭経営</v>
      </c>
      <c r="AJ12" s="44" t="str">
        <f t="shared" si="20"/>
        <v>果樹</v>
      </c>
      <c r="AK12" s="44" t="str">
        <f t="shared" si="21"/>
        <v>原動機</v>
      </c>
      <c r="AL12" s="44" t="str">
        <f t="shared" si="21"/>
        <v>商業デザイン</v>
      </c>
      <c r="AM12" s="44" t="str">
        <f t="shared" si="21"/>
        <v>船用機関</v>
      </c>
      <c r="AN12" s="44" t="str">
        <f t="shared" si="21"/>
        <v/>
      </c>
      <c r="AO12" s="44" t="str">
        <f t="shared" si="21"/>
        <v/>
      </c>
      <c r="AP12" s="44" t="str">
        <f t="shared" si="21"/>
        <v/>
      </c>
      <c r="AQ12" s="44" t="str">
        <f t="shared" si="21"/>
        <v/>
      </c>
      <c r="AR12" s="44" t="str">
        <f t="shared" si="21"/>
        <v>クラフトデザイン</v>
      </c>
      <c r="AS12" s="44" t="str">
        <f t="shared" si="21"/>
        <v/>
      </c>
      <c r="AT12" s="44" t="str">
        <f t="shared" si="21"/>
        <v/>
      </c>
      <c r="AU12" s="44" t="str">
        <f t="shared" si="22"/>
        <v/>
      </c>
      <c r="AV12" s="44" t="str">
        <f t="shared" si="22"/>
        <v/>
      </c>
      <c r="AW12" s="44" t="str">
        <f t="shared" si="22"/>
        <v/>
      </c>
      <c r="AX12" s="44" t="str">
        <f t="shared" si="22"/>
        <v/>
      </c>
      <c r="AY12" s="44" t="str">
        <f t="shared" si="22"/>
        <v/>
      </c>
      <c r="AZ12" s="44" t="str">
        <f t="shared" si="22"/>
        <v/>
      </c>
      <c r="BA12" s="44" t="str">
        <f t="shared" si="22"/>
        <v/>
      </c>
    </row>
    <row r="13" spans="2:53" x14ac:dyDescent="0.2">
      <c r="B13" s="37">
        <f t="shared" si="1"/>
        <v>2</v>
      </c>
      <c r="C13" s="37">
        <f t="shared" si="2"/>
        <v>3</v>
      </c>
      <c r="D13" s="37" t="str">
        <f t="shared" si="3"/>
        <v>1994_2_3</v>
      </c>
      <c r="E13" s="37" t="str">
        <f t="shared" si="9"/>
        <v>1_3_2</v>
      </c>
      <c r="F13" s="37">
        <f t="shared" si="10"/>
        <v>1</v>
      </c>
      <c r="G13" s="37">
        <f t="shared" si="11"/>
        <v>12</v>
      </c>
      <c r="H13" s="37">
        <f t="shared" si="12"/>
        <v>1012</v>
      </c>
      <c r="I13" s="44">
        <v>1994</v>
      </c>
      <c r="J13" s="44" t="s">
        <v>404</v>
      </c>
      <c r="K13" s="44" t="s">
        <v>424</v>
      </c>
      <c r="L13" s="44" t="str">
        <f t="shared" si="13"/>
        <v>1994_地理歴史</v>
      </c>
      <c r="M13" s="44" t="str">
        <f t="shared" si="14"/>
        <v>1994_地理歴史_日本史Ａ</v>
      </c>
      <c r="N13" s="44">
        <f t="shared" si="4"/>
        <v>1012</v>
      </c>
      <c r="P13" s="44">
        <f t="shared" si="15"/>
        <v>12</v>
      </c>
      <c r="X13" s="46">
        <v>10</v>
      </c>
      <c r="Y13" s="43">
        <f t="shared" si="18"/>
        <v>37</v>
      </c>
      <c r="Z13" s="44" t="str">
        <f t="shared" si="19"/>
        <v>農業</v>
      </c>
      <c r="AA13" s="44" t="str">
        <f t="shared" si="20"/>
        <v/>
      </c>
      <c r="AB13" s="44" t="str">
        <f t="shared" si="20"/>
        <v/>
      </c>
      <c r="AC13" s="44" t="str">
        <f t="shared" si="20"/>
        <v/>
      </c>
      <c r="AD13" s="44" t="str">
        <f t="shared" si="20"/>
        <v/>
      </c>
      <c r="AE13" s="44" t="str">
        <f t="shared" si="20"/>
        <v>生物Ⅱ</v>
      </c>
      <c r="AF13" s="44" t="str">
        <f t="shared" si="20"/>
        <v/>
      </c>
      <c r="AG13" s="44" t="str">
        <f t="shared" si="20"/>
        <v>書道Ⅰ</v>
      </c>
      <c r="AH13" s="44" t="str">
        <f t="shared" si="20"/>
        <v>その他の科目</v>
      </c>
      <c r="AI13" s="44" t="str">
        <f t="shared" si="20"/>
        <v>住居</v>
      </c>
      <c r="AJ13" s="44" t="str">
        <f t="shared" si="20"/>
        <v>草花</v>
      </c>
      <c r="AK13" s="44" t="str">
        <f t="shared" si="21"/>
        <v>計測・制御</v>
      </c>
      <c r="AL13" s="44" t="str">
        <f t="shared" si="21"/>
        <v>商業経済</v>
      </c>
      <c r="AM13" s="44" t="str">
        <f t="shared" si="21"/>
        <v>水産工学</v>
      </c>
      <c r="AN13" s="44" t="str">
        <f t="shared" si="21"/>
        <v/>
      </c>
      <c r="AO13" s="44" t="str">
        <f t="shared" si="21"/>
        <v/>
      </c>
      <c r="AP13" s="44" t="str">
        <f t="shared" si="21"/>
        <v/>
      </c>
      <c r="AQ13" s="44" t="str">
        <f t="shared" si="21"/>
        <v/>
      </c>
      <c r="AR13" s="44" t="str">
        <f t="shared" si="21"/>
        <v>図法・製図</v>
      </c>
      <c r="AS13" s="44" t="str">
        <f t="shared" si="21"/>
        <v/>
      </c>
      <c r="AT13" s="44" t="str">
        <f t="shared" si="21"/>
        <v/>
      </c>
      <c r="AU13" s="44" t="str">
        <f t="shared" si="22"/>
        <v/>
      </c>
      <c r="AV13" s="44" t="str">
        <f t="shared" si="22"/>
        <v/>
      </c>
      <c r="AW13" s="44" t="str">
        <f t="shared" si="22"/>
        <v/>
      </c>
      <c r="AX13" s="44" t="str">
        <f t="shared" si="22"/>
        <v/>
      </c>
      <c r="AY13" s="44" t="str">
        <f t="shared" si="22"/>
        <v/>
      </c>
      <c r="AZ13" s="44" t="str">
        <f t="shared" si="22"/>
        <v/>
      </c>
      <c r="BA13" s="44" t="str">
        <f t="shared" si="22"/>
        <v/>
      </c>
    </row>
    <row r="14" spans="2:53" x14ac:dyDescent="0.2">
      <c r="B14" s="37">
        <f t="shared" si="1"/>
        <v>2</v>
      </c>
      <c r="C14" s="37">
        <f t="shared" si="2"/>
        <v>4</v>
      </c>
      <c r="D14" s="37" t="str">
        <f t="shared" si="3"/>
        <v>1994_2_4</v>
      </c>
      <c r="E14" s="37" t="str">
        <f t="shared" si="9"/>
        <v>1_4_2</v>
      </c>
      <c r="F14" s="37">
        <f t="shared" si="10"/>
        <v>1</v>
      </c>
      <c r="G14" s="37">
        <f t="shared" si="11"/>
        <v>13</v>
      </c>
      <c r="H14" s="37">
        <f t="shared" si="12"/>
        <v>1013</v>
      </c>
      <c r="I14" s="44">
        <v>1994</v>
      </c>
      <c r="J14" s="44" t="s">
        <v>404</v>
      </c>
      <c r="K14" s="44" t="s">
        <v>425</v>
      </c>
      <c r="L14" s="44" t="str">
        <f t="shared" si="13"/>
        <v>1994_地理歴史</v>
      </c>
      <c r="M14" s="44" t="str">
        <f t="shared" si="14"/>
        <v>1994_地理歴史_日本史Ｂ</v>
      </c>
      <c r="N14" s="44">
        <f t="shared" si="4"/>
        <v>1013</v>
      </c>
      <c r="P14" s="44">
        <f t="shared" si="15"/>
        <v>13</v>
      </c>
      <c r="X14" s="46">
        <v>11</v>
      </c>
      <c r="Y14" s="43">
        <f t="shared" si="18"/>
        <v>73</v>
      </c>
      <c r="Z14" s="44" t="str">
        <f t="shared" si="19"/>
        <v>工業</v>
      </c>
      <c r="AA14" s="44" t="str">
        <f t="shared" ref="AA14:AJ23" si="23">IFERROR(VLOOKUP($W$1&amp;"_"&amp;AA$1&amp;"_"&amp;$X14,$D:$K,8,0),"")</f>
        <v/>
      </c>
      <c r="AB14" s="44" t="str">
        <f t="shared" si="23"/>
        <v/>
      </c>
      <c r="AC14" s="44" t="str">
        <f t="shared" si="23"/>
        <v/>
      </c>
      <c r="AD14" s="44" t="str">
        <f t="shared" si="23"/>
        <v/>
      </c>
      <c r="AE14" s="44" t="str">
        <f t="shared" si="23"/>
        <v>地学ⅠＡ</v>
      </c>
      <c r="AF14" s="44" t="str">
        <f t="shared" si="23"/>
        <v/>
      </c>
      <c r="AG14" s="44" t="str">
        <f t="shared" si="23"/>
        <v>書道Ⅱ</v>
      </c>
      <c r="AH14" s="44" t="str">
        <f t="shared" si="23"/>
        <v/>
      </c>
      <c r="AI14" s="44" t="str">
        <f t="shared" si="23"/>
        <v>家庭看護・福祉</v>
      </c>
      <c r="AJ14" s="44" t="str">
        <f t="shared" si="23"/>
        <v>畜産</v>
      </c>
      <c r="AK14" s="44" t="str">
        <f t="shared" ref="AK14:AT23" si="24">IFERROR(VLOOKUP($W$1&amp;"_"&amp;AK$1&amp;"_"&amp;$X14,$D:$K,8,0),"")</f>
        <v>電子機械</v>
      </c>
      <c r="AL14" s="44" t="str">
        <f t="shared" si="24"/>
        <v>経営</v>
      </c>
      <c r="AM14" s="44" t="str">
        <f t="shared" si="24"/>
        <v>機械設計工作</v>
      </c>
      <c r="AN14" s="44" t="str">
        <f t="shared" si="24"/>
        <v/>
      </c>
      <c r="AO14" s="44" t="str">
        <f t="shared" si="24"/>
        <v/>
      </c>
      <c r="AP14" s="44" t="str">
        <f t="shared" si="24"/>
        <v/>
      </c>
      <c r="AQ14" s="44" t="str">
        <f t="shared" si="24"/>
        <v/>
      </c>
      <c r="AR14" s="44" t="str">
        <f t="shared" si="24"/>
        <v>映像</v>
      </c>
      <c r="AS14" s="44" t="str">
        <f t="shared" si="24"/>
        <v/>
      </c>
      <c r="AT14" s="44" t="str">
        <f t="shared" si="24"/>
        <v/>
      </c>
      <c r="AU14" s="44" t="str">
        <f t="shared" ref="AU14:BA23" si="25">IFERROR(VLOOKUP($W$1&amp;"_"&amp;AU$1&amp;"_"&amp;$X14,$D:$K,8,0),"")</f>
        <v/>
      </c>
      <c r="AV14" s="44" t="str">
        <f t="shared" si="25"/>
        <v/>
      </c>
      <c r="AW14" s="44" t="str">
        <f t="shared" si="25"/>
        <v/>
      </c>
      <c r="AX14" s="44" t="str">
        <f t="shared" si="25"/>
        <v/>
      </c>
      <c r="AY14" s="44" t="str">
        <f t="shared" si="25"/>
        <v/>
      </c>
      <c r="AZ14" s="44" t="str">
        <f t="shared" si="25"/>
        <v/>
      </c>
      <c r="BA14" s="44" t="str">
        <f t="shared" si="25"/>
        <v/>
      </c>
    </row>
    <row r="15" spans="2:53" x14ac:dyDescent="0.2">
      <c r="B15" s="37">
        <f t="shared" si="1"/>
        <v>2</v>
      </c>
      <c r="C15" s="37">
        <f t="shared" si="2"/>
        <v>5</v>
      </c>
      <c r="D15" s="37" t="str">
        <f t="shared" si="3"/>
        <v>1994_2_5</v>
      </c>
      <c r="E15" s="37" t="str">
        <f t="shared" si="9"/>
        <v>1_5_2</v>
      </c>
      <c r="F15" s="37">
        <f t="shared" si="10"/>
        <v>1</v>
      </c>
      <c r="G15" s="37">
        <f t="shared" si="11"/>
        <v>14</v>
      </c>
      <c r="H15" s="37">
        <f t="shared" si="12"/>
        <v>1014</v>
      </c>
      <c r="I15" s="44">
        <v>1994</v>
      </c>
      <c r="J15" s="44" t="s">
        <v>404</v>
      </c>
      <c r="K15" s="44" t="s">
        <v>426</v>
      </c>
      <c r="L15" s="44" t="str">
        <f t="shared" si="13"/>
        <v>1994_地理歴史</v>
      </c>
      <c r="M15" s="44" t="str">
        <f t="shared" si="14"/>
        <v>1994_地理歴史_地理Ａ</v>
      </c>
      <c r="N15" s="44">
        <f t="shared" si="4"/>
        <v>1014</v>
      </c>
      <c r="P15" s="44">
        <f t="shared" si="15"/>
        <v>14</v>
      </c>
      <c r="X15" s="46">
        <v>12</v>
      </c>
      <c r="Y15" s="43">
        <f t="shared" si="18"/>
        <v>22</v>
      </c>
      <c r="Z15" s="44" t="str">
        <f t="shared" si="19"/>
        <v>商業</v>
      </c>
      <c r="AA15" s="44" t="str">
        <f t="shared" si="23"/>
        <v/>
      </c>
      <c r="AB15" s="44" t="str">
        <f t="shared" si="23"/>
        <v/>
      </c>
      <c r="AC15" s="44" t="str">
        <f t="shared" si="23"/>
        <v/>
      </c>
      <c r="AD15" s="44" t="str">
        <f t="shared" si="23"/>
        <v/>
      </c>
      <c r="AE15" s="44" t="str">
        <f t="shared" si="23"/>
        <v>地学ⅠＢ</v>
      </c>
      <c r="AF15" s="44" t="str">
        <f t="shared" si="23"/>
        <v/>
      </c>
      <c r="AG15" s="44" t="str">
        <f t="shared" si="23"/>
        <v>書道Ⅲ</v>
      </c>
      <c r="AH15" s="44" t="str">
        <f t="shared" si="23"/>
        <v/>
      </c>
      <c r="AI15" s="44" t="str">
        <f t="shared" si="23"/>
        <v>消費経済</v>
      </c>
      <c r="AJ15" s="44" t="str">
        <f t="shared" si="23"/>
        <v>飼料</v>
      </c>
      <c r="AK15" s="44" t="str">
        <f t="shared" si="24"/>
        <v>電子機械応用</v>
      </c>
      <c r="AL15" s="44" t="str">
        <f t="shared" si="24"/>
        <v>商業法規</v>
      </c>
      <c r="AM15" s="44" t="str">
        <f t="shared" si="24"/>
        <v>電気工学</v>
      </c>
      <c r="AN15" s="44" t="str">
        <f t="shared" si="24"/>
        <v/>
      </c>
      <c r="AO15" s="44" t="str">
        <f t="shared" si="24"/>
        <v/>
      </c>
      <c r="AP15" s="44" t="str">
        <f t="shared" si="24"/>
        <v/>
      </c>
      <c r="AQ15" s="44" t="str">
        <f t="shared" si="24"/>
        <v/>
      </c>
      <c r="AR15" s="44" t="str">
        <f t="shared" si="24"/>
        <v>コンピュータ造形</v>
      </c>
      <c r="AS15" s="44" t="str">
        <f t="shared" si="24"/>
        <v/>
      </c>
      <c r="AT15" s="44" t="str">
        <f t="shared" si="24"/>
        <v/>
      </c>
      <c r="AU15" s="44" t="str">
        <f t="shared" si="25"/>
        <v/>
      </c>
      <c r="AV15" s="44" t="str">
        <f t="shared" si="25"/>
        <v/>
      </c>
      <c r="AW15" s="44" t="str">
        <f t="shared" si="25"/>
        <v/>
      </c>
      <c r="AX15" s="44" t="str">
        <f t="shared" si="25"/>
        <v/>
      </c>
      <c r="AY15" s="44" t="str">
        <f t="shared" si="25"/>
        <v/>
      </c>
      <c r="AZ15" s="44" t="str">
        <f t="shared" si="25"/>
        <v/>
      </c>
      <c r="BA15" s="44" t="str">
        <f t="shared" si="25"/>
        <v/>
      </c>
    </row>
    <row r="16" spans="2:53" x14ac:dyDescent="0.2">
      <c r="B16" s="37">
        <f t="shared" si="1"/>
        <v>2</v>
      </c>
      <c r="C16" s="37">
        <f t="shared" si="2"/>
        <v>6</v>
      </c>
      <c r="D16" s="37" t="str">
        <f t="shared" si="3"/>
        <v>1994_2_6</v>
      </c>
      <c r="E16" s="37" t="str">
        <f t="shared" si="9"/>
        <v>1_6_2</v>
      </c>
      <c r="F16" s="37">
        <f t="shared" si="10"/>
        <v>1</v>
      </c>
      <c r="G16" s="37">
        <f t="shared" si="11"/>
        <v>15</v>
      </c>
      <c r="H16" s="37">
        <f t="shared" si="12"/>
        <v>1015</v>
      </c>
      <c r="I16" s="44">
        <v>1994</v>
      </c>
      <c r="J16" s="44" t="s">
        <v>404</v>
      </c>
      <c r="K16" s="44" t="s">
        <v>427</v>
      </c>
      <c r="L16" s="44" t="str">
        <f t="shared" si="13"/>
        <v>1994_地理歴史</v>
      </c>
      <c r="M16" s="44" t="str">
        <f t="shared" si="14"/>
        <v>1994_地理歴史_地理Ｂ</v>
      </c>
      <c r="N16" s="44">
        <f t="shared" si="4"/>
        <v>1015</v>
      </c>
      <c r="P16" s="44">
        <f t="shared" si="15"/>
        <v>15</v>
      </c>
      <c r="X16" s="46">
        <v>13</v>
      </c>
      <c r="Y16" s="43">
        <f t="shared" si="18"/>
        <v>25</v>
      </c>
      <c r="Z16" s="44" t="str">
        <f t="shared" si="19"/>
        <v>水産</v>
      </c>
      <c r="AA16" s="44" t="str">
        <f t="shared" si="23"/>
        <v/>
      </c>
      <c r="AB16" s="44" t="str">
        <f t="shared" si="23"/>
        <v/>
      </c>
      <c r="AC16" s="44" t="str">
        <f t="shared" si="23"/>
        <v/>
      </c>
      <c r="AD16" s="44" t="str">
        <f t="shared" si="23"/>
        <v/>
      </c>
      <c r="AE16" s="44" t="str">
        <f t="shared" si="23"/>
        <v>地学Ⅱ</v>
      </c>
      <c r="AF16" s="44" t="str">
        <f t="shared" si="23"/>
        <v/>
      </c>
      <c r="AG16" s="44" t="str">
        <f t="shared" si="23"/>
        <v>その他の科目</v>
      </c>
      <c r="AH16" s="44" t="str">
        <f t="shared" si="23"/>
        <v/>
      </c>
      <c r="AI16" s="44" t="str">
        <f t="shared" si="23"/>
        <v>被服製作</v>
      </c>
      <c r="AJ16" s="44" t="str">
        <f t="shared" si="23"/>
        <v>農業機械</v>
      </c>
      <c r="AK16" s="44" t="str">
        <f t="shared" si="24"/>
        <v>自動車工学</v>
      </c>
      <c r="AL16" s="44" t="str">
        <f t="shared" si="24"/>
        <v>英語実務</v>
      </c>
      <c r="AM16" s="44" t="str">
        <f t="shared" si="24"/>
        <v>通信工学</v>
      </c>
      <c r="AN16" s="44" t="str">
        <f t="shared" si="24"/>
        <v/>
      </c>
      <c r="AO16" s="44" t="str">
        <f t="shared" si="24"/>
        <v/>
      </c>
      <c r="AP16" s="44" t="str">
        <f t="shared" si="24"/>
        <v/>
      </c>
      <c r="AQ16" s="44" t="str">
        <f t="shared" si="24"/>
        <v/>
      </c>
      <c r="AR16" s="44" t="str">
        <f t="shared" si="24"/>
        <v>環境造形</v>
      </c>
      <c r="AS16" s="44" t="str">
        <f t="shared" si="24"/>
        <v/>
      </c>
      <c r="AT16" s="44" t="str">
        <f t="shared" si="24"/>
        <v/>
      </c>
      <c r="AU16" s="44" t="str">
        <f t="shared" si="25"/>
        <v/>
      </c>
      <c r="AV16" s="44" t="str">
        <f t="shared" si="25"/>
        <v/>
      </c>
      <c r="AW16" s="44" t="str">
        <f t="shared" si="25"/>
        <v/>
      </c>
      <c r="AX16" s="44" t="str">
        <f t="shared" si="25"/>
        <v/>
      </c>
      <c r="AY16" s="44" t="str">
        <f t="shared" si="25"/>
        <v/>
      </c>
      <c r="AZ16" s="44" t="str">
        <f t="shared" si="25"/>
        <v/>
      </c>
      <c r="BA16" s="44" t="str">
        <f t="shared" si="25"/>
        <v/>
      </c>
    </row>
    <row r="17" spans="2:53" x14ac:dyDescent="0.2">
      <c r="B17" s="37">
        <f t="shared" si="1"/>
        <v>2</v>
      </c>
      <c r="C17" s="37">
        <f t="shared" si="2"/>
        <v>7</v>
      </c>
      <c r="D17" s="37" t="str">
        <f t="shared" si="3"/>
        <v>1994_2_7</v>
      </c>
      <c r="E17" s="37" t="str">
        <f t="shared" si="9"/>
        <v>1_7_2</v>
      </c>
      <c r="F17" s="37">
        <f t="shared" si="10"/>
        <v>1</v>
      </c>
      <c r="G17" s="37">
        <f t="shared" si="11"/>
        <v>16</v>
      </c>
      <c r="H17" s="37">
        <f t="shared" si="12"/>
        <v>1016</v>
      </c>
      <c r="I17" s="44">
        <v>1994</v>
      </c>
      <c r="J17" s="44" t="s">
        <v>404</v>
      </c>
      <c r="K17" s="44" t="s">
        <v>421</v>
      </c>
      <c r="L17" s="44" t="str">
        <f t="shared" si="13"/>
        <v>1994_地理歴史</v>
      </c>
      <c r="M17" s="44" t="str">
        <f t="shared" si="14"/>
        <v>1994_地理歴史_その他の科目</v>
      </c>
      <c r="N17" s="44">
        <f t="shared" si="4"/>
        <v>1016</v>
      </c>
      <c r="P17" s="44">
        <f t="shared" si="15"/>
        <v>16</v>
      </c>
      <c r="X17" s="46">
        <v>14</v>
      </c>
      <c r="Y17" s="43">
        <f t="shared" si="18"/>
        <v>7</v>
      </c>
      <c r="Z17" s="44" t="str">
        <f t="shared" si="19"/>
        <v>看護</v>
      </c>
      <c r="AA17" s="44" t="str">
        <f t="shared" si="23"/>
        <v/>
      </c>
      <c r="AB17" s="44" t="str">
        <f t="shared" si="23"/>
        <v/>
      </c>
      <c r="AC17" s="44" t="str">
        <f t="shared" si="23"/>
        <v/>
      </c>
      <c r="AD17" s="44" t="str">
        <f t="shared" si="23"/>
        <v/>
      </c>
      <c r="AE17" s="44" t="str">
        <f t="shared" si="23"/>
        <v>その他の科目</v>
      </c>
      <c r="AF17" s="44" t="str">
        <f t="shared" si="23"/>
        <v/>
      </c>
      <c r="AG17" s="44" t="str">
        <f t="shared" si="23"/>
        <v/>
      </c>
      <c r="AH17" s="44" t="str">
        <f t="shared" si="23"/>
        <v/>
      </c>
      <c r="AI17" s="44" t="str">
        <f t="shared" si="23"/>
        <v>被服材料</v>
      </c>
      <c r="AJ17" s="44" t="str">
        <f t="shared" si="23"/>
        <v>養蚕</v>
      </c>
      <c r="AK17" s="44" t="str">
        <f t="shared" si="24"/>
        <v>自動車整備</v>
      </c>
      <c r="AL17" s="44" t="str">
        <f t="shared" si="24"/>
        <v>国際経済</v>
      </c>
      <c r="AM17" s="44" t="str">
        <f t="shared" si="24"/>
        <v>通信技術</v>
      </c>
      <c r="AN17" s="44" t="str">
        <f t="shared" si="24"/>
        <v/>
      </c>
      <c r="AO17" s="44" t="str">
        <f t="shared" si="24"/>
        <v/>
      </c>
      <c r="AP17" s="44" t="str">
        <f t="shared" si="24"/>
        <v/>
      </c>
      <c r="AQ17" s="44" t="str">
        <f t="shared" si="24"/>
        <v/>
      </c>
      <c r="AR17" s="44" t="str">
        <f t="shared" si="24"/>
        <v>その他の科目</v>
      </c>
      <c r="AS17" s="44" t="str">
        <f t="shared" si="24"/>
        <v/>
      </c>
      <c r="AT17" s="44" t="str">
        <f t="shared" si="24"/>
        <v/>
      </c>
      <c r="AU17" s="44" t="str">
        <f t="shared" si="25"/>
        <v/>
      </c>
      <c r="AV17" s="44" t="str">
        <f t="shared" si="25"/>
        <v/>
      </c>
      <c r="AW17" s="44" t="str">
        <f t="shared" si="25"/>
        <v/>
      </c>
      <c r="AX17" s="44" t="str">
        <f t="shared" si="25"/>
        <v/>
      </c>
      <c r="AY17" s="44" t="str">
        <f t="shared" si="25"/>
        <v/>
      </c>
      <c r="AZ17" s="44" t="str">
        <f t="shared" si="25"/>
        <v/>
      </c>
      <c r="BA17" s="44" t="str">
        <f t="shared" si="25"/>
        <v/>
      </c>
    </row>
    <row r="18" spans="2:53" x14ac:dyDescent="0.2">
      <c r="B18" s="37">
        <f t="shared" si="1"/>
        <v>3</v>
      </c>
      <c r="C18" s="37">
        <f t="shared" si="2"/>
        <v>1</v>
      </c>
      <c r="D18" s="37" t="str">
        <f t="shared" si="3"/>
        <v>1994_3_1</v>
      </c>
      <c r="E18" s="37" t="str">
        <f t="shared" si="9"/>
        <v>1_1_3</v>
      </c>
      <c r="F18" s="37">
        <f t="shared" si="10"/>
        <v>1</v>
      </c>
      <c r="G18" s="37">
        <f t="shared" si="11"/>
        <v>17</v>
      </c>
      <c r="H18" s="37">
        <f t="shared" si="12"/>
        <v>1017</v>
      </c>
      <c r="I18" s="44">
        <v>1994</v>
      </c>
      <c r="J18" s="44" t="s">
        <v>65</v>
      </c>
      <c r="K18" s="44" t="s">
        <v>335</v>
      </c>
      <c r="L18" s="44" t="str">
        <f t="shared" si="13"/>
        <v>1994_公民</v>
      </c>
      <c r="M18" s="44" t="str">
        <f t="shared" si="14"/>
        <v>1994_公民_現代社会</v>
      </c>
      <c r="N18" s="44">
        <f t="shared" si="4"/>
        <v>1017</v>
      </c>
      <c r="P18" s="44">
        <f t="shared" si="15"/>
        <v>17</v>
      </c>
      <c r="X18" s="46">
        <v>15</v>
      </c>
      <c r="Y18" s="43">
        <f t="shared" si="18"/>
        <v>7</v>
      </c>
      <c r="Z18" s="44" t="str">
        <f t="shared" si="19"/>
        <v>理数</v>
      </c>
      <c r="AA18" s="44" t="str">
        <f t="shared" si="23"/>
        <v/>
      </c>
      <c r="AB18" s="44" t="str">
        <f t="shared" si="23"/>
        <v/>
      </c>
      <c r="AC18" s="44" t="str">
        <f t="shared" si="23"/>
        <v/>
      </c>
      <c r="AD18" s="44" t="str">
        <f t="shared" si="23"/>
        <v/>
      </c>
      <c r="AE18" s="44" t="str">
        <f t="shared" si="23"/>
        <v/>
      </c>
      <c r="AF18" s="44" t="str">
        <f t="shared" si="23"/>
        <v/>
      </c>
      <c r="AG18" s="44" t="str">
        <f t="shared" si="23"/>
        <v/>
      </c>
      <c r="AH18" s="44" t="str">
        <f t="shared" si="23"/>
        <v/>
      </c>
      <c r="AI18" s="44" t="str">
        <f t="shared" si="23"/>
        <v>被服管理</v>
      </c>
      <c r="AJ18" s="44" t="str">
        <f t="shared" si="23"/>
        <v>育林</v>
      </c>
      <c r="AK18" s="44" t="str">
        <f t="shared" si="24"/>
        <v>造船工学</v>
      </c>
      <c r="AL18" s="44" t="str">
        <f t="shared" si="24"/>
        <v>工業簿記</v>
      </c>
      <c r="AM18" s="44" t="str">
        <f t="shared" si="24"/>
        <v>電気通信理論</v>
      </c>
      <c r="AN18" s="44" t="str">
        <f t="shared" si="24"/>
        <v/>
      </c>
      <c r="AO18" s="44" t="str">
        <f t="shared" si="24"/>
        <v/>
      </c>
      <c r="AP18" s="44" t="str">
        <f t="shared" si="24"/>
        <v/>
      </c>
      <c r="AQ18" s="44" t="str">
        <f t="shared" si="24"/>
        <v/>
      </c>
      <c r="AR18" s="44" t="str">
        <f t="shared" si="24"/>
        <v/>
      </c>
      <c r="AS18" s="44" t="str">
        <f t="shared" si="24"/>
        <v/>
      </c>
      <c r="AT18" s="44" t="str">
        <f t="shared" si="24"/>
        <v/>
      </c>
      <c r="AU18" s="44" t="str">
        <f t="shared" si="25"/>
        <v/>
      </c>
      <c r="AV18" s="44" t="str">
        <f t="shared" si="25"/>
        <v/>
      </c>
      <c r="AW18" s="44" t="str">
        <f t="shared" si="25"/>
        <v/>
      </c>
      <c r="AX18" s="44" t="str">
        <f t="shared" si="25"/>
        <v/>
      </c>
      <c r="AY18" s="44" t="str">
        <f t="shared" si="25"/>
        <v/>
      </c>
      <c r="AZ18" s="44" t="str">
        <f t="shared" si="25"/>
        <v/>
      </c>
      <c r="BA18" s="44" t="str">
        <f t="shared" si="25"/>
        <v/>
      </c>
    </row>
    <row r="19" spans="2:53" x14ac:dyDescent="0.2">
      <c r="B19" s="37">
        <f t="shared" si="1"/>
        <v>3</v>
      </c>
      <c r="C19" s="37">
        <f t="shared" si="2"/>
        <v>2</v>
      </c>
      <c r="D19" s="37" t="str">
        <f t="shared" si="3"/>
        <v>1994_3_2</v>
      </c>
      <c r="E19" s="37" t="str">
        <f t="shared" si="9"/>
        <v>1_2_3</v>
      </c>
      <c r="F19" s="37">
        <f t="shared" si="10"/>
        <v>1</v>
      </c>
      <c r="G19" s="37">
        <f t="shared" si="11"/>
        <v>18</v>
      </c>
      <c r="H19" s="37">
        <f t="shared" si="12"/>
        <v>1018</v>
      </c>
      <c r="I19" s="44">
        <v>1994</v>
      </c>
      <c r="J19" s="44" t="s">
        <v>65</v>
      </c>
      <c r="K19" s="44" t="s">
        <v>67</v>
      </c>
      <c r="L19" s="44" t="str">
        <f t="shared" si="13"/>
        <v>1994_公民</v>
      </c>
      <c r="M19" s="44" t="str">
        <f t="shared" si="14"/>
        <v>1994_公民_倫理</v>
      </c>
      <c r="N19" s="44">
        <f t="shared" si="4"/>
        <v>1018</v>
      </c>
      <c r="P19" s="44">
        <f t="shared" si="15"/>
        <v>18</v>
      </c>
      <c r="X19" s="46">
        <v>16</v>
      </c>
      <c r="Y19" s="43">
        <f t="shared" si="18"/>
        <v>8</v>
      </c>
      <c r="Z19" s="44" t="str">
        <f t="shared" si="19"/>
        <v>体育</v>
      </c>
      <c r="AA19" s="44" t="str">
        <f t="shared" si="23"/>
        <v/>
      </c>
      <c r="AB19" s="44" t="str">
        <f t="shared" si="23"/>
        <v/>
      </c>
      <c r="AC19" s="44" t="str">
        <f t="shared" si="23"/>
        <v/>
      </c>
      <c r="AD19" s="44" t="str">
        <f t="shared" si="23"/>
        <v/>
      </c>
      <c r="AE19" s="44" t="str">
        <f t="shared" si="23"/>
        <v/>
      </c>
      <c r="AF19" s="44" t="str">
        <f t="shared" si="23"/>
        <v/>
      </c>
      <c r="AG19" s="44" t="str">
        <f t="shared" si="23"/>
        <v/>
      </c>
      <c r="AH19" s="44" t="str">
        <f t="shared" si="23"/>
        <v/>
      </c>
      <c r="AI19" s="44" t="str">
        <f t="shared" si="23"/>
        <v>服飾デザイン</v>
      </c>
      <c r="AJ19" s="44" t="str">
        <f t="shared" si="23"/>
        <v>林業土木</v>
      </c>
      <c r="AK19" s="44" t="str">
        <f t="shared" si="24"/>
        <v>電気基礎</v>
      </c>
      <c r="AL19" s="44" t="str">
        <f t="shared" si="24"/>
        <v>会計</v>
      </c>
      <c r="AM19" s="44" t="str">
        <f t="shared" si="24"/>
        <v>水産情報技術</v>
      </c>
      <c r="AN19" s="44" t="str">
        <f t="shared" si="24"/>
        <v/>
      </c>
      <c r="AO19" s="44" t="str">
        <f t="shared" si="24"/>
        <v/>
      </c>
      <c r="AP19" s="44" t="str">
        <f t="shared" si="24"/>
        <v/>
      </c>
      <c r="AQ19" s="44" t="str">
        <f t="shared" si="24"/>
        <v/>
      </c>
      <c r="AR19" s="44" t="str">
        <f t="shared" si="24"/>
        <v/>
      </c>
      <c r="AS19" s="44" t="str">
        <f t="shared" si="24"/>
        <v/>
      </c>
      <c r="AT19" s="44" t="str">
        <f t="shared" si="24"/>
        <v/>
      </c>
      <c r="AU19" s="44" t="str">
        <f t="shared" si="25"/>
        <v/>
      </c>
      <c r="AV19" s="44" t="str">
        <f t="shared" si="25"/>
        <v/>
      </c>
      <c r="AW19" s="44" t="str">
        <f t="shared" si="25"/>
        <v/>
      </c>
      <c r="AX19" s="44" t="str">
        <f t="shared" si="25"/>
        <v/>
      </c>
      <c r="AY19" s="44" t="str">
        <f t="shared" si="25"/>
        <v/>
      </c>
      <c r="AZ19" s="44" t="str">
        <f t="shared" si="25"/>
        <v/>
      </c>
      <c r="BA19" s="44" t="str">
        <f t="shared" si="25"/>
        <v/>
      </c>
    </row>
    <row r="20" spans="2:53" x14ac:dyDescent="0.2">
      <c r="B20" s="37">
        <f t="shared" si="1"/>
        <v>3</v>
      </c>
      <c r="C20" s="37">
        <f t="shared" si="2"/>
        <v>3</v>
      </c>
      <c r="D20" s="37" t="str">
        <f t="shared" si="3"/>
        <v>1994_3_3</v>
      </c>
      <c r="E20" s="37" t="str">
        <f t="shared" si="9"/>
        <v>1_3_3</v>
      </c>
      <c r="F20" s="37">
        <f t="shared" si="10"/>
        <v>1</v>
      </c>
      <c r="G20" s="37">
        <f t="shared" si="11"/>
        <v>19</v>
      </c>
      <c r="H20" s="37">
        <f t="shared" si="12"/>
        <v>1019</v>
      </c>
      <c r="I20" s="44">
        <v>1994</v>
      </c>
      <c r="J20" s="44" t="s">
        <v>65</v>
      </c>
      <c r="K20" s="44" t="s">
        <v>68</v>
      </c>
      <c r="L20" s="44" t="str">
        <f t="shared" si="13"/>
        <v>1994_公民</v>
      </c>
      <c r="M20" s="44" t="str">
        <f t="shared" si="14"/>
        <v>1994_公民_政治・経済</v>
      </c>
      <c r="N20" s="44">
        <f t="shared" si="4"/>
        <v>1019</v>
      </c>
      <c r="P20" s="44">
        <f t="shared" si="15"/>
        <v>19</v>
      </c>
      <c r="X20" s="46">
        <v>17</v>
      </c>
      <c r="Y20" s="43">
        <f t="shared" si="18"/>
        <v>8</v>
      </c>
      <c r="Z20" s="44" t="str">
        <f t="shared" si="19"/>
        <v>音楽</v>
      </c>
      <c r="AA20" s="44" t="str">
        <f t="shared" si="23"/>
        <v/>
      </c>
      <c r="AB20" s="44" t="str">
        <f t="shared" si="23"/>
        <v/>
      </c>
      <c r="AC20" s="44" t="str">
        <f t="shared" si="23"/>
        <v/>
      </c>
      <c r="AD20" s="44" t="str">
        <f t="shared" si="23"/>
        <v/>
      </c>
      <c r="AE20" s="44" t="str">
        <f t="shared" si="23"/>
        <v/>
      </c>
      <c r="AF20" s="44" t="str">
        <f t="shared" si="23"/>
        <v/>
      </c>
      <c r="AG20" s="44" t="str">
        <f t="shared" si="23"/>
        <v/>
      </c>
      <c r="AH20" s="44" t="str">
        <f t="shared" si="23"/>
        <v/>
      </c>
      <c r="AI20" s="44" t="str">
        <f t="shared" si="23"/>
        <v>手芸</v>
      </c>
      <c r="AJ20" s="44" t="str">
        <f t="shared" si="23"/>
        <v>林業経営</v>
      </c>
      <c r="AK20" s="44" t="str">
        <f t="shared" si="24"/>
        <v>電気機器</v>
      </c>
      <c r="AL20" s="44" t="str">
        <f t="shared" si="24"/>
        <v>税務会計</v>
      </c>
      <c r="AM20" s="44" t="str">
        <f t="shared" si="24"/>
        <v>栽培漁業</v>
      </c>
      <c r="AN20" s="44" t="str">
        <f t="shared" si="24"/>
        <v/>
      </c>
      <c r="AO20" s="44" t="str">
        <f t="shared" si="24"/>
        <v/>
      </c>
      <c r="AP20" s="44" t="str">
        <f t="shared" si="24"/>
        <v/>
      </c>
      <c r="AQ20" s="44" t="str">
        <f t="shared" si="24"/>
        <v/>
      </c>
      <c r="AR20" s="44" t="str">
        <f t="shared" si="24"/>
        <v/>
      </c>
      <c r="AS20" s="44" t="str">
        <f t="shared" si="24"/>
        <v/>
      </c>
      <c r="AT20" s="44" t="str">
        <f t="shared" si="24"/>
        <v/>
      </c>
      <c r="AU20" s="44" t="str">
        <f t="shared" si="25"/>
        <v/>
      </c>
      <c r="AV20" s="44" t="str">
        <f t="shared" si="25"/>
        <v/>
      </c>
      <c r="AW20" s="44" t="str">
        <f t="shared" si="25"/>
        <v/>
      </c>
      <c r="AX20" s="44" t="str">
        <f t="shared" si="25"/>
        <v/>
      </c>
      <c r="AY20" s="44" t="str">
        <f t="shared" si="25"/>
        <v/>
      </c>
      <c r="AZ20" s="44" t="str">
        <f t="shared" si="25"/>
        <v/>
      </c>
      <c r="BA20" s="44" t="str">
        <f t="shared" si="25"/>
        <v/>
      </c>
    </row>
    <row r="21" spans="2:53" x14ac:dyDescent="0.2">
      <c r="B21" s="37">
        <f t="shared" si="1"/>
        <v>3</v>
      </c>
      <c r="C21" s="37">
        <f t="shared" si="2"/>
        <v>4</v>
      </c>
      <c r="D21" s="37" t="str">
        <f t="shared" si="3"/>
        <v>1994_3_4</v>
      </c>
      <c r="E21" s="37" t="str">
        <f t="shared" si="9"/>
        <v>1_4_3</v>
      </c>
      <c r="F21" s="37">
        <f t="shared" si="10"/>
        <v>1</v>
      </c>
      <c r="G21" s="37">
        <f t="shared" si="11"/>
        <v>20</v>
      </c>
      <c r="H21" s="37">
        <f t="shared" si="12"/>
        <v>1020</v>
      </c>
      <c r="I21" s="44">
        <v>1994</v>
      </c>
      <c r="J21" s="44" t="s">
        <v>65</v>
      </c>
      <c r="K21" s="44" t="s">
        <v>421</v>
      </c>
      <c r="L21" s="44" t="str">
        <f t="shared" si="13"/>
        <v>1994_公民</v>
      </c>
      <c r="M21" s="44" t="str">
        <f t="shared" si="14"/>
        <v>1994_公民_その他の科目</v>
      </c>
      <c r="N21" s="44">
        <f t="shared" si="4"/>
        <v>1020</v>
      </c>
      <c r="P21" s="44">
        <f t="shared" si="15"/>
        <v>20</v>
      </c>
      <c r="X21" s="46">
        <v>18</v>
      </c>
      <c r="Y21" s="43">
        <f t="shared" si="18"/>
        <v>14</v>
      </c>
      <c r="Z21" s="44" t="str">
        <f t="shared" si="19"/>
        <v>美術</v>
      </c>
      <c r="AA21" s="44" t="str">
        <f t="shared" si="23"/>
        <v/>
      </c>
      <c r="AB21" s="44" t="str">
        <f t="shared" si="23"/>
        <v/>
      </c>
      <c r="AC21" s="44" t="str">
        <f t="shared" si="23"/>
        <v/>
      </c>
      <c r="AD21" s="44" t="str">
        <f t="shared" si="23"/>
        <v/>
      </c>
      <c r="AE21" s="44" t="str">
        <f t="shared" si="23"/>
        <v/>
      </c>
      <c r="AF21" s="44" t="str">
        <f t="shared" si="23"/>
        <v/>
      </c>
      <c r="AG21" s="44" t="str">
        <f t="shared" si="23"/>
        <v/>
      </c>
      <c r="AH21" s="44" t="str">
        <f t="shared" si="23"/>
        <v/>
      </c>
      <c r="AI21" s="44" t="str">
        <f t="shared" si="23"/>
        <v>調理</v>
      </c>
      <c r="AJ21" s="44" t="str">
        <f t="shared" si="23"/>
        <v>林産加工</v>
      </c>
      <c r="AK21" s="44" t="str">
        <f t="shared" si="24"/>
        <v>電力技術</v>
      </c>
      <c r="AL21" s="44" t="str">
        <f t="shared" si="24"/>
        <v>文書処理</v>
      </c>
      <c r="AM21" s="44" t="str">
        <f t="shared" si="24"/>
        <v>水産生物</v>
      </c>
      <c r="AN21" s="44" t="str">
        <f t="shared" si="24"/>
        <v/>
      </c>
      <c r="AO21" s="44" t="str">
        <f t="shared" si="24"/>
        <v/>
      </c>
      <c r="AP21" s="44" t="str">
        <f t="shared" si="24"/>
        <v/>
      </c>
      <c r="AQ21" s="44" t="str">
        <f t="shared" si="24"/>
        <v/>
      </c>
      <c r="AR21" s="44" t="str">
        <f t="shared" si="24"/>
        <v/>
      </c>
      <c r="AS21" s="44" t="str">
        <f t="shared" si="24"/>
        <v/>
      </c>
      <c r="AT21" s="44" t="str">
        <f t="shared" si="24"/>
        <v/>
      </c>
      <c r="AU21" s="44" t="str">
        <f t="shared" si="25"/>
        <v/>
      </c>
      <c r="AV21" s="44" t="str">
        <f t="shared" si="25"/>
        <v/>
      </c>
      <c r="AW21" s="44" t="str">
        <f t="shared" si="25"/>
        <v/>
      </c>
      <c r="AX21" s="44" t="str">
        <f t="shared" si="25"/>
        <v/>
      </c>
      <c r="AY21" s="44" t="str">
        <f t="shared" si="25"/>
        <v/>
      </c>
      <c r="AZ21" s="44" t="str">
        <f t="shared" si="25"/>
        <v/>
      </c>
      <c r="BA21" s="44" t="str">
        <f t="shared" si="25"/>
        <v/>
      </c>
    </row>
    <row r="22" spans="2:53" x14ac:dyDescent="0.2">
      <c r="B22" s="37">
        <f t="shared" si="1"/>
        <v>4</v>
      </c>
      <c r="C22" s="37">
        <f t="shared" si="2"/>
        <v>1</v>
      </c>
      <c r="D22" s="37" t="str">
        <f t="shared" si="3"/>
        <v>1994_4_1</v>
      </c>
      <c r="E22" s="37" t="str">
        <f t="shared" si="9"/>
        <v>1_1_4</v>
      </c>
      <c r="F22" s="37">
        <f t="shared" si="10"/>
        <v>1</v>
      </c>
      <c r="G22" s="37">
        <f t="shared" si="11"/>
        <v>21</v>
      </c>
      <c r="H22" s="37">
        <f t="shared" si="12"/>
        <v>1021</v>
      </c>
      <c r="I22" s="44">
        <v>1994</v>
      </c>
      <c r="J22" s="44" t="s">
        <v>69</v>
      </c>
      <c r="K22" s="44" t="s">
        <v>70</v>
      </c>
      <c r="L22" s="44" t="str">
        <f t="shared" si="13"/>
        <v>1994_数学</v>
      </c>
      <c r="M22" s="44" t="str">
        <f t="shared" si="14"/>
        <v>1994_数学_数学Ⅰ</v>
      </c>
      <c r="N22" s="44">
        <f t="shared" si="4"/>
        <v>1021</v>
      </c>
      <c r="P22" s="44">
        <f t="shared" si="15"/>
        <v>21</v>
      </c>
      <c r="X22" s="46">
        <v>19</v>
      </c>
      <c r="Y22" s="43">
        <f t="shared" si="18"/>
        <v>8</v>
      </c>
      <c r="Z22" s="44" t="str">
        <f t="shared" si="19"/>
        <v>英語</v>
      </c>
      <c r="AA22" s="44" t="str">
        <f t="shared" si="23"/>
        <v/>
      </c>
      <c r="AB22" s="44" t="str">
        <f t="shared" si="23"/>
        <v/>
      </c>
      <c r="AC22" s="44" t="str">
        <f t="shared" si="23"/>
        <v/>
      </c>
      <c r="AD22" s="44" t="str">
        <f t="shared" si="23"/>
        <v/>
      </c>
      <c r="AE22" s="44" t="str">
        <f t="shared" si="23"/>
        <v/>
      </c>
      <c r="AF22" s="44" t="str">
        <f t="shared" si="23"/>
        <v/>
      </c>
      <c r="AG22" s="44" t="str">
        <f t="shared" si="23"/>
        <v/>
      </c>
      <c r="AH22" s="44" t="str">
        <f t="shared" si="23"/>
        <v/>
      </c>
      <c r="AI22" s="44" t="str">
        <f t="shared" si="23"/>
        <v>栄養</v>
      </c>
      <c r="AJ22" s="44" t="str">
        <f t="shared" si="23"/>
        <v>測量</v>
      </c>
      <c r="AK22" s="44" t="str">
        <f t="shared" si="24"/>
        <v>電子技術</v>
      </c>
      <c r="AL22" s="44" t="str">
        <f t="shared" si="24"/>
        <v>プログラミング</v>
      </c>
      <c r="AM22" s="44" t="str">
        <f t="shared" si="24"/>
        <v>漁場環境</v>
      </c>
      <c r="AN22" s="44" t="str">
        <f t="shared" si="24"/>
        <v/>
      </c>
      <c r="AO22" s="44" t="str">
        <f t="shared" si="24"/>
        <v/>
      </c>
      <c r="AP22" s="44" t="str">
        <f t="shared" si="24"/>
        <v/>
      </c>
      <c r="AQ22" s="44" t="str">
        <f t="shared" si="24"/>
        <v/>
      </c>
      <c r="AR22" s="44" t="str">
        <f t="shared" si="24"/>
        <v/>
      </c>
      <c r="AS22" s="44" t="str">
        <f t="shared" si="24"/>
        <v/>
      </c>
      <c r="AT22" s="44" t="str">
        <f t="shared" si="24"/>
        <v/>
      </c>
      <c r="AU22" s="44" t="str">
        <f t="shared" si="25"/>
        <v/>
      </c>
      <c r="AV22" s="44" t="str">
        <f t="shared" si="25"/>
        <v/>
      </c>
      <c r="AW22" s="44" t="str">
        <f t="shared" si="25"/>
        <v/>
      </c>
      <c r="AX22" s="44" t="str">
        <f t="shared" si="25"/>
        <v/>
      </c>
      <c r="AY22" s="44" t="str">
        <f t="shared" si="25"/>
        <v/>
      </c>
      <c r="AZ22" s="44" t="str">
        <f t="shared" si="25"/>
        <v/>
      </c>
      <c r="BA22" s="44" t="str">
        <f t="shared" si="25"/>
        <v/>
      </c>
    </row>
    <row r="23" spans="2:53" x14ac:dyDescent="0.2">
      <c r="B23" s="37">
        <f t="shared" si="1"/>
        <v>4</v>
      </c>
      <c r="C23" s="37">
        <f t="shared" si="2"/>
        <v>2</v>
      </c>
      <c r="D23" s="37" t="str">
        <f t="shared" si="3"/>
        <v>1994_4_2</v>
      </c>
      <c r="E23" s="37" t="str">
        <f t="shared" si="9"/>
        <v>1_2_4</v>
      </c>
      <c r="F23" s="37">
        <f t="shared" si="10"/>
        <v>1</v>
      </c>
      <c r="G23" s="37">
        <f t="shared" si="11"/>
        <v>22</v>
      </c>
      <c r="H23" s="37">
        <f t="shared" si="12"/>
        <v>1022</v>
      </c>
      <c r="I23" s="44">
        <v>1994</v>
      </c>
      <c r="J23" s="44" t="s">
        <v>69</v>
      </c>
      <c r="K23" s="44" t="s">
        <v>71</v>
      </c>
      <c r="L23" s="44" t="str">
        <f t="shared" si="13"/>
        <v>1994_数学</v>
      </c>
      <c r="M23" s="44" t="str">
        <f t="shared" si="14"/>
        <v>1994_数学_数学Ⅱ</v>
      </c>
      <c r="N23" s="44">
        <f t="shared" si="4"/>
        <v>1022</v>
      </c>
      <c r="P23" s="44">
        <f t="shared" si="15"/>
        <v>22</v>
      </c>
      <c r="X23" s="46">
        <v>20</v>
      </c>
      <c r="Y23" s="43">
        <f t="shared" si="18"/>
        <v>1</v>
      </c>
      <c r="Z23" s="44" t="str">
        <f t="shared" si="19"/>
        <v>その他の教科</v>
      </c>
      <c r="AA23" s="44" t="str">
        <f t="shared" si="23"/>
        <v/>
      </c>
      <c r="AB23" s="44" t="str">
        <f t="shared" si="23"/>
        <v/>
      </c>
      <c r="AC23" s="44" t="str">
        <f t="shared" si="23"/>
        <v/>
      </c>
      <c r="AD23" s="44" t="str">
        <f t="shared" si="23"/>
        <v/>
      </c>
      <c r="AE23" s="44" t="str">
        <f t="shared" si="23"/>
        <v/>
      </c>
      <c r="AF23" s="44" t="str">
        <f t="shared" si="23"/>
        <v/>
      </c>
      <c r="AG23" s="44" t="str">
        <f t="shared" si="23"/>
        <v/>
      </c>
      <c r="AH23" s="44" t="str">
        <f t="shared" si="23"/>
        <v/>
      </c>
      <c r="AI23" s="44" t="str">
        <f t="shared" si="23"/>
        <v>食品</v>
      </c>
      <c r="AJ23" s="44" t="str">
        <f t="shared" si="23"/>
        <v>農業土木設計</v>
      </c>
      <c r="AK23" s="44" t="str">
        <f t="shared" si="24"/>
        <v>電力応用</v>
      </c>
      <c r="AL23" s="44" t="str">
        <f t="shared" si="24"/>
        <v>情報管理</v>
      </c>
      <c r="AM23" s="44" t="str">
        <f t="shared" si="24"/>
        <v>繰船</v>
      </c>
      <c r="AN23" s="44" t="str">
        <f t="shared" si="24"/>
        <v/>
      </c>
      <c r="AO23" s="44" t="str">
        <f t="shared" si="24"/>
        <v/>
      </c>
      <c r="AP23" s="44" t="str">
        <f t="shared" si="24"/>
        <v/>
      </c>
      <c r="AQ23" s="44" t="str">
        <f t="shared" si="24"/>
        <v/>
      </c>
      <c r="AR23" s="44" t="str">
        <f t="shared" si="24"/>
        <v/>
      </c>
      <c r="AS23" s="44" t="str">
        <f t="shared" si="24"/>
        <v/>
      </c>
      <c r="AT23" s="44" t="str">
        <f t="shared" si="24"/>
        <v/>
      </c>
      <c r="AU23" s="44" t="str">
        <f t="shared" si="25"/>
        <v/>
      </c>
      <c r="AV23" s="44" t="str">
        <f t="shared" si="25"/>
        <v/>
      </c>
      <c r="AW23" s="44" t="str">
        <f t="shared" si="25"/>
        <v/>
      </c>
      <c r="AX23" s="44" t="str">
        <f t="shared" si="25"/>
        <v/>
      </c>
      <c r="AY23" s="44" t="str">
        <f t="shared" si="25"/>
        <v/>
      </c>
      <c r="AZ23" s="44" t="str">
        <f t="shared" si="25"/>
        <v/>
      </c>
      <c r="BA23" s="44" t="str">
        <f t="shared" si="25"/>
        <v/>
      </c>
    </row>
    <row r="24" spans="2:53" x14ac:dyDescent="0.2">
      <c r="B24" s="37">
        <f t="shared" si="1"/>
        <v>4</v>
      </c>
      <c r="C24" s="37">
        <f t="shared" si="2"/>
        <v>3</v>
      </c>
      <c r="D24" s="37" t="str">
        <f t="shared" si="3"/>
        <v>1994_4_3</v>
      </c>
      <c r="E24" s="37" t="str">
        <f t="shared" si="9"/>
        <v>1_3_4</v>
      </c>
      <c r="F24" s="37">
        <f t="shared" si="10"/>
        <v>1</v>
      </c>
      <c r="G24" s="37">
        <f t="shared" si="11"/>
        <v>23</v>
      </c>
      <c r="H24" s="37">
        <f t="shared" si="12"/>
        <v>1023</v>
      </c>
      <c r="I24" s="44">
        <v>1994</v>
      </c>
      <c r="J24" s="44" t="s">
        <v>69</v>
      </c>
      <c r="K24" s="44" t="s">
        <v>72</v>
      </c>
      <c r="L24" s="44" t="str">
        <f t="shared" si="13"/>
        <v>1994_数学</v>
      </c>
      <c r="M24" s="44" t="str">
        <f t="shared" si="14"/>
        <v>1994_数学_数学Ⅲ</v>
      </c>
      <c r="N24" s="44">
        <f t="shared" si="4"/>
        <v>1023</v>
      </c>
      <c r="P24" s="44">
        <f t="shared" si="15"/>
        <v>23</v>
      </c>
      <c r="X24" s="46">
        <v>21</v>
      </c>
      <c r="Y24" s="43" t="str">
        <f t="shared" si="18"/>
        <v/>
      </c>
      <c r="Z24" s="44" t="str">
        <f t="shared" si="19"/>
        <v/>
      </c>
      <c r="AA24" s="44" t="str">
        <f t="shared" ref="AA24:AJ33" si="26">IFERROR(VLOOKUP($W$1&amp;"_"&amp;AA$1&amp;"_"&amp;$X24,$D:$K,8,0),"")</f>
        <v/>
      </c>
      <c r="AB24" s="44" t="str">
        <f t="shared" si="26"/>
        <v/>
      </c>
      <c r="AC24" s="44" t="str">
        <f t="shared" si="26"/>
        <v/>
      </c>
      <c r="AD24" s="44" t="str">
        <f t="shared" si="26"/>
        <v/>
      </c>
      <c r="AE24" s="44" t="str">
        <f t="shared" si="26"/>
        <v/>
      </c>
      <c r="AF24" s="44" t="str">
        <f t="shared" si="26"/>
        <v/>
      </c>
      <c r="AG24" s="44" t="str">
        <f t="shared" si="26"/>
        <v/>
      </c>
      <c r="AH24" s="44" t="str">
        <f t="shared" si="26"/>
        <v/>
      </c>
      <c r="AI24" s="44" t="str">
        <f t="shared" si="26"/>
        <v>食品衛生</v>
      </c>
      <c r="AJ24" s="44" t="str">
        <f t="shared" si="26"/>
        <v>農業土木施工</v>
      </c>
      <c r="AK24" s="44" t="str">
        <f t="shared" ref="AK24:AT33" si="27">IFERROR(VLOOKUP($W$1&amp;"_"&amp;AK$1&amp;"_"&amp;$X24,$D:$K,8,0),"")</f>
        <v>電子回路</v>
      </c>
      <c r="AL24" s="44" t="str">
        <f t="shared" si="27"/>
        <v>経営情報</v>
      </c>
      <c r="AM24" s="44" t="str">
        <f t="shared" si="27"/>
        <v>水産食品製造</v>
      </c>
      <c r="AN24" s="44" t="str">
        <f t="shared" si="27"/>
        <v/>
      </c>
      <c r="AO24" s="44" t="str">
        <f t="shared" si="27"/>
        <v/>
      </c>
      <c r="AP24" s="44" t="str">
        <f t="shared" si="27"/>
        <v/>
      </c>
      <c r="AQ24" s="44" t="str">
        <f t="shared" si="27"/>
        <v/>
      </c>
      <c r="AR24" s="44" t="str">
        <f t="shared" si="27"/>
        <v/>
      </c>
      <c r="AS24" s="44" t="str">
        <f t="shared" si="27"/>
        <v/>
      </c>
      <c r="AT24" s="44" t="str">
        <f t="shared" si="27"/>
        <v/>
      </c>
      <c r="AU24" s="44" t="str">
        <f t="shared" ref="AU24:BA33" si="28">IFERROR(VLOOKUP($W$1&amp;"_"&amp;AU$1&amp;"_"&amp;$X24,$D:$K,8,0),"")</f>
        <v/>
      </c>
      <c r="AV24" s="44" t="str">
        <f t="shared" si="28"/>
        <v/>
      </c>
      <c r="AW24" s="44" t="str">
        <f t="shared" si="28"/>
        <v/>
      </c>
      <c r="AX24" s="44" t="str">
        <f t="shared" si="28"/>
        <v/>
      </c>
      <c r="AY24" s="44" t="str">
        <f t="shared" si="28"/>
        <v/>
      </c>
      <c r="AZ24" s="44" t="str">
        <f t="shared" si="28"/>
        <v/>
      </c>
      <c r="BA24" s="44" t="str">
        <f t="shared" si="28"/>
        <v/>
      </c>
    </row>
    <row r="25" spans="2:53" x14ac:dyDescent="0.2">
      <c r="B25" s="37">
        <f t="shared" si="1"/>
        <v>4</v>
      </c>
      <c r="C25" s="37">
        <f t="shared" si="2"/>
        <v>4</v>
      </c>
      <c r="D25" s="37" t="str">
        <f t="shared" si="3"/>
        <v>1994_4_4</v>
      </c>
      <c r="E25" s="37" t="str">
        <f t="shared" si="9"/>
        <v>1_4_4</v>
      </c>
      <c r="F25" s="37">
        <f t="shared" si="10"/>
        <v>1</v>
      </c>
      <c r="G25" s="37">
        <f t="shared" si="11"/>
        <v>24</v>
      </c>
      <c r="H25" s="37">
        <f t="shared" si="12"/>
        <v>1024</v>
      </c>
      <c r="I25" s="44">
        <v>1994</v>
      </c>
      <c r="J25" s="44" t="s">
        <v>69</v>
      </c>
      <c r="K25" s="44" t="s">
        <v>73</v>
      </c>
      <c r="L25" s="44" t="str">
        <f t="shared" si="13"/>
        <v>1994_数学</v>
      </c>
      <c r="M25" s="44" t="str">
        <f t="shared" si="14"/>
        <v>1994_数学_数学Ａ</v>
      </c>
      <c r="N25" s="44">
        <f t="shared" si="4"/>
        <v>1024</v>
      </c>
      <c r="P25" s="44">
        <f t="shared" si="15"/>
        <v>24</v>
      </c>
      <c r="X25" s="46">
        <v>22</v>
      </c>
      <c r="Y25" s="43" t="str">
        <f t="shared" si="18"/>
        <v/>
      </c>
      <c r="Z25" s="44" t="str">
        <f t="shared" si="19"/>
        <v/>
      </c>
      <c r="AA25" s="44" t="str">
        <f t="shared" si="26"/>
        <v/>
      </c>
      <c r="AB25" s="44" t="str">
        <f t="shared" si="26"/>
        <v/>
      </c>
      <c r="AC25" s="44" t="str">
        <f t="shared" si="26"/>
        <v/>
      </c>
      <c r="AD25" s="44" t="str">
        <f t="shared" si="26"/>
        <v/>
      </c>
      <c r="AE25" s="44" t="str">
        <f t="shared" si="26"/>
        <v/>
      </c>
      <c r="AF25" s="44" t="str">
        <f t="shared" si="26"/>
        <v/>
      </c>
      <c r="AG25" s="44" t="str">
        <f t="shared" si="26"/>
        <v/>
      </c>
      <c r="AH25" s="44" t="str">
        <f t="shared" si="26"/>
        <v/>
      </c>
      <c r="AI25" s="44" t="str">
        <f t="shared" si="26"/>
        <v>公衆衛生</v>
      </c>
      <c r="AJ25" s="44" t="str">
        <f t="shared" si="26"/>
        <v>農業水利</v>
      </c>
      <c r="AK25" s="44" t="str">
        <f t="shared" si="27"/>
        <v>電子計測制御</v>
      </c>
      <c r="AL25" s="44" t="str">
        <f t="shared" si="27"/>
        <v>その他の科目</v>
      </c>
      <c r="AM25" s="44" t="str">
        <f t="shared" si="27"/>
        <v>水産食品化学</v>
      </c>
      <c r="AN25" s="44" t="str">
        <f t="shared" si="27"/>
        <v/>
      </c>
      <c r="AO25" s="44" t="str">
        <f t="shared" si="27"/>
        <v/>
      </c>
      <c r="AP25" s="44" t="str">
        <f t="shared" si="27"/>
        <v/>
      </c>
      <c r="AQ25" s="44" t="str">
        <f t="shared" si="27"/>
        <v/>
      </c>
      <c r="AR25" s="44" t="str">
        <f t="shared" si="27"/>
        <v/>
      </c>
      <c r="AS25" s="44" t="str">
        <f t="shared" si="27"/>
        <v/>
      </c>
      <c r="AT25" s="44" t="str">
        <f t="shared" si="27"/>
        <v/>
      </c>
      <c r="AU25" s="44" t="str">
        <f t="shared" si="28"/>
        <v/>
      </c>
      <c r="AV25" s="44" t="str">
        <f t="shared" si="28"/>
        <v/>
      </c>
      <c r="AW25" s="44" t="str">
        <f t="shared" si="28"/>
        <v/>
      </c>
      <c r="AX25" s="44" t="str">
        <f t="shared" si="28"/>
        <v/>
      </c>
      <c r="AY25" s="44" t="str">
        <f t="shared" si="28"/>
        <v/>
      </c>
      <c r="AZ25" s="44" t="str">
        <f t="shared" si="28"/>
        <v/>
      </c>
      <c r="BA25" s="44" t="str">
        <f t="shared" si="28"/>
        <v/>
      </c>
    </row>
    <row r="26" spans="2:53" x14ac:dyDescent="0.2">
      <c r="B26" s="37">
        <f t="shared" si="1"/>
        <v>4</v>
      </c>
      <c r="C26" s="37">
        <f t="shared" si="2"/>
        <v>5</v>
      </c>
      <c r="D26" s="37" t="str">
        <f t="shared" si="3"/>
        <v>1994_4_5</v>
      </c>
      <c r="E26" s="37" t="str">
        <f t="shared" si="9"/>
        <v>1_5_4</v>
      </c>
      <c r="F26" s="37">
        <f t="shared" si="10"/>
        <v>1</v>
      </c>
      <c r="G26" s="37">
        <f t="shared" si="11"/>
        <v>25</v>
      </c>
      <c r="H26" s="37">
        <f t="shared" si="12"/>
        <v>1025</v>
      </c>
      <c r="I26" s="44">
        <v>1994</v>
      </c>
      <c r="J26" s="44" t="s">
        <v>69</v>
      </c>
      <c r="K26" s="44" t="s">
        <v>74</v>
      </c>
      <c r="L26" s="44" t="str">
        <f t="shared" si="13"/>
        <v>1994_数学</v>
      </c>
      <c r="M26" s="44" t="str">
        <f t="shared" si="14"/>
        <v>1994_数学_数学Ｂ</v>
      </c>
      <c r="N26" s="44">
        <f t="shared" si="4"/>
        <v>1025</v>
      </c>
      <c r="P26" s="44">
        <f t="shared" si="15"/>
        <v>25</v>
      </c>
      <c r="X26" s="46">
        <v>23</v>
      </c>
      <c r="Y26" s="43" t="str">
        <f t="shared" si="18"/>
        <v/>
      </c>
      <c r="Z26" s="44" t="str">
        <f t="shared" si="19"/>
        <v/>
      </c>
      <c r="AA26" s="44" t="str">
        <f t="shared" si="26"/>
        <v/>
      </c>
      <c r="AB26" s="44" t="str">
        <f t="shared" si="26"/>
        <v/>
      </c>
      <c r="AC26" s="44" t="str">
        <f t="shared" si="26"/>
        <v/>
      </c>
      <c r="AD26" s="44" t="str">
        <f t="shared" si="26"/>
        <v/>
      </c>
      <c r="AE26" s="44" t="str">
        <f t="shared" si="26"/>
        <v/>
      </c>
      <c r="AF26" s="44" t="str">
        <f t="shared" si="26"/>
        <v/>
      </c>
      <c r="AG26" s="44" t="str">
        <f t="shared" si="26"/>
        <v/>
      </c>
      <c r="AH26" s="44" t="str">
        <f t="shared" si="26"/>
        <v/>
      </c>
      <c r="AI26" s="44" t="str">
        <f t="shared" si="26"/>
        <v>保育原理・技術</v>
      </c>
      <c r="AJ26" s="44" t="str">
        <f t="shared" si="26"/>
        <v>農地開発</v>
      </c>
      <c r="AK26" s="44" t="str">
        <f t="shared" si="27"/>
        <v>通信技術</v>
      </c>
      <c r="AL26" s="44" t="str">
        <f t="shared" si="27"/>
        <v/>
      </c>
      <c r="AM26" s="44" t="str">
        <f t="shared" si="27"/>
        <v>水産食品衛生</v>
      </c>
      <c r="AN26" s="44" t="str">
        <f t="shared" si="27"/>
        <v/>
      </c>
      <c r="AO26" s="44" t="str">
        <f t="shared" si="27"/>
        <v/>
      </c>
      <c r="AP26" s="44" t="str">
        <f t="shared" si="27"/>
        <v/>
      </c>
      <c r="AQ26" s="44" t="str">
        <f t="shared" si="27"/>
        <v/>
      </c>
      <c r="AR26" s="44" t="str">
        <f t="shared" si="27"/>
        <v/>
      </c>
      <c r="AS26" s="44" t="str">
        <f t="shared" si="27"/>
        <v/>
      </c>
      <c r="AT26" s="44" t="str">
        <f t="shared" si="27"/>
        <v/>
      </c>
      <c r="AU26" s="44" t="str">
        <f t="shared" si="28"/>
        <v/>
      </c>
      <c r="AV26" s="44" t="str">
        <f t="shared" si="28"/>
        <v/>
      </c>
      <c r="AW26" s="44" t="str">
        <f t="shared" si="28"/>
        <v/>
      </c>
      <c r="AX26" s="44" t="str">
        <f t="shared" si="28"/>
        <v/>
      </c>
      <c r="AY26" s="44" t="str">
        <f t="shared" si="28"/>
        <v/>
      </c>
      <c r="AZ26" s="44" t="str">
        <f t="shared" si="28"/>
        <v/>
      </c>
      <c r="BA26" s="44" t="str">
        <f t="shared" si="28"/>
        <v/>
      </c>
    </row>
    <row r="27" spans="2:53" x14ac:dyDescent="0.2">
      <c r="B27" s="37">
        <f t="shared" si="1"/>
        <v>4</v>
      </c>
      <c r="C27" s="37">
        <f t="shared" si="2"/>
        <v>6</v>
      </c>
      <c r="D27" s="37" t="str">
        <f t="shared" si="3"/>
        <v>1994_4_6</v>
      </c>
      <c r="E27" s="37" t="str">
        <f t="shared" si="9"/>
        <v>1_6_4</v>
      </c>
      <c r="F27" s="37">
        <f t="shared" si="10"/>
        <v>1</v>
      </c>
      <c r="G27" s="37">
        <f t="shared" si="11"/>
        <v>26</v>
      </c>
      <c r="H27" s="37">
        <f t="shared" si="12"/>
        <v>1026</v>
      </c>
      <c r="I27" s="44">
        <v>1994</v>
      </c>
      <c r="J27" s="44" t="s">
        <v>69</v>
      </c>
      <c r="K27" s="44" t="s">
        <v>75</v>
      </c>
      <c r="L27" s="44" t="str">
        <f t="shared" si="13"/>
        <v>1994_数学</v>
      </c>
      <c r="M27" s="44" t="str">
        <f t="shared" si="14"/>
        <v>1994_数学_数学Ｃ</v>
      </c>
      <c r="N27" s="44">
        <f t="shared" si="4"/>
        <v>1026</v>
      </c>
      <c r="P27" s="44">
        <f t="shared" si="15"/>
        <v>26</v>
      </c>
      <c r="X27" s="46">
        <v>24</v>
      </c>
      <c r="Y27" s="43" t="str">
        <f t="shared" si="18"/>
        <v/>
      </c>
      <c r="Z27" s="44" t="str">
        <f t="shared" si="19"/>
        <v/>
      </c>
      <c r="AA27" s="44" t="str">
        <f t="shared" si="26"/>
        <v/>
      </c>
      <c r="AB27" s="44" t="str">
        <f t="shared" si="26"/>
        <v/>
      </c>
      <c r="AC27" s="44" t="str">
        <f t="shared" si="26"/>
        <v/>
      </c>
      <c r="AD27" s="44" t="str">
        <f t="shared" si="26"/>
        <v/>
      </c>
      <c r="AE27" s="44" t="str">
        <f t="shared" si="26"/>
        <v/>
      </c>
      <c r="AF27" s="44" t="str">
        <f t="shared" si="26"/>
        <v/>
      </c>
      <c r="AG27" s="44" t="str">
        <f t="shared" si="26"/>
        <v/>
      </c>
      <c r="AH27" s="44" t="str">
        <f t="shared" si="26"/>
        <v/>
      </c>
      <c r="AI27" s="44" t="str">
        <f t="shared" si="26"/>
        <v>小児保健</v>
      </c>
      <c r="AJ27" s="44" t="str">
        <f t="shared" si="26"/>
        <v>食品製造</v>
      </c>
      <c r="AK27" s="44" t="str">
        <f t="shared" si="27"/>
        <v>電子情報技術</v>
      </c>
      <c r="AL27" s="44" t="str">
        <f t="shared" si="27"/>
        <v/>
      </c>
      <c r="AM27" s="44" t="str">
        <f t="shared" si="27"/>
        <v>水産食品流通</v>
      </c>
      <c r="AN27" s="44" t="str">
        <f t="shared" si="27"/>
        <v/>
      </c>
      <c r="AO27" s="44" t="str">
        <f t="shared" si="27"/>
        <v/>
      </c>
      <c r="AP27" s="44" t="str">
        <f t="shared" si="27"/>
        <v/>
      </c>
      <c r="AQ27" s="44" t="str">
        <f t="shared" si="27"/>
        <v/>
      </c>
      <c r="AR27" s="44" t="str">
        <f t="shared" si="27"/>
        <v/>
      </c>
      <c r="AS27" s="44" t="str">
        <f t="shared" si="27"/>
        <v/>
      </c>
      <c r="AT27" s="44" t="str">
        <f t="shared" si="27"/>
        <v/>
      </c>
      <c r="AU27" s="44" t="str">
        <f t="shared" si="28"/>
        <v/>
      </c>
      <c r="AV27" s="44" t="str">
        <f t="shared" si="28"/>
        <v/>
      </c>
      <c r="AW27" s="44" t="str">
        <f t="shared" si="28"/>
        <v/>
      </c>
      <c r="AX27" s="44" t="str">
        <f t="shared" si="28"/>
        <v/>
      </c>
      <c r="AY27" s="44" t="str">
        <f t="shared" si="28"/>
        <v/>
      </c>
      <c r="AZ27" s="44" t="str">
        <f t="shared" si="28"/>
        <v/>
      </c>
      <c r="BA27" s="44" t="str">
        <f t="shared" si="28"/>
        <v/>
      </c>
    </row>
    <row r="28" spans="2:53" x14ac:dyDescent="0.2">
      <c r="B28" s="37">
        <f t="shared" si="1"/>
        <v>4</v>
      </c>
      <c r="C28" s="37">
        <f t="shared" si="2"/>
        <v>7</v>
      </c>
      <c r="D28" s="37" t="str">
        <f t="shared" si="3"/>
        <v>1994_4_7</v>
      </c>
      <c r="E28" s="37" t="str">
        <f t="shared" si="9"/>
        <v>1_7_4</v>
      </c>
      <c r="F28" s="37">
        <f t="shared" si="10"/>
        <v>1</v>
      </c>
      <c r="G28" s="37">
        <f t="shared" si="11"/>
        <v>27</v>
      </c>
      <c r="H28" s="37">
        <f t="shared" si="12"/>
        <v>1027</v>
      </c>
      <c r="I28" s="44">
        <v>1994</v>
      </c>
      <c r="J28" s="44" t="s">
        <v>69</v>
      </c>
      <c r="K28" s="44" t="s">
        <v>421</v>
      </c>
      <c r="L28" s="44" t="str">
        <f t="shared" si="13"/>
        <v>1994_数学</v>
      </c>
      <c r="M28" s="44" t="str">
        <f t="shared" si="14"/>
        <v>1994_数学_その他の科目</v>
      </c>
      <c r="N28" s="44">
        <f t="shared" si="4"/>
        <v>1027</v>
      </c>
      <c r="P28" s="44">
        <f t="shared" si="15"/>
        <v>27</v>
      </c>
      <c r="X28" s="46">
        <v>25</v>
      </c>
      <c r="Y28" s="43" t="str">
        <f t="shared" si="18"/>
        <v/>
      </c>
      <c r="Z28" s="44" t="str">
        <f t="shared" si="19"/>
        <v/>
      </c>
      <c r="AA28" s="44" t="str">
        <f t="shared" si="26"/>
        <v/>
      </c>
      <c r="AB28" s="44" t="str">
        <f t="shared" si="26"/>
        <v/>
      </c>
      <c r="AC28" s="44" t="str">
        <f t="shared" si="26"/>
        <v/>
      </c>
      <c r="AD28" s="44" t="str">
        <f t="shared" si="26"/>
        <v/>
      </c>
      <c r="AE28" s="44" t="str">
        <f t="shared" si="26"/>
        <v/>
      </c>
      <c r="AF28" s="44" t="str">
        <f t="shared" si="26"/>
        <v/>
      </c>
      <c r="AG28" s="44" t="str">
        <f t="shared" si="26"/>
        <v/>
      </c>
      <c r="AH28" s="44" t="str">
        <f t="shared" si="26"/>
        <v/>
      </c>
      <c r="AI28" s="44" t="str">
        <f t="shared" si="26"/>
        <v>児童心理</v>
      </c>
      <c r="AJ28" s="44" t="str">
        <f t="shared" si="26"/>
        <v>食品化学</v>
      </c>
      <c r="AK28" s="44" t="str">
        <f t="shared" si="27"/>
        <v>プログラミング技術</v>
      </c>
      <c r="AL28" s="44" t="str">
        <f t="shared" si="27"/>
        <v/>
      </c>
      <c r="AM28" s="44" t="str">
        <f t="shared" si="27"/>
        <v>その他の科目</v>
      </c>
      <c r="AN28" s="44" t="str">
        <f t="shared" si="27"/>
        <v/>
      </c>
      <c r="AO28" s="44" t="str">
        <f t="shared" si="27"/>
        <v/>
      </c>
      <c r="AP28" s="44" t="str">
        <f t="shared" si="27"/>
        <v/>
      </c>
      <c r="AQ28" s="44" t="str">
        <f t="shared" si="27"/>
        <v/>
      </c>
      <c r="AR28" s="44" t="str">
        <f t="shared" si="27"/>
        <v/>
      </c>
      <c r="AS28" s="44" t="str">
        <f t="shared" si="27"/>
        <v/>
      </c>
      <c r="AT28" s="44" t="str">
        <f t="shared" si="27"/>
        <v/>
      </c>
      <c r="AU28" s="44" t="str">
        <f t="shared" si="28"/>
        <v/>
      </c>
      <c r="AV28" s="44" t="str">
        <f t="shared" si="28"/>
        <v/>
      </c>
      <c r="AW28" s="44" t="str">
        <f t="shared" si="28"/>
        <v/>
      </c>
      <c r="AX28" s="44" t="str">
        <f t="shared" si="28"/>
        <v/>
      </c>
      <c r="AY28" s="44" t="str">
        <f t="shared" si="28"/>
        <v/>
      </c>
      <c r="AZ28" s="44" t="str">
        <f t="shared" si="28"/>
        <v/>
      </c>
      <c r="BA28" s="44" t="str">
        <f t="shared" si="28"/>
        <v/>
      </c>
    </row>
    <row r="29" spans="2:53" x14ac:dyDescent="0.2">
      <c r="B29" s="37">
        <f t="shared" si="1"/>
        <v>5</v>
      </c>
      <c r="C29" s="37">
        <f t="shared" si="2"/>
        <v>1</v>
      </c>
      <c r="D29" s="37" t="str">
        <f t="shared" si="3"/>
        <v>1994_5_1</v>
      </c>
      <c r="E29" s="37" t="str">
        <f t="shared" si="9"/>
        <v>1_1_5</v>
      </c>
      <c r="F29" s="37">
        <f t="shared" si="10"/>
        <v>1</v>
      </c>
      <c r="G29" s="37">
        <f t="shared" si="11"/>
        <v>28</v>
      </c>
      <c r="H29" s="37">
        <f t="shared" si="12"/>
        <v>1028</v>
      </c>
      <c r="I29" s="44">
        <v>1994</v>
      </c>
      <c r="J29" s="44" t="s">
        <v>76</v>
      </c>
      <c r="K29" s="44" t="s">
        <v>428</v>
      </c>
      <c r="L29" s="44" t="str">
        <f t="shared" si="13"/>
        <v>1994_理科</v>
      </c>
      <c r="M29" s="44" t="str">
        <f t="shared" si="14"/>
        <v>1994_理科_総合理科</v>
      </c>
      <c r="N29" s="44">
        <f t="shared" si="4"/>
        <v>1028</v>
      </c>
      <c r="P29" s="44">
        <f t="shared" si="15"/>
        <v>28</v>
      </c>
      <c r="X29" s="46">
        <v>26</v>
      </c>
      <c r="Y29" s="43" t="str">
        <f t="shared" si="18"/>
        <v/>
      </c>
      <c r="Z29" s="44" t="str">
        <f t="shared" si="19"/>
        <v/>
      </c>
      <c r="AA29" s="44" t="str">
        <f t="shared" si="26"/>
        <v/>
      </c>
      <c r="AB29" s="44" t="str">
        <f t="shared" si="26"/>
        <v/>
      </c>
      <c r="AC29" s="44" t="str">
        <f t="shared" si="26"/>
        <v/>
      </c>
      <c r="AD29" s="44" t="str">
        <f t="shared" si="26"/>
        <v/>
      </c>
      <c r="AE29" s="44" t="str">
        <f t="shared" si="26"/>
        <v/>
      </c>
      <c r="AF29" s="44" t="str">
        <f t="shared" si="26"/>
        <v/>
      </c>
      <c r="AG29" s="44" t="str">
        <f t="shared" si="26"/>
        <v/>
      </c>
      <c r="AH29" s="44" t="str">
        <f t="shared" si="26"/>
        <v/>
      </c>
      <c r="AI29" s="44" t="str">
        <f t="shared" si="26"/>
        <v>児童福祉</v>
      </c>
      <c r="AJ29" s="44" t="str">
        <f t="shared" si="26"/>
        <v>応用微生物</v>
      </c>
      <c r="AK29" s="44" t="str">
        <f t="shared" si="27"/>
        <v>ハードウエア技術</v>
      </c>
      <c r="AL29" s="44" t="str">
        <f t="shared" si="27"/>
        <v/>
      </c>
      <c r="AM29" s="44" t="str">
        <f t="shared" si="27"/>
        <v/>
      </c>
      <c r="AN29" s="44" t="str">
        <f t="shared" si="27"/>
        <v/>
      </c>
      <c r="AO29" s="44" t="str">
        <f t="shared" si="27"/>
        <v/>
      </c>
      <c r="AP29" s="44" t="str">
        <f t="shared" si="27"/>
        <v/>
      </c>
      <c r="AQ29" s="44" t="str">
        <f t="shared" si="27"/>
        <v/>
      </c>
      <c r="AR29" s="44" t="str">
        <f t="shared" si="27"/>
        <v/>
      </c>
      <c r="AS29" s="44" t="str">
        <f t="shared" si="27"/>
        <v/>
      </c>
      <c r="AT29" s="44" t="str">
        <f t="shared" si="27"/>
        <v/>
      </c>
      <c r="AU29" s="44" t="str">
        <f t="shared" si="28"/>
        <v/>
      </c>
      <c r="AV29" s="44" t="str">
        <f t="shared" si="28"/>
        <v/>
      </c>
      <c r="AW29" s="44" t="str">
        <f t="shared" si="28"/>
        <v/>
      </c>
      <c r="AX29" s="44" t="str">
        <f t="shared" si="28"/>
        <v/>
      </c>
      <c r="AY29" s="44" t="str">
        <f t="shared" si="28"/>
        <v/>
      </c>
      <c r="AZ29" s="44" t="str">
        <f t="shared" si="28"/>
        <v/>
      </c>
      <c r="BA29" s="44" t="str">
        <f t="shared" si="28"/>
        <v/>
      </c>
    </row>
    <row r="30" spans="2:53" x14ac:dyDescent="0.2">
      <c r="B30" s="37">
        <f t="shared" si="1"/>
        <v>5</v>
      </c>
      <c r="C30" s="37">
        <f t="shared" si="2"/>
        <v>2</v>
      </c>
      <c r="D30" s="37" t="str">
        <f t="shared" si="3"/>
        <v>1994_5_2</v>
      </c>
      <c r="E30" s="37" t="str">
        <f t="shared" si="9"/>
        <v>1_2_5</v>
      </c>
      <c r="F30" s="37">
        <f t="shared" si="10"/>
        <v>1</v>
      </c>
      <c r="G30" s="37">
        <f t="shared" si="11"/>
        <v>29</v>
      </c>
      <c r="H30" s="37">
        <f t="shared" si="12"/>
        <v>1029</v>
      </c>
      <c r="I30" s="44">
        <v>1994</v>
      </c>
      <c r="J30" s="44" t="s">
        <v>76</v>
      </c>
      <c r="K30" s="44" t="s">
        <v>429</v>
      </c>
      <c r="L30" s="44" t="str">
        <f t="shared" si="13"/>
        <v>1994_理科</v>
      </c>
      <c r="M30" s="44" t="str">
        <f t="shared" si="14"/>
        <v>1994_理科_物理ⅠＡ</v>
      </c>
      <c r="N30" s="44">
        <f t="shared" si="4"/>
        <v>1029</v>
      </c>
      <c r="P30" s="44">
        <f t="shared" si="15"/>
        <v>29</v>
      </c>
      <c r="X30" s="46">
        <v>27</v>
      </c>
      <c r="Y30" s="43" t="str">
        <f t="shared" si="18"/>
        <v/>
      </c>
      <c r="Z30" s="44" t="str">
        <f t="shared" si="19"/>
        <v/>
      </c>
      <c r="AA30" s="44" t="str">
        <f t="shared" si="26"/>
        <v/>
      </c>
      <c r="AB30" s="44" t="str">
        <f t="shared" si="26"/>
        <v/>
      </c>
      <c r="AC30" s="44" t="str">
        <f t="shared" si="26"/>
        <v/>
      </c>
      <c r="AD30" s="44" t="str">
        <f t="shared" si="26"/>
        <v/>
      </c>
      <c r="AE30" s="44" t="str">
        <f t="shared" si="26"/>
        <v/>
      </c>
      <c r="AF30" s="44" t="str">
        <f t="shared" si="26"/>
        <v/>
      </c>
      <c r="AG30" s="44" t="str">
        <f t="shared" si="26"/>
        <v/>
      </c>
      <c r="AH30" s="44" t="str">
        <f t="shared" si="26"/>
        <v/>
      </c>
      <c r="AI30" s="44" t="str">
        <f t="shared" si="26"/>
        <v>その他の科目</v>
      </c>
      <c r="AJ30" s="44" t="str">
        <f t="shared" si="26"/>
        <v>食品製造機器</v>
      </c>
      <c r="AK30" s="44" t="str">
        <f t="shared" si="27"/>
        <v>ソフトウエア技術</v>
      </c>
      <c r="AL30" s="44" t="str">
        <f t="shared" si="27"/>
        <v/>
      </c>
      <c r="AM30" s="44" t="str">
        <f t="shared" si="27"/>
        <v/>
      </c>
      <c r="AN30" s="44" t="str">
        <f t="shared" si="27"/>
        <v/>
      </c>
      <c r="AO30" s="44" t="str">
        <f t="shared" si="27"/>
        <v/>
      </c>
      <c r="AP30" s="44" t="str">
        <f t="shared" si="27"/>
        <v/>
      </c>
      <c r="AQ30" s="44" t="str">
        <f t="shared" si="27"/>
        <v/>
      </c>
      <c r="AR30" s="44" t="str">
        <f t="shared" si="27"/>
        <v/>
      </c>
      <c r="AS30" s="44" t="str">
        <f t="shared" si="27"/>
        <v/>
      </c>
      <c r="AT30" s="44" t="str">
        <f t="shared" si="27"/>
        <v/>
      </c>
      <c r="AU30" s="44" t="str">
        <f t="shared" si="28"/>
        <v/>
      </c>
      <c r="AV30" s="44" t="str">
        <f t="shared" si="28"/>
        <v/>
      </c>
      <c r="AW30" s="44" t="str">
        <f t="shared" si="28"/>
        <v/>
      </c>
      <c r="AX30" s="44" t="str">
        <f t="shared" si="28"/>
        <v/>
      </c>
      <c r="AY30" s="44" t="str">
        <f t="shared" si="28"/>
        <v/>
      </c>
      <c r="AZ30" s="44" t="str">
        <f t="shared" si="28"/>
        <v/>
      </c>
      <c r="BA30" s="44" t="str">
        <f t="shared" si="28"/>
        <v/>
      </c>
    </row>
    <row r="31" spans="2:53" x14ac:dyDescent="0.2">
      <c r="B31" s="37">
        <f t="shared" si="1"/>
        <v>5</v>
      </c>
      <c r="C31" s="37">
        <f t="shared" si="2"/>
        <v>3</v>
      </c>
      <c r="D31" s="37" t="str">
        <f t="shared" si="3"/>
        <v>1994_5_3</v>
      </c>
      <c r="E31" s="37" t="str">
        <f t="shared" si="9"/>
        <v>1_3_5</v>
      </c>
      <c r="F31" s="37">
        <f t="shared" si="10"/>
        <v>1</v>
      </c>
      <c r="G31" s="37">
        <f t="shared" si="11"/>
        <v>30</v>
      </c>
      <c r="H31" s="37">
        <f t="shared" si="12"/>
        <v>1030</v>
      </c>
      <c r="I31" s="44">
        <v>1994</v>
      </c>
      <c r="J31" s="44" t="s">
        <v>76</v>
      </c>
      <c r="K31" s="44" t="s">
        <v>430</v>
      </c>
      <c r="L31" s="44" t="str">
        <f t="shared" si="13"/>
        <v>1994_理科</v>
      </c>
      <c r="M31" s="44" t="str">
        <f t="shared" si="14"/>
        <v>1994_理科_物理ⅠＢ</v>
      </c>
      <c r="N31" s="44">
        <f t="shared" si="4"/>
        <v>1030</v>
      </c>
      <c r="P31" s="44">
        <f t="shared" si="15"/>
        <v>30</v>
      </c>
      <c r="X31" s="46">
        <v>28</v>
      </c>
      <c r="Y31" s="43" t="str">
        <f t="shared" si="18"/>
        <v/>
      </c>
      <c r="Z31" s="44" t="str">
        <f t="shared" si="19"/>
        <v/>
      </c>
      <c r="AA31" s="44" t="str">
        <f t="shared" si="26"/>
        <v/>
      </c>
      <c r="AB31" s="44" t="str">
        <f t="shared" si="26"/>
        <v/>
      </c>
      <c r="AC31" s="44" t="str">
        <f t="shared" si="26"/>
        <v/>
      </c>
      <c r="AD31" s="44" t="str">
        <f t="shared" si="26"/>
        <v/>
      </c>
      <c r="AE31" s="44" t="str">
        <f t="shared" si="26"/>
        <v/>
      </c>
      <c r="AF31" s="44" t="str">
        <f t="shared" si="26"/>
        <v/>
      </c>
      <c r="AG31" s="44" t="str">
        <f t="shared" si="26"/>
        <v/>
      </c>
      <c r="AH31" s="44" t="str">
        <f t="shared" si="26"/>
        <v/>
      </c>
      <c r="AI31" s="44" t="str">
        <f t="shared" si="26"/>
        <v/>
      </c>
      <c r="AJ31" s="44" t="str">
        <f t="shared" si="26"/>
        <v>生物工学基礎</v>
      </c>
      <c r="AK31" s="44" t="str">
        <f t="shared" si="27"/>
        <v>コンピュータ応用</v>
      </c>
      <c r="AL31" s="44" t="str">
        <f t="shared" si="27"/>
        <v/>
      </c>
      <c r="AM31" s="44" t="str">
        <f t="shared" si="27"/>
        <v/>
      </c>
      <c r="AN31" s="44" t="str">
        <f t="shared" si="27"/>
        <v/>
      </c>
      <c r="AO31" s="44" t="str">
        <f t="shared" si="27"/>
        <v/>
      </c>
      <c r="AP31" s="44" t="str">
        <f t="shared" si="27"/>
        <v/>
      </c>
      <c r="AQ31" s="44" t="str">
        <f t="shared" si="27"/>
        <v/>
      </c>
      <c r="AR31" s="44" t="str">
        <f t="shared" si="27"/>
        <v/>
      </c>
      <c r="AS31" s="44" t="str">
        <f t="shared" si="27"/>
        <v/>
      </c>
      <c r="AT31" s="44" t="str">
        <f t="shared" si="27"/>
        <v/>
      </c>
      <c r="AU31" s="44" t="str">
        <f t="shared" si="28"/>
        <v/>
      </c>
      <c r="AV31" s="44" t="str">
        <f t="shared" si="28"/>
        <v/>
      </c>
      <c r="AW31" s="44" t="str">
        <f t="shared" si="28"/>
        <v/>
      </c>
      <c r="AX31" s="44" t="str">
        <f t="shared" si="28"/>
        <v/>
      </c>
      <c r="AY31" s="44" t="str">
        <f t="shared" si="28"/>
        <v/>
      </c>
      <c r="AZ31" s="44" t="str">
        <f t="shared" si="28"/>
        <v/>
      </c>
      <c r="BA31" s="44" t="str">
        <f t="shared" si="28"/>
        <v/>
      </c>
    </row>
    <row r="32" spans="2:53" x14ac:dyDescent="0.2">
      <c r="B32" s="37">
        <f t="shared" si="1"/>
        <v>5</v>
      </c>
      <c r="C32" s="37">
        <f t="shared" si="2"/>
        <v>4</v>
      </c>
      <c r="D32" s="37" t="str">
        <f t="shared" si="3"/>
        <v>1994_5_4</v>
      </c>
      <c r="E32" s="37" t="str">
        <f t="shared" si="9"/>
        <v>1_4_5</v>
      </c>
      <c r="F32" s="37">
        <f t="shared" si="10"/>
        <v>1</v>
      </c>
      <c r="G32" s="37">
        <f t="shared" si="11"/>
        <v>31</v>
      </c>
      <c r="H32" s="37">
        <f t="shared" si="12"/>
        <v>1031</v>
      </c>
      <c r="I32" s="44">
        <v>1994</v>
      </c>
      <c r="J32" s="44" t="s">
        <v>76</v>
      </c>
      <c r="K32" s="44" t="s">
        <v>431</v>
      </c>
      <c r="L32" s="44" t="str">
        <f t="shared" si="13"/>
        <v>1994_理科</v>
      </c>
      <c r="M32" s="44" t="str">
        <f t="shared" si="14"/>
        <v>1994_理科_物理Ⅱ</v>
      </c>
      <c r="N32" s="44">
        <f t="shared" si="4"/>
        <v>1031</v>
      </c>
      <c r="P32" s="44">
        <f t="shared" si="15"/>
        <v>31</v>
      </c>
      <c r="X32" s="46">
        <v>29</v>
      </c>
      <c r="Y32" s="43" t="str">
        <f t="shared" si="18"/>
        <v/>
      </c>
      <c r="Z32" s="44" t="str">
        <f t="shared" si="19"/>
        <v/>
      </c>
      <c r="AA32" s="44" t="str">
        <f t="shared" si="26"/>
        <v/>
      </c>
      <c r="AB32" s="44" t="str">
        <f t="shared" si="26"/>
        <v/>
      </c>
      <c r="AC32" s="44" t="str">
        <f t="shared" si="26"/>
        <v/>
      </c>
      <c r="AD32" s="44" t="str">
        <f t="shared" si="26"/>
        <v/>
      </c>
      <c r="AE32" s="44" t="str">
        <f t="shared" si="26"/>
        <v/>
      </c>
      <c r="AF32" s="44" t="str">
        <f t="shared" si="26"/>
        <v/>
      </c>
      <c r="AG32" s="44" t="str">
        <f t="shared" si="26"/>
        <v/>
      </c>
      <c r="AH32" s="44" t="str">
        <f t="shared" si="26"/>
        <v/>
      </c>
      <c r="AI32" s="44" t="str">
        <f t="shared" si="26"/>
        <v/>
      </c>
      <c r="AJ32" s="44" t="str">
        <f t="shared" si="26"/>
        <v>造園計画</v>
      </c>
      <c r="AK32" s="44" t="str">
        <f t="shared" si="27"/>
        <v>工業計測技術</v>
      </c>
      <c r="AL32" s="44" t="str">
        <f t="shared" si="27"/>
        <v/>
      </c>
      <c r="AM32" s="44" t="str">
        <f t="shared" si="27"/>
        <v/>
      </c>
      <c r="AN32" s="44" t="str">
        <f t="shared" si="27"/>
        <v/>
      </c>
      <c r="AO32" s="44" t="str">
        <f t="shared" si="27"/>
        <v/>
      </c>
      <c r="AP32" s="44" t="str">
        <f t="shared" si="27"/>
        <v/>
      </c>
      <c r="AQ32" s="44" t="str">
        <f t="shared" si="27"/>
        <v/>
      </c>
      <c r="AR32" s="44" t="str">
        <f t="shared" si="27"/>
        <v/>
      </c>
      <c r="AS32" s="44" t="str">
        <f t="shared" si="27"/>
        <v/>
      </c>
      <c r="AT32" s="44" t="str">
        <f t="shared" si="27"/>
        <v/>
      </c>
      <c r="AU32" s="44" t="str">
        <f t="shared" si="28"/>
        <v/>
      </c>
      <c r="AV32" s="44" t="str">
        <f t="shared" si="28"/>
        <v/>
      </c>
      <c r="AW32" s="44" t="str">
        <f t="shared" si="28"/>
        <v/>
      </c>
      <c r="AX32" s="44" t="str">
        <f t="shared" si="28"/>
        <v/>
      </c>
      <c r="AY32" s="44" t="str">
        <f t="shared" si="28"/>
        <v/>
      </c>
      <c r="AZ32" s="44" t="str">
        <f t="shared" si="28"/>
        <v/>
      </c>
      <c r="BA32" s="44" t="str">
        <f t="shared" si="28"/>
        <v/>
      </c>
    </row>
    <row r="33" spans="2:53" x14ac:dyDescent="0.2">
      <c r="B33" s="37">
        <f t="shared" si="1"/>
        <v>5</v>
      </c>
      <c r="C33" s="37">
        <f t="shared" si="2"/>
        <v>5</v>
      </c>
      <c r="D33" s="37" t="str">
        <f t="shared" si="3"/>
        <v>1994_5_5</v>
      </c>
      <c r="E33" s="37" t="str">
        <f t="shared" si="9"/>
        <v>1_5_5</v>
      </c>
      <c r="F33" s="37">
        <f t="shared" si="10"/>
        <v>1</v>
      </c>
      <c r="G33" s="37">
        <f t="shared" si="11"/>
        <v>32</v>
      </c>
      <c r="H33" s="37">
        <f t="shared" si="12"/>
        <v>1032</v>
      </c>
      <c r="I33" s="44">
        <v>1994</v>
      </c>
      <c r="J33" s="44" t="s">
        <v>76</v>
      </c>
      <c r="K33" s="44" t="s">
        <v>432</v>
      </c>
      <c r="L33" s="44" t="str">
        <f t="shared" si="13"/>
        <v>1994_理科</v>
      </c>
      <c r="M33" s="44" t="str">
        <f t="shared" si="14"/>
        <v>1994_理科_化学ⅠＡ</v>
      </c>
      <c r="N33" s="44">
        <f t="shared" si="4"/>
        <v>1032</v>
      </c>
      <c r="P33" s="44">
        <f t="shared" si="15"/>
        <v>32</v>
      </c>
      <c r="X33" s="46">
        <v>30</v>
      </c>
      <c r="Y33" s="43" t="str">
        <f t="shared" si="18"/>
        <v/>
      </c>
      <c r="Z33" s="44" t="str">
        <f t="shared" si="19"/>
        <v/>
      </c>
      <c r="AA33" s="44" t="str">
        <f t="shared" si="26"/>
        <v/>
      </c>
      <c r="AB33" s="44" t="str">
        <f t="shared" si="26"/>
        <v/>
      </c>
      <c r="AC33" s="44" t="str">
        <f t="shared" si="26"/>
        <v/>
      </c>
      <c r="AD33" s="44" t="str">
        <f t="shared" si="26"/>
        <v/>
      </c>
      <c r="AE33" s="44" t="str">
        <f t="shared" si="26"/>
        <v/>
      </c>
      <c r="AF33" s="44" t="str">
        <f t="shared" si="26"/>
        <v/>
      </c>
      <c r="AG33" s="44" t="str">
        <f t="shared" si="26"/>
        <v/>
      </c>
      <c r="AH33" s="44" t="str">
        <f t="shared" si="26"/>
        <v/>
      </c>
      <c r="AI33" s="44" t="str">
        <f t="shared" si="26"/>
        <v/>
      </c>
      <c r="AJ33" s="44" t="str">
        <f t="shared" si="26"/>
        <v>造園緑化材料</v>
      </c>
      <c r="AK33" s="44" t="str">
        <f t="shared" si="27"/>
        <v>建築構造</v>
      </c>
      <c r="AL33" s="44" t="str">
        <f t="shared" si="27"/>
        <v/>
      </c>
      <c r="AM33" s="44" t="str">
        <f t="shared" si="27"/>
        <v/>
      </c>
      <c r="AN33" s="44" t="str">
        <f t="shared" si="27"/>
        <v/>
      </c>
      <c r="AO33" s="44" t="str">
        <f t="shared" si="27"/>
        <v/>
      </c>
      <c r="AP33" s="44" t="str">
        <f t="shared" si="27"/>
        <v/>
      </c>
      <c r="AQ33" s="44" t="str">
        <f t="shared" si="27"/>
        <v/>
      </c>
      <c r="AR33" s="44" t="str">
        <f t="shared" si="27"/>
        <v/>
      </c>
      <c r="AS33" s="44" t="str">
        <f t="shared" si="27"/>
        <v/>
      </c>
      <c r="AT33" s="44" t="str">
        <f t="shared" si="27"/>
        <v/>
      </c>
      <c r="AU33" s="44" t="str">
        <f t="shared" si="28"/>
        <v/>
      </c>
      <c r="AV33" s="44" t="str">
        <f t="shared" si="28"/>
        <v/>
      </c>
      <c r="AW33" s="44" t="str">
        <f t="shared" si="28"/>
        <v/>
      </c>
      <c r="AX33" s="44" t="str">
        <f t="shared" si="28"/>
        <v/>
      </c>
      <c r="AY33" s="44" t="str">
        <f t="shared" si="28"/>
        <v/>
      </c>
      <c r="AZ33" s="44" t="str">
        <f t="shared" si="28"/>
        <v/>
      </c>
      <c r="BA33" s="44" t="str">
        <f t="shared" si="28"/>
        <v/>
      </c>
    </row>
    <row r="34" spans="2:53" x14ac:dyDescent="0.2">
      <c r="B34" s="37">
        <f t="shared" si="1"/>
        <v>5</v>
      </c>
      <c r="C34" s="37">
        <f t="shared" si="2"/>
        <v>6</v>
      </c>
      <c r="D34" s="37" t="str">
        <f t="shared" si="3"/>
        <v>1994_5_6</v>
      </c>
      <c r="E34" s="37" t="str">
        <f t="shared" si="9"/>
        <v>1_6_5</v>
      </c>
      <c r="F34" s="37">
        <f t="shared" si="10"/>
        <v>1</v>
      </c>
      <c r="G34" s="37">
        <f t="shared" si="11"/>
        <v>33</v>
      </c>
      <c r="H34" s="37">
        <f t="shared" si="12"/>
        <v>1033</v>
      </c>
      <c r="I34" s="44">
        <v>1994</v>
      </c>
      <c r="J34" s="44" t="s">
        <v>76</v>
      </c>
      <c r="K34" s="44" t="s">
        <v>433</v>
      </c>
      <c r="L34" s="44" t="str">
        <f t="shared" si="13"/>
        <v>1994_理科</v>
      </c>
      <c r="M34" s="44" t="str">
        <f t="shared" si="14"/>
        <v>1994_理科_化学ⅠＢ</v>
      </c>
      <c r="N34" s="44">
        <f t="shared" si="4"/>
        <v>1033</v>
      </c>
      <c r="P34" s="44">
        <f t="shared" si="15"/>
        <v>33</v>
      </c>
      <c r="X34" s="46">
        <v>31</v>
      </c>
      <c r="Y34" s="43" t="str">
        <f t="shared" si="18"/>
        <v/>
      </c>
      <c r="Z34" s="44" t="str">
        <f t="shared" si="19"/>
        <v/>
      </c>
      <c r="AA34" s="44" t="str">
        <f t="shared" ref="AA34:AJ43" si="29">IFERROR(VLOOKUP($W$1&amp;"_"&amp;AA$1&amp;"_"&amp;$X34,$D:$K,8,0),"")</f>
        <v/>
      </c>
      <c r="AB34" s="44" t="str">
        <f t="shared" si="29"/>
        <v/>
      </c>
      <c r="AC34" s="44" t="str">
        <f t="shared" si="29"/>
        <v/>
      </c>
      <c r="AD34" s="44" t="str">
        <f t="shared" si="29"/>
        <v/>
      </c>
      <c r="AE34" s="44" t="str">
        <f t="shared" si="29"/>
        <v/>
      </c>
      <c r="AF34" s="44" t="str">
        <f t="shared" si="29"/>
        <v/>
      </c>
      <c r="AG34" s="44" t="str">
        <f t="shared" si="29"/>
        <v/>
      </c>
      <c r="AH34" s="44" t="str">
        <f t="shared" si="29"/>
        <v/>
      </c>
      <c r="AI34" s="44" t="str">
        <f t="shared" si="29"/>
        <v/>
      </c>
      <c r="AJ34" s="44" t="str">
        <f t="shared" si="29"/>
        <v>造園施工・管理</v>
      </c>
      <c r="AK34" s="44" t="str">
        <f t="shared" ref="AK34:AT43" si="30">IFERROR(VLOOKUP($W$1&amp;"_"&amp;AK$1&amp;"_"&amp;$X34,$D:$K,8,0),"")</f>
        <v>建築施工</v>
      </c>
      <c r="AL34" s="44" t="str">
        <f t="shared" si="30"/>
        <v/>
      </c>
      <c r="AM34" s="44" t="str">
        <f t="shared" si="30"/>
        <v/>
      </c>
      <c r="AN34" s="44" t="str">
        <f t="shared" si="30"/>
        <v/>
      </c>
      <c r="AO34" s="44" t="str">
        <f t="shared" si="30"/>
        <v/>
      </c>
      <c r="AP34" s="44" t="str">
        <f t="shared" si="30"/>
        <v/>
      </c>
      <c r="AQ34" s="44" t="str">
        <f t="shared" si="30"/>
        <v/>
      </c>
      <c r="AR34" s="44" t="str">
        <f t="shared" si="30"/>
        <v/>
      </c>
      <c r="AS34" s="44" t="str">
        <f t="shared" si="30"/>
        <v/>
      </c>
      <c r="AT34" s="44" t="str">
        <f t="shared" si="30"/>
        <v/>
      </c>
      <c r="AU34" s="44" t="str">
        <f t="shared" ref="AU34:BA43" si="31">IFERROR(VLOOKUP($W$1&amp;"_"&amp;AU$1&amp;"_"&amp;$X34,$D:$K,8,0),"")</f>
        <v/>
      </c>
      <c r="AV34" s="44" t="str">
        <f t="shared" si="31"/>
        <v/>
      </c>
      <c r="AW34" s="44" t="str">
        <f t="shared" si="31"/>
        <v/>
      </c>
      <c r="AX34" s="44" t="str">
        <f t="shared" si="31"/>
        <v/>
      </c>
      <c r="AY34" s="44" t="str">
        <f t="shared" si="31"/>
        <v/>
      </c>
      <c r="AZ34" s="44" t="str">
        <f t="shared" si="31"/>
        <v/>
      </c>
      <c r="BA34" s="44" t="str">
        <f t="shared" si="31"/>
        <v/>
      </c>
    </row>
    <row r="35" spans="2:53" x14ac:dyDescent="0.2">
      <c r="B35" s="37">
        <f t="shared" si="1"/>
        <v>5</v>
      </c>
      <c r="C35" s="37">
        <f t="shared" si="2"/>
        <v>7</v>
      </c>
      <c r="D35" s="37" t="str">
        <f t="shared" si="3"/>
        <v>1994_5_7</v>
      </c>
      <c r="E35" s="37" t="str">
        <f t="shared" si="9"/>
        <v>1_7_5</v>
      </c>
      <c r="F35" s="37">
        <f t="shared" si="10"/>
        <v>1</v>
      </c>
      <c r="G35" s="37">
        <f t="shared" si="11"/>
        <v>34</v>
      </c>
      <c r="H35" s="37">
        <f t="shared" si="12"/>
        <v>1034</v>
      </c>
      <c r="I35" s="44">
        <v>1994</v>
      </c>
      <c r="J35" s="44" t="s">
        <v>76</v>
      </c>
      <c r="K35" s="44" t="s">
        <v>434</v>
      </c>
      <c r="L35" s="44" t="str">
        <f t="shared" si="13"/>
        <v>1994_理科</v>
      </c>
      <c r="M35" s="44" t="str">
        <f t="shared" si="14"/>
        <v>1994_理科_化学Ⅱ</v>
      </c>
      <c r="N35" s="44">
        <f t="shared" si="4"/>
        <v>1034</v>
      </c>
      <c r="P35" s="44">
        <f t="shared" si="15"/>
        <v>34</v>
      </c>
      <c r="X35" s="46">
        <v>32</v>
      </c>
      <c r="Y35" s="43" t="str">
        <f t="shared" si="18"/>
        <v/>
      </c>
      <c r="Z35" s="44" t="str">
        <f t="shared" si="19"/>
        <v/>
      </c>
      <c r="AA35" s="44" t="str">
        <f t="shared" si="29"/>
        <v/>
      </c>
      <c r="AB35" s="44" t="str">
        <f t="shared" si="29"/>
        <v/>
      </c>
      <c r="AC35" s="44" t="str">
        <f t="shared" si="29"/>
        <v/>
      </c>
      <c r="AD35" s="44" t="str">
        <f t="shared" si="29"/>
        <v/>
      </c>
      <c r="AE35" s="44" t="str">
        <f t="shared" si="29"/>
        <v/>
      </c>
      <c r="AF35" s="44" t="str">
        <f t="shared" si="29"/>
        <v/>
      </c>
      <c r="AG35" s="44" t="str">
        <f t="shared" si="29"/>
        <v/>
      </c>
      <c r="AH35" s="44" t="str">
        <f t="shared" si="29"/>
        <v/>
      </c>
      <c r="AI35" s="44" t="str">
        <f t="shared" si="29"/>
        <v/>
      </c>
      <c r="AJ35" s="44" t="str">
        <f t="shared" si="29"/>
        <v>農業経済</v>
      </c>
      <c r="AK35" s="44" t="str">
        <f t="shared" si="30"/>
        <v>建築構造設計</v>
      </c>
      <c r="AL35" s="44" t="str">
        <f t="shared" si="30"/>
        <v/>
      </c>
      <c r="AM35" s="44" t="str">
        <f t="shared" si="30"/>
        <v/>
      </c>
      <c r="AN35" s="44" t="str">
        <f t="shared" si="30"/>
        <v/>
      </c>
      <c r="AO35" s="44" t="str">
        <f t="shared" si="30"/>
        <v/>
      </c>
      <c r="AP35" s="44" t="str">
        <f t="shared" si="30"/>
        <v/>
      </c>
      <c r="AQ35" s="44" t="str">
        <f t="shared" si="30"/>
        <v/>
      </c>
      <c r="AR35" s="44" t="str">
        <f t="shared" si="30"/>
        <v/>
      </c>
      <c r="AS35" s="44" t="str">
        <f t="shared" si="30"/>
        <v/>
      </c>
      <c r="AT35" s="44" t="str">
        <f t="shared" si="30"/>
        <v/>
      </c>
      <c r="AU35" s="44" t="str">
        <f t="shared" si="31"/>
        <v/>
      </c>
      <c r="AV35" s="44" t="str">
        <f t="shared" si="31"/>
        <v/>
      </c>
      <c r="AW35" s="44" t="str">
        <f t="shared" si="31"/>
        <v/>
      </c>
      <c r="AX35" s="44" t="str">
        <f t="shared" si="31"/>
        <v/>
      </c>
      <c r="AY35" s="44" t="str">
        <f t="shared" si="31"/>
        <v/>
      </c>
      <c r="AZ35" s="44" t="str">
        <f t="shared" si="31"/>
        <v/>
      </c>
      <c r="BA35" s="44" t="str">
        <f t="shared" si="31"/>
        <v/>
      </c>
    </row>
    <row r="36" spans="2:53" x14ac:dyDescent="0.2">
      <c r="B36" s="37">
        <f t="shared" si="1"/>
        <v>5</v>
      </c>
      <c r="C36" s="37">
        <f t="shared" si="2"/>
        <v>8</v>
      </c>
      <c r="D36" s="37" t="str">
        <f t="shared" si="3"/>
        <v>1994_5_8</v>
      </c>
      <c r="E36" s="37" t="str">
        <f t="shared" si="9"/>
        <v>1_8_5</v>
      </c>
      <c r="F36" s="37">
        <f t="shared" si="10"/>
        <v>1</v>
      </c>
      <c r="G36" s="37">
        <f t="shared" si="11"/>
        <v>35</v>
      </c>
      <c r="H36" s="37">
        <f t="shared" si="12"/>
        <v>1035</v>
      </c>
      <c r="I36" s="44">
        <v>1994</v>
      </c>
      <c r="J36" s="44" t="s">
        <v>76</v>
      </c>
      <c r="K36" s="44" t="s">
        <v>435</v>
      </c>
      <c r="L36" s="44" t="str">
        <f t="shared" si="13"/>
        <v>1994_理科</v>
      </c>
      <c r="M36" s="44" t="str">
        <f t="shared" si="14"/>
        <v>1994_理科_生物ⅠＡ</v>
      </c>
      <c r="N36" s="44">
        <f t="shared" si="4"/>
        <v>1035</v>
      </c>
      <c r="P36" s="44">
        <f t="shared" si="15"/>
        <v>35</v>
      </c>
      <c r="X36" s="46">
        <v>33</v>
      </c>
      <c r="Y36" s="43" t="str">
        <f t="shared" ref="Y36:Y67" si="32">IF($Z36="","",COUNTIF($L:$L,W$1&amp;"_"&amp;$Z36))</f>
        <v/>
      </c>
      <c r="Z36" s="44" t="str">
        <f t="shared" ref="Z36:Z67" si="33">IFERROR(VLOOKUP($W$1&amp;"_"&amp;$X36&amp;"_1",$D:$J,7,0),"")</f>
        <v/>
      </c>
      <c r="AA36" s="44" t="str">
        <f t="shared" si="29"/>
        <v/>
      </c>
      <c r="AB36" s="44" t="str">
        <f t="shared" si="29"/>
        <v/>
      </c>
      <c r="AC36" s="44" t="str">
        <f t="shared" si="29"/>
        <v/>
      </c>
      <c r="AD36" s="44" t="str">
        <f t="shared" si="29"/>
        <v/>
      </c>
      <c r="AE36" s="44" t="str">
        <f t="shared" si="29"/>
        <v/>
      </c>
      <c r="AF36" s="44" t="str">
        <f t="shared" si="29"/>
        <v/>
      </c>
      <c r="AG36" s="44" t="str">
        <f t="shared" si="29"/>
        <v/>
      </c>
      <c r="AH36" s="44" t="str">
        <f t="shared" si="29"/>
        <v/>
      </c>
      <c r="AI36" s="44" t="str">
        <f t="shared" si="29"/>
        <v/>
      </c>
      <c r="AJ36" s="44" t="str">
        <f t="shared" si="29"/>
        <v>農業会計</v>
      </c>
      <c r="AK36" s="44" t="str">
        <f t="shared" si="30"/>
        <v>建築計画</v>
      </c>
      <c r="AL36" s="44" t="str">
        <f t="shared" si="30"/>
        <v/>
      </c>
      <c r="AM36" s="44" t="str">
        <f t="shared" si="30"/>
        <v/>
      </c>
      <c r="AN36" s="44" t="str">
        <f t="shared" si="30"/>
        <v/>
      </c>
      <c r="AO36" s="44" t="str">
        <f t="shared" si="30"/>
        <v/>
      </c>
      <c r="AP36" s="44" t="str">
        <f t="shared" si="30"/>
        <v/>
      </c>
      <c r="AQ36" s="44" t="str">
        <f t="shared" si="30"/>
        <v/>
      </c>
      <c r="AR36" s="44" t="str">
        <f t="shared" si="30"/>
        <v/>
      </c>
      <c r="AS36" s="44" t="str">
        <f t="shared" si="30"/>
        <v/>
      </c>
      <c r="AT36" s="44" t="str">
        <f t="shared" si="30"/>
        <v/>
      </c>
      <c r="AU36" s="44" t="str">
        <f t="shared" si="31"/>
        <v/>
      </c>
      <c r="AV36" s="44" t="str">
        <f t="shared" si="31"/>
        <v/>
      </c>
      <c r="AW36" s="44" t="str">
        <f t="shared" si="31"/>
        <v/>
      </c>
      <c r="AX36" s="44" t="str">
        <f t="shared" si="31"/>
        <v/>
      </c>
      <c r="AY36" s="44" t="str">
        <f t="shared" si="31"/>
        <v/>
      </c>
      <c r="AZ36" s="44" t="str">
        <f t="shared" si="31"/>
        <v/>
      </c>
      <c r="BA36" s="44" t="str">
        <f t="shared" si="31"/>
        <v/>
      </c>
    </row>
    <row r="37" spans="2:53" x14ac:dyDescent="0.2">
      <c r="B37" s="37">
        <f t="shared" si="1"/>
        <v>5</v>
      </c>
      <c r="C37" s="37">
        <f t="shared" si="2"/>
        <v>9</v>
      </c>
      <c r="D37" s="37" t="str">
        <f t="shared" si="3"/>
        <v>1994_5_9</v>
      </c>
      <c r="E37" s="37" t="str">
        <f t="shared" si="9"/>
        <v>1_9_5</v>
      </c>
      <c r="F37" s="37">
        <f t="shared" si="10"/>
        <v>1</v>
      </c>
      <c r="G37" s="37">
        <f t="shared" si="11"/>
        <v>36</v>
      </c>
      <c r="H37" s="37">
        <f t="shared" si="12"/>
        <v>1036</v>
      </c>
      <c r="I37" s="44">
        <v>1994</v>
      </c>
      <c r="J37" s="44" t="s">
        <v>76</v>
      </c>
      <c r="K37" s="44" t="s">
        <v>436</v>
      </c>
      <c r="L37" s="44" t="str">
        <f t="shared" si="13"/>
        <v>1994_理科</v>
      </c>
      <c r="M37" s="44" t="str">
        <f t="shared" si="14"/>
        <v>1994_理科_生物ⅠＢ</v>
      </c>
      <c r="N37" s="44">
        <f t="shared" si="4"/>
        <v>1036</v>
      </c>
      <c r="P37" s="44">
        <f t="shared" si="15"/>
        <v>36</v>
      </c>
      <c r="X37" s="46">
        <v>34</v>
      </c>
      <c r="Y37" s="43" t="str">
        <f t="shared" si="32"/>
        <v/>
      </c>
      <c r="Z37" s="44" t="str">
        <f t="shared" si="33"/>
        <v/>
      </c>
      <c r="AA37" s="44" t="str">
        <f t="shared" si="29"/>
        <v/>
      </c>
      <c r="AB37" s="44" t="str">
        <f t="shared" si="29"/>
        <v/>
      </c>
      <c r="AC37" s="44" t="str">
        <f t="shared" si="29"/>
        <v/>
      </c>
      <c r="AD37" s="44" t="str">
        <f t="shared" si="29"/>
        <v/>
      </c>
      <c r="AE37" s="44" t="str">
        <f t="shared" si="29"/>
        <v/>
      </c>
      <c r="AF37" s="44" t="str">
        <f t="shared" si="29"/>
        <v/>
      </c>
      <c r="AG37" s="44" t="str">
        <f t="shared" si="29"/>
        <v/>
      </c>
      <c r="AH37" s="44" t="str">
        <f t="shared" si="29"/>
        <v/>
      </c>
      <c r="AI37" s="44" t="str">
        <f t="shared" si="29"/>
        <v/>
      </c>
      <c r="AJ37" s="44" t="str">
        <f t="shared" si="29"/>
        <v>食品流通</v>
      </c>
      <c r="AK37" s="44" t="str">
        <f t="shared" si="30"/>
        <v>空気調和設備</v>
      </c>
      <c r="AL37" s="44" t="str">
        <f t="shared" si="30"/>
        <v/>
      </c>
      <c r="AM37" s="44" t="str">
        <f t="shared" si="30"/>
        <v/>
      </c>
      <c r="AN37" s="44" t="str">
        <f t="shared" si="30"/>
        <v/>
      </c>
      <c r="AO37" s="44" t="str">
        <f t="shared" si="30"/>
        <v/>
      </c>
      <c r="AP37" s="44" t="str">
        <f t="shared" si="30"/>
        <v/>
      </c>
      <c r="AQ37" s="44" t="str">
        <f t="shared" si="30"/>
        <v/>
      </c>
      <c r="AR37" s="44" t="str">
        <f t="shared" si="30"/>
        <v/>
      </c>
      <c r="AS37" s="44" t="str">
        <f t="shared" si="30"/>
        <v/>
      </c>
      <c r="AT37" s="44" t="str">
        <f t="shared" si="30"/>
        <v/>
      </c>
      <c r="AU37" s="44" t="str">
        <f t="shared" si="31"/>
        <v/>
      </c>
      <c r="AV37" s="44" t="str">
        <f t="shared" si="31"/>
        <v/>
      </c>
      <c r="AW37" s="44" t="str">
        <f t="shared" si="31"/>
        <v/>
      </c>
      <c r="AX37" s="44" t="str">
        <f t="shared" si="31"/>
        <v/>
      </c>
      <c r="AY37" s="44" t="str">
        <f t="shared" si="31"/>
        <v/>
      </c>
      <c r="AZ37" s="44" t="str">
        <f t="shared" si="31"/>
        <v/>
      </c>
      <c r="BA37" s="44" t="str">
        <f t="shared" si="31"/>
        <v/>
      </c>
    </row>
    <row r="38" spans="2:53" x14ac:dyDescent="0.2">
      <c r="B38" s="37">
        <f t="shared" si="1"/>
        <v>5</v>
      </c>
      <c r="C38" s="37">
        <f t="shared" si="2"/>
        <v>10</v>
      </c>
      <c r="D38" s="37" t="str">
        <f t="shared" si="3"/>
        <v>1994_5_10</v>
      </c>
      <c r="E38" s="37" t="str">
        <f t="shared" si="9"/>
        <v>1_10_5</v>
      </c>
      <c r="F38" s="37">
        <f t="shared" si="10"/>
        <v>1</v>
      </c>
      <c r="G38" s="37">
        <f t="shared" si="11"/>
        <v>37</v>
      </c>
      <c r="H38" s="37">
        <f t="shared" si="12"/>
        <v>1037</v>
      </c>
      <c r="I38" s="44">
        <v>1994</v>
      </c>
      <c r="J38" s="44" t="s">
        <v>76</v>
      </c>
      <c r="K38" s="44" t="s">
        <v>437</v>
      </c>
      <c r="L38" s="44" t="str">
        <f t="shared" si="13"/>
        <v>1994_理科</v>
      </c>
      <c r="M38" s="44" t="str">
        <f t="shared" si="14"/>
        <v>1994_理科_生物Ⅱ</v>
      </c>
      <c r="N38" s="44">
        <f t="shared" si="4"/>
        <v>1037</v>
      </c>
      <c r="P38" s="44">
        <f t="shared" si="15"/>
        <v>37</v>
      </c>
      <c r="X38" s="46">
        <v>35</v>
      </c>
      <c r="Y38" s="43" t="str">
        <f t="shared" si="32"/>
        <v/>
      </c>
      <c r="Z38" s="44" t="str">
        <f t="shared" si="33"/>
        <v/>
      </c>
      <c r="AA38" s="44" t="str">
        <f t="shared" si="29"/>
        <v/>
      </c>
      <c r="AB38" s="44" t="str">
        <f t="shared" si="29"/>
        <v/>
      </c>
      <c r="AC38" s="44" t="str">
        <f t="shared" si="29"/>
        <v/>
      </c>
      <c r="AD38" s="44" t="str">
        <f t="shared" si="29"/>
        <v/>
      </c>
      <c r="AE38" s="44" t="str">
        <f t="shared" si="29"/>
        <v/>
      </c>
      <c r="AF38" s="44" t="str">
        <f t="shared" si="29"/>
        <v/>
      </c>
      <c r="AG38" s="44" t="str">
        <f t="shared" si="29"/>
        <v/>
      </c>
      <c r="AH38" s="44" t="str">
        <f t="shared" si="29"/>
        <v/>
      </c>
      <c r="AI38" s="44" t="str">
        <f t="shared" si="29"/>
        <v/>
      </c>
      <c r="AJ38" s="44" t="str">
        <f t="shared" si="29"/>
        <v>食品加工</v>
      </c>
      <c r="AK38" s="44" t="str">
        <f t="shared" si="30"/>
        <v>衛生・防災設備</v>
      </c>
      <c r="AL38" s="44" t="str">
        <f t="shared" si="30"/>
        <v/>
      </c>
      <c r="AM38" s="44" t="str">
        <f t="shared" si="30"/>
        <v/>
      </c>
      <c r="AN38" s="44" t="str">
        <f t="shared" si="30"/>
        <v/>
      </c>
      <c r="AO38" s="44" t="str">
        <f t="shared" si="30"/>
        <v/>
      </c>
      <c r="AP38" s="44" t="str">
        <f t="shared" si="30"/>
        <v/>
      </c>
      <c r="AQ38" s="44" t="str">
        <f t="shared" si="30"/>
        <v/>
      </c>
      <c r="AR38" s="44" t="str">
        <f t="shared" si="30"/>
        <v/>
      </c>
      <c r="AS38" s="44" t="str">
        <f t="shared" si="30"/>
        <v/>
      </c>
      <c r="AT38" s="44" t="str">
        <f t="shared" si="30"/>
        <v/>
      </c>
      <c r="AU38" s="44" t="str">
        <f t="shared" si="31"/>
        <v/>
      </c>
      <c r="AV38" s="44" t="str">
        <f t="shared" si="31"/>
        <v/>
      </c>
      <c r="AW38" s="44" t="str">
        <f t="shared" si="31"/>
        <v/>
      </c>
      <c r="AX38" s="44" t="str">
        <f t="shared" si="31"/>
        <v/>
      </c>
      <c r="AY38" s="44" t="str">
        <f t="shared" si="31"/>
        <v/>
      </c>
      <c r="AZ38" s="44" t="str">
        <f t="shared" si="31"/>
        <v/>
      </c>
      <c r="BA38" s="44" t="str">
        <f t="shared" si="31"/>
        <v/>
      </c>
    </row>
    <row r="39" spans="2:53" x14ac:dyDescent="0.2">
      <c r="B39" s="37">
        <f t="shared" si="1"/>
        <v>5</v>
      </c>
      <c r="C39" s="37">
        <f t="shared" si="2"/>
        <v>11</v>
      </c>
      <c r="D39" s="37" t="str">
        <f t="shared" si="3"/>
        <v>1994_5_11</v>
      </c>
      <c r="E39" s="37" t="str">
        <f t="shared" si="9"/>
        <v>1_11_5</v>
      </c>
      <c r="F39" s="37">
        <f t="shared" si="10"/>
        <v>1</v>
      </c>
      <c r="G39" s="37">
        <f t="shared" si="11"/>
        <v>38</v>
      </c>
      <c r="H39" s="37">
        <f t="shared" si="12"/>
        <v>1038</v>
      </c>
      <c r="I39" s="44">
        <v>1994</v>
      </c>
      <c r="J39" s="44" t="s">
        <v>76</v>
      </c>
      <c r="K39" s="44" t="s">
        <v>438</v>
      </c>
      <c r="L39" s="44" t="str">
        <f t="shared" si="13"/>
        <v>1994_理科</v>
      </c>
      <c r="M39" s="44" t="str">
        <f t="shared" si="14"/>
        <v>1994_理科_地学ⅠＡ</v>
      </c>
      <c r="N39" s="44">
        <f t="shared" si="4"/>
        <v>1038</v>
      </c>
      <c r="P39" s="44">
        <f t="shared" si="15"/>
        <v>38</v>
      </c>
      <c r="X39" s="46">
        <v>36</v>
      </c>
      <c r="Y39" s="43" t="str">
        <f t="shared" si="32"/>
        <v/>
      </c>
      <c r="Z39" s="44" t="str">
        <f t="shared" si="33"/>
        <v/>
      </c>
      <c r="AA39" s="44" t="str">
        <f t="shared" si="29"/>
        <v/>
      </c>
      <c r="AB39" s="44" t="str">
        <f t="shared" si="29"/>
        <v/>
      </c>
      <c r="AC39" s="44" t="str">
        <f t="shared" si="29"/>
        <v/>
      </c>
      <c r="AD39" s="44" t="str">
        <f t="shared" si="29"/>
        <v/>
      </c>
      <c r="AE39" s="44" t="str">
        <f t="shared" si="29"/>
        <v/>
      </c>
      <c r="AF39" s="44" t="str">
        <f t="shared" si="29"/>
        <v/>
      </c>
      <c r="AG39" s="44" t="str">
        <f t="shared" si="29"/>
        <v/>
      </c>
      <c r="AH39" s="44" t="str">
        <f t="shared" si="29"/>
        <v/>
      </c>
      <c r="AI39" s="44" t="str">
        <f t="shared" si="29"/>
        <v/>
      </c>
      <c r="AJ39" s="44" t="str">
        <f t="shared" si="29"/>
        <v>生活園芸</v>
      </c>
      <c r="AK39" s="44" t="str">
        <f t="shared" si="30"/>
        <v>設備施工</v>
      </c>
      <c r="AL39" s="44" t="str">
        <f t="shared" si="30"/>
        <v/>
      </c>
      <c r="AM39" s="44" t="str">
        <f t="shared" si="30"/>
        <v/>
      </c>
      <c r="AN39" s="44" t="str">
        <f t="shared" si="30"/>
        <v/>
      </c>
      <c r="AO39" s="44" t="str">
        <f t="shared" si="30"/>
        <v/>
      </c>
      <c r="AP39" s="44" t="str">
        <f t="shared" si="30"/>
        <v/>
      </c>
      <c r="AQ39" s="44" t="str">
        <f t="shared" si="30"/>
        <v/>
      </c>
      <c r="AR39" s="44" t="str">
        <f t="shared" si="30"/>
        <v/>
      </c>
      <c r="AS39" s="44" t="str">
        <f t="shared" si="30"/>
        <v/>
      </c>
      <c r="AT39" s="44" t="str">
        <f t="shared" si="30"/>
        <v/>
      </c>
      <c r="AU39" s="44" t="str">
        <f t="shared" si="31"/>
        <v/>
      </c>
      <c r="AV39" s="44" t="str">
        <f t="shared" si="31"/>
        <v/>
      </c>
      <c r="AW39" s="44" t="str">
        <f t="shared" si="31"/>
        <v/>
      </c>
      <c r="AX39" s="44" t="str">
        <f t="shared" si="31"/>
        <v/>
      </c>
      <c r="AY39" s="44" t="str">
        <f t="shared" si="31"/>
        <v/>
      </c>
      <c r="AZ39" s="44" t="str">
        <f t="shared" si="31"/>
        <v/>
      </c>
      <c r="BA39" s="44" t="str">
        <f t="shared" si="31"/>
        <v/>
      </c>
    </row>
    <row r="40" spans="2:53" x14ac:dyDescent="0.2">
      <c r="B40" s="37">
        <f t="shared" si="1"/>
        <v>5</v>
      </c>
      <c r="C40" s="37">
        <f t="shared" si="2"/>
        <v>12</v>
      </c>
      <c r="D40" s="37" t="str">
        <f t="shared" si="3"/>
        <v>1994_5_12</v>
      </c>
      <c r="E40" s="37" t="str">
        <f t="shared" si="9"/>
        <v>1_12_5</v>
      </c>
      <c r="F40" s="37">
        <f t="shared" si="10"/>
        <v>1</v>
      </c>
      <c r="G40" s="37">
        <f t="shared" si="11"/>
        <v>39</v>
      </c>
      <c r="H40" s="37">
        <f t="shared" si="12"/>
        <v>1039</v>
      </c>
      <c r="I40" s="44">
        <v>1994</v>
      </c>
      <c r="J40" s="44" t="s">
        <v>76</v>
      </c>
      <c r="K40" s="44" t="s">
        <v>439</v>
      </c>
      <c r="L40" s="44" t="str">
        <f t="shared" si="13"/>
        <v>1994_理科</v>
      </c>
      <c r="M40" s="44" t="str">
        <f t="shared" si="14"/>
        <v>1994_理科_地学ⅠＢ</v>
      </c>
      <c r="N40" s="44">
        <f t="shared" si="4"/>
        <v>1039</v>
      </c>
      <c r="P40" s="44">
        <f t="shared" si="15"/>
        <v>39</v>
      </c>
      <c r="X40" s="46">
        <v>37</v>
      </c>
      <c r="Y40" s="43" t="str">
        <f t="shared" si="32"/>
        <v/>
      </c>
      <c r="Z40" s="44" t="str">
        <f t="shared" si="33"/>
        <v/>
      </c>
      <c r="AA40" s="44" t="str">
        <f t="shared" si="29"/>
        <v/>
      </c>
      <c r="AB40" s="44" t="str">
        <f t="shared" si="29"/>
        <v/>
      </c>
      <c r="AC40" s="44" t="str">
        <f t="shared" si="29"/>
        <v/>
      </c>
      <c r="AD40" s="44" t="str">
        <f t="shared" si="29"/>
        <v/>
      </c>
      <c r="AE40" s="44" t="str">
        <f t="shared" si="29"/>
        <v/>
      </c>
      <c r="AF40" s="44" t="str">
        <f t="shared" si="29"/>
        <v/>
      </c>
      <c r="AG40" s="44" t="str">
        <f t="shared" si="29"/>
        <v/>
      </c>
      <c r="AH40" s="44" t="str">
        <f t="shared" si="29"/>
        <v/>
      </c>
      <c r="AI40" s="44" t="str">
        <f t="shared" si="29"/>
        <v/>
      </c>
      <c r="AJ40" s="44" t="str">
        <f t="shared" si="29"/>
        <v>その他の科目</v>
      </c>
      <c r="AK40" s="44" t="str">
        <f t="shared" si="30"/>
        <v>測量</v>
      </c>
      <c r="AL40" s="44" t="str">
        <f t="shared" si="30"/>
        <v/>
      </c>
      <c r="AM40" s="44" t="str">
        <f t="shared" si="30"/>
        <v/>
      </c>
      <c r="AN40" s="44" t="str">
        <f t="shared" si="30"/>
        <v/>
      </c>
      <c r="AO40" s="44" t="str">
        <f t="shared" si="30"/>
        <v/>
      </c>
      <c r="AP40" s="44" t="str">
        <f t="shared" si="30"/>
        <v/>
      </c>
      <c r="AQ40" s="44" t="str">
        <f t="shared" si="30"/>
        <v/>
      </c>
      <c r="AR40" s="44" t="str">
        <f t="shared" si="30"/>
        <v/>
      </c>
      <c r="AS40" s="44" t="str">
        <f t="shared" si="30"/>
        <v/>
      </c>
      <c r="AT40" s="44" t="str">
        <f t="shared" si="30"/>
        <v/>
      </c>
      <c r="AU40" s="44" t="str">
        <f t="shared" si="31"/>
        <v/>
      </c>
      <c r="AV40" s="44" t="str">
        <f t="shared" si="31"/>
        <v/>
      </c>
      <c r="AW40" s="44" t="str">
        <f t="shared" si="31"/>
        <v/>
      </c>
      <c r="AX40" s="44" t="str">
        <f t="shared" si="31"/>
        <v/>
      </c>
      <c r="AY40" s="44" t="str">
        <f t="shared" si="31"/>
        <v/>
      </c>
      <c r="AZ40" s="44" t="str">
        <f t="shared" si="31"/>
        <v/>
      </c>
      <c r="BA40" s="44" t="str">
        <f t="shared" si="31"/>
        <v/>
      </c>
    </row>
    <row r="41" spans="2:53" x14ac:dyDescent="0.2">
      <c r="B41" s="37">
        <f t="shared" si="1"/>
        <v>5</v>
      </c>
      <c r="C41" s="37">
        <f t="shared" si="2"/>
        <v>13</v>
      </c>
      <c r="D41" s="37" t="str">
        <f t="shared" si="3"/>
        <v>1994_5_13</v>
      </c>
      <c r="E41" s="37" t="str">
        <f t="shared" si="9"/>
        <v>1_13_5</v>
      </c>
      <c r="F41" s="37">
        <f t="shared" si="10"/>
        <v>1</v>
      </c>
      <c r="G41" s="37">
        <f t="shared" si="11"/>
        <v>40</v>
      </c>
      <c r="H41" s="37">
        <f t="shared" si="12"/>
        <v>1040</v>
      </c>
      <c r="I41" s="44">
        <v>1994</v>
      </c>
      <c r="J41" s="44" t="s">
        <v>76</v>
      </c>
      <c r="K41" s="44" t="s">
        <v>440</v>
      </c>
      <c r="L41" s="44" t="str">
        <f t="shared" si="13"/>
        <v>1994_理科</v>
      </c>
      <c r="M41" s="44" t="str">
        <f t="shared" si="14"/>
        <v>1994_理科_地学Ⅱ</v>
      </c>
      <c r="N41" s="44">
        <f t="shared" si="4"/>
        <v>1040</v>
      </c>
      <c r="P41" s="44">
        <f t="shared" si="15"/>
        <v>40</v>
      </c>
      <c r="X41" s="46">
        <v>38</v>
      </c>
      <c r="Y41" s="43" t="str">
        <f t="shared" si="32"/>
        <v/>
      </c>
      <c r="Z41" s="44" t="str">
        <f t="shared" si="33"/>
        <v/>
      </c>
      <c r="AA41" s="44" t="str">
        <f t="shared" si="29"/>
        <v/>
      </c>
      <c r="AB41" s="44" t="str">
        <f t="shared" si="29"/>
        <v/>
      </c>
      <c r="AC41" s="44" t="str">
        <f t="shared" si="29"/>
        <v/>
      </c>
      <c r="AD41" s="44" t="str">
        <f t="shared" si="29"/>
        <v/>
      </c>
      <c r="AE41" s="44" t="str">
        <f t="shared" si="29"/>
        <v/>
      </c>
      <c r="AF41" s="44" t="str">
        <f t="shared" si="29"/>
        <v/>
      </c>
      <c r="AG41" s="44" t="str">
        <f t="shared" si="29"/>
        <v/>
      </c>
      <c r="AH41" s="44" t="str">
        <f t="shared" si="29"/>
        <v/>
      </c>
      <c r="AI41" s="44" t="str">
        <f t="shared" si="29"/>
        <v/>
      </c>
      <c r="AJ41" s="44" t="str">
        <f t="shared" si="29"/>
        <v/>
      </c>
      <c r="AK41" s="44" t="str">
        <f t="shared" si="30"/>
        <v>土木施工</v>
      </c>
      <c r="AL41" s="44" t="str">
        <f t="shared" si="30"/>
        <v/>
      </c>
      <c r="AM41" s="44" t="str">
        <f t="shared" si="30"/>
        <v/>
      </c>
      <c r="AN41" s="44" t="str">
        <f t="shared" si="30"/>
        <v/>
      </c>
      <c r="AO41" s="44" t="str">
        <f t="shared" si="30"/>
        <v/>
      </c>
      <c r="AP41" s="44" t="str">
        <f t="shared" si="30"/>
        <v/>
      </c>
      <c r="AQ41" s="44" t="str">
        <f t="shared" si="30"/>
        <v/>
      </c>
      <c r="AR41" s="44" t="str">
        <f t="shared" si="30"/>
        <v/>
      </c>
      <c r="AS41" s="44" t="str">
        <f t="shared" si="30"/>
        <v/>
      </c>
      <c r="AT41" s="44" t="str">
        <f t="shared" si="30"/>
        <v/>
      </c>
      <c r="AU41" s="44" t="str">
        <f t="shared" si="31"/>
        <v/>
      </c>
      <c r="AV41" s="44" t="str">
        <f t="shared" si="31"/>
        <v/>
      </c>
      <c r="AW41" s="44" t="str">
        <f t="shared" si="31"/>
        <v/>
      </c>
      <c r="AX41" s="44" t="str">
        <f t="shared" si="31"/>
        <v/>
      </c>
      <c r="AY41" s="44" t="str">
        <f t="shared" si="31"/>
        <v/>
      </c>
      <c r="AZ41" s="44" t="str">
        <f t="shared" si="31"/>
        <v/>
      </c>
      <c r="BA41" s="44" t="str">
        <f t="shared" si="31"/>
        <v/>
      </c>
    </row>
    <row r="42" spans="2:53" x14ac:dyDescent="0.2">
      <c r="B42" s="37">
        <f t="shared" si="1"/>
        <v>5</v>
      </c>
      <c r="C42" s="37">
        <f t="shared" si="2"/>
        <v>14</v>
      </c>
      <c r="D42" s="37" t="str">
        <f t="shared" si="3"/>
        <v>1994_5_14</v>
      </c>
      <c r="E42" s="37" t="str">
        <f t="shared" si="9"/>
        <v>1_14_5</v>
      </c>
      <c r="F42" s="37">
        <f t="shared" si="10"/>
        <v>1</v>
      </c>
      <c r="G42" s="37">
        <f t="shared" si="11"/>
        <v>41</v>
      </c>
      <c r="H42" s="37">
        <f t="shared" si="12"/>
        <v>1041</v>
      </c>
      <c r="I42" s="44">
        <v>1994</v>
      </c>
      <c r="J42" s="44" t="s">
        <v>76</v>
      </c>
      <c r="K42" s="44" t="s">
        <v>421</v>
      </c>
      <c r="L42" s="44" t="str">
        <f t="shared" si="13"/>
        <v>1994_理科</v>
      </c>
      <c r="M42" s="44" t="str">
        <f t="shared" si="14"/>
        <v>1994_理科_その他の科目</v>
      </c>
      <c r="N42" s="44">
        <f t="shared" si="4"/>
        <v>1041</v>
      </c>
      <c r="P42" s="44">
        <f t="shared" si="15"/>
        <v>41</v>
      </c>
      <c r="X42" s="46">
        <v>39</v>
      </c>
      <c r="Y42" s="43" t="str">
        <f t="shared" si="32"/>
        <v/>
      </c>
      <c r="Z42" s="44" t="str">
        <f t="shared" si="33"/>
        <v/>
      </c>
      <c r="AA42" s="44" t="str">
        <f t="shared" si="29"/>
        <v/>
      </c>
      <c r="AB42" s="44" t="str">
        <f t="shared" si="29"/>
        <v/>
      </c>
      <c r="AC42" s="44" t="str">
        <f t="shared" si="29"/>
        <v/>
      </c>
      <c r="AD42" s="44" t="str">
        <f t="shared" si="29"/>
        <v/>
      </c>
      <c r="AE42" s="44" t="str">
        <f t="shared" si="29"/>
        <v/>
      </c>
      <c r="AF42" s="44" t="str">
        <f t="shared" si="29"/>
        <v/>
      </c>
      <c r="AG42" s="44" t="str">
        <f t="shared" si="29"/>
        <v/>
      </c>
      <c r="AH42" s="44" t="str">
        <f t="shared" si="29"/>
        <v/>
      </c>
      <c r="AI42" s="44" t="str">
        <f t="shared" si="29"/>
        <v/>
      </c>
      <c r="AJ42" s="44" t="str">
        <f t="shared" si="29"/>
        <v/>
      </c>
      <c r="AK42" s="44" t="str">
        <f t="shared" si="30"/>
        <v>土木設計</v>
      </c>
      <c r="AL42" s="44" t="str">
        <f t="shared" si="30"/>
        <v/>
      </c>
      <c r="AM42" s="44" t="str">
        <f t="shared" si="30"/>
        <v/>
      </c>
      <c r="AN42" s="44" t="str">
        <f t="shared" si="30"/>
        <v/>
      </c>
      <c r="AO42" s="44" t="str">
        <f t="shared" si="30"/>
        <v/>
      </c>
      <c r="AP42" s="44" t="str">
        <f t="shared" si="30"/>
        <v/>
      </c>
      <c r="AQ42" s="44" t="str">
        <f t="shared" si="30"/>
        <v/>
      </c>
      <c r="AR42" s="44" t="str">
        <f t="shared" si="30"/>
        <v/>
      </c>
      <c r="AS42" s="44" t="str">
        <f t="shared" si="30"/>
        <v/>
      </c>
      <c r="AT42" s="44" t="str">
        <f t="shared" si="30"/>
        <v/>
      </c>
      <c r="AU42" s="44" t="str">
        <f t="shared" si="31"/>
        <v/>
      </c>
      <c r="AV42" s="44" t="str">
        <f t="shared" si="31"/>
        <v/>
      </c>
      <c r="AW42" s="44" t="str">
        <f t="shared" si="31"/>
        <v/>
      </c>
      <c r="AX42" s="44" t="str">
        <f t="shared" si="31"/>
        <v/>
      </c>
      <c r="AY42" s="44" t="str">
        <f t="shared" si="31"/>
        <v/>
      </c>
      <c r="AZ42" s="44" t="str">
        <f t="shared" si="31"/>
        <v/>
      </c>
      <c r="BA42" s="44" t="str">
        <f t="shared" si="31"/>
        <v/>
      </c>
    </row>
    <row r="43" spans="2:53" x14ac:dyDescent="0.2">
      <c r="B43" s="37">
        <f t="shared" si="1"/>
        <v>6</v>
      </c>
      <c r="C43" s="37">
        <f t="shared" si="2"/>
        <v>1</v>
      </c>
      <c r="D43" s="37" t="str">
        <f t="shared" si="3"/>
        <v>1994_6_1</v>
      </c>
      <c r="E43" s="37" t="str">
        <f t="shared" si="9"/>
        <v>1_1_6</v>
      </c>
      <c r="F43" s="37">
        <f t="shared" si="10"/>
        <v>1</v>
      </c>
      <c r="G43" s="37">
        <f t="shared" si="11"/>
        <v>42</v>
      </c>
      <c r="H43" s="37">
        <f t="shared" si="12"/>
        <v>1042</v>
      </c>
      <c r="I43" s="44">
        <v>1994</v>
      </c>
      <c r="J43" s="44" t="s">
        <v>405</v>
      </c>
      <c r="K43" s="44" t="s">
        <v>86</v>
      </c>
      <c r="L43" s="44" t="str">
        <f t="shared" si="13"/>
        <v>1994_保健体育</v>
      </c>
      <c r="M43" s="44" t="str">
        <f t="shared" si="14"/>
        <v>1994_保健体育_体育</v>
      </c>
      <c r="N43" s="44">
        <f t="shared" si="4"/>
        <v>1042</v>
      </c>
      <c r="P43" s="44">
        <f t="shared" si="15"/>
        <v>42</v>
      </c>
      <c r="X43" s="46">
        <v>40</v>
      </c>
      <c r="Y43" s="43" t="str">
        <f t="shared" si="32"/>
        <v/>
      </c>
      <c r="Z43" s="44" t="str">
        <f t="shared" si="33"/>
        <v/>
      </c>
      <c r="AA43" s="44" t="str">
        <f t="shared" si="29"/>
        <v/>
      </c>
      <c r="AB43" s="44" t="str">
        <f t="shared" si="29"/>
        <v/>
      </c>
      <c r="AC43" s="44" t="str">
        <f t="shared" si="29"/>
        <v/>
      </c>
      <c r="AD43" s="44" t="str">
        <f t="shared" si="29"/>
        <v/>
      </c>
      <c r="AE43" s="44" t="str">
        <f t="shared" si="29"/>
        <v/>
      </c>
      <c r="AF43" s="44" t="str">
        <f t="shared" si="29"/>
        <v/>
      </c>
      <c r="AG43" s="44" t="str">
        <f t="shared" si="29"/>
        <v/>
      </c>
      <c r="AH43" s="44" t="str">
        <f t="shared" si="29"/>
        <v/>
      </c>
      <c r="AI43" s="44" t="str">
        <f t="shared" si="29"/>
        <v/>
      </c>
      <c r="AJ43" s="44" t="str">
        <f t="shared" si="29"/>
        <v/>
      </c>
      <c r="AK43" s="44" t="str">
        <f t="shared" si="30"/>
        <v>水理</v>
      </c>
      <c r="AL43" s="44" t="str">
        <f t="shared" si="30"/>
        <v/>
      </c>
      <c r="AM43" s="44" t="str">
        <f t="shared" si="30"/>
        <v/>
      </c>
      <c r="AN43" s="44" t="str">
        <f t="shared" si="30"/>
        <v/>
      </c>
      <c r="AO43" s="44" t="str">
        <f t="shared" si="30"/>
        <v/>
      </c>
      <c r="AP43" s="44" t="str">
        <f t="shared" si="30"/>
        <v/>
      </c>
      <c r="AQ43" s="44" t="str">
        <f t="shared" si="30"/>
        <v/>
      </c>
      <c r="AR43" s="44" t="str">
        <f t="shared" si="30"/>
        <v/>
      </c>
      <c r="AS43" s="44" t="str">
        <f t="shared" si="30"/>
        <v/>
      </c>
      <c r="AT43" s="44" t="str">
        <f t="shared" si="30"/>
        <v/>
      </c>
      <c r="AU43" s="44" t="str">
        <f t="shared" si="31"/>
        <v/>
      </c>
      <c r="AV43" s="44" t="str">
        <f t="shared" si="31"/>
        <v/>
      </c>
      <c r="AW43" s="44" t="str">
        <f t="shared" si="31"/>
        <v/>
      </c>
      <c r="AX43" s="44" t="str">
        <f t="shared" si="31"/>
        <v/>
      </c>
      <c r="AY43" s="44" t="str">
        <f t="shared" si="31"/>
        <v/>
      </c>
      <c r="AZ43" s="44" t="str">
        <f t="shared" si="31"/>
        <v/>
      </c>
      <c r="BA43" s="44" t="str">
        <f t="shared" si="31"/>
        <v/>
      </c>
    </row>
    <row r="44" spans="2:53" x14ac:dyDescent="0.2">
      <c r="B44" s="37">
        <f t="shared" si="1"/>
        <v>6</v>
      </c>
      <c r="C44" s="37">
        <f t="shared" si="2"/>
        <v>2</v>
      </c>
      <c r="D44" s="37" t="str">
        <f t="shared" si="3"/>
        <v>1994_6_2</v>
      </c>
      <c r="E44" s="37" t="str">
        <f t="shared" si="9"/>
        <v>1_2_6</v>
      </c>
      <c r="F44" s="37">
        <f t="shared" si="10"/>
        <v>1</v>
      </c>
      <c r="G44" s="37">
        <f t="shared" si="11"/>
        <v>43</v>
      </c>
      <c r="H44" s="37">
        <f t="shared" si="12"/>
        <v>1043</v>
      </c>
      <c r="I44" s="44">
        <v>1994</v>
      </c>
      <c r="J44" s="44" t="s">
        <v>405</v>
      </c>
      <c r="K44" s="44" t="s">
        <v>87</v>
      </c>
      <c r="L44" s="44" t="str">
        <f t="shared" si="13"/>
        <v>1994_保健体育</v>
      </c>
      <c r="M44" s="44" t="str">
        <f t="shared" si="14"/>
        <v>1994_保健体育_保健</v>
      </c>
      <c r="N44" s="44">
        <f t="shared" si="4"/>
        <v>1043</v>
      </c>
      <c r="P44" s="44">
        <f t="shared" si="15"/>
        <v>43</v>
      </c>
      <c r="X44" s="46">
        <v>41</v>
      </c>
      <c r="Y44" s="43" t="str">
        <f t="shared" si="32"/>
        <v/>
      </c>
      <c r="Z44" s="44" t="str">
        <f t="shared" si="33"/>
        <v/>
      </c>
      <c r="AA44" s="44" t="str">
        <f t="shared" ref="AA44:AJ53" si="34">IFERROR(VLOOKUP($W$1&amp;"_"&amp;AA$1&amp;"_"&amp;$X44,$D:$K,8,0),"")</f>
        <v/>
      </c>
      <c r="AB44" s="44" t="str">
        <f t="shared" si="34"/>
        <v/>
      </c>
      <c r="AC44" s="44" t="str">
        <f t="shared" si="34"/>
        <v/>
      </c>
      <c r="AD44" s="44" t="str">
        <f t="shared" si="34"/>
        <v/>
      </c>
      <c r="AE44" s="44" t="str">
        <f t="shared" si="34"/>
        <v/>
      </c>
      <c r="AF44" s="44" t="str">
        <f t="shared" si="34"/>
        <v/>
      </c>
      <c r="AG44" s="44" t="str">
        <f t="shared" si="34"/>
        <v/>
      </c>
      <c r="AH44" s="44" t="str">
        <f t="shared" si="34"/>
        <v/>
      </c>
      <c r="AI44" s="44" t="str">
        <f t="shared" si="34"/>
        <v/>
      </c>
      <c r="AJ44" s="44" t="str">
        <f t="shared" si="34"/>
        <v/>
      </c>
      <c r="AK44" s="44" t="str">
        <f t="shared" ref="AK44:AT53" si="35">IFERROR(VLOOKUP($W$1&amp;"_"&amp;AK$1&amp;"_"&amp;$X44,$D:$K,8,0),"")</f>
        <v>土質力学</v>
      </c>
      <c r="AL44" s="44" t="str">
        <f t="shared" si="35"/>
        <v/>
      </c>
      <c r="AM44" s="44" t="str">
        <f t="shared" si="35"/>
        <v/>
      </c>
      <c r="AN44" s="44" t="str">
        <f t="shared" si="35"/>
        <v/>
      </c>
      <c r="AO44" s="44" t="str">
        <f t="shared" si="35"/>
        <v/>
      </c>
      <c r="AP44" s="44" t="str">
        <f t="shared" si="35"/>
        <v/>
      </c>
      <c r="AQ44" s="44" t="str">
        <f t="shared" si="35"/>
        <v/>
      </c>
      <c r="AR44" s="44" t="str">
        <f t="shared" si="35"/>
        <v/>
      </c>
      <c r="AS44" s="44" t="str">
        <f t="shared" si="35"/>
        <v/>
      </c>
      <c r="AT44" s="44" t="str">
        <f t="shared" si="35"/>
        <v/>
      </c>
      <c r="AU44" s="44" t="str">
        <f t="shared" ref="AU44:BA53" si="36">IFERROR(VLOOKUP($W$1&amp;"_"&amp;AU$1&amp;"_"&amp;$X44,$D:$K,8,0),"")</f>
        <v/>
      </c>
      <c r="AV44" s="44" t="str">
        <f t="shared" si="36"/>
        <v/>
      </c>
      <c r="AW44" s="44" t="str">
        <f t="shared" si="36"/>
        <v/>
      </c>
      <c r="AX44" s="44" t="str">
        <f t="shared" si="36"/>
        <v/>
      </c>
      <c r="AY44" s="44" t="str">
        <f t="shared" si="36"/>
        <v/>
      </c>
      <c r="AZ44" s="44" t="str">
        <f t="shared" si="36"/>
        <v/>
      </c>
      <c r="BA44" s="44" t="str">
        <f t="shared" si="36"/>
        <v/>
      </c>
    </row>
    <row r="45" spans="2:53" x14ac:dyDescent="0.2">
      <c r="B45" s="37">
        <f t="shared" si="1"/>
        <v>6</v>
      </c>
      <c r="C45" s="37">
        <f t="shared" si="2"/>
        <v>3</v>
      </c>
      <c r="D45" s="37" t="str">
        <f t="shared" si="3"/>
        <v>1994_6_3</v>
      </c>
      <c r="E45" s="37" t="str">
        <f t="shared" si="9"/>
        <v>1_3_6</v>
      </c>
      <c r="F45" s="37">
        <f t="shared" si="10"/>
        <v>1</v>
      </c>
      <c r="G45" s="37">
        <f t="shared" si="11"/>
        <v>44</v>
      </c>
      <c r="H45" s="37">
        <f t="shared" si="12"/>
        <v>1044</v>
      </c>
      <c r="I45" s="44">
        <v>1994</v>
      </c>
      <c r="J45" s="44" t="s">
        <v>405</v>
      </c>
      <c r="K45" s="44" t="s">
        <v>421</v>
      </c>
      <c r="L45" s="44" t="str">
        <f t="shared" si="13"/>
        <v>1994_保健体育</v>
      </c>
      <c r="M45" s="44" t="str">
        <f t="shared" si="14"/>
        <v>1994_保健体育_その他の科目</v>
      </c>
      <c r="N45" s="44">
        <f t="shared" si="4"/>
        <v>1044</v>
      </c>
      <c r="P45" s="44">
        <f t="shared" si="15"/>
        <v>44</v>
      </c>
      <c r="X45" s="46">
        <v>42</v>
      </c>
      <c r="Y45" s="43" t="str">
        <f t="shared" si="32"/>
        <v/>
      </c>
      <c r="Z45" s="44" t="str">
        <f t="shared" si="33"/>
        <v/>
      </c>
      <c r="AA45" s="44" t="str">
        <f t="shared" si="34"/>
        <v/>
      </c>
      <c r="AB45" s="44" t="str">
        <f t="shared" si="34"/>
        <v/>
      </c>
      <c r="AC45" s="44" t="str">
        <f t="shared" si="34"/>
        <v/>
      </c>
      <c r="AD45" s="44" t="str">
        <f t="shared" si="34"/>
        <v/>
      </c>
      <c r="AE45" s="44" t="str">
        <f t="shared" si="34"/>
        <v/>
      </c>
      <c r="AF45" s="44" t="str">
        <f t="shared" si="34"/>
        <v/>
      </c>
      <c r="AG45" s="44" t="str">
        <f t="shared" si="34"/>
        <v/>
      </c>
      <c r="AH45" s="44" t="str">
        <f t="shared" si="34"/>
        <v/>
      </c>
      <c r="AI45" s="44" t="str">
        <f t="shared" si="34"/>
        <v/>
      </c>
      <c r="AJ45" s="44" t="str">
        <f t="shared" si="34"/>
        <v/>
      </c>
      <c r="AK45" s="44" t="str">
        <f t="shared" si="35"/>
        <v>土木計画</v>
      </c>
      <c r="AL45" s="44" t="str">
        <f t="shared" si="35"/>
        <v/>
      </c>
      <c r="AM45" s="44" t="str">
        <f t="shared" si="35"/>
        <v/>
      </c>
      <c r="AN45" s="44" t="str">
        <f t="shared" si="35"/>
        <v/>
      </c>
      <c r="AO45" s="44" t="str">
        <f t="shared" si="35"/>
        <v/>
      </c>
      <c r="AP45" s="44" t="str">
        <f t="shared" si="35"/>
        <v/>
      </c>
      <c r="AQ45" s="44" t="str">
        <f t="shared" si="35"/>
        <v/>
      </c>
      <c r="AR45" s="44" t="str">
        <f t="shared" si="35"/>
        <v/>
      </c>
      <c r="AS45" s="44" t="str">
        <f t="shared" si="35"/>
        <v/>
      </c>
      <c r="AT45" s="44" t="str">
        <f t="shared" si="35"/>
        <v/>
      </c>
      <c r="AU45" s="44" t="str">
        <f t="shared" si="36"/>
        <v/>
      </c>
      <c r="AV45" s="44" t="str">
        <f t="shared" si="36"/>
        <v/>
      </c>
      <c r="AW45" s="44" t="str">
        <f t="shared" si="36"/>
        <v/>
      </c>
      <c r="AX45" s="44" t="str">
        <f t="shared" si="36"/>
        <v/>
      </c>
      <c r="AY45" s="44" t="str">
        <f t="shared" si="36"/>
        <v/>
      </c>
      <c r="AZ45" s="44" t="str">
        <f t="shared" si="36"/>
        <v/>
      </c>
      <c r="BA45" s="44" t="str">
        <f t="shared" si="36"/>
        <v/>
      </c>
    </row>
    <row r="46" spans="2:53" x14ac:dyDescent="0.2">
      <c r="B46" s="37">
        <f t="shared" si="1"/>
        <v>7</v>
      </c>
      <c r="C46" s="37">
        <f t="shared" si="2"/>
        <v>1</v>
      </c>
      <c r="D46" s="37" t="str">
        <f t="shared" si="3"/>
        <v>1994_7_1</v>
      </c>
      <c r="E46" s="37" t="str">
        <f t="shared" si="9"/>
        <v>1_1_7</v>
      </c>
      <c r="F46" s="37">
        <f t="shared" si="10"/>
        <v>1</v>
      </c>
      <c r="G46" s="37">
        <f t="shared" si="11"/>
        <v>45</v>
      </c>
      <c r="H46" s="37">
        <f t="shared" si="12"/>
        <v>1045</v>
      </c>
      <c r="I46" s="44">
        <v>1994</v>
      </c>
      <c r="J46" s="44" t="s">
        <v>88</v>
      </c>
      <c r="K46" s="44" t="s">
        <v>89</v>
      </c>
      <c r="L46" s="44" t="str">
        <f t="shared" si="13"/>
        <v>1994_芸術</v>
      </c>
      <c r="M46" s="44" t="str">
        <f t="shared" si="14"/>
        <v>1994_芸術_音楽Ⅰ</v>
      </c>
      <c r="N46" s="44">
        <f t="shared" si="4"/>
        <v>1045</v>
      </c>
      <c r="P46" s="44">
        <f t="shared" si="15"/>
        <v>45</v>
      </c>
      <c r="X46" s="46">
        <v>43</v>
      </c>
      <c r="Y46" s="43" t="str">
        <f t="shared" si="32"/>
        <v/>
      </c>
      <c r="Z46" s="44" t="str">
        <f t="shared" si="33"/>
        <v/>
      </c>
      <c r="AA46" s="44" t="str">
        <f t="shared" si="34"/>
        <v/>
      </c>
      <c r="AB46" s="44" t="str">
        <f t="shared" si="34"/>
        <v/>
      </c>
      <c r="AC46" s="44" t="str">
        <f t="shared" si="34"/>
        <v/>
      </c>
      <c r="AD46" s="44" t="str">
        <f t="shared" si="34"/>
        <v/>
      </c>
      <c r="AE46" s="44" t="str">
        <f t="shared" si="34"/>
        <v/>
      </c>
      <c r="AF46" s="44" t="str">
        <f t="shared" si="34"/>
        <v/>
      </c>
      <c r="AG46" s="44" t="str">
        <f t="shared" si="34"/>
        <v/>
      </c>
      <c r="AH46" s="44" t="str">
        <f t="shared" si="34"/>
        <v/>
      </c>
      <c r="AI46" s="44" t="str">
        <f t="shared" si="34"/>
        <v/>
      </c>
      <c r="AJ46" s="44" t="str">
        <f t="shared" si="34"/>
        <v/>
      </c>
      <c r="AK46" s="44" t="str">
        <f t="shared" si="35"/>
        <v>地質力学</v>
      </c>
      <c r="AL46" s="44" t="str">
        <f t="shared" si="35"/>
        <v/>
      </c>
      <c r="AM46" s="44" t="str">
        <f t="shared" si="35"/>
        <v/>
      </c>
      <c r="AN46" s="44" t="str">
        <f t="shared" si="35"/>
        <v/>
      </c>
      <c r="AO46" s="44" t="str">
        <f t="shared" si="35"/>
        <v/>
      </c>
      <c r="AP46" s="44" t="str">
        <f t="shared" si="35"/>
        <v/>
      </c>
      <c r="AQ46" s="44" t="str">
        <f t="shared" si="35"/>
        <v/>
      </c>
      <c r="AR46" s="44" t="str">
        <f t="shared" si="35"/>
        <v/>
      </c>
      <c r="AS46" s="44" t="str">
        <f t="shared" si="35"/>
        <v/>
      </c>
      <c r="AT46" s="44" t="str">
        <f t="shared" si="35"/>
        <v/>
      </c>
      <c r="AU46" s="44" t="str">
        <f t="shared" si="36"/>
        <v/>
      </c>
      <c r="AV46" s="44" t="str">
        <f t="shared" si="36"/>
        <v/>
      </c>
      <c r="AW46" s="44" t="str">
        <f t="shared" si="36"/>
        <v/>
      </c>
      <c r="AX46" s="44" t="str">
        <f t="shared" si="36"/>
        <v/>
      </c>
      <c r="AY46" s="44" t="str">
        <f t="shared" si="36"/>
        <v/>
      </c>
      <c r="AZ46" s="44" t="str">
        <f t="shared" si="36"/>
        <v/>
      </c>
      <c r="BA46" s="44" t="str">
        <f t="shared" si="36"/>
        <v/>
      </c>
    </row>
    <row r="47" spans="2:53" x14ac:dyDescent="0.2">
      <c r="B47" s="37">
        <f t="shared" si="1"/>
        <v>7</v>
      </c>
      <c r="C47" s="37">
        <f t="shared" si="2"/>
        <v>2</v>
      </c>
      <c r="D47" s="37" t="str">
        <f t="shared" si="3"/>
        <v>1994_7_2</v>
      </c>
      <c r="E47" s="37" t="str">
        <f t="shared" si="9"/>
        <v>1_2_7</v>
      </c>
      <c r="F47" s="37">
        <f t="shared" si="10"/>
        <v>1</v>
      </c>
      <c r="G47" s="37">
        <f t="shared" si="11"/>
        <v>46</v>
      </c>
      <c r="H47" s="37">
        <f t="shared" si="12"/>
        <v>1046</v>
      </c>
      <c r="I47" s="44">
        <v>1994</v>
      </c>
      <c r="J47" s="44" t="s">
        <v>88</v>
      </c>
      <c r="K47" s="44" t="s">
        <v>90</v>
      </c>
      <c r="L47" s="44" t="str">
        <f t="shared" si="13"/>
        <v>1994_芸術</v>
      </c>
      <c r="M47" s="44" t="str">
        <f t="shared" si="14"/>
        <v>1994_芸術_音楽Ⅱ</v>
      </c>
      <c r="N47" s="44">
        <f t="shared" si="4"/>
        <v>1046</v>
      </c>
      <c r="P47" s="44">
        <f t="shared" si="15"/>
        <v>46</v>
      </c>
      <c r="X47" s="46">
        <v>44</v>
      </c>
      <c r="Y47" s="43" t="str">
        <f t="shared" si="32"/>
        <v/>
      </c>
      <c r="Z47" s="44" t="str">
        <f t="shared" si="33"/>
        <v/>
      </c>
      <c r="AA47" s="44" t="str">
        <f t="shared" si="34"/>
        <v/>
      </c>
      <c r="AB47" s="44" t="str">
        <f t="shared" si="34"/>
        <v/>
      </c>
      <c r="AC47" s="44" t="str">
        <f t="shared" si="34"/>
        <v/>
      </c>
      <c r="AD47" s="44" t="str">
        <f t="shared" si="34"/>
        <v/>
      </c>
      <c r="AE47" s="44" t="str">
        <f t="shared" si="34"/>
        <v/>
      </c>
      <c r="AF47" s="44" t="str">
        <f t="shared" si="34"/>
        <v/>
      </c>
      <c r="AG47" s="44" t="str">
        <f t="shared" si="34"/>
        <v/>
      </c>
      <c r="AH47" s="44" t="str">
        <f t="shared" si="34"/>
        <v/>
      </c>
      <c r="AI47" s="44" t="str">
        <f t="shared" si="34"/>
        <v/>
      </c>
      <c r="AJ47" s="44" t="str">
        <f t="shared" si="34"/>
        <v/>
      </c>
      <c r="AK47" s="44" t="str">
        <f t="shared" si="35"/>
        <v>工業化学</v>
      </c>
      <c r="AL47" s="44" t="str">
        <f t="shared" si="35"/>
        <v/>
      </c>
      <c r="AM47" s="44" t="str">
        <f t="shared" si="35"/>
        <v/>
      </c>
      <c r="AN47" s="44" t="str">
        <f t="shared" si="35"/>
        <v/>
      </c>
      <c r="AO47" s="44" t="str">
        <f t="shared" si="35"/>
        <v/>
      </c>
      <c r="AP47" s="44" t="str">
        <f t="shared" si="35"/>
        <v/>
      </c>
      <c r="AQ47" s="44" t="str">
        <f t="shared" si="35"/>
        <v/>
      </c>
      <c r="AR47" s="44" t="str">
        <f t="shared" si="35"/>
        <v/>
      </c>
      <c r="AS47" s="44" t="str">
        <f t="shared" si="35"/>
        <v/>
      </c>
      <c r="AT47" s="44" t="str">
        <f t="shared" si="35"/>
        <v/>
      </c>
      <c r="AU47" s="44" t="str">
        <f t="shared" si="36"/>
        <v/>
      </c>
      <c r="AV47" s="44" t="str">
        <f t="shared" si="36"/>
        <v/>
      </c>
      <c r="AW47" s="44" t="str">
        <f t="shared" si="36"/>
        <v/>
      </c>
      <c r="AX47" s="44" t="str">
        <f t="shared" si="36"/>
        <v/>
      </c>
      <c r="AY47" s="44" t="str">
        <f t="shared" si="36"/>
        <v/>
      </c>
      <c r="AZ47" s="44" t="str">
        <f t="shared" si="36"/>
        <v/>
      </c>
      <c r="BA47" s="44" t="str">
        <f t="shared" si="36"/>
        <v/>
      </c>
    </row>
    <row r="48" spans="2:53" x14ac:dyDescent="0.2">
      <c r="B48" s="37">
        <f t="shared" si="1"/>
        <v>7</v>
      </c>
      <c r="C48" s="37">
        <f t="shared" si="2"/>
        <v>3</v>
      </c>
      <c r="D48" s="37" t="str">
        <f t="shared" si="3"/>
        <v>1994_7_3</v>
      </c>
      <c r="E48" s="37" t="str">
        <f t="shared" si="9"/>
        <v>1_3_7</v>
      </c>
      <c r="F48" s="37">
        <f t="shared" si="10"/>
        <v>1</v>
      </c>
      <c r="G48" s="37">
        <f t="shared" si="11"/>
        <v>47</v>
      </c>
      <c r="H48" s="37">
        <f t="shared" si="12"/>
        <v>1047</v>
      </c>
      <c r="I48" s="44">
        <v>1994</v>
      </c>
      <c r="J48" s="44" t="s">
        <v>88</v>
      </c>
      <c r="K48" s="44" t="s">
        <v>91</v>
      </c>
      <c r="L48" s="44" t="str">
        <f t="shared" si="13"/>
        <v>1994_芸術</v>
      </c>
      <c r="M48" s="44" t="str">
        <f t="shared" si="14"/>
        <v>1994_芸術_音楽Ⅲ</v>
      </c>
      <c r="N48" s="44">
        <f t="shared" si="4"/>
        <v>1047</v>
      </c>
      <c r="P48" s="44">
        <f t="shared" si="15"/>
        <v>47</v>
      </c>
      <c r="X48" s="46">
        <v>45</v>
      </c>
      <c r="Y48" s="43" t="str">
        <f t="shared" si="32"/>
        <v/>
      </c>
      <c r="Z48" s="44" t="str">
        <f t="shared" si="33"/>
        <v/>
      </c>
      <c r="AA48" s="44" t="str">
        <f t="shared" si="34"/>
        <v/>
      </c>
      <c r="AB48" s="44" t="str">
        <f t="shared" si="34"/>
        <v/>
      </c>
      <c r="AC48" s="44" t="str">
        <f t="shared" si="34"/>
        <v/>
      </c>
      <c r="AD48" s="44" t="str">
        <f t="shared" si="34"/>
        <v/>
      </c>
      <c r="AE48" s="44" t="str">
        <f t="shared" si="34"/>
        <v/>
      </c>
      <c r="AF48" s="44" t="str">
        <f t="shared" si="34"/>
        <v/>
      </c>
      <c r="AG48" s="44" t="str">
        <f t="shared" si="34"/>
        <v/>
      </c>
      <c r="AH48" s="44" t="str">
        <f t="shared" si="34"/>
        <v/>
      </c>
      <c r="AI48" s="44" t="str">
        <f t="shared" si="34"/>
        <v/>
      </c>
      <c r="AJ48" s="44" t="str">
        <f t="shared" si="34"/>
        <v/>
      </c>
      <c r="AK48" s="44" t="str">
        <f t="shared" si="35"/>
        <v>化学工業</v>
      </c>
      <c r="AL48" s="44" t="str">
        <f t="shared" si="35"/>
        <v/>
      </c>
      <c r="AM48" s="44" t="str">
        <f t="shared" si="35"/>
        <v/>
      </c>
      <c r="AN48" s="44" t="str">
        <f t="shared" si="35"/>
        <v/>
      </c>
      <c r="AO48" s="44" t="str">
        <f t="shared" si="35"/>
        <v/>
      </c>
      <c r="AP48" s="44" t="str">
        <f t="shared" si="35"/>
        <v/>
      </c>
      <c r="AQ48" s="44" t="str">
        <f t="shared" si="35"/>
        <v/>
      </c>
      <c r="AR48" s="44" t="str">
        <f t="shared" si="35"/>
        <v/>
      </c>
      <c r="AS48" s="44" t="str">
        <f t="shared" si="35"/>
        <v/>
      </c>
      <c r="AT48" s="44" t="str">
        <f t="shared" si="35"/>
        <v/>
      </c>
      <c r="AU48" s="44" t="str">
        <f t="shared" si="36"/>
        <v/>
      </c>
      <c r="AV48" s="44" t="str">
        <f t="shared" si="36"/>
        <v/>
      </c>
      <c r="AW48" s="44" t="str">
        <f t="shared" si="36"/>
        <v/>
      </c>
      <c r="AX48" s="44" t="str">
        <f t="shared" si="36"/>
        <v/>
      </c>
      <c r="AY48" s="44" t="str">
        <f t="shared" si="36"/>
        <v/>
      </c>
      <c r="AZ48" s="44" t="str">
        <f t="shared" si="36"/>
        <v/>
      </c>
      <c r="BA48" s="44" t="str">
        <f t="shared" si="36"/>
        <v/>
      </c>
    </row>
    <row r="49" spans="2:53" x14ac:dyDescent="0.2">
      <c r="B49" s="37">
        <f t="shared" si="1"/>
        <v>7</v>
      </c>
      <c r="C49" s="37">
        <f t="shared" si="2"/>
        <v>4</v>
      </c>
      <c r="D49" s="37" t="str">
        <f t="shared" si="3"/>
        <v>1994_7_4</v>
      </c>
      <c r="E49" s="37" t="str">
        <f t="shared" si="9"/>
        <v>1_4_7</v>
      </c>
      <c r="F49" s="37">
        <f t="shared" si="10"/>
        <v>1</v>
      </c>
      <c r="G49" s="37">
        <f t="shared" si="11"/>
        <v>48</v>
      </c>
      <c r="H49" s="37">
        <f t="shared" si="12"/>
        <v>1048</v>
      </c>
      <c r="I49" s="44">
        <v>1994</v>
      </c>
      <c r="J49" s="44" t="s">
        <v>88</v>
      </c>
      <c r="K49" s="44" t="s">
        <v>92</v>
      </c>
      <c r="L49" s="44" t="str">
        <f t="shared" si="13"/>
        <v>1994_芸術</v>
      </c>
      <c r="M49" s="44" t="str">
        <f t="shared" si="14"/>
        <v>1994_芸術_美術Ⅰ</v>
      </c>
      <c r="N49" s="44">
        <f t="shared" si="4"/>
        <v>1048</v>
      </c>
      <c r="P49" s="44">
        <f t="shared" si="15"/>
        <v>48</v>
      </c>
      <c r="X49" s="46">
        <v>46</v>
      </c>
      <c r="Y49" s="43" t="str">
        <f t="shared" si="32"/>
        <v/>
      </c>
      <c r="Z49" s="44" t="str">
        <f t="shared" si="33"/>
        <v/>
      </c>
      <c r="AA49" s="44" t="str">
        <f t="shared" si="34"/>
        <v/>
      </c>
      <c r="AB49" s="44" t="str">
        <f t="shared" si="34"/>
        <v/>
      </c>
      <c r="AC49" s="44" t="str">
        <f t="shared" si="34"/>
        <v/>
      </c>
      <c r="AD49" s="44" t="str">
        <f t="shared" si="34"/>
        <v/>
      </c>
      <c r="AE49" s="44" t="str">
        <f t="shared" si="34"/>
        <v/>
      </c>
      <c r="AF49" s="44" t="str">
        <f t="shared" si="34"/>
        <v/>
      </c>
      <c r="AG49" s="44" t="str">
        <f t="shared" si="34"/>
        <v/>
      </c>
      <c r="AH49" s="44" t="str">
        <f t="shared" si="34"/>
        <v/>
      </c>
      <c r="AI49" s="44" t="str">
        <f t="shared" si="34"/>
        <v/>
      </c>
      <c r="AJ49" s="44" t="str">
        <f t="shared" si="34"/>
        <v/>
      </c>
      <c r="AK49" s="44" t="str">
        <f t="shared" si="35"/>
        <v>化学工学</v>
      </c>
      <c r="AL49" s="44" t="str">
        <f t="shared" si="35"/>
        <v/>
      </c>
      <c r="AM49" s="44" t="str">
        <f t="shared" si="35"/>
        <v/>
      </c>
      <c r="AN49" s="44" t="str">
        <f t="shared" si="35"/>
        <v/>
      </c>
      <c r="AO49" s="44" t="str">
        <f t="shared" si="35"/>
        <v/>
      </c>
      <c r="AP49" s="44" t="str">
        <f t="shared" si="35"/>
        <v/>
      </c>
      <c r="AQ49" s="44" t="str">
        <f t="shared" si="35"/>
        <v/>
      </c>
      <c r="AR49" s="44" t="str">
        <f t="shared" si="35"/>
        <v/>
      </c>
      <c r="AS49" s="44" t="str">
        <f t="shared" si="35"/>
        <v/>
      </c>
      <c r="AT49" s="44" t="str">
        <f t="shared" si="35"/>
        <v/>
      </c>
      <c r="AU49" s="44" t="str">
        <f t="shared" si="36"/>
        <v/>
      </c>
      <c r="AV49" s="44" t="str">
        <f t="shared" si="36"/>
        <v/>
      </c>
      <c r="AW49" s="44" t="str">
        <f t="shared" si="36"/>
        <v/>
      </c>
      <c r="AX49" s="44" t="str">
        <f t="shared" si="36"/>
        <v/>
      </c>
      <c r="AY49" s="44" t="str">
        <f t="shared" si="36"/>
        <v/>
      </c>
      <c r="AZ49" s="44" t="str">
        <f t="shared" si="36"/>
        <v/>
      </c>
      <c r="BA49" s="44" t="str">
        <f t="shared" si="36"/>
        <v/>
      </c>
    </row>
    <row r="50" spans="2:53" x14ac:dyDescent="0.2">
      <c r="B50" s="37">
        <f t="shared" si="1"/>
        <v>7</v>
      </c>
      <c r="C50" s="37">
        <f t="shared" si="2"/>
        <v>5</v>
      </c>
      <c r="D50" s="37" t="str">
        <f t="shared" si="3"/>
        <v>1994_7_5</v>
      </c>
      <c r="E50" s="37" t="str">
        <f t="shared" si="9"/>
        <v>1_5_7</v>
      </c>
      <c r="F50" s="37">
        <f t="shared" si="10"/>
        <v>1</v>
      </c>
      <c r="G50" s="37">
        <f t="shared" si="11"/>
        <v>49</v>
      </c>
      <c r="H50" s="37">
        <f t="shared" si="12"/>
        <v>1049</v>
      </c>
      <c r="I50" s="44">
        <v>1994</v>
      </c>
      <c r="J50" s="44" t="s">
        <v>88</v>
      </c>
      <c r="K50" s="44" t="s">
        <v>93</v>
      </c>
      <c r="L50" s="44" t="str">
        <f t="shared" si="13"/>
        <v>1994_芸術</v>
      </c>
      <c r="M50" s="44" t="str">
        <f t="shared" si="14"/>
        <v>1994_芸術_美術Ⅱ</v>
      </c>
      <c r="N50" s="44">
        <f t="shared" si="4"/>
        <v>1049</v>
      </c>
      <c r="P50" s="44">
        <f t="shared" si="15"/>
        <v>49</v>
      </c>
      <c r="X50" s="46">
        <v>47</v>
      </c>
      <c r="Y50" s="43" t="str">
        <f t="shared" si="32"/>
        <v/>
      </c>
      <c r="Z50" s="44" t="str">
        <f t="shared" si="33"/>
        <v/>
      </c>
      <c r="AA50" s="44" t="str">
        <f t="shared" si="34"/>
        <v/>
      </c>
      <c r="AB50" s="44" t="str">
        <f t="shared" si="34"/>
        <v/>
      </c>
      <c r="AC50" s="44" t="str">
        <f t="shared" si="34"/>
        <v/>
      </c>
      <c r="AD50" s="44" t="str">
        <f t="shared" si="34"/>
        <v/>
      </c>
      <c r="AE50" s="44" t="str">
        <f t="shared" si="34"/>
        <v/>
      </c>
      <c r="AF50" s="44" t="str">
        <f t="shared" si="34"/>
        <v/>
      </c>
      <c r="AG50" s="44" t="str">
        <f t="shared" si="34"/>
        <v/>
      </c>
      <c r="AH50" s="44" t="str">
        <f t="shared" si="34"/>
        <v/>
      </c>
      <c r="AI50" s="44" t="str">
        <f t="shared" si="34"/>
        <v/>
      </c>
      <c r="AJ50" s="44" t="str">
        <f t="shared" si="34"/>
        <v/>
      </c>
      <c r="AK50" s="44" t="str">
        <f t="shared" si="35"/>
        <v>化学システム技術</v>
      </c>
      <c r="AL50" s="44" t="str">
        <f t="shared" si="35"/>
        <v/>
      </c>
      <c r="AM50" s="44" t="str">
        <f t="shared" si="35"/>
        <v/>
      </c>
      <c r="AN50" s="44" t="str">
        <f t="shared" si="35"/>
        <v/>
      </c>
      <c r="AO50" s="44" t="str">
        <f t="shared" si="35"/>
        <v/>
      </c>
      <c r="AP50" s="44" t="str">
        <f t="shared" si="35"/>
        <v/>
      </c>
      <c r="AQ50" s="44" t="str">
        <f t="shared" si="35"/>
        <v/>
      </c>
      <c r="AR50" s="44" t="str">
        <f t="shared" si="35"/>
        <v/>
      </c>
      <c r="AS50" s="44" t="str">
        <f t="shared" si="35"/>
        <v/>
      </c>
      <c r="AT50" s="44" t="str">
        <f t="shared" si="35"/>
        <v/>
      </c>
      <c r="AU50" s="44" t="str">
        <f t="shared" si="36"/>
        <v/>
      </c>
      <c r="AV50" s="44" t="str">
        <f t="shared" si="36"/>
        <v/>
      </c>
      <c r="AW50" s="44" t="str">
        <f t="shared" si="36"/>
        <v/>
      </c>
      <c r="AX50" s="44" t="str">
        <f t="shared" si="36"/>
        <v/>
      </c>
      <c r="AY50" s="44" t="str">
        <f t="shared" si="36"/>
        <v/>
      </c>
      <c r="AZ50" s="44" t="str">
        <f t="shared" si="36"/>
        <v/>
      </c>
      <c r="BA50" s="44" t="str">
        <f t="shared" si="36"/>
        <v/>
      </c>
    </row>
    <row r="51" spans="2:53" x14ac:dyDescent="0.2">
      <c r="B51" s="37">
        <f t="shared" si="1"/>
        <v>7</v>
      </c>
      <c r="C51" s="37">
        <f t="shared" si="2"/>
        <v>6</v>
      </c>
      <c r="D51" s="37" t="str">
        <f t="shared" si="3"/>
        <v>1994_7_6</v>
      </c>
      <c r="E51" s="37" t="str">
        <f t="shared" si="9"/>
        <v>1_6_7</v>
      </c>
      <c r="F51" s="37">
        <f t="shared" si="10"/>
        <v>1</v>
      </c>
      <c r="G51" s="37">
        <f t="shared" si="11"/>
        <v>50</v>
      </c>
      <c r="H51" s="37">
        <f t="shared" si="12"/>
        <v>1050</v>
      </c>
      <c r="I51" s="44">
        <v>1994</v>
      </c>
      <c r="J51" s="44" t="s">
        <v>88</v>
      </c>
      <c r="K51" s="44" t="s">
        <v>94</v>
      </c>
      <c r="L51" s="44" t="str">
        <f t="shared" si="13"/>
        <v>1994_芸術</v>
      </c>
      <c r="M51" s="44" t="str">
        <f t="shared" si="14"/>
        <v>1994_芸術_美術Ⅲ</v>
      </c>
      <c r="N51" s="44">
        <f t="shared" si="4"/>
        <v>1050</v>
      </c>
      <c r="P51" s="44">
        <f t="shared" si="15"/>
        <v>50</v>
      </c>
      <c r="X51" s="46">
        <v>48</v>
      </c>
      <c r="Y51" s="43" t="str">
        <f t="shared" si="32"/>
        <v/>
      </c>
      <c r="Z51" s="44" t="str">
        <f t="shared" si="33"/>
        <v/>
      </c>
      <c r="AA51" s="44" t="str">
        <f t="shared" si="34"/>
        <v/>
      </c>
      <c r="AB51" s="44" t="str">
        <f t="shared" si="34"/>
        <v/>
      </c>
      <c r="AC51" s="44" t="str">
        <f t="shared" si="34"/>
        <v/>
      </c>
      <c r="AD51" s="44" t="str">
        <f t="shared" si="34"/>
        <v/>
      </c>
      <c r="AE51" s="44" t="str">
        <f t="shared" si="34"/>
        <v/>
      </c>
      <c r="AF51" s="44" t="str">
        <f t="shared" si="34"/>
        <v/>
      </c>
      <c r="AG51" s="44" t="str">
        <f t="shared" si="34"/>
        <v/>
      </c>
      <c r="AH51" s="44" t="str">
        <f t="shared" si="34"/>
        <v/>
      </c>
      <c r="AI51" s="44" t="str">
        <f t="shared" si="34"/>
        <v/>
      </c>
      <c r="AJ51" s="44" t="str">
        <f t="shared" si="34"/>
        <v/>
      </c>
      <c r="AK51" s="44" t="str">
        <f t="shared" si="35"/>
        <v>化学工業安全</v>
      </c>
      <c r="AL51" s="44" t="str">
        <f t="shared" si="35"/>
        <v/>
      </c>
      <c r="AM51" s="44" t="str">
        <f t="shared" si="35"/>
        <v/>
      </c>
      <c r="AN51" s="44" t="str">
        <f t="shared" si="35"/>
        <v/>
      </c>
      <c r="AO51" s="44" t="str">
        <f t="shared" si="35"/>
        <v/>
      </c>
      <c r="AP51" s="44" t="str">
        <f t="shared" si="35"/>
        <v/>
      </c>
      <c r="AQ51" s="44" t="str">
        <f t="shared" si="35"/>
        <v/>
      </c>
      <c r="AR51" s="44" t="str">
        <f t="shared" si="35"/>
        <v/>
      </c>
      <c r="AS51" s="44" t="str">
        <f t="shared" si="35"/>
        <v/>
      </c>
      <c r="AT51" s="44" t="str">
        <f t="shared" si="35"/>
        <v/>
      </c>
      <c r="AU51" s="44" t="str">
        <f t="shared" si="36"/>
        <v/>
      </c>
      <c r="AV51" s="44" t="str">
        <f t="shared" si="36"/>
        <v/>
      </c>
      <c r="AW51" s="44" t="str">
        <f t="shared" si="36"/>
        <v/>
      </c>
      <c r="AX51" s="44" t="str">
        <f t="shared" si="36"/>
        <v/>
      </c>
      <c r="AY51" s="44" t="str">
        <f t="shared" si="36"/>
        <v/>
      </c>
      <c r="AZ51" s="44" t="str">
        <f t="shared" si="36"/>
        <v/>
      </c>
      <c r="BA51" s="44" t="str">
        <f t="shared" si="36"/>
        <v/>
      </c>
    </row>
    <row r="52" spans="2:53" x14ac:dyDescent="0.2">
      <c r="B52" s="37">
        <f t="shared" si="1"/>
        <v>7</v>
      </c>
      <c r="C52" s="37">
        <f t="shared" si="2"/>
        <v>7</v>
      </c>
      <c r="D52" s="37" t="str">
        <f t="shared" si="3"/>
        <v>1994_7_7</v>
      </c>
      <c r="E52" s="37" t="str">
        <f t="shared" si="9"/>
        <v>1_7_7</v>
      </c>
      <c r="F52" s="37">
        <f t="shared" si="10"/>
        <v>1</v>
      </c>
      <c r="G52" s="37">
        <f t="shared" si="11"/>
        <v>51</v>
      </c>
      <c r="H52" s="37">
        <f t="shared" si="12"/>
        <v>1051</v>
      </c>
      <c r="I52" s="44">
        <v>1994</v>
      </c>
      <c r="J52" s="44" t="s">
        <v>88</v>
      </c>
      <c r="K52" s="44" t="s">
        <v>95</v>
      </c>
      <c r="L52" s="44" t="str">
        <f t="shared" si="13"/>
        <v>1994_芸術</v>
      </c>
      <c r="M52" s="44" t="str">
        <f t="shared" si="14"/>
        <v>1994_芸術_工芸Ⅰ</v>
      </c>
      <c r="N52" s="44">
        <f t="shared" si="4"/>
        <v>1051</v>
      </c>
      <c r="P52" s="44">
        <f t="shared" si="15"/>
        <v>51</v>
      </c>
      <c r="X52" s="46">
        <v>49</v>
      </c>
      <c r="Y52" s="43" t="str">
        <f t="shared" si="32"/>
        <v/>
      </c>
      <c r="Z52" s="44" t="str">
        <f t="shared" si="33"/>
        <v/>
      </c>
      <c r="AA52" s="44" t="str">
        <f t="shared" si="34"/>
        <v/>
      </c>
      <c r="AB52" s="44" t="str">
        <f t="shared" si="34"/>
        <v/>
      </c>
      <c r="AC52" s="44" t="str">
        <f t="shared" si="34"/>
        <v/>
      </c>
      <c r="AD52" s="44" t="str">
        <f t="shared" si="34"/>
        <v/>
      </c>
      <c r="AE52" s="44" t="str">
        <f t="shared" si="34"/>
        <v/>
      </c>
      <c r="AF52" s="44" t="str">
        <f t="shared" si="34"/>
        <v/>
      </c>
      <c r="AG52" s="44" t="str">
        <f t="shared" si="34"/>
        <v/>
      </c>
      <c r="AH52" s="44" t="str">
        <f t="shared" si="34"/>
        <v/>
      </c>
      <c r="AI52" s="44" t="str">
        <f t="shared" si="34"/>
        <v/>
      </c>
      <c r="AJ52" s="44" t="str">
        <f t="shared" si="34"/>
        <v/>
      </c>
      <c r="AK52" s="44" t="str">
        <f t="shared" si="35"/>
        <v>環境工学</v>
      </c>
      <c r="AL52" s="44" t="str">
        <f t="shared" si="35"/>
        <v/>
      </c>
      <c r="AM52" s="44" t="str">
        <f t="shared" si="35"/>
        <v/>
      </c>
      <c r="AN52" s="44" t="str">
        <f t="shared" si="35"/>
        <v/>
      </c>
      <c r="AO52" s="44" t="str">
        <f t="shared" si="35"/>
        <v/>
      </c>
      <c r="AP52" s="44" t="str">
        <f t="shared" si="35"/>
        <v/>
      </c>
      <c r="AQ52" s="44" t="str">
        <f t="shared" si="35"/>
        <v/>
      </c>
      <c r="AR52" s="44" t="str">
        <f t="shared" si="35"/>
        <v/>
      </c>
      <c r="AS52" s="44" t="str">
        <f t="shared" si="35"/>
        <v/>
      </c>
      <c r="AT52" s="44" t="str">
        <f t="shared" si="35"/>
        <v/>
      </c>
      <c r="AU52" s="44" t="str">
        <f t="shared" si="36"/>
        <v/>
      </c>
      <c r="AV52" s="44" t="str">
        <f t="shared" si="36"/>
        <v/>
      </c>
      <c r="AW52" s="44" t="str">
        <f t="shared" si="36"/>
        <v/>
      </c>
      <c r="AX52" s="44" t="str">
        <f t="shared" si="36"/>
        <v/>
      </c>
      <c r="AY52" s="44" t="str">
        <f t="shared" si="36"/>
        <v/>
      </c>
      <c r="AZ52" s="44" t="str">
        <f t="shared" si="36"/>
        <v/>
      </c>
      <c r="BA52" s="44" t="str">
        <f t="shared" si="36"/>
        <v/>
      </c>
    </row>
    <row r="53" spans="2:53" x14ac:dyDescent="0.2">
      <c r="B53" s="37">
        <f t="shared" si="1"/>
        <v>7</v>
      </c>
      <c r="C53" s="37">
        <f t="shared" si="2"/>
        <v>8</v>
      </c>
      <c r="D53" s="37" t="str">
        <f t="shared" si="3"/>
        <v>1994_7_8</v>
      </c>
      <c r="E53" s="37" t="str">
        <f t="shared" si="9"/>
        <v>1_8_7</v>
      </c>
      <c r="F53" s="37">
        <f t="shared" si="10"/>
        <v>1</v>
      </c>
      <c r="G53" s="37">
        <f t="shared" si="11"/>
        <v>52</v>
      </c>
      <c r="H53" s="37">
        <f t="shared" si="12"/>
        <v>1052</v>
      </c>
      <c r="I53" s="44">
        <v>1994</v>
      </c>
      <c r="J53" s="44" t="s">
        <v>88</v>
      </c>
      <c r="K53" s="44" t="s">
        <v>96</v>
      </c>
      <c r="L53" s="44" t="str">
        <f t="shared" si="13"/>
        <v>1994_芸術</v>
      </c>
      <c r="M53" s="44" t="str">
        <f t="shared" si="14"/>
        <v>1994_芸術_工芸Ⅱ</v>
      </c>
      <c r="N53" s="44">
        <f t="shared" si="4"/>
        <v>1052</v>
      </c>
      <c r="P53" s="44">
        <f t="shared" si="15"/>
        <v>52</v>
      </c>
      <c r="X53" s="46">
        <v>50</v>
      </c>
      <c r="Y53" s="43" t="str">
        <f t="shared" si="32"/>
        <v/>
      </c>
      <c r="Z53" s="44" t="str">
        <f t="shared" si="33"/>
        <v/>
      </c>
      <c r="AA53" s="44" t="str">
        <f t="shared" si="34"/>
        <v/>
      </c>
      <c r="AB53" s="44" t="str">
        <f t="shared" si="34"/>
        <v/>
      </c>
      <c r="AC53" s="44" t="str">
        <f t="shared" si="34"/>
        <v/>
      </c>
      <c r="AD53" s="44" t="str">
        <f t="shared" si="34"/>
        <v/>
      </c>
      <c r="AE53" s="44" t="str">
        <f t="shared" si="34"/>
        <v/>
      </c>
      <c r="AF53" s="44" t="str">
        <f t="shared" si="34"/>
        <v/>
      </c>
      <c r="AG53" s="44" t="str">
        <f t="shared" si="34"/>
        <v/>
      </c>
      <c r="AH53" s="44" t="str">
        <f t="shared" si="34"/>
        <v/>
      </c>
      <c r="AI53" s="44" t="str">
        <f t="shared" si="34"/>
        <v/>
      </c>
      <c r="AJ53" s="44" t="str">
        <f t="shared" si="34"/>
        <v/>
      </c>
      <c r="AK53" s="44" t="str">
        <f t="shared" si="35"/>
        <v>環境保全</v>
      </c>
      <c r="AL53" s="44" t="str">
        <f t="shared" si="35"/>
        <v/>
      </c>
      <c r="AM53" s="44" t="str">
        <f t="shared" si="35"/>
        <v/>
      </c>
      <c r="AN53" s="44" t="str">
        <f t="shared" si="35"/>
        <v/>
      </c>
      <c r="AO53" s="44" t="str">
        <f t="shared" si="35"/>
        <v/>
      </c>
      <c r="AP53" s="44" t="str">
        <f t="shared" si="35"/>
        <v/>
      </c>
      <c r="AQ53" s="44" t="str">
        <f t="shared" si="35"/>
        <v/>
      </c>
      <c r="AR53" s="44" t="str">
        <f t="shared" si="35"/>
        <v/>
      </c>
      <c r="AS53" s="44" t="str">
        <f t="shared" si="35"/>
        <v/>
      </c>
      <c r="AT53" s="44" t="str">
        <f t="shared" si="35"/>
        <v/>
      </c>
      <c r="AU53" s="44" t="str">
        <f t="shared" si="36"/>
        <v/>
      </c>
      <c r="AV53" s="44" t="str">
        <f t="shared" si="36"/>
        <v/>
      </c>
      <c r="AW53" s="44" t="str">
        <f t="shared" si="36"/>
        <v/>
      </c>
      <c r="AX53" s="44" t="str">
        <f t="shared" si="36"/>
        <v/>
      </c>
      <c r="AY53" s="44" t="str">
        <f t="shared" si="36"/>
        <v/>
      </c>
      <c r="AZ53" s="44" t="str">
        <f t="shared" si="36"/>
        <v/>
      </c>
      <c r="BA53" s="44" t="str">
        <f t="shared" si="36"/>
        <v/>
      </c>
    </row>
    <row r="54" spans="2:53" x14ac:dyDescent="0.2">
      <c r="B54" s="37">
        <f t="shared" si="1"/>
        <v>7</v>
      </c>
      <c r="C54" s="37">
        <f t="shared" si="2"/>
        <v>9</v>
      </c>
      <c r="D54" s="37" t="str">
        <f t="shared" si="3"/>
        <v>1994_7_9</v>
      </c>
      <c r="E54" s="37" t="str">
        <f t="shared" si="9"/>
        <v>1_9_7</v>
      </c>
      <c r="F54" s="37">
        <f t="shared" si="10"/>
        <v>1</v>
      </c>
      <c r="G54" s="37">
        <f t="shared" si="11"/>
        <v>53</v>
      </c>
      <c r="H54" s="37">
        <f t="shared" si="12"/>
        <v>1053</v>
      </c>
      <c r="I54" s="44">
        <v>1994</v>
      </c>
      <c r="J54" s="44" t="s">
        <v>88</v>
      </c>
      <c r="K54" s="44" t="s">
        <v>97</v>
      </c>
      <c r="L54" s="44" t="str">
        <f t="shared" si="13"/>
        <v>1994_芸術</v>
      </c>
      <c r="M54" s="44" t="str">
        <f t="shared" si="14"/>
        <v>1994_芸術_工芸Ⅲ</v>
      </c>
      <c r="N54" s="44">
        <f t="shared" si="4"/>
        <v>1053</v>
      </c>
      <c r="P54" s="44">
        <f t="shared" si="15"/>
        <v>53</v>
      </c>
      <c r="X54" s="46">
        <v>51</v>
      </c>
      <c r="Y54" s="43" t="str">
        <f t="shared" si="32"/>
        <v/>
      </c>
      <c r="Z54" s="44" t="str">
        <f t="shared" si="33"/>
        <v/>
      </c>
      <c r="AA54" s="44" t="str">
        <f t="shared" ref="AA54:AJ63" si="37">IFERROR(VLOOKUP($W$1&amp;"_"&amp;AA$1&amp;"_"&amp;$X54,$D:$K,8,0),"")</f>
        <v/>
      </c>
      <c r="AB54" s="44" t="str">
        <f t="shared" si="37"/>
        <v/>
      </c>
      <c r="AC54" s="44" t="str">
        <f t="shared" si="37"/>
        <v/>
      </c>
      <c r="AD54" s="44" t="str">
        <f t="shared" si="37"/>
        <v/>
      </c>
      <c r="AE54" s="44" t="str">
        <f t="shared" si="37"/>
        <v/>
      </c>
      <c r="AF54" s="44" t="str">
        <f t="shared" si="37"/>
        <v/>
      </c>
      <c r="AG54" s="44" t="str">
        <f t="shared" si="37"/>
        <v/>
      </c>
      <c r="AH54" s="44" t="str">
        <f t="shared" si="37"/>
        <v/>
      </c>
      <c r="AI54" s="44" t="str">
        <f t="shared" si="37"/>
        <v/>
      </c>
      <c r="AJ54" s="44" t="str">
        <f t="shared" si="37"/>
        <v/>
      </c>
      <c r="AK54" s="44" t="str">
        <f t="shared" ref="AK54:AT63" si="38">IFERROR(VLOOKUP($W$1&amp;"_"&amp;AK$1&amp;"_"&amp;$X54,$D:$K,8,0),"")</f>
        <v>材料製造技術</v>
      </c>
      <c r="AL54" s="44" t="str">
        <f t="shared" si="38"/>
        <v/>
      </c>
      <c r="AM54" s="44" t="str">
        <f t="shared" si="38"/>
        <v/>
      </c>
      <c r="AN54" s="44" t="str">
        <f t="shared" si="38"/>
        <v/>
      </c>
      <c r="AO54" s="44" t="str">
        <f t="shared" si="38"/>
        <v/>
      </c>
      <c r="AP54" s="44" t="str">
        <f t="shared" si="38"/>
        <v/>
      </c>
      <c r="AQ54" s="44" t="str">
        <f t="shared" si="38"/>
        <v/>
      </c>
      <c r="AR54" s="44" t="str">
        <f t="shared" si="38"/>
        <v/>
      </c>
      <c r="AS54" s="44" t="str">
        <f t="shared" si="38"/>
        <v/>
      </c>
      <c r="AT54" s="44" t="str">
        <f t="shared" si="38"/>
        <v/>
      </c>
      <c r="AU54" s="44" t="str">
        <f t="shared" ref="AU54:BA63" si="39">IFERROR(VLOOKUP($W$1&amp;"_"&amp;AU$1&amp;"_"&amp;$X54,$D:$K,8,0),"")</f>
        <v/>
      </c>
      <c r="AV54" s="44" t="str">
        <f t="shared" si="39"/>
        <v/>
      </c>
      <c r="AW54" s="44" t="str">
        <f t="shared" si="39"/>
        <v/>
      </c>
      <c r="AX54" s="44" t="str">
        <f t="shared" si="39"/>
        <v/>
      </c>
      <c r="AY54" s="44" t="str">
        <f t="shared" si="39"/>
        <v/>
      </c>
      <c r="AZ54" s="44" t="str">
        <f t="shared" si="39"/>
        <v/>
      </c>
      <c r="BA54" s="44" t="str">
        <f t="shared" si="39"/>
        <v/>
      </c>
    </row>
    <row r="55" spans="2:53" x14ac:dyDescent="0.2">
      <c r="B55" s="37">
        <f t="shared" si="1"/>
        <v>7</v>
      </c>
      <c r="C55" s="37">
        <f t="shared" si="2"/>
        <v>10</v>
      </c>
      <c r="D55" s="37" t="str">
        <f t="shared" si="3"/>
        <v>1994_7_10</v>
      </c>
      <c r="E55" s="37" t="str">
        <f t="shared" si="9"/>
        <v>1_10_7</v>
      </c>
      <c r="F55" s="37">
        <f t="shared" si="10"/>
        <v>1</v>
      </c>
      <c r="G55" s="37">
        <f t="shared" si="11"/>
        <v>54</v>
      </c>
      <c r="H55" s="37">
        <f t="shared" si="12"/>
        <v>1054</v>
      </c>
      <c r="I55" s="44">
        <v>1994</v>
      </c>
      <c r="J55" s="44" t="s">
        <v>88</v>
      </c>
      <c r="K55" s="44" t="s">
        <v>98</v>
      </c>
      <c r="L55" s="44" t="str">
        <f t="shared" si="13"/>
        <v>1994_芸術</v>
      </c>
      <c r="M55" s="44" t="str">
        <f t="shared" si="14"/>
        <v>1994_芸術_書道Ⅰ</v>
      </c>
      <c r="N55" s="44">
        <f t="shared" si="4"/>
        <v>1054</v>
      </c>
      <c r="P55" s="44">
        <f t="shared" si="15"/>
        <v>54</v>
      </c>
      <c r="X55" s="46">
        <v>52</v>
      </c>
      <c r="Y55" s="43" t="str">
        <f t="shared" si="32"/>
        <v/>
      </c>
      <c r="Z55" s="44" t="str">
        <f t="shared" si="33"/>
        <v/>
      </c>
      <c r="AA55" s="44" t="str">
        <f t="shared" si="37"/>
        <v/>
      </c>
      <c r="AB55" s="44" t="str">
        <f t="shared" si="37"/>
        <v/>
      </c>
      <c r="AC55" s="44" t="str">
        <f t="shared" si="37"/>
        <v/>
      </c>
      <c r="AD55" s="44" t="str">
        <f t="shared" si="37"/>
        <v/>
      </c>
      <c r="AE55" s="44" t="str">
        <f t="shared" si="37"/>
        <v/>
      </c>
      <c r="AF55" s="44" t="str">
        <f t="shared" si="37"/>
        <v/>
      </c>
      <c r="AG55" s="44" t="str">
        <f t="shared" si="37"/>
        <v/>
      </c>
      <c r="AH55" s="44" t="str">
        <f t="shared" si="37"/>
        <v/>
      </c>
      <c r="AI55" s="44" t="str">
        <f t="shared" si="37"/>
        <v/>
      </c>
      <c r="AJ55" s="44" t="str">
        <f t="shared" si="37"/>
        <v/>
      </c>
      <c r="AK55" s="44" t="str">
        <f t="shared" si="38"/>
        <v>工業材料</v>
      </c>
      <c r="AL55" s="44" t="str">
        <f t="shared" si="38"/>
        <v/>
      </c>
      <c r="AM55" s="44" t="str">
        <f t="shared" si="38"/>
        <v/>
      </c>
      <c r="AN55" s="44" t="str">
        <f t="shared" si="38"/>
        <v/>
      </c>
      <c r="AO55" s="44" t="str">
        <f t="shared" si="38"/>
        <v/>
      </c>
      <c r="AP55" s="44" t="str">
        <f t="shared" si="38"/>
        <v/>
      </c>
      <c r="AQ55" s="44" t="str">
        <f t="shared" si="38"/>
        <v/>
      </c>
      <c r="AR55" s="44" t="str">
        <f t="shared" si="38"/>
        <v/>
      </c>
      <c r="AS55" s="44" t="str">
        <f t="shared" si="38"/>
        <v/>
      </c>
      <c r="AT55" s="44" t="str">
        <f t="shared" si="38"/>
        <v/>
      </c>
      <c r="AU55" s="44" t="str">
        <f t="shared" si="39"/>
        <v/>
      </c>
      <c r="AV55" s="44" t="str">
        <f t="shared" si="39"/>
        <v/>
      </c>
      <c r="AW55" s="44" t="str">
        <f t="shared" si="39"/>
        <v/>
      </c>
      <c r="AX55" s="44" t="str">
        <f t="shared" si="39"/>
        <v/>
      </c>
      <c r="AY55" s="44" t="str">
        <f t="shared" si="39"/>
        <v/>
      </c>
      <c r="AZ55" s="44" t="str">
        <f t="shared" si="39"/>
        <v/>
      </c>
      <c r="BA55" s="44" t="str">
        <f t="shared" si="39"/>
        <v/>
      </c>
    </row>
    <row r="56" spans="2:53" x14ac:dyDescent="0.2">
      <c r="B56" s="37">
        <f t="shared" si="1"/>
        <v>7</v>
      </c>
      <c r="C56" s="37">
        <f t="shared" si="2"/>
        <v>11</v>
      </c>
      <c r="D56" s="37" t="str">
        <f t="shared" si="3"/>
        <v>1994_7_11</v>
      </c>
      <c r="E56" s="37" t="str">
        <f t="shared" si="9"/>
        <v>1_11_7</v>
      </c>
      <c r="F56" s="37">
        <f t="shared" si="10"/>
        <v>1</v>
      </c>
      <c r="G56" s="37">
        <f t="shared" si="11"/>
        <v>55</v>
      </c>
      <c r="H56" s="37">
        <f t="shared" si="12"/>
        <v>1055</v>
      </c>
      <c r="I56" s="44">
        <v>1994</v>
      </c>
      <c r="J56" s="44" t="s">
        <v>88</v>
      </c>
      <c r="K56" s="44" t="s">
        <v>99</v>
      </c>
      <c r="L56" s="44" t="str">
        <f t="shared" si="13"/>
        <v>1994_芸術</v>
      </c>
      <c r="M56" s="44" t="str">
        <f t="shared" si="14"/>
        <v>1994_芸術_書道Ⅱ</v>
      </c>
      <c r="N56" s="44">
        <f t="shared" si="4"/>
        <v>1055</v>
      </c>
      <c r="P56" s="44">
        <f t="shared" si="15"/>
        <v>55</v>
      </c>
      <c r="X56" s="46">
        <v>53</v>
      </c>
      <c r="Y56" s="43" t="str">
        <f t="shared" si="32"/>
        <v/>
      </c>
      <c r="Z56" s="44" t="str">
        <f t="shared" si="33"/>
        <v/>
      </c>
      <c r="AA56" s="44" t="str">
        <f t="shared" si="37"/>
        <v/>
      </c>
      <c r="AB56" s="44" t="str">
        <f t="shared" si="37"/>
        <v/>
      </c>
      <c r="AC56" s="44" t="str">
        <f t="shared" si="37"/>
        <v/>
      </c>
      <c r="AD56" s="44" t="str">
        <f t="shared" si="37"/>
        <v/>
      </c>
      <c r="AE56" s="44" t="str">
        <f t="shared" si="37"/>
        <v/>
      </c>
      <c r="AF56" s="44" t="str">
        <f t="shared" si="37"/>
        <v/>
      </c>
      <c r="AG56" s="44" t="str">
        <f t="shared" si="37"/>
        <v/>
      </c>
      <c r="AH56" s="44" t="str">
        <f t="shared" si="37"/>
        <v/>
      </c>
      <c r="AI56" s="44" t="str">
        <f t="shared" si="37"/>
        <v/>
      </c>
      <c r="AJ56" s="44" t="str">
        <f t="shared" si="37"/>
        <v/>
      </c>
      <c r="AK56" s="44" t="str">
        <f t="shared" si="38"/>
        <v>材料加工</v>
      </c>
      <c r="AL56" s="44" t="str">
        <f t="shared" si="38"/>
        <v/>
      </c>
      <c r="AM56" s="44" t="str">
        <f t="shared" si="38"/>
        <v/>
      </c>
      <c r="AN56" s="44" t="str">
        <f t="shared" si="38"/>
        <v/>
      </c>
      <c r="AO56" s="44" t="str">
        <f t="shared" si="38"/>
        <v/>
      </c>
      <c r="AP56" s="44" t="str">
        <f t="shared" si="38"/>
        <v/>
      </c>
      <c r="AQ56" s="44" t="str">
        <f t="shared" si="38"/>
        <v/>
      </c>
      <c r="AR56" s="44" t="str">
        <f t="shared" si="38"/>
        <v/>
      </c>
      <c r="AS56" s="44" t="str">
        <f t="shared" si="38"/>
        <v/>
      </c>
      <c r="AT56" s="44" t="str">
        <f t="shared" si="38"/>
        <v/>
      </c>
      <c r="AU56" s="44" t="str">
        <f t="shared" si="39"/>
        <v/>
      </c>
      <c r="AV56" s="44" t="str">
        <f t="shared" si="39"/>
        <v/>
      </c>
      <c r="AW56" s="44" t="str">
        <f t="shared" si="39"/>
        <v/>
      </c>
      <c r="AX56" s="44" t="str">
        <f t="shared" si="39"/>
        <v/>
      </c>
      <c r="AY56" s="44" t="str">
        <f t="shared" si="39"/>
        <v/>
      </c>
      <c r="AZ56" s="44" t="str">
        <f t="shared" si="39"/>
        <v/>
      </c>
      <c r="BA56" s="44" t="str">
        <f t="shared" si="39"/>
        <v/>
      </c>
    </row>
    <row r="57" spans="2:53" x14ac:dyDescent="0.2">
      <c r="B57" s="37">
        <f t="shared" si="1"/>
        <v>7</v>
      </c>
      <c r="C57" s="37">
        <f t="shared" si="2"/>
        <v>12</v>
      </c>
      <c r="D57" s="37" t="str">
        <f t="shared" si="3"/>
        <v>1994_7_12</v>
      </c>
      <c r="E57" s="37" t="str">
        <f t="shared" si="9"/>
        <v>1_12_7</v>
      </c>
      <c r="F57" s="37">
        <f t="shared" si="10"/>
        <v>1</v>
      </c>
      <c r="G57" s="37">
        <f t="shared" si="11"/>
        <v>56</v>
      </c>
      <c r="H57" s="37">
        <f t="shared" si="12"/>
        <v>1056</v>
      </c>
      <c r="I57" s="44">
        <v>1994</v>
      </c>
      <c r="J57" s="44" t="s">
        <v>88</v>
      </c>
      <c r="K57" s="44" t="s">
        <v>100</v>
      </c>
      <c r="L57" s="44" t="str">
        <f t="shared" si="13"/>
        <v>1994_芸術</v>
      </c>
      <c r="M57" s="44" t="str">
        <f t="shared" si="14"/>
        <v>1994_芸術_書道Ⅲ</v>
      </c>
      <c r="N57" s="44">
        <f t="shared" si="4"/>
        <v>1056</v>
      </c>
      <c r="P57" s="44">
        <f t="shared" si="15"/>
        <v>56</v>
      </c>
      <c r="X57" s="46">
        <v>54</v>
      </c>
      <c r="Y57" s="43" t="str">
        <f t="shared" si="32"/>
        <v/>
      </c>
      <c r="Z57" s="44" t="str">
        <f t="shared" si="33"/>
        <v/>
      </c>
      <c r="AA57" s="44" t="str">
        <f t="shared" si="37"/>
        <v/>
      </c>
      <c r="AB57" s="44" t="str">
        <f t="shared" si="37"/>
        <v/>
      </c>
      <c r="AC57" s="44" t="str">
        <f t="shared" si="37"/>
        <v/>
      </c>
      <c r="AD57" s="44" t="str">
        <f t="shared" si="37"/>
        <v/>
      </c>
      <c r="AE57" s="44" t="str">
        <f t="shared" si="37"/>
        <v/>
      </c>
      <c r="AF57" s="44" t="str">
        <f t="shared" si="37"/>
        <v/>
      </c>
      <c r="AG57" s="44" t="str">
        <f t="shared" si="37"/>
        <v/>
      </c>
      <c r="AH57" s="44" t="str">
        <f t="shared" si="37"/>
        <v/>
      </c>
      <c r="AI57" s="44" t="str">
        <f t="shared" si="37"/>
        <v/>
      </c>
      <c r="AJ57" s="44" t="str">
        <f t="shared" si="37"/>
        <v/>
      </c>
      <c r="AK57" s="44" t="str">
        <f t="shared" si="38"/>
        <v>セラミック化学</v>
      </c>
      <c r="AL57" s="44" t="str">
        <f t="shared" si="38"/>
        <v/>
      </c>
      <c r="AM57" s="44" t="str">
        <f t="shared" si="38"/>
        <v/>
      </c>
      <c r="AN57" s="44" t="str">
        <f t="shared" si="38"/>
        <v/>
      </c>
      <c r="AO57" s="44" t="str">
        <f t="shared" si="38"/>
        <v/>
      </c>
      <c r="AP57" s="44" t="str">
        <f t="shared" si="38"/>
        <v/>
      </c>
      <c r="AQ57" s="44" t="str">
        <f t="shared" si="38"/>
        <v/>
      </c>
      <c r="AR57" s="44" t="str">
        <f t="shared" si="38"/>
        <v/>
      </c>
      <c r="AS57" s="44" t="str">
        <f t="shared" si="38"/>
        <v/>
      </c>
      <c r="AT57" s="44" t="str">
        <f t="shared" si="38"/>
        <v/>
      </c>
      <c r="AU57" s="44" t="str">
        <f t="shared" si="39"/>
        <v/>
      </c>
      <c r="AV57" s="44" t="str">
        <f t="shared" si="39"/>
        <v/>
      </c>
      <c r="AW57" s="44" t="str">
        <f t="shared" si="39"/>
        <v/>
      </c>
      <c r="AX57" s="44" t="str">
        <f t="shared" si="39"/>
        <v/>
      </c>
      <c r="AY57" s="44" t="str">
        <f t="shared" si="39"/>
        <v/>
      </c>
      <c r="AZ57" s="44" t="str">
        <f t="shared" si="39"/>
        <v/>
      </c>
      <c r="BA57" s="44" t="str">
        <f t="shared" si="39"/>
        <v/>
      </c>
    </row>
    <row r="58" spans="2:53" x14ac:dyDescent="0.2">
      <c r="B58" s="37">
        <f t="shared" si="1"/>
        <v>7</v>
      </c>
      <c r="C58" s="37">
        <f t="shared" si="2"/>
        <v>13</v>
      </c>
      <c r="D58" s="37" t="str">
        <f t="shared" si="3"/>
        <v>1994_7_13</v>
      </c>
      <c r="E58" s="37" t="str">
        <f t="shared" si="9"/>
        <v>1_13_7</v>
      </c>
      <c r="F58" s="37">
        <f t="shared" si="10"/>
        <v>1</v>
      </c>
      <c r="G58" s="37">
        <f t="shared" si="11"/>
        <v>57</v>
      </c>
      <c r="H58" s="37">
        <f t="shared" si="12"/>
        <v>1057</v>
      </c>
      <c r="I58" s="44">
        <v>1994</v>
      </c>
      <c r="J58" s="44" t="s">
        <v>88</v>
      </c>
      <c r="K58" s="44" t="s">
        <v>421</v>
      </c>
      <c r="L58" s="44" t="str">
        <f t="shared" si="13"/>
        <v>1994_芸術</v>
      </c>
      <c r="M58" s="44" t="str">
        <f t="shared" si="14"/>
        <v>1994_芸術_その他の科目</v>
      </c>
      <c r="N58" s="44">
        <f t="shared" si="4"/>
        <v>1057</v>
      </c>
      <c r="P58" s="44">
        <f t="shared" si="15"/>
        <v>57</v>
      </c>
      <c r="X58" s="46">
        <v>55</v>
      </c>
      <c r="Y58" s="43" t="str">
        <f t="shared" si="32"/>
        <v/>
      </c>
      <c r="Z58" s="44" t="str">
        <f t="shared" si="33"/>
        <v/>
      </c>
      <c r="AA58" s="44" t="str">
        <f t="shared" si="37"/>
        <v/>
      </c>
      <c r="AB58" s="44" t="str">
        <f t="shared" si="37"/>
        <v/>
      </c>
      <c r="AC58" s="44" t="str">
        <f t="shared" si="37"/>
        <v/>
      </c>
      <c r="AD58" s="44" t="str">
        <f t="shared" si="37"/>
        <v/>
      </c>
      <c r="AE58" s="44" t="str">
        <f t="shared" si="37"/>
        <v/>
      </c>
      <c r="AF58" s="44" t="str">
        <f t="shared" si="37"/>
        <v/>
      </c>
      <c r="AG58" s="44" t="str">
        <f t="shared" si="37"/>
        <v/>
      </c>
      <c r="AH58" s="44" t="str">
        <f t="shared" si="37"/>
        <v/>
      </c>
      <c r="AI58" s="44" t="str">
        <f t="shared" si="37"/>
        <v/>
      </c>
      <c r="AJ58" s="44" t="str">
        <f t="shared" si="37"/>
        <v/>
      </c>
      <c r="AK58" s="44" t="str">
        <f t="shared" si="38"/>
        <v>セラミック材料</v>
      </c>
      <c r="AL58" s="44" t="str">
        <f t="shared" si="38"/>
        <v/>
      </c>
      <c r="AM58" s="44" t="str">
        <f t="shared" si="38"/>
        <v/>
      </c>
      <c r="AN58" s="44" t="str">
        <f t="shared" si="38"/>
        <v/>
      </c>
      <c r="AO58" s="44" t="str">
        <f t="shared" si="38"/>
        <v/>
      </c>
      <c r="AP58" s="44" t="str">
        <f t="shared" si="38"/>
        <v/>
      </c>
      <c r="AQ58" s="44" t="str">
        <f t="shared" si="38"/>
        <v/>
      </c>
      <c r="AR58" s="44" t="str">
        <f t="shared" si="38"/>
        <v/>
      </c>
      <c r="AS58" s="44" t="str">
        <f t="shared" si="38"/>
        <v/>
      </c>
      <c r="AT58" s="44" t="str">
        <f t="shared" si="38"/>
        <v/>
      </c>
      <c r="AU58" s="44" t="str">
        <f t="shared" si="39"/>
        <v/>
      </c>
      <c r="AV58" s="44" t="str">
        <f t="shared" si="39"/>
        <v/>
      </c>
      <c r="AW58" s="44" t="str">
        <f t="shared" si="39"/>
        <v/>
      </c>
      <c r="AX58" s="44" t="str">
        <f t="shared" si="39"/>
        <v/>
      </c>
      <c r="AY58" s="44" t="str">
        <f t="shared" si="39"/>
        <v/>
      </c>
      <c r="AZ58" s="44" t="str">
        <f t="shared" si="39"/>
        <v/>
      </c>
      <c r="BA58" s="44" t="str">
        <f t="shared" si="39"/>
        <v/>
      </c>
    </row>
    <row r="59" spans="2:53" x14ac:dyDescent="0.2">
      <c r="B59" s="37">
        <f t="shared" si="1"/>
        <v>8</v>
      </c>
      <c r="C59" s="37">
        <f t="shared" si="2"/>
        <v>1</v>
      </c>
      <c r="D59" s="37" t="str">
        <f t="shared" si="3"/>
        <v>1994_8_1</v>
      </c>
      <c r="E59" s="37" t="str">
        <f t="shared" si="9"/>
        <v>1_1_8</v>
      </c>
      <c r="F59" s="37">
        <f t="shared" si="10"/>
        <v>1</v>
      </c>
      <c r="G59" s="37">
        <f t="shared" si="11"/>
        <v>58</v>
      </c>
      <c r="H59" s="37">
        <f t="shared" si="12"/>
        <v>1058</v>
      </c>
      <c r="I59" s="44">
        <v>1994</v>
      </c>
      <c r="J59" s="44" t="s">
        <v>406</v>
      </c>
      <c r="K59" s="44" t="s">
        <v>441</v>
      </c>
      <c r="L59" s="44" t="str">
        <f t="shared" si="13"/>
        <v>1994_外国語</v>
      </c>
      <c r="M59" s="44" t="str">
        <f t="shared" si="14"/>
        <v>1994_外国語_英語Ⅰ</v>
      </c>
      <c r="N59" s="44">
        <f t="shared" si="4"/>
        <v>1058</v>
      </c>
      <c r="P59" s="44">
        <f t="shared" si="15"/>
        <v>58</v>
      </c>
      <c r="X59" s="46">
        <v>56</v>
      </c>
      <c r="Y59" s="43" t="str">
        <f t="shared" si="32"/>
        <v/>
      </c>
      <c r="Z59" s="44" t="str">
        <f t="shared" si="33"/>
        <v/>
      </c>
      <c r="AA59" s="44" t="str">
        <f t="shared" si="37"/>
        <v/>
      </c>
      <c r="AB59" s="44" t="str">
        <f t="shared" si="37"/>
        <v/>
      </c>
      <c r="AC59" s="44" t="str">
        <f t="shared" si="37"/>
        <v/>
      </c>
      <c r="AD59" s="44" t="str">
        <f t="shared" si="37"/>
        <v/>
      </c>
      <c r="AE59" s="44" t="str">
        <f t="shared" si="37"/>
        <v/>
      </c>
      <c r="AF59" s="44" t="str">
        <f t="shared" si="37"/>
        <v/>
      </c>
      <c r="AG59" s="44" t="str">
        <f t="shared" si="37"/>
        <v/>
      </c>
      <c r="AH59" s="44" t="str">
        <f t="shared" si="37"/>
        <v/>
      </c>
      <c r="AI59" s="44" t="str">
        <f t="shared" si="37"/>
        <v/>
      </c>
      <c r="AJ59" s="44" t="str">
        <f t="shared" si="37"/>
        <v/>
      </c>
      <c r="AK59" s="44" t="str">
        <f t="shared" si="38"/>
        <v>セラミック技術</v>
      </c>
      <c r="AL59" s="44" t="str">
        <f t="shared" si="38"/>
        <v/>
      </c>
      <c r="AM59" s="44" t="str">
        <f t="shared" si="38"/>
        <v/>
      </c>
      <c r="AN59" s="44" t="str">
        <f t="shared" si="38"/>
        <v/>
      </c>
      <c r="AO59" s="44" t="str">
        <f t="shared" si="38"/>
        <v/>
      </c>
      <c r="AP59" s="44" t="str">
        <f t="shared" si="38"/>
        <v/>
      </c>
      <c r="AQ59" s="44" t="str">
        <f t="shared" si="38"/>
        <v/>
      </c>
      <c r="AR59" s="44" t="str">
        <f t="shared" si="38"/>
        <v/>
      </c>
      <c r="AS59" s="44" t="str">
        <f t="shared" si="38"/>
        <v/>
      </c>
      <c r="AT59" s="44" t="str">
        <f t="shared" si="38"/>
        <v/>
      </c>
      <c r="AU59" s="44" t="str">
        <f t="shared" si="39"/>
        <v/>
      </c>
      <c r="AV59" s="44" t="str">
        <f t="shared" si="39"/>
        <v/>
      </c>
      <c r="AW59" s="44" t="str">
        <f t="shared" si="39"/>
        <v/>
      </c>
      <c r="AX59" s="44" t="str">
        <f t="shared" si="39"/>
        <v/>
      </c>
      <c r="AY59" s="44" t="str">
        <f t="shared" si="39"/>
        <v/>
      </c>
      <c r="AZ59" s="44" t="str">
        <f t="shared" si="39"/>
        <v/>
      </c>
      <c r="BA59" s="44" t="str">
        <f t="shared" si="39"/>
        <v/>
      </c>
    </row>
    <row r="60" spans="2:53" x14ac:dyDescent="0.2">
      <c r="B60" s="37">
        <f t="shared" si="1"/>
        <v>8</v>
      </c>
      <c r="C60" s="37">
        <f t="shared" si="2"/>
        <v>2</v>
      </c>
      <c r="D60" s="37" t="str">
        <f t="shared" si="3"/>
        <v>1994_8_2</v>
      </c>
      <c r="E60" s="37" t="str">
        <f t="shared" si="9"/>
        <v>1_2_8</v>
      </c>
      <c r="F60" s="37">
        <f t="shared" si="10"/>
        <v>1</v>
      </c>
      <c r="G60" s="37">
        <f t="shared" si="11"/>
        <v>59</v>
      </c>
      <c r="H60" s="37">
        <f t="shared" si="12"/>
        <v>1059</v>
      </c>
      <c r="I60" s="44">
        <v>1994</v>
      </c>
      <c r="J60" s="44" t="s">
        <v>406</v>
      </c>
      <c r="K60" s="44" t="s">
        <v>442</v>
      </c>
      <c r="L60" s="44" t="str">
        <f t="shared" si="13"/>
        <v>1994_外国語</v>
      </c>
      <c r="M60" s="44" t="str">
        <f t="shared" si="14"/>
        <v>1994_外国語_英語Ⅱ</v>
      </c>
      <c r="N60" s="44">
        <f t="shared" si="4"/>
        <v>1059</v>
      </c>
      <c r="P60" s="44">
        <f t="shared" si="15"/>
        <v>59</v>
      </c>
      <c r="X60" s="46">
        <v>57</v>
      </c>
      <c r="Y60" s="43" t="str">
        <f t="shared" si="32"/>
        <v/>
      </c>
      <c r="Z60" s="44" t="str">
        <f t="shared" si="33"/>
        <v/>
      </c>
      <c r="AA60" s="44" t="str">
        <f t="shared" si="37"/>
        <v/>
      </c>
      <c r="AB60" s="44" t="str">
        <f t="shared" si="37"/>
        <v/>
      </c>
      <c r="AC60" s="44" t="str">
        <f t="shared" si="37"/>
        <v/>
      </c>
      <c r="AD60" s="44" t="str">
        <f t="shared" si="37"/>
        <v/>
      </c>
      <c r="AE60" s="44" t="str">
        <f t="shared" si="37"/>
        <v/>
      </c>
      <c r="AF60" s="44" t="str">
        <f t="shared" si="37"/>
        <v/>
      </c>
      <c r="AG60" s="44" t="str">
        <f t="shared" si="37"/>
        <v/>
      </c>
      <c r="AH60" s="44" t="str">
        <f t="shared" si="37"/>
        <v/>
      </c>
      <c r="AI60" s="44" t="str">
        <f t="shared" si="37"/>
        <v/>
      </c>
      <c r="AJ60" s="44" t="str">
        <f t="shared" si="37"/>
        <v/>
      </c>
      <c r="AK60" s="44" t="str">
        <f t="shared" si="38"/>
        <v>セラミック工業</v>
      </c>
      <c r="AL60" s="44" t="str">
        <f t="shared" si="38"/>
        <v/>
      </c>
      <c r="AM60" s="44" t="str">
        <f t="shared" si="38"/>
        <v/>
      </c>
      <c r="AN60" s="44" t="str">
        <f t="shared" si="38"/>
        <v/>
      </c>
      <c r="AO60" s="44" t="str">
        <f t="shared" si="38"/>
        <v/>
      </c>
      <c r="AP60" s="44" t="str">
        <f t="shared" si="38"/>
        <v/>
      </c>
      <c r="AQ60" s="44" t="str">
        <f t="shared" si="38"/>
        <v/>
      </c>
      <c r="AR60" s="44" t="str">
        <f t="shared" si="38"/>
        <v/>
      </c>
      <c r="AS60" s="44" t="str">
        <f t="shared" si="38"/>
        <v/>
      </c>
      <c r="AT60" s="44" t="str">
        <f t="shared" si="38"/>
        <v/>
      </c>
      <c r="AU60" s="44" t="str">
        <f t="shared" si="39"/>
        <v/>
      </c>
      <c r="AV60" s="44" t="str">
        <f t="shared" si="39"/>
        <v/>
      </c>
      <c r="AW60" s="44" t="str">
        <f t="shared" si="39"/>
        <v/>
      </c>
      <c r="AX60" s="44" t="str">
        <f t="shared" si="39"/>
        <v/>
      </c>
      <c r="AY60" s="44" t="str">
        <f t="shared" si="39"/>
        <v/>
      </c>
      <c r="AZ60" s="44" t="str">
        <f t="shared" si="39"/>
        <v/>
      </c>
      <c r="BA60" s="44" t="str">
        <f t="shared" si="39"/>
        <v/>
      </c>
    </row>
    <row r="61" spans="2:53" x14ac:dyDescent="0.2">
      <c r="B61" s="37">
        <f t="shared" si="1"/>
        <v>8</v>
      </c>
      <c r="C61" s="37">
        <f t="shared" si="2"/>
        <v>3</v>
      </c>
      <c r="D61" s="37" t="str">
        <f t="shared" si="3"/>
        <v>1994_8_3</v>
      </c>
      <c r="E61" s="37" t="str">
        <f t="shared" si="9"/>
        <v>1_3_8</v>
      </c>
      <c r="F61" s="37">
        <f t="shared" si="10"/>
        <v>1</v>
      </c>
      <c r="G61" s="37">
        <f t="shared" si="11"/>
        <v>60</v>
      </c>
      <c r="H61" s="37">
        <f>IF($I61="","",1000*F61+G61)</f>
        <v>1060</v>
      </c>
      <c r="I61" s="44">
        <v>1994</v>
      </c>
      <c r="J61" s="44" t="s">
        <v>406</v>
      </c>
      <c r="K61" s="44" t="s">
        <v>443</v>
      </c>
      <c r="L61" s="44" t="str">
        <f t="shared" si="13"/>
        <v>1994_外国語</v>
      </c>
      <c r="M61" s="44" t="str">
        <f t="shared" si="14"/>
        <v>1994_外国語_オーラル・コミュニケーションＡ</v>
      </c>
      <c r="N61" s="44">
        <f t="shared" si="4"/>
        <v>1060</v>
      </c>
      <c r="P61" s="44">
        <f t="shared" si="15"/>
        <v>60</v>
      </c>
      <c r="X61" s="46">
        <v>58</v>
      </c>
      <c r="Y61" s="43" t="str">
        <f t="shared" si="32"/>
        <v/>
      </c>
      <c r="Z61" s="44" t="str">
        <f t="shared" si="33"/>
        <v/>
      </c>
      <c r="AA61" s="44" t="str">
        <f t="shared" si="37"/>
        <v/>
      </c>
      <c r="AB61" s="44" t="str">
        <f t="shared" si="37"/>
        <v/>
      </c>
      <c r="AC61" s="44" t="str">
        <f t="shared" si="37"/>
        <v/>
      </c>
      <c r="AD61" s="44" t="str">
        <f t="shared" si="37"/>
        <v/>
      </c>
      <c r="AE61" s="44" t="str">
        <f t="shared" si="37"/>
        <v/>
      </c>
      <c r="AF61" s="44" t="str">
        <f t="shared" si="37"/>
        <v/>
      </c>
      <c r="AG61" s="44" t="str">
        <f t="shared" si="37"/>
        <v/>
      </c>
      <c r="AH61" s="44" t="str">
        <f t="shared" si="37"/>
        <v/>
      </c>
      <c r="AI61" s="44" t="str">
        <f t="shared" si="37"/>
        <v/>
      </c>
      <c r="AJ61" s="44" t="str">
        <f t="shared" si="37"/>
        <v/>
      </c>
      <c r="AK61" s="44" t="str">
        <f t="shared" si="38"/>
        <v>繊維製品</v>
      </c>
      <c r="AL61" s="44" t="str">
        <f t="shared" si="38"/>
        <v/>
      </c>
      <c r="AM61" s="44" t="str">
        <f t="shared" si="38"/>
        <v/>
      </c>
      <c r="AN61" s="44" t="str">
        <f t="shared" si="38"/>
        <v/>
      </c>
      <c r="AO61" s="44" t="str">
        <f t="shared" si="38"/>
        <v/>
      </c>
      <c r="AP61" s="44" t="str">
        <f t="shared" si="38"/>
        <v/>
      </c>
      <c r="AQ61" s="44" t="str">
        <f t="shared" si="38"/>
        <v/>
      </c>
      <c r="AR61" s="44" t="str">
        <f t="shared" si="38"/>
        <v/>
      </c>
      <c r="AS61" s="44" t="str">
        <f t="shared" si="38"/>
        <v/>
      </c>
      <c r="AT61" s="44" t="str">
        <f t="shared" si="38"/>
        <v/>
      </c>
      <c r="AU61" s="44" t="str">
        <f t="shared" si="39"/>
        <v/>
      </c>
      <c r="AV61" s="44" t="str">
        <f t="shared" si="39"/>
        <v/>
      </c>
      <c r="AW61" s="44" t="str">
        <f t="shared" si="39"/>
        <v/>
      </c>
      <c r="AX61" s="44" t="str">
        <f t="shared" si="39"/>
        <v/>
      </c>
      <c r="AY61" s="44" t="str">
        <f t="shared" si="39"/>
        <v/>
      </c>
      <c r="AZ61" s="44" t="str">
        <f t="shared" si="39"/>
        <v/>
      </c>
      <c r="BA61" s="44" t="str">
        <f t="shared" si="39"/>
        <v/>
      </c>
    </row>
    <row r="62" spans="2:53" x14ac:dyDescent="0.2">
      <c r="B62" s="37">
        <f t="shared" si="1"/>
        <v>8</v>
      </c>
      <c r="C62" s="37">
        <f t="shared" si="2"/>
        <v>4</v>
      </c>
      <c r="D62" s="37" t="str">
        <f t="shared" si="3"/>
        <v>1994_8_4</v>
      </c>
      <c r="E62" s="37" t="str">
        <f t="shared" si="9"/>
        <v>1_4_8</v>
      </c>
      <c r="F62" s="37">
        <f t="shared" si="10"/>
        <v>1</v>
      </c>
      <c r="G62" s="37">
        <f t="shared" si="11"/>
        <v>61</v>
      </c>
      <c r="H62" s="37">
        <f t="shared" si="12"/>
        <v>1061</v>
      </c>
      <c r="I62" s="44">
        <v>1994</v>
      </c>
      <c r="J62" s="44" t="s">
        <v>406</v>
      </c>
      <c r="K62" s="44" t="s">
        <v>444</v>
      </c>
      <c r="L62" s="44" t="str">
        <f t="shared" si="13"/>
        <v>1994_外国語</v>
      </c>
      <c r="M62" s="44" t="str">
        <f t="shared" si="14"/>
        <v>1994_外国語_オーラル・コミュニケーションＢ</v>
      </c>
      <c r="N62" s="44">
        <f t="shared" si="4"/>
        <v>1061</v>
      </c>
      <c r="P62" s="44">
        <f t="shared" si="15"/>
        <v>61</v>
      </c>
      <c r="X62" s="46">
        <v>59</v>
      </c>
      <c r="Y62" s="43" t="str">
        <f t="shared" si="32"/>
        <v/>
      </c>
      <c r="Z62" s="44" t="str">
        <f t="shared" si="33"/>
        <v/>
      </c>
      <c r="AA62" s="44" t="str">
        <f t="shared" si="37"/>
        <v/>
      </c>
      <c r="AB62" s="44" t="str">
        <f t="shared" si="37"/>
        <v/>
      </c>
      <c r="AC62" s="44" t="str">
        <f t="shared" si="37"/>
        <v/>
      </c>
      <c r="AD62" s="44" t="str">
        <f t="shared" si="37"/>
        <v/>
      </c>
      <c r="AE62" s="44" t="str">
        <f t="shared" si="37"/>
        <v/>
      </c>
      <c r="AF62" s="44" t="str">
        <f t="shared" si="37"/>
        <v/>
      </c>
      <c r="AG62" s="44" t="str">
        <f t="shared" si="37"/>
        <v/>
      </c>
      <c r="AH62" s="44" t="str">
        <f t="shared" si="37"/>
        <v/>
      </c>
      <c r="AI62" s="44" t="str">
        <f t="shared" si="37"/>
        <v/>
      </c>
      <c r="AJ62" s="44" t="str">
        <f t="shared" si="37"/>
        <v/>
      </c>
      <c r="AK62" s="44" t="str">
        <f t="shared" si="38"/>
        <v>繊維技術</v>
      </c>
      <c r="AL62" s="44" t="str">
        <f t="shared" si="38"/>
        <v/>
      </c>
      <c r="AM62" s="44" t="str">
        <f t="shared" si="38"/>
        <v/>
      </c>
      <c r="AN62" s="44" t="str">
        <f t="shared" si="38"/>
        <v/>
      </c>
      <c r="AO62" s="44" t="str">
        <f t="shared" si="38"/>
        <v/>
      </c>
      <c r="AP62" s="44" t="str">
        <f t="shared" si="38"/>
        <v/>
      </c>
      <c r="AQ62" s="44" t="str">
        <f t="shared" si="38"/>
        <v/>
      </c>
      <c r="AR62" s="44" t="str">
        <f t="shared" si="38"/>
        <v/>
      </c>
      <c r="AS62" s="44" t="str">
        <f t="shared" si="38"/>
        <v/>
      </c>
      <c r="AT62" s="44" t="str">
        <f t="shared" si="38"/>
        <v/>
      </c>
      <c r="AU62" s="44" t="str">
        <f t="shared" si="39"/>
        <v/>
      </c>
      <c r="AV62" s="44" t="str">
        <f t="shared" si="39"/>
        <v/>
      </c>
      <c r="AW62" s="44" t="str">
        <f t="shared" si="39"/>
        <v/>
      </c>
      <c r="AX62" s="44" t="str">
        <f t="shared" si="39"/>
        <v/>
      </c>
      <c r="AY62" s="44" t="str">
        <f t="shared" si="39"/>
        <v/>
      </c>
      <c r="AZ62" s="44" t="str">
        <f t="shared" si="39"/>
        <v/>
      </c>
      <c r="BA62" s="44" t="str">
        <f t="shared" si="39"/>
        <v/>
      </c>
    </row>
    <row r="63" spans="2:53" x14ac:dyDescent="0.2">
      <c r="B63" s="37">
        <f t="shared" si="1"/>
        <v>8</v>
      </c>
      <c r="C63" s="37">
        <f t="shared" si="2"/>
        <v>5</v>
      </c>
      <c r="D63" s="37" t="str">
        <f t="shared" si="3"/>
        <v>1994_8_5</v>
      </c>
      <c r="E63" s="37" t="str">
        <f t="shared" si="9"/>
        <v>1_5_8</v>
      </c>
      <c r="F63" s="37">
        <f t="shared" si="10"/>
        <v>1</v>
      </c>
      <c r="G63" s="37">
        <f t="shared" si="11"/>
        <v>62</v>
      </c>
      <c r="H63" s="37">
        <f t="shared" si="12"/>
        <v>1062</v>
      </c>
      <c r="I63" s="44">
        <v>1994</v>
      </c>
      <c r="J63" s="44" t="s">
        <v>406</v>
      </c>
      <c r="K63" s="44" t="s">
        <v>445</v>
      </c>
      <c r="L63" s="44" t="str">
        <f t="shared" si="13"/>
        <v>1994_外国語</v>
      </c>
      <c r="M63" s="44" t="str">
        <f t="shared" si="14"/>
        <v>1994_外国語_オーラル・コミュニケーションＣ</v>
      </c>
      <c r="N63" s="44">
        <f t="shared" si="4"/>
        <v>1062</v>
      </c>
      <c r="P63" s="44">
        <f t="shared" si="15"/>
        <v>62</v>
      </c>
      <c r="X63" s="46">
        <v>60</v>
      </c>
      <c r="Y63" s="43" t="str">
        <f t="shared" si="32"/>
        <v/>
      </c>
      <c r="Z63" s="44" t="str">
        <f t="shared" si="33"/>
        <v/>
      </c>
      <c r="AA63" s="44" t="str">
        <f t="shared" si="37"/>
        <v/>
      </c>
      <c r="AB63" s="44" t="str">
        <f t="shared" si="37"/>
        <v/>
      </c>
      <c r="AC63" s="44" t="str">
        <f t="shared" si="37"/>
        <v/>
      </c>
      <c r="AD63" s="44" t="str">
        <f t="shared" si="37"/>
        <v/>
      </c>
      <c r="AE63" s="44" t="str">
        <f t="shared" si="37"/>
        <v/>
      </c>
      <c r="AF63" s="44" t="str">
        <f t="shared" si="37"/>
        <v/>
      </c>
      <c r="AG63" s="44" t="str">
        <f t="shared" si="37"/>
        <v/>
      </c>
      <c r="AH63" s="44" t="str">
        <f t="shared" si="37"/>
        <v/>
      </c>
      <c r="AI63" s="44" t="str">
        <f t="shared" si="37"/>
        <v/>
      </c>
      <c r="AJ63" s="44" t="str">
        <f t="shared" si="37"/>
        <v/>
      </c>
      <c r="AK63" s="44" t="str">
        <f t="shared" si="38"/>
        <v>染色デザイン</v>
      </c>
      <c r="AL63" s="44" t="str">
        <f t="shared" si="38"/>
        <v/>
      </c>
      <c r="AM63" s="44" t="str">
        <f t="shared" si="38"/>
        <v/>
      </c>
      <c r="AN63" s="44" t="str">
        <f t="shared" si="38"/>
        <v/>
      </c>
      <c r="AO63" s="44" t="str">
        <f t="shared" si="38"/>
        <v/>
      </c>
      <c r="AP63" s="44" t="str">
        <f t="shared" si="38"/>
        <v/>
      </c>
      <c r="AQ63" s="44" t="str">
        <f t="shared" si="38"/>
        <v/>
      </c>
      <c r="AR63" s="44" t="str">
        <f t="shared" si="38"/>
        <v/>
      </c>
      <c r="AS63" s="44" t="str">
        <f t="shared" si="38"/>
        <v/>
      </c>
      <c r="AT63" s="44" t="str">
        <f t="shared" si="38"/>
        <v/>
      </c>
      <c r="AU63" s="44" t="str">
        <f t="shared" si="39"/>
        <v/>
      </c>
      <c r="AV63" s="44" t="str">
        <f t="shared" si="39"/>
        <v/>
      </c>
      <c r="AW63" s="44" t="str">
        <f t="shared" si="39"/>
        <v/>
      </c>
      <c r="AX63" s="44" t="str">
        <f t="shared" si="39"/>
        <v/>
      </c>
      <c r="AY63" s="44" t="str">
        <f t="shared" si="39"/>
        <v/>
      </c>
      <c r="AZ63" s="44" t="str">
        <f t="shared" si="39"/>
        <v/>
      </c>
      <c r="BA63" s="44" t="str">
        <f t="shared" si="39"/>
        <v/>
      </c>
    </row>
    <row r="64" spans="2:53" x14ac:dyDescent="0.2">
      <c r="B64" s="37">
        <f t="shared" si="1"/>
        <v>8</v>
      </c>
      <c r="C64" s="37">
        <f t="shared" si="2"/>
        <v>6</v>
      </c>
      <c r="D64" s="37" t="str">
        <f t="shared" si="3"/>
        <v>1994_8_6</v>
      </c>
      <c r="E64" s="37" t="str">
        <f t="shared" si="9"/>
        <v>1_6_8</v>
      </c>
      <c r="F64" s="37">
        <f t="shared" si="10"/>
        <v>1</v>
      </c>
      <c r="G64" s="37">
        <f t="shared" si="11"/>
        <v>63</v>
      </c>
      <c r="H64" s="37">
        <f t="shared" si="12"/>
        <v>1063</v>
      </c>
      <c r="I64" s="44">
        <v>1994</v>
      </c>
      <c r="J64" s="44" t="s">
        <v>406</v>
      </c>
      <c r="K64" s="44" t="s">
        <v>446</v>
      </c>
      <c r="L64" s="44" t="str">
        <f t="shared" si="13"/>
        <v>1994_外国語</v>
      </c>
      <c r="M64" s="44" t="str">
        <f t="shared" si="14"/>
        <v>1994_外国語_リーディング</v>
      </c>
      <c r="N64" s="44">
        <f t="shared" si="4"/>
        <v>1063</v>
      </c>
      <c r="P64" s="44">
        <f t="shared" si="15"/>
        <v>63</v>
      </c>
      <c r="X64" s="46">
        <v>61</v>
      </c>
      <c r="Y64" s="43" t="str">
        <f t="shared" si="32"/>
        <v/>
      </c>
      <c r="Z64" s="44" t="str">
        <f t="shared" si="33"/>
        <v/>
      </c>
      <c r="AA64" s="44" t="str">
        <f t="shared" ref="AA64:AJ73" si="40">IFERROR(VLOOKUP($W$1&amp;"_"&amp;AA$1&amp;"_"&amp;$X64,$D:$K,8,0),"")</f>
        <v/>
      </c>
      <c r="AB64" s="44" t="str">
        <f t="shared" si="40"/>
        <v/>
      </c>
      <c r="AC64" s="44" t="str">
        <f t="shared" si="40"/>
        <v/>
      </c>
      <c r="AD64" s="44" t="str">
        <f t="shared" si="40"/>
        <v/>
      </c>
      <c r="AE64" s="44" t="str">
        <f t="shared" si="40"/>
        <v/>
      </c>
      <c r="AF64" s="44" t="str">
        <f t="shared" si="40"/>
        <v/>
      </c>
      <c r="AG64" s="44" t="str">
        <f t="shared" si="40"/>
        <v/>
      </c>
      <c r="AH64" s="44" t="str">
        <f t="shared" si="40"/>
        <v/>
      </c>
      <c r="AI64" s="44" t="str">
        <f t="shared" si="40"/>
        <v/>
      </c>
      <c r="AJ64" s="44" t="str">
        <f t="shared" si="40"/>
        <v/>
      </c>
      <c r="AK64" s="44" t="str">
        <f t="shared" ref="AK64:AT73" si="41">IFERROR(VLOOKUP($W$1&amp;"_"&amp;AK$1&amp;"_"&amp;$X64,$D:$K,8,0),"")</f>
        <v>染色技術</v>
      </c>
      <c r="AL64" s="44" t="str">
        <f t="shared" si="41"/>
        <v/>
      </c>
      <c r="AM64" s="44" t="str">
        <f t="shared" si="41"/>
        <v/>
      </c>
      <c r="AN64" s="44" t="str">
        <f t="shared" si="41"/>
        <v/>
      </c>
      <c r="AO64" s="44" t="str">
        <f t="shared" si="41"/>
        <v/>
      </c>
      <c r="AP64" s="44" t="str">
        <f t="shared" si="41"/>
        <v/>
      </c>
      <c r="AQ64" s="44" t="str">
        <f t="shared" si="41"/>
        <v/>
      </c>
      <c r="AR64" s="44" t="str">
        <f t="shared" si="41"/>
        <v/>
      </c>
      <c r="AS64" s="44" t="str">
        <f t="shared" si="41"/>
        <v/>
      </c>
      <c r="AT64" s="44" t="str">
        <f t="shared" si="41"/>
        <v/>
      </c>
      <c r="AU64" s="44" t="str">
        <f t="shared" ref="AU64:BA73" si="42">IFERROR(VLOOKUP($W$1&amp;"_"&amp;AU$1&amp;"_"&amp;$X64,$D:$K,8,0),"")</f>
        <v/>
      </c>
      <c r="AV64" s="44" t="str">
        <f t="shared" si="42"/>
        <v/>
      </c>
      <c r="AW64" s="44" t="str">
        <f t="shared" si="42"/>
        <v/>
      </c>
      <c r="AX64" s="44" t="str">
        <f t="shared" si="42"/>
        <v/>
      </c>
      <c r="AY64" s="44" t="str">
        <f t="shared" si="42"/>
        <v/>
      </c>
      <c r="AZ64" s="44" t="str">
        <f t="shared" si="42"/>
        <v/>
      </c>
      <c r="BA64" s="44" t="str">
        <f t="shared" si="42"/>
        <v/>
      </c>
    </row>
    <row r="65" spans="2:53" x14ac:dyDescent="0.2">
      <c r="B65" s="37">
        <f t="shared" si="1"/>
        <v>8</v>
      </c>
      <c r="C65" s="37">
        <f t="shared" si="2"/>
        <v>7</v>
      </c>
      <c r="D65" s="37" t="str">
        <f t="shared" si="3"/>
        <v>1994_8_7</v>
      </c>
      <c r="E65" s="37" t="str">
        <f t="shared" si="9"/>
        <v>1_7_8</v>
      </c>
      <c r="F65" s="37">
        <f t="shared" si="10"/>
        <v>1</v>
      </c>
      <c r="G65" s="37">
        <f t="shared" si="11"/>
        <v>64</v>
      </c>
      <c r="H65" s="37">
        <f t="shared" si="12"/>
        <v>1064</v>
      </c>
      <c r="I65" s="44">
        <v>1994</v>
      </c>
      <c r="J65" s="44" t="s">
        <v>406</v>
      </c>
      <c r="K65" s="44" t="s">
        <v>447</v>
      </c>
      <c r="L65" s="44" t="str">
        <f t="shared" si="13"/>
        <v>1994_外国語</v>
      </c>
      <c r="M65" s="44" t="str">
        <f t="shared" si="14"/>
        <v>1994_外国語_ライティング</v>
      </c>
      <c r="N65" s="44">
        <f t="shared" si="4"/>
        <v>1064</v>
      </c>
      <c r="P65" s="44">
        <f t="shared" si="15"/>
        <v>64</v>
      </c>
      <c r="X65" s="46">
        <v>62</v>
      </c>
      <c r="Y65" s="43" t="str">
        <f t="shared" si="32"/>
        <v/>
      </c>
      <c r="Z65" s="44" t="str">
        <f t="shared" si="33"/>
        <v/>
      </c>
      <c r="AA65" s="44" t="str">
        <f t="shared" si="40"/>
        <v/>
      </c>
      <c r="AB65" s="44" t="str">
        <f t="shared" si="40"/>
        <v/>
      </c>
      <c r="AC65" s="44" t="str">
        <f t="shared" si="40"/>
        <v/>
      </c>
      <c r="AD65" s="44" t="str">
        <f t="shared" si="40"/>
        <v/>
      </c>
      <c r="AE65" s="44" t="str">
        <f t="shared" si="40"/>
        <v/>
      </c>
      <c r="AF65" s="44" t="str">
        <f t="shared" si="40"/>
        <v/>
      </c>
      <c r="AG65" s="44" t="str">
        <f t="shared" si="40"/>
        <v/>
      </c>
      <c r="AH65" s="44" t="str">
        <f t="shared" si="40"/>
        <v/>
      </c>
      <c r="AI65" s="44" t="str">
        <f t="shared" si="40"/>
        <v/>
      </c>
      <c r="AJ65" s="44" t="str">
        <f t="shared" si="40"/>
        <v/>
      </c>
      <c r="AK65" s="44" t="str">
        <f t="shared" si="41"/>
        <v>インテリア計画</v>
      </c>
      <c r="AL65" s="44" t="str">
        <f t="shared" si="41"/>
        <v/>
      </c>
      <c r="AM65" s="44" t="str">
        <f t="shared" si="41"/>
        <v/>
      </c>
      <c r="AN65" s="44" t="str">
        <f t="shared" si="41"/>
        <v/>
      </c>
      <c r="AO65" s="44" t="str">
        <f t="shared" si="41"/>
        <v/>
      </c>
      <c r="AP65" s="44" t="str">
        <f t="shared" si="41"/>
        <v/>
      </c>
      <c r="AQ65" s="44" t="str">
        <f t="shared" si="41"/>
        <v/>
      </c>
      <c r="AR65" s="44" t="str">
        <f t="shared" si="41"/>
        <v/>
      </c>
      <c r="AS65" s="44" t="str">
        <f t="shared" si="41"/>
        <v/>
      </c>
      <c r="AT65" s="44" t="str">
        <f t="shared" si="41"/>
        <v/>
      </c>
      <c r="AU65" s="44" t="str">
        <f t="shared" si="42"/>
        <v/>
      </c>
      <c r="AV65" s="44" t="str">
        <f t="shared" si="42"/>
        <v/>
      </c>
      <c r="AW65" s="44" t="str">
        <f t="shared" si="42"/>
        <v/>
      </c>
      <c r="AX65" s="44" t="str">
        <f t="shared" si="42"/>
        <v/>
      </c>
      <c r="AY65" s="44" t="str">
        <f t="shared" si="42"/>
        <v/>
      </c>
      <c r="AZ65" s="44" t="str">
        <f t="shared" si="42"/>
        <v/>
      </c>
      <c r="BA65" s="44" t="str">
        <f t="shared" si="42"/>
        <v/>
      </c>
    </row>
    <row r="66" spans="2:53" x14ac:dyDescent="0.2">
      <c r="B66" s="37">
        <f t="shared" ref="B66:B129" si="43">IF($I66="","",IF($I65&lt;&gt;$I66,1,IF($J65&lt;&gt;$J66,B65+1,B65)))</f>
        <v>8</v>
      </c>
      <c r="C66" s="37">
        <f t="shared" ref="C66:C129" si="44">IF($I66="","",IF($J65&lt;&gt;$J66,1,C65+1))</f>
        <v>8</v>
      </c>
      <c r="D66" s="37" t="str">
        <f t="shared" ref="D66:D129" si="45">IF($I66="","",$I66&amp;"_"&amp;$B66&amp;"_"&amp;$C66)</f>
        <v>1994_8_8</v>
      </c>
      <c r="E66" s="37" t="str">
        <f t="shared" si="9"/>
        <v>1_8_8</v>
      </c>
      <c r="F66" s="37">
        <f t="shared" si="10"/>
        <v>1</v>
      </c>
      <c r="G66" s="37">
        <f t="shared" si="11"/>
        <v>65</v>
      </c>
      <c r="H66" s="37">
        <f t="shared" si="12"/>
        <v>1065</v>
      </c>
      <c r="I66" s="44">
        <v>1994</v>
      </c>
      <c r="J66" s="44" t="s">
        <v>406</v>
      </c>
      <c r="K66" s="44" t="s">
        <v>448</v>
      </c>
      <c r="L66" s="44" t="str">
        <f t="shared" si="13"/>
        <v>1994_外国語</v>
      </c>
      <c r="M66" s="44" t="str">
        <f t="shared" si="14"/>
        <v>1994_外国語_ドイツ語</v>
      </c>
      <c r="N66" s="44">
        <f t="shared" ref="N66:N129" si="46">H66</f>
        <v>1065</v>
      </c>
      <c r="P66" s="44">
        <f t="shared" si="15"/>
        <v>65</v>
      </c>
      <c r="X66" s="46">
        <v>63</v>
      </c>
      <c r="Y66" s="43" t="str">
        <f t="shared" si="32"/>
        <v/>
      </c>
      <c r="Z66" s="44" t="str">
        <f t="shared" si="33"/>
        <v/>
      </c>
      <c r="AA66" s="44" t="str">
        <f t="shared" si="40"/>
        <v/>
      </c>
      <c r="AB66" s="44" t="str">
        <f t="shared" si="40"/>
        <v/>
      </c>
      <c r="AC66" s="44" t="str">
        <f t="shared" si="40"/>
        <v/>
      </c>
      <c r="AD66" s="44" t="str">
        <f t="shared" si="40"/>
        <v/>
      </c>
      <c r="AE66" s="44" t="str">
        <f t="shared" si="40"/>
        <v/>
      </c>
      <c r="AF66" s="44" t="str">
        <f t="shared" si="40"/>
        <v/>
      </c>
      <c r="AG66" s="44" t="str">
        <f t="shared" si="40"/>
        <v/>
      </c>
      <c r="AH66" s="44" t="str">
        <f t="shared" si="40"/>
        <v/>
      </c>
      <c r="AI66" s="44" t="str">
        <f t="shared" si="40"/>
        <v/>
      </c>
      <c r="AJ66" s="44" t="str">
        <f t="shared" si="40"/>
        <v/>
      </c>
      <c r="AK66" s="44" t="str">
        <f t="shared" si="41"/>
        <v>インテリア装備</v>
      </c>
      <c r="AL66" s="44" t="str">
        <f t="shared" si="41"/>
        <v/>
      </c>
      <c r="AM66" s="44" t="str">
        <f t="shared" si="41"/>
        <v/>
      </c>
      <c r="AN66" s="44" t="str">
        <f t="shared" si="41"/>
        <v/>
      </c>
      <c r="AO66" s="44" t="str">
        <f t="shared" si="41"/>
        <v/>
      </c>
      <c r="AP66" s="44" t="str">
        <f t="shared" si="41"/>
        <v/>
      </c>
      <c r="AQ66" s="44" t="str">
        <f t="shared" si="41"/>
        <v/>
      </c>
      <c r="AR66" s="44" t="str">
        <f t="shared" si="41"/>
        <v/>
      </c>
      <c r="AS66" s="44" t="str">
        <f t="shared" si="41"/>
        <v/>
      </c>
      <c r="AT66" s="44" t="str">
        <f t="shared" si="41"/>
        <v/>
      </c>
      <c r="AU66" s="44" t="str">
        <f t="shared" si="42"/>
        <v/>
      </c>
      <c r="AV66" s="44" t="str">
        <f t="shared" si="42"/>
        <v/>
      </c>
      <c r="AW66" s="44" t="str">
        <f t="shared" si="42"/>
        <v/>
      </c>
      <c r="AX66" s="44" t="str">
        <f t="shared" si="42"/>
        <v/>
      </c>
      <c r="AY66" s="44" t="str">
        <f t="shared" si="42"/>
        <v/>
      </c>
      <c r="AZ66" s="44" t="str">
        <f t="shared" si="42"/>
        <v/>
      </c>
      <c r="BA66" s="44" t="str">
        <f t="shared" si="42"/>
        <v/>
      </c>
    </row>
    <row r="67" spans="2:53" x14ac:dyDescent="0.2">
      <c r="B67" s="37">
        <f t="shared" si="43"/>
        <v>8</v>
      </c>
      <c r="C67" s="37">
        <f t="shared" si="44"/>
        <v>9</v>
      </c>
      <c r="D67" s="37" t="str">
        <f t="shared" si="45"/>
        <v>1994_8_9</v>
      </c>
      <c r="E67" s="37" t="str">
        <f t="shared" ref="E67:E130" si="47">IF($I67="","",$F67&amp;"_"&amp;$C67&amp;"_"&amp;$B67)</f>
        <v>1_9_8</v>
      </c>
      <c r="F67" s="37">
        <f t="shared" ref="F67:F130" si="48">IF($I67="","",IF($I66&lt;&gt;$I67,F66+1,F66))</f>
        <v>1</v>
      </c>
      <c r="G67" s="37">
        <f t="shared" ref="G67:G130" si="49">IF($I67="","",IF($I66&lt;&gt;$I67,1,G66+1))</f>
        <v>66</v>
      </c>
      <c r="H67" s="37">
        <f t="shared" ref="H67:H130" si="50">IF($I67="","",1000*F67+G67)</f>
        <v>1066</v>
      </c>
      <c r="I67" s="44">
        <v>1994</v>
      </c>
      <c r="J67" s="44" t="s">
        <v>406</v>
      </c>
      <c r="K67" s="44" t="s">
        <v>449</v>
      </c>
      <c r="L67" s="44" t="str">
        <f t="shared" ref="L67:L130" si="51">$I67&amp;"_"&amp;$J67</f>
        <v>1994_外国語</v>
      </c>
      <c r="M67" s="44" t="str">
        <f t="shared" ref="M67:M130" si="52">$I67&amp;"_"&amp;$J67&amp;"_"&amp;$K67</f>
        <v>1994_外国語_フランス語</v>
      </c>
      <c r="N67" s="44">
        <f t="shared" si="46"/>
        <v>1066</v>
      </c>
      <c r="P67" s="44">
        <f t="shared" ref="P67:P130" si="53">IF(COUNTIF(K67,"*"&amp;$X$1&amp;"*"),P66+1,P66)</f>
        <v>66</v>
      </c>
      <c r="X67" s="46">
        <v>64</v>
      </c>
      <c r="Y67" s="43" t="str">
        <f t="shared" si="32"/>
        <v/>
      </c>
      <c r="Z67" s="44" t="str">
        <f t="shared" si="33"/>
        <v/>
      </c>
      <c r="AA67" s="44" t="str">
        <f t="shared" si="40"/>
        <v/>
      </c>
      <c r="AB67" s="44" t="str">
        <f t="shared" si="40"/>
        <v/>
      </c>
      <c r="AC67" s="44" t="str">
        <f t="shared" si="40"/>
        <v/>
      </c>
      <c r="AD67" s="44" t="str">
        <f t="shared" si="40"/>
        <v/>
      </c>
      <c r="AE67" s="44" t="str">
        <f t="shared" si="40"/>
        <v/>
      </c>
      <c r="AF67" s="44" t="str">
        <f t="shared" si="40"/>
        <v/>
      </c>
      <c r="AG67" s="44" t="str">
        <f t="shared" si="40"/>
        <v/>
      </c>
      <c r="AH67" s="44" t="str">
        <f t="shared" si="40"/>
        <v/>
      </c>
      <c r="AI67" s="44" t="str">
        <f t="shared" si="40"/>
        <v/>
      </c>
      <c r="AJ67" s="44" t="str">
        <f t="shared" si="40"/>
        <v/>
      </c>
      <c r="AK67" s="44" t="str">
        <f t="shared" si="41"/>
        <v>インテリアエレメント生産</v>
      </c>
      <c r="AL67" s="44" t="str">
        <f t="shared" si="41"/>
        <v/>
      </c>
      <c r="AM67" s="44" t="str">
        <f t="shared" si="41"/>
        <v/>
      </c>
      <c r="AN67" s="44" t="str">
        <f t="shared" si="41"/>
        <v/>
      </c>
      <c r="AO67" s="44" t="str">
        <f t="shared" si="41"/>
        <v/>
      </c>
      <c r="AP67" s="44" t="str">
        <f t="shared" si="41"/>
        <v/>
      </c>
      <c r="AQ67" s="44" t="str">
        <f t="shared" si="41"/>
        <v/>
      </c>
      <c r="AR67" s="44" t="str">
        <f t="shared" si="41"/>
        <v/>
      </c>
      <c r="AS67" s="44" t="str">
        <f t="shared" si="41"/>
        <v/>
      </c>
      <c r="AT67" s="44" t="str">
        <f t="shared" si="41"/>
        <v/>
      </c>
      <c r="AU67" s="44" t="str">
        <f t="shared" si="42"/>
        <v/>
      </c>
      <c r="AV67" s="44" t="str">
        <f t="shared" si="42"/>
        <v/>
      </c>
      <c r="AW67" s="44" t="str">
        <f t="shared" si="42"/>
        <v/>
      </c>
      <c r="AX67" s="44" t="str">
        <f t="shared" si="42"/>
        <v/>
      </c>
      <c r="AY67" s="44" t="str">
        <f t="shared" si="42"/>
        <v/>
      </c>
      <c r="AZ67" s="44" t="str">
        <f t="shared" si="42"/>
        <v/>
      </c>
      <c r="BA67" s="44" t="str">
        <f t="shared" si="42"/>
        <v/>
      </c>
    </row>
    <row r="68" spans="2:53" x14ac:dyDescent="0.2">
      <c r="B68" s="37">
        <f t="shared" si="43"/>
        <v>8</v>
      </c>
      <c r="C68" s="37">
        <f t="shared" si="44"/>
        <v>10</v>
      </c>
      <c r="D68" s="37" t="str">
        <f t="shared" si="45"/>
        <v>1994_8_10</v>
      </c>
      <c r="E68" s="37" t="str">
        <f t="shared" si="47"/>
        <v>1_10_8</v>
      </c>
      <c r="F68" s="37">
        <f t="shared" si="48"/>
        <v>1</v>
      </c>
      <c r="G68" s="37">
        <f t="shared" si="49"/>
        <v>67</v>
      </c>
      <c r="H68" s="37">
        <f t="shared" si="50"/>
        <v>1067</v>
      </c>
      <c r="I68" s="44">
        <v>1994</v>
      </c>
      <c r="J68" s="44" t="s">
        <v>406</v>
      </c>
      <c r="K68" s="44" t="s">
        <v>421</v>
      </c>
      <c r="L68" s="44" t="str">
        <f t="shared" si="51"/>
        <v>1994_外国語</v>
      </c>
      <c r="M68" s="44" t="str">
        <f t="shared" si="52"/>
        <v>1994_外国語_その他の科目</v>
      </c>
      <c r="N68" s="44">
        <f t="shared" si="46"/>
        <v>1067</v>
      </c>
      <c r="P68" s="44">
        <f t="shared" si="53"/>
        <v>67</v>
      </c>
      <c r="X68" s="46">
        <v>65</v>
      </c>
      <c r="Y68" s="43" t="str">
        <f t="shared" ref="Y68:Y93" si="54">IF($Z68="","",COUNTIF($L:$L,W$1&amp;"_"&amp;$Z68))</f>
        <v/>
      </c>
      <c r="Z68" s="44" t="str">
        <f t="shared" ref="Z68:Z93" si="55">IFERROR(VLOOKUP($W$1&amp;"_"&amp;$X68&amp;"_1",$D:$J,7,0),"")</f>
        <v/>
      </c>
      <c r="AA68" s="44" t="str">
        <f t="shared" si="40"/>
        <v/>
      </c>
      <c r="AB68" s="44" t="str">
        <f t="shared" si="40"/>
        <v/>
      </c>
      <c r="AC68" s="44" t="str">
        <f t="shared" si="40"/>
        <v/>
      </c>
      <c r="AD68" s="44" t="str">
        <f t="shared" si="40"/>
        <v/>
      </c>
      <c r="AE68" s="44" t="str">
        <f t="shared" si="40"/>
        <v/>
      </c>
      <c r="AF68" s="44" t="str">
        <f t="shared" si="40"/>
        <v/>
      </c>
      <c r="AG68" s="44" t="str">
        <f t="shared" si="40"/>
        <v/>
      </c>
      <c r="AH68" s="44" t="str">
        <f t="shared" si="40"/>
        <v/>
      </c>
      <c r="AI68" s="44" t="str">
        <f t="shared" si="40"/>
        <v/>
      </c>
      <c r="AJ68" s="44" t="str">
        <f t="shared" si="40"/>
        <v/>
      </c>
      <c r="AK68" s="44" t="str">
        <f t="shared" si="41"/>
        <v>木材工芸</v>
      </c>
      <c r="AL68" s="44" t="str">
        <f t="shared" si="41"/>
        <v/>
      </c>
      <c r="AM68" s="44" t="str">
        <f t="shared" si="41"/>
        <v/>
      </c>
      <c r="AN68" s="44" t="str">
        <f t="shared" si="41"/>
        <v/>
      </c>
      <c r="AO68" s="44" t="str">
        <f t="shared" si="41"/>
        <v/>
      </c>
      <c r="AP68" s="44" t="str">
        <f t="shared" si="41"/>
        <v/>
      </c>
      <c r="AQ68" s="44" t="str">
        <f t="shared" si="41"/>
        <v/>
      </c>
      <c r="AR68" s="44" t="str">
        <f t="shared" si="41"/>
        <v/>
      </c>
      <c r="AS68" s="44" t="str">
        <f t="shared" si="41"/>
        <v/>
      </c>
      <c r="AT68" s="44" t="str">
        <f t="shared" si="41"/>
        <v/>
      </c>
      <c r="AU68" s="44" t="str">
        <f t="shared" si="42"/>
        <v/>
      </c>
      <c r="AV68" s="44" t="str">
        <f t="shared" si="42"/>
        <v/>
      </c>
      <c r="AW68" s="44" t="str">
        <f t="shared" si="42"/>
        <v/>
      </c>
      <c r="AX68" s="44" t="str">
        <f t="shared" si="42"/>
        <v/>
      </c>
      <c r="AY68" s="44" t="str">
        <f t="shared" si="42"/>
        <v/>
      </c>
      <c r="AZ68" s="44" t="str">
        <f t="shared" si="42"/>
        <v/>
      </c>
      <c r="BA68" s="44" t="str">
        <f t="shared" si="42"/>
        <v/>
      </c>
    </row>
    <row r="69" spans="2:53" x14ac:dyDescent="0.2">
      <c r="B69" s="37">
        <f t="shared" si="43"/>
        <v>9</v>
      </c>
      <c r="C69" s="37">
        <f t="shared" si="44"/>
        <v>1</v>
      </c>
      <c r="D69" s="37" t="str">
        <f t="shared" si="45"/>
        <v>1994_9_1</v>
      </c>
      <c r="E69" s="37" t="str">
        <f t="shared" si="47"/>
        <v>1_1_9</v>
      </c>
      <c r="F69" s="37">
        <f t="shared" si="48"/>
        <v>1</v>
      </c>
      <c r="G69" s="37">
        <f t="shared" si="49"/>
        <v>68</v>
      </c>
      <c r="H69" s="37">
        <f t="shared" si="50"/>
        <v>1068</v>
      </c>
      <c r="I69" s="44">
        <v>1994</v>
      </c>
      <c r="J69" s="44" t="s">
        <v>101</v>
      </c>
      <c r="K69" s="44" t="s">
        <v>450</v>
      </c>
      <c r="L69" s="44" t="str">
        <f t="shared" si="51"/>
        <v>1994_家庭</v>
      </c>
      <c r="M69" s="44" t="str">
        <f t="shared" si="52"/>
        <v>1994_家庭_家庭一般</v>
      </c>
      <c r="N69" s="44">
        <f t="shared" si="46"/>
        <v>1068</v>
      </c>
      <c r="P69" s="44">
        <f t="shared" si="53"/>
        <v>68</v>
      </c>
      <c r="X69" s="46">
        <v>66</v>
      </c>
      <c r="Y69" s="43" t="str">
        <f t="shared" si="54"/>
        <v/>
      </c>
      <c r="Z69" s="44" t="str">
        <f t="shared" si="55"/>
        <v/>
      </c>
      <c r="AA69" s="44" t="str">
        <f t="shared" si="40"/>
        <v/>
      </c>
      <c r="AB69" s="44" t="str">
        <f t="shared" si="40"/>
        <v/>
      </c>
      <c r="AC69" s="44" t="str">
        <f t="shared" si="40"/>
        <v/>
      </c>
      <c r="AD69" s="44" t="str">
        <f t="shared" si="40"/>
        <v/>
      </c>
      <c r="AE69" s="44" t="str">
        <f t="shared" si="40"/>
        <v/>
      </c>
      <c r="AF69" s="44" t="str">
        <f t="shared" si="40"/>
        <v/>
      </c>
      <c r="AG69" s="44" t="str">
        <f t="shared" si="40"/>
        <v/>
      </c>
      <c r="AH69" s="44" t="str">
        <f t="shared" si="40"/>
        <v/>
      </c>
      <c r="AI69" s="44" t="str">
        <f t="shared" si="40"/>
        <v/>
      </c>
      <c r="AJ69" s="44" t="str">
        <f t="shared" si="40"/>
        <v/>
      </c>
      <c r="AK69" s="44" t="str">
        <f t="shared" si="41"/>
        <v>デザイン史</v>
      </c>
      <c r="AL69" s="44" t="str">
        <f t="shared" si="41"/>
        <v/>
      </c>
      <c r="AM69" s="44" t="str">
        <f t="shared" si="41"/>
        <v/>
      </c>
      <c r="AN69" s="44" t="str">
        <f t="shared" si="41"/>
        <v/>
      </c>
      <c r="AO69" s="44" t="str">
        <f t="shared" si="41"/>
        <v/>
      </c>
      <c r="AP69" s="44" t="str">
        <f t="shared" si="41"/>
        <v/>
      </c>
      <c r="AQ69" s="44" t="str">
        <f t="shared" si="41"/>
        <v/>
      </c>
      <c r="AR69" s="44" t="str">
        <f t="shared" si="41"/>
        <v/>
      </c>
      <c r="AS69" s="44" t="str">
        <f t="shared" si="41"/>
        <v/>
      </c>
      <c r="AT69" s="44" t="str">
        <f t="shared" si="41"/>
        <v/>
      </c>
      <c r="AU69" s="44" t="str">
        <f t="shared" si="42"/>
        <v/>
      </c>
      <c r="AV69" s="44" t="str">
        <f t="shared" si="42"/>
        <v/>
      </c>
      <c r="AW69" s="44" t="str">
        <f t="shared" si="42"/>
        <v/>
      </c>
      <c r="AX69" s="44" t="str">
        <f t="shared" si="42"/>
        <v/>
      </c>
      <c r="AY69" s="44" t="str">
        <f t="shared" si="42"/>
        <v/>
      </c>
      <c r="AZ69" s="44" t="str">
        <f t="shared" si="42"/>
        <v/>
      </c>
      <c r="BA69" s="44" t="str">
        <f t="shared" si="42"/>
        <v/>
      </c>
    </row>
    <row r="70" spans="2:53" x14ac:dyDescent="0.2">
      <c r="B70" s="37">
        <f t="shared" si="43"/>
        <v>9</v>
      </c>
      <c r="C70" s="37">
        <f t="shared" si="44"/>
        <v>2</v>
      </c>
      <c r="D70" s="37" t="str">
        <f t="shared" si="45"/>
        <v>1994_9_2</v>
      </c>
      <c r="E70" s="37" t="str">
        <f t="shared" si="47"/>
        <v>1_2_9</v>
      </c>
      <c r="F70" s="37">
        <f t="shared" si="48"/>
        <v>1</v>
      </c>
      <c r="G70" s="37">
        <f t="shared" si="49"/>
        <v>69</v>
      </c>
      <c r="H70" s="37">
        <f t="shared" si="50"/>
        <v>1069</v>
      </c>
      <c r="I70" s="44">
        <v>1994</v>
      </c>
      <c r="J70" s="44" t="s">
        <v>101</v>
      </c>
      <c r="K70" s="44" t="s">
        <v>451</v>
      </c>
      <c r="L70" s="44" t="str">
        <f t="shared" si="51"/>
        <v>1994_家庭</v>
      </c>
      <c r="M70" s="44" t="str">
        <f t="shared" si="52"/>
        <v>1994_家庭_生活技術</v>
      </c>
      <c r="N70" s="44">
        <f t="shared" si="46"/>
        <v>1069</v>
      </c>
      <c r="P70" s="44">
        <f t="shared" si="53"/>
        <v>69</v>
      </c>
      <c r="X70" s="46">
        <v>67</v>
      </c>
      <c r="Y70" s="43" t="str">
        <f t="shared" si="54"/>
        <v/>
      </c>
      <c r="Z70" s="44" t="str">
        <f t="shared" si="55"/>
        <v/>
      </c>
      <c r="AA70" s="44" t="str">
        <f t="shared" si="40"/>
        <v/>
      </c>
      <c r="AB70" s="44" t="str">
        <f t="shared" si="40"/>
        <v/>
      </c>
      <c r="AC70" s="44" t="str">
        <f t="shared" si="40"/>
        <v/>
      </c>
      <c r="AD70" s="44" t="str">
        <f t="shared" si="40"/>
        <v/>
      </c>
      <c r="AE70" s="44" t="str">
        <f t="shared" si="40"/>
        <v/>
      </c>
      <c r="AF70" s="44" t="str">
        <f t="shared" si="40"/>
        <v/>
      </c>
      <c r="AG70" s="44" t="str">
        <f t="shared" si="40"/>
        <v/>
      </c>
      <c r="AH70" s="44" t="str">
        <f t="shared" si="40"/>
        <v/>
      </c>
      <c r="AI70" s="44" t="str">
        <f t="shared" si="40"/>
        <v/>
      </c>
      <c r="AJ70" s="44" t="str">
        <f t="shared" si="40"/>
        <v/>
      </c>
      <c r="AK70" s="44" t="str">
        <f t="shared" si="41"/>
        <v>デザイン技術</v>
      </c>
      <c r="AL70" s="44" t="str">
        <f t="shared" si="41"/>
        <v/>
      </c>
      <c r="AM70" s="44" t="str">
        <f t="shared" si="41"/>
        <v/>
      </c>
      <c r="AN70" s="44" t="str">
        <f t="shared" si="41"/>
        <v/>
      </c>
      <c r="AO70" s="44" t="str">
        <f t="shared" si="41"/>
        <v/>
      </c>
      <c r="AP70" s="44" t="str">
        <f t="shared" si="41"/>
        <v/>
      </c>
      <c r="AQ70" s="44" t="str">
        <f t="shared" si="41"/>
        <v/>
      </c>
      <c r="AR70" s="44" t="str">
        <f t="shared" si="41"/>
        <v/>
      </c>
      <c r="AS70" s="44" t="str">
        <f t="shared" si="41"/>
        <v/>
      </c>
      <c r="AT70" s="44" t="str">
        <f t="shared" si="41"/>
        <v/>
      </c>
      <c r="AU70" s="44" t="str">
        <f t="shared" si="42"/>
        <v/>
      </c>
      <c r="AV70" s="44" t="str">
        <f t="shared" si="42"/>
        <v/>
      </c>
      <c r="AW70" s="44" t="str">
        <f t="shared" si="42"/>
        <v/>
      </c>
      <c r="AX70" s="44" t="str">
        <f t="shared" si="42"/>
        <v/>
      </c>
      <c r="AY70" s="44" t="str">
        <f t="shared" si="42"/>
        <v/>
      </c>
      <c r="AZ70" s="44" t="str">
        <f t="shared" si="42"/>
        <v/>
      </c>
      <c r="BA70" s="44" t="str">
        <f t="shared" si="42"/>
        <v/>
      </c>
    </row>
    <row r="71" spans="2:53" x14ac:dyDescent="0.2">
      <c r="B71" s="37">
        <f t="shared" si="43"/>
        <v>9</v>
      </c>
      <c r="C71" s="37">
        <f t="shared" si="44"/>
        <v>3</v>
      </c>
      <c r="D71" s="37" t="str">
        <f t="shared" si="45"/>
        <v>1994_9_3</v>
      </c>
      <c r="E71" s="37" t="str">
        <f t="shared" si="47"/>
        <v>1_3_9</v>
      </c>
      <c r="F71" s="37">
        <f t="shared" si="48"/>
        <v>1</v>
      </c>
      <c r="G71" s="37">
        <f t="shared" si="49"/>
        <v>70</v>
      </c>
      <c r="H71" s="37">
        <f t="shared" si="50"/>
        <v>1070</v>
      </c>
      <c r="I71" s="44">
        <v>1994</v>
      </c>
      <c r="J71" s="44" t="s">
        <v>101</v>
      </c>
      <c r="K71" s="44" t="s">
        <v>452</v>
      </c>
      <c r="L71" s="44" t="str">
        <f t="shared" si="51"/>
        <v>1994_家庭</v>
      </c>
      <c r="M71" s="44" t="str">
        <f t="shared" si="52"/>
        <v>1994_家庭_生活一般</v>
      </c>
      <c r="N71" s="44">
        <f t="shared" si="46"/>
        <v>1070</v>
      </c>
      <c r="P71" s="44">
        <f t="shared" si="53"/>
        <v>70</v>
      </c>
      <c r="X71" s="46">
        <v>68</v>
      </c>
      <c r="Y71" s="43" t="str">
        <f t="shared" si="54"/>
        <v/>
      </c>
      <c r="Z71" s="44" t="str">
        <f t="shared" si="55"/>
        <v/>
      </c>
      <c r="AA71" s="44" t="str">
        <f t="shared" si="40"/>
        <v/>
      </c>
      <c r="AB71" s="44" t="str">
        <f t="shared" si="40"/>
        <v/>
      </c>
      <c r="AC71" s="44" t="str">
        <f t="shared" si="40"/>
        <v/>
      </c>
      <c r="AD71" s="44" t="str">
        <f t="shared" si="40"/>
        <v/>
      </c>
      <c r="AE71" s="44" t="str">
        <f t="shared" si="40"/>
        <v/>
      </c>
      <c r="AF71" s="44" t="str">
        <f t="shared" si="40"/>
        <v/>
      </c>
      <c r="AG71" s="44" t="str">
        <f t="shared" si="40"/>
        <v/>
      </c>
      <c r="AH71" s="44" t="str">
        <f t="shared" si="40"/>
        <v/>
      </c>
      <c r="AI71" s="44" t="str">
        <f t="shared" si="40"/>
        <v/>
      </c>
      <c r="AJ71" s="44" t="str">
        <f t="shared" si="40"/>
        <v/>
      </c>
      <c r="AK71" s="44" t="str">
        <f t="shared" si="41"/>
        <v>デザイン材料</v>
      </c>
      <c r="AL71" s="44" t="str">
        <f t="shared" si="41"/>
        <v/>
      </c>
      <c r="AM71" s="44" t="str">
        <f t="shared" si="41"/>
        <v/>
      </c>
      <c r="AN71" s="44" t="str">
        <f t="shared" si="41"/>
        <v/>
      </c>
      <c r="AO71" s="44" t="str">
        <f t="shared" si="41"/>
        <v/>
      </c>
      <c r="AP71" s="44" t="str">
        <f t="shared" si="41"/>
        <v/>
      </c>
      <c r="AQ71" s="44" t="str">
        <f t="shared" si="41"/>
        <v/>
      </c>
      <c r="AR71" s="44" t="str">
        <f t="shared" si="41"/>
        <v/>
      </c>
      <c r="AS71" s="44" t="str">
        <f t="shared" si="41"/>
        <v/>
      </c>
      <c r="AT71" s="44" t="str">
        <f t="shared" si="41"/>
        <v/>
      </c>
      <c r="AU71" s="44" t="str">
        <f t="shared" si="42"/>
        <v/>
      </c>
      <c r="AV71" s="44" t="str">
        <f t="shared" si="42"/>
        <v/>
      </c>
      <c r="AW71" s="44" t="str">
        <f t="shared" si="42"/>
        <v/>
      </c>
      <c r="AX71" s="44" t="str">
        <f t="shared" si="42"/>
        <v/>
      </c>
      <c r="AY71" s="44" t="str">
        <f t="shared" si="42"/>
        <v/>
      </c>
      <c r="AZ71" s="44" t="str">
        <f t="shared" si="42"/>
        <v/>
      </c>
      <c r="BA71" s="44" t="str">
        <f t="shared" si="42"/>
        <v/>
      </c>
    </row>
    <row r="72" spans="2:53" x14ac:dyDescent="0.2">
      <c r="B72" s="37">
        <f t="shared" si="43"/>
        <v>9</v>
      </c>
      <c r="C72" s="37">
        <f t="shared" si="44"/>
        <v>4</v>
      </c>
      <c r="D72" s="37" t="str">
        <f t="shared" si="45"/>
        <v>1994_9_4</v>
      </c>
      <c r="E72" s="37" t="str">
        <f t="shared" si="47"/>
        <v>1_4_9</v>
      </c>
      <c r="F72" s="37">
        <f t="shared" si="48"/>
        <v>1</v>
      </c>
      <c r="G72" s="37">
        <f t="shared" si="49"/>
        <v>71</v>
      </c>
      <c r="H72" s="37">
        <f t="shared" si="50"/>
        <v>1071</v>
      </c>
      <c r="I72" s="44">
        <v>1994</v>
      </c>
      <c r="J72" s="44" t="s">
        <v>101</v>
      </c>
      <c r="K72" s="44" t="s">
        <v>453</v>
      </c>
      <c r="L72" s="44" t="str">
        <f t="shared" si="51"/>
        <v>1994_家庭</v>
      </c>
      <c r="M72" s="44" t="str">
        <f t="shared" si="52"/>
        <v>1994_家庭_家庭情報処理</v>
      </c>
      <c r="N72" s="44">
        <f t="shared" si="46"/>
        <v>1071</v>
      </c>
      <c r="P72" s="44">
        <f t="shared" si="53"/>
        <v>71</v>
      </c>
      <c r="X72" s="46">
        <v>69</v>
      </c>
      <c r="Y72" s="43" t="str">
        <f t="shared" si="54"/>
        <v/>
      </c>
      <c r="Z72" s="44" t="str">
        <f t="shared" si="55"/>
        <v/>
      </c>
      <c r="AA72" s="44" t="str">
        <f t="shared" si="40"/>
        <v/>
      </c>
      <c r="AB72" s="44" t="str">
        <f t="shared" si="40"/>
        <v/>
      </c>
      <c r="AC72" s="44" t="str">
        <f t="shared" si="40"/>
        <v/>
      </c>
      <c r="AD72" s="44" t="str">
        <f t="shared" si="40"/>
        <v/>
      </c>
      <c r="AE72" s="44" t="str">
        <f t="shared" si="40"/>
        <v/>
      </c>
      <c r="AF72" s="44" t="str">
        <f t="shared" si="40"/>
        <v/>
      </c>
      <c r="AG72" s="44" t="str">
        <f t="shared" si="40"/>
        <v/>
      </c>
      <c r="AH72" s="44" t="str">
        <f t="shared" si="40"/>
        <v/>
      </c>
      <c r="AI72" s="44" t="str">
        <f t="shared" si="40"/>
        <v/>
      </c>
      <c r="AJ72" s="44" t="str">
        <f t="shared" si="40"/>
        <v/>
      </c>
      <c r="AK72" s="44" t="str">
        <f t="shared" si="41"/>
        <v>電子基礎</v>
      </c>
      <c r="AL72" s="44" t="str">
        <f t="shared" si="41"/>
        <v/>
      </c>
      <c r="AM72" s="44" t="str">
        <f t="shared" si="41"/>
        <v/>
      </c>
      <c r="AN72" s="44" t="str">
        <f t="shared" si="41"/>
        <v/>
      </c>
      <c r="AO72" s="44" t="str">
        <f t="shared" si="41"/>
        <v/>
      </c>
      <c r="AP72" s="44" t="str">
        <f t="shared" si="41"/>
        <v/>
      </c>
      <c r="AQ72" s="44" t="str">
        <f t="shared" si="41"/>
        <v/>
      </c>
      <c r="AR72" s="44" t="str">
        <f t="shared" si="41"/>
        <v/>
      </c>
      <c r="AS72" s="44" t="str">
        <f t="shared" si="41"/>
        <v/>
      </c>
      <c r="AT72" s="44" t="str">
        <f t="shared" si="41"/>
        <v/>
      </c>
      <c r="AU72" s="44" t="str">
        <f t="shared" si="42"/>
        <v/>
      </c>
      <c r="AV72" s="44" t="str">
        <f t="shared" si="42"/>
        <v/>
      </c>
      <c r="AW72" s="44" t="str">
        <f t="shared" si="42"/>
        <v/>
      </c>
      <c r="AX72" s="44" t="str">
        <f t="shared" si="42"/>
        <v/>
      </c>
      <c r="AY72" s="44" t="str">
        <f t="shared" si="42"/>
        <v/>
      </c>
      <c r="AZ72" s="44" t="str">
        <f t="shared" si="42"/>
        <v/>
      </c>
      <c r="BA72" s="44" t="str">
        <f t="shared" si="42"/>
        <v/>
      </c>
    </row>
    <row r="73" spans="2:53" x14ac:dyDescent="0.2">
      <c r="B73" s="37">
        <f t="shared" si="43"/>
        <v>9</v>
      </c>
      <c r="C73" s="37">
        <f t="shared" si="44"/>
        <v>5</v>
      </c>
      <c r="D73" s="37" t="str">
        <f t="shared" si="45"/>
        <v>1994_9_5</v>
      </c>
      <c r="E73" s="37" t="str">
        <f t="shared" si="47"/>
        <v>1_5_9</v>
      </c>
      <c r="F73" s="37">
        <f t="shared" si="48"/>
        <v>1</v>
      </c>
      <c r="G73" s="37">
        <f t="shared" si="49"/>
        <v>72</v>
      </c>
      <c r="H73" s="37">
        <f t="shared" si="50"/>
        <v>1072</v>
      </c>
      <c r="I73" s="44">
        <v>1994</v>
      </c>
      <c r="J73" s="44" t="s">
        <v>101</v>
      </c>
      <c r="K73" s="44" t="s">
        <v>113</v>
      </c>
      <c r="L73" s="44" t="str">
        <f t="shared" si="51"/>
        <v>1994_家庭</v>
      </c>
      <c r="M73" s="44" t="str">
        <f t="shared" si="52"/>
        <v>1994_家庭_課題研究</v>
      </c>
      <c r="N73" s="44">
        <f t="shared" si="46"/>
        <v>1072</v>
      </c>
      <c r="P73" s="44">
        <f t="shared" si="53"/>
        <v>72</v>
      </c>
      <c r="X73" s="46">
        <v>70</v>
      </c>
      <c r="Y73" s="43" t="str">
        <f t="shared" si="54"/>
        <v/>
      </c>
      <c r="Z73" s="44" t="str">
        <f t="shared" si="55"/>
        <v/>
      </c>
      <c r="AA73" s="44" t="str">
        <f t="shared" si="40"/>
        <v/>
      </c>
      <c r="AB73" s="44" t="str">
        <f t="shared" si="40"/>
        <v/>
      </c>
      <c r="AC73" s="44" t="str">
        <f t="shared" si="40"/>
        <v/>
      </c>
      <c r="AD73" s="44" t="str">
        <f t="shared" si="40"/>
        <v/>
      </c>
      <c r="AE73" s="44" t="str">
        <f t="shared" si="40"/>
        <v/>
      </c>
      <c r="AF73" s="44" t="str">
        <f t="shared" si="40"/>
        <v/>
      </c>
      <c r="AG73" s="44" t="str">
        <f t="shared" si="40"/>
        <v/>
      </c>
      <c r="AH73" s="44" t="str">
        <f t="shared" si="40"/>
        <v/>
      </c>
      <c r="AI73" s="44" t="str">
        <f t="shared" si="40"/>
        <v/>
      </c>
      <c r="AJ73" s="44" t="str">
        <f t="shared" si="40"/>
        <v/>
      </c>
      <c r="AK73" s="44" t="str">
        <f t="shared" si="41"/>
        <v>工業管理技術</v>
      </c>
      <c r="AL73" s="44" t="str">
        <f t="shared" si="41"/>
        <v/>
      </c>
      <c r="AM73" s="44" t="str">
        <f t="shared" si="41"/>
        <v/>
      </c>
      <c r="AN73" s="44" t="str">
        <f t="shared" si="41"/>
        <v/>
      </c>
      <c r="AO73" s="44" t="str">
        <f t="shared" si="41"/>
        <v/>
      </c>
      <c r="AP73" s="44" t="str">
        <f t="shared" si="41"/>
        <v/>
      </c>
      <c r="AQ73" s="44" t="str">
        <f t="shared" si="41"/>
        <v/>
      </c>
      <c r="AR73" s="44" t="str">
        <f t="shared" si="41"/>
        <v/>
      </c>
      <c r="AS73" s="44" t="str">
        <f t="shared" si="41"/>
        <v/>
      </c>
      <c r="AT73" s="44" t="str">
        <f t="shared" si="41"/>
        <v/>
      </c>
      <c r="AU73" s="44" t="str">
        <f t="shared" si="42"/>
        <v/>
      </c>
      <c r="AV73" s="44" t="str">
        <f t="shared" si="42"/>
        <v/>
      </c>
      <c r="AW73" s="44" t="str">
        <f t="shared" si="42"/>
        <v/>
      </c>
      <c r="AX73" s="44" t="str">
        <f t="shared" si="42"/>
        <v/>
      </c>
      <c r="AY73" s="44" t="str">
        <f t="shared" si="42"/>
        <v/>
      </c>
      <c r="AZ73" s="44" t="str">
        <f t="shared" si="42"/>
        <v/>
      </c>
      <c r="BA73" s="44" t="str">
        <f t="shared" si="42"/>
        <v/>
      </c>
    </row>
    <row r="74" spans="2:53" x14ac:dyDescent="0.2">
      <c r="B74" s="37">
        <f t="shared" si="43"/>
        <v>9</v>
      </c>
      <c r="C74" s="37">
        <f t="shared" si="44"/>
        <v>6</v>
      </c>
      <c r="D74" s="37" t="str">
        <f t="shared" si="45"/>
        <v>1994_9_6</v>
      </c>
      <c r="E74" s="37" t="str">
        <f t="shared" si="47"/>
        <v>1_6_9</v>
      </c>
      <c r="F74" s="37">
        <f t="shared" si="48"/>
        <v>1</v>
      </c>
      <c r="G74" s="37">
        <f t="shared" si="49"/>
        <v>73</v>
      </c>
      <c r="H74" s="37">
        <f t="shared" si="50"/>
        <v>1073</v>
      </c>
      <c r="I74" s="44">
        <v>1994</v>
      </c>
      <c r="J74" s="44" t="s">
        <v>101</v>
      </c>
      <c r="K74" s="44" t="s">
        <v>454</v>
      </c>
      <c r="L74" s="44" t="str">
        <f t="shared" si="51"/>
        <v>1994_家庭</v>
      </c>
      <c r="M74" s="44" t="str">
        <f t="shared" si="52"/>
        <v>1994_家庭_被服</v>
      </c>
      <c r="N74" s="44">
        <f t="shared" si="46"/>
        <v>1073</v>
      </c>
      <c r="P74" s="44">
        <f t="shared" si="53"/>
        <v>73</v>
      </c>
      <c r="X74" s="46">
        <v>71</v>
      </c>
      <c r="Y74" s="43" t="str">
        <f t="shared" si="54"/>
        <v/>
      </c>
      <c r="Z74" s="44" t="str">
        <f t="shared" si="55"/>
        <v/>
      </c>
      <c r="AA74" s="44" t="str">
        <f t="shared" ref="AA74:AJ83" si="56">IFERROR(VLOOKUP($W$1&amp;"_"&amp;AA$1&amp;"_"&amp;$X74,$D:$K,8,0),"")</f>
        <v/>
      </c>
      <c r="AB74" s="44" t="str">
        <f t="shared" si="56"/>
        <v/>
      </c>
      <c r="AC74" s="44" t="str">
        <f t="shared" si="56"/>
        <v/>
      </c>
      <c r="AD74" s="44" t="str">
        <f t="shared" si="56"/>
        <v/>
      </c>
      <c r="AE74" s="44" t="str">
        <f t="shared" si="56"/>
        <v/>
      </c>
      <c r="AF74" s="44" t="str">
        <f t="shared" si="56"/>
        <v/>
      </c>
      <c r="AG74" s="44" t="str">
        <f t="shared" si="56"/>
        <v/>
      </c>
      <c r="AH74" s="44" t="str">
        <f t="shared" si="56"/>
        <v/>
      </c>
      <c r="AI74" s="44" t="str">
        <f t="shared" si="56"/>
        <v/>
      </c>
      <c r="AJ74" s="44" t="str">
        <f t="shared" si="56"/>
        <v/>
      </c>
      <c r="AK74" s="44" t="str">
        <f t="shared" ref="AK74:AT83" si="57">IFERROR(VLOOKUP($W$1&amp;"_"&amp;AK$1&amp;"_"&amp;$X74,$D:$K,8,0),"")</f>
        <v>工業英語</v>
      </c>
      <c r="AL74" s="44" t="str">
        <f t="shared" si="57"/>
        <v/>
      </c>
      <c r="AM74" s="44" t="str">
        <f t="shared" si="57"/>
        <v/>
      </c>
      <c r="AN74" s="44" t="str">
        <f t="shared" si="57"/>
        <v/>
      </c>
      <c r="AO74" s="44" t="str">
        <f t="shared" si="57"/>
        <v/>
      </c>
      <c r="AP74" s="44" t="str">
        <f t="shared" si="57"/>
        <v/>
      </c>
      <c r="AQ74" s="44" t="str">
        <f t="shared" si="57"/>
        <v/>
      </c>
      <c r="AR74" s="44" t="str">
        <f t="shared" si="57"/>
        <v/>
      </c>
      <c r="AS74" s="44" t="str">
        <f t="shared" si="57"/>
        <v/>
      </c>
      <c r="AT74" s="44" t="str">
        <f t="shared" si="57"/>
        <v/>
      </c>
      <c r="AU74" s="44" t="str">
        <f t="shared" ref="AU74:BA83" si="58">IFERROR(VLOOKUP($W$1&amp;"_"&amp;AU$1&amp;"_"&amp;$X74,$D:$K,8,0),"")</f>
        <v/>
      </c>
      <c r="AV74" s="44" t="str">
        <f t="shared" si="58"/>
        <v/>
      </c>
      <c r="AW74" s="44" t="str">
        <f t="shared" si="58"/>
        <v/>
      </c>
      <c r="AX74" s="44" t="str">
        <f t="shared" si="58"/>
        <v/>
      </c>
      <c r="AY74" s="44" t="str">
        <f t="shared" si="58"/>
        <v/>
      </c>
      <c r="AZ74" s="44" t="str">
        <f t="shared" si="58"/>
        <v/>
      </c>
      <c r="BA74" s="44" t="str">
        <f t="shared" si="58"/>
        <v/>
      </c>
    </row>
    <row r="75" spans="2:53" x14ac:dyDescent="0.2">
      <c r="B75" s="37">
        <f t="shared" si="43"/>
        <v>9</v>
      </c>
      <c r="C75" s="37">
        <f t="shared" si="44"/>
        <v>7</v>
      </c>
      <c r="D75" s="37" t="str">
        <f t="shared" si="45"/>
        <v>1994_9_7</v>
      </c>
      <c r="E75" s="37" t="str">
        <f t="shared" si="47"/>
        <v>1_7_9</v>
      </c>
      <c r="F75" s="37">
        <f t="shared" si="48"/>
        <v>1</v>
      </c>
      <c r="G75" s="37">
        <f t="shared" si="49"/>
        <v>74</v>
      </c>
      <c r="H75" s="37">
        <f t="shared" si="50"/>
        <v>1074</v>
      </c>
      <c r="I75" s="44">
        <v>1994</v>
      </c>
      <c r="J75" s="44" t="s">
        <v>101</v>
      </c>
      <c r="K75" s="44" t="s">
        <v>455</v>
      </c>
      <c r="L75" s="44" t="str">
        <f t="shared" si="51"/>
        <v>1994_家庭</v>
      </c>
      <c r="M75" s="44" t="str">
        <f t="shared" si="52"/>
        <v>1994_家庭_食物</v>
      </c>
      <c r="N75" s="44">
        <f t="shared" si="46"/>
        <v>1074</v>
      </c>
      <c r="P75" s="44">
        <f t="shared" si="53"/>
        <v>74</v>
      </c>
      <c r="X75" s="46">
        <v>72</v>
      </c>
      <c r="Y75" s="43" t="str">
        <f t="shared" si="54"/>
        <v/>
      </c>
      <c r="Z75" s="44" t="str">
        <f t="shared" si="55"/>
        <v/>
      </c>
      <c r="AA75" s="44" t="str">
        <f t="shared" si="56"/>
        <v/>
      </c>
      <c r="AB75" s="44" t="str">
        <f t="shared" si="56"/>
        <v/>
      </c>
      <c r="AC75" s="44" t="str">
        <f t="shared" si="56"/>
        <v/>
      </c>
      <c r="AD75" s="44" t="str">
        <f t="shared" si="56"/>
        <v/>
      </c>
      <c r="AE75" s="44" t="str">
        <f t="shared" si="56"/>
        <v/>
      </c>
      <c r="AF75" s="44" t="str">
        <f t="shared" si="56"/>
        <v/>
      </c>
      <c r="AG75" s="44" t="str">
        <f t="shared" si="56"/>
        <v/>
      </c>
      <c r="AH75" s="44" t="str">
        <f t="shared" si="56"/>
        <v/>
      </c>
      <c r="AI75" s="44" t="str">
        <f t="shared" si="56"/>
        <v/>
      </c>
      <c r="AJ75" s="44" t="str">
        <f t="shared" si="56"/>
        <v/>
      </c>
      <c r="AK75" s="44" t="str">
        <f t="shared" si="57"/>
        <v>材料技術基礎</v>
      </c>
      <c r="AL75" s="44" t="str">
        <f t="shared" si="57"/>
        <v/>
      </c>
      <c r="AM75" s="44" t="str">
        <f t="shared" si="57"/>
        <v/>
      </c>
      <c r="AN75" s="44" t="str">
        <f t="shared" si="57"/>
        <v/>
      </c>
      <c r="AO75" s="44" t="str">
        <f t="shared" si="57"/>
        <v/>
      </c>
      <c r="AP75" s="44" t="str">
        <f t="shared" si="57"/>
        <v/>
      </c>
      <c r="AQ75" s="44" t="str">
        <f t="shared" si="57"/>
        <v/>
      </c>
      <c r="AR75" s="44" t="str">
        <f t="shared" si="57"/>
        <v/>
      </c>
      <c r="AS75" s="44" t="str">
        <f t="shared" si="57"/>
        <v/>
      </c>
      <c r="AT75" s="44" t="str">
        <f t="shared" si="57"/>
        <v/>
      </c>
      <c r="AU75" s="44" t="str">
        <f t="shared" si="58"/>
        <v/>
      </c>
      <c r="AV75" s="44" t="str">
        <f t="shared" si="58"/>
        <v/>
      </c>
      <c r="AW75" s="44" t="str">
        <f t="shared" si="58"/>
        <v/>
      </c>
      <c r="AX75" s="44" t="str">
        <f t="shared" si="58"/>
        <v/>
      </c>
      <c r="AY75" s="44" t="str">
        <f t="shared" si="58"/>
        <v/>
      </c>
      <c r="AZ75" s="44" t="str">
        <f t="shared" si="58"/>
        <v/>
      </c>
      <c r="BA75" s="44" t="str">
        <f t="shared" si="58"/>
        <v/>
      </c>
    </row>
    <row r="76" spans="2:53" x14ac:dyDescent="0.2">
      <c r="B76" s="37">
        <f t="shared" si="43"/>
        <v>9</v>
      </c>
      <c r="C76" s="37">
        <f t="shared" si="44"/>
        <v>8</v>
      </c>
      <c r="D76" s="37" t="str">
        <f t="shared" si="45"/>
        <v>1994_9_8</v>
      </c>
      <c r="E76" s="37" t="str">
        <f t="shared" si="47"/>
        <v>1_8_9</v>
      </c>
      <c r="F76" s="37">
        <f t="shared" si="48"/>
        <v>1</v>
      </c>
      <c r="G76" s="37">
        <f t="shared" si="49"/>
        <v>75</v>
      </c>
      <c r="H76" s="37">
        <f t="shared" si="50"/>
        <v>1075</v>
      </c>
      <c r="I76" s="44">
        <v>1994</v>
      </c>
      <c r="J76" s="44" t="s">
        <v>101</v>
      </c>
      <c r="K76" s="44" t="s">
        <v>456</v>
      </c>
      <c r="L76" s="44" t="str">
        <f t="shared" si="51"/>
        <v>1994_家庭</v>
      </c>
      <c r="M76" s="44" t="str">
        <f t="shared" si="52"/>
        <v>1994_家庭_保育</v>
      </c>
      <c r="N76" s="44">
        <f t="shared" si="46"/>
        <v>1075</v>
      </c>
      <c r="P76" s="44">
        <f t="shared" si="53"/>
        <v>75</v>
      </c>
      <c r="X76" s="46">
        <v>73</v>
      </c>
      <c r="Y76" s="43" t="str">
        <f t="shared" si="54"/>
        <v/>
      </c>
      <c r="Z76" s="44" t="str">
        <f t="shared" si="55"/>
        <v/>
      </c>
      <c r="AA76" s="44" t="str">
        <f t="shared" si="56"/>
        <v/>
      </c>
      <c r="AB76" s="44" t="str">
        <f t="shared" si="56"/>
        <v/>
      </c>
      <c r="AC76" s="44" t="str">
        <f t="shared" si="56"/>
        <v/>
      </c>
      <c r="AD76" s="44" t="str">
        <f t="shared" si="56"/>
        <v/>
      </c>
      <c r="AE76" s="44" t="str">
        <f t="shared" si="56"/>
        <v/>
      </c>
      <c r="AF76" s="44" t="str">
        <f t="shared" si="56"/>
        <v/>
      </c>
      <c r="AG76" s="44" t="str">
        <f t="shared" si="56"/>
        <v/>
      </c>
      <c r="AH76" s="44" t="str">
        <f t="shared" si="56"/>
        <v/>
      </c>
      <c r="AI76" s="44" t="str">
        <f t="shared" si="56"/>
        <v/>
      </c>
      <c r="AJ76" s="44" t="str">
        <f t="shared" si="56"/>
        <v/>
      </c>
      <c r="AK76" s="44" t="str">
        <f t="shared" si="57"/>
        <v>その他の科目</v>
      </c>
      <c r="AL76" s="44" t="str">
        <f t="shared" si="57"/>
        <v/>
      </c>
      <c r="AM76" s="44" t="str">
        <f t="shared" si="57"/>
        <v/>
      </c>
      <c r="AN76" s="44" t="str">
        <f t="shared" si="57"/>
        <v/>
      </c>
      <c r="AO76" s="44" t="str">
        <f t="shared" si="57"/>
        <v/>
      </c>
      <c r="AP76" s="44" t="str">
        <f t="shared" si="57"/>
        <v/>
      </c>
      <c r="AQ76" s="44" t="str">
        <f t="shared" si="57"/>
        <v/>
      </c>
      <c r="AR76" s="44" t="str">
        <f t="shared" si="57"/>
        <v/>
      </c>
      <c r="AS76" s="44" t="str">
        <f t="shared" si="57"/>
        <v/>
      </c>
      <c r="AT76" s="44" t="str">
        <f t="shared" si="57"/>
        <v/>
      </c>
      <c r="AU76" s="44" t="str">
        <f t="shared" si="58"/>
        <v/>
      </c>
      <c r="AV76" s="44" t="str">
        <f t="shared" si="58"/>
        <v/>
      </c>
      <c r="AW76" s="44" t="str">
        <f t="shared" si="58"/>
        <v/>
      </c>
      <c r="AX76" s="44" t="str">
        <f t="shared" si="58"/>
        <v/>
      </c>
      <c r="AY76" s="44" t="str">
        <f t="shared" si="58"/>
        <v/>
      </c>
      <c r="AZ76" s="44" t="str">
        <f t="shared" si="58"/>
        <v/>
      </c>
      <c r="BA76" s="44" t="str">
        <f t="shared" si="58"/>
        <v/>
      </c>
    </row>
    <row r="77" spans="2:53" x14ac:dyDescent="0.2">
      <c r="B77" s="37">
        <f t="shared" si="43"/>
        <v>9</v>
      </c>
      <c r="C77" s="37">
        <f t="shared" si="44"/>
        <v>9</v>
      </c>
      <c r="D77" s="37" t="str">
        <f t="shared" si="45"/>
        <v>1994_9_9</v>
      </c>
      <c r="E77" s="37" t="str">
        <f t="shared" si="47"/>
        <v>1_9_9</v>
      </c>
      <c r="F77" s="37">
        <f t="shared" si="48"/>
        <v>1</v>
      </c>
      <c r="G77" s="37">
        <f t="shared" si="49"/>
        <v>76</v>
      </c>
      <c r="H77" s="37">
        <f t="shared" si="50"/>
        <v>1076</v>
      </c>
      <c r="I77" s="44">
        <v>1994</v>
      </c>
      <c r="J77" s="44" t="s">
        <v>101</v>
      </c>
      <c r="K77" s="44" t="s">
        <v>457</v>
      </c>
      <c r="L77" s="44" t="str">
        <f t="shared" si="51"/>
        <v>1994_家庭</v>
      </c>
      <c r="M77" s="44" t="str">
        <f t="shared" si="52"/>
        <v>1994_家庭_家庭経営</v>
      </c>
      <c r="N77" s="44">
        <f t="shared" si="46"/>
        <v>1076</v>
      </c>
      <c r="P77" s="44">
        <f t="shared" si="53"/>
        <v>76</v>
      </c>
      <c r="X77" s="46">
        <v>74</v>
      </c>
      <c r="Y77" s="43" t="str">
        <f t="shared" si="54"/>
        <v/>
      </c>
      <c r="Z77" s="44" t="str">
        <f t="shared" si="55"/>
        <v/>
      </c>
      <c r="AA77" s="44" t="str">
        <f t="shared" si="56"/>
        <v/>
      </c>
      <c r="AB77" s="44" t="str">
        <f t="shared" si="56"/>
        <v/>
      </c>
      <c r="AC77" s="44" t="str">
        <f t="shared" si="56"/>
        <v/>
      </c>
      <c r="AD77" s="44" t="str">
        <f t="shared" si="56"/>
        <v/>
      </c>
      <c r="AE77" s="44" t="str">
        <f t="shared" si="56"/>
        <v/>
      </c>
      <c r="AF77" s="44" t="str">
        <f t="shared" si="56"/>
        <v/>
      </c>
      <c r="AG77" s="44" t="str">
        <f t="shared" si="56"/>
        <v/>
      </c>
      <c r="AH77" s="44" t="str">
        <f t="shared" si="56"/>
        <v/>
      </c>
      <c r="AI77" s="44" t="str">
        <f t="shared" si="56"/>
        <v/>
      </c>
      <c r="AJ77" s="44" t="str">
        <f t="shared" si="56"/>
        <v/>
      </c>
      <c r="AK77" s="44" t="str">
        <f t="shared" si="57"/>
        <v/>
      </c>
      <c r="AL77" s="44" t="str">
        <f t="shared" si="57"/>
        <v/>
      </c>
      <c r="AM77" s="44" t="str">
        <f t="shared" si="57"/>
        <v/>
      </c>
      <c r="AN77" s="44" t="str">
        <f t="shared" si="57"/>
        <v/>
      </c>
      <c r="AO77" s="44" t="str">
        <f t="shared" si="57"/>
        <v/>
      </c>
      <c r="AP77" s="44" t="str">
        <f t="shared" si="57"/>
        <v/>
      </c>
      <c r="AQ77" s="44" t="str">
        <f t="shared" si="57"/>
        <v/>
      </c>
      <c r="AR77" s="44" t="str">
        <f t="shared" si="57"/>
        <v/>
      </c>
      <c r="AS77" s="44" t="str">
        <f t="shared" si="57"/>
        <v/>
      </c>
      <c r="AT77" s="44" t="str">
        <f t="shared" si="57"/>
        <v/>
      </c>
      <c r="AU77" s="44" t="str">
        <f t="shared" si="58"/>
        <v/>
      </c>
      <c r="AV77" s="44" t="str">
        <f t="shared" si="58"/>
        <v/>
      </c>
      <c r="AW77" s="44" t="str">
        <f t="shared" si="58"/>
        <v/>
      </c>
      <c r="AX77" s="44" t="str">
        <f t="shared" si="58"/>
        <v/>
      </c>
      <c r="AY77" s="44" t="str">
        <f t="shared" si="58"/>
        <v/>
      </c>
      <c r="AZ77" s="44" t="str">
        <f t="shared" si="58"/>
        <v/>
      </c>
      <c r="BA77" s="44" t="str">
        <f t="shared" si="58"/>
        <v/>
      </c>
    </row>
    <row r="78" spans="2:53" x14ac:dyDescent="0.2">
      <c r="B78" s="37">
        <f t="shared" si="43"/>
        <v>9</v>
      </c>
      <c r="C78" s="37">
        <f t="shared" si="44"/>
        <v>10</v>
      </c>
      <c r="D78" s="37" t="str">
        <f t="shared" si="45"/>
        <v>1994_9_10</v>
      </c>
      <c r="E78" s="37" t="str">
        <f t="shared" si="47"/>
        <v>1_10_9</v>
      </c>
      <c r="F78" s="37">
        <f t="shared" si="48"/>
        <v>1</v>
      </c>
      <c r="G78" s="37">
        <f t="shared" si="49"/>
        <v>77</v>
      </c>
      <c r="H78" s="37">
        <f t="shared" si="50"/>
        <v>1077</v>
      </c>
      <c r="I78" s="44">
        <v>1994</v>
      </c>
      <c r="J78" s="44" t="s">
        <v>101</v>
      </c>
      <c r="K78" s="44" t="s">
        <v>458</v>
      </c>
      <c r="L78" s="44" t="str">
        <f t="shared" si="51"/>
        <v>1994_家庭</v>
      </c>
      <c r="M78" s="44" t="str">
        <f t="shared" si="52"/>
        <v>1994_家庭_住居</v>
      </c>
      <c r="N78" s="44">
        <f t="shared" si="46"/>
        <v>1077</v>
      </c>
      <c r="P78" s="44">
        <f t="shared" si="53"/>
        <v>77</v>
      </c>
      <c r="X78" s="46">
        <v>75</v>
      </c>
      <c r="Y78" s="43" t="str">
        <f t="shared" si="54"/>
        <v/>
      </c>
      <c r="Z78" s="44" t="str">
        <f t="shared" si="55"/>
        <v/>
      </c>
      <c r="AA78" s="44" t="str">
        <f t="shared" si="56"/>
        <v/>
      </c>
      <c r="AB78" s="44" t="str">
        <f t="shared" si="56"/>
        <v/>
      </c>
      <c r="AC78" s="44" t="str">
        <f t="shared" si="56"/>
        <v/>
      </c>
      <c r="AD78" s="44" t="str">
        <f t="shared" si="56"/>
        <v/>
      </c>
      <c r="AE78" s="44" t="str">
        <f t="shared" si="56"/>
        <v/>
      </c>
      <c r="AF78" s="44" t="str">
        <f t="shared" si="56"/>
        <v/>
      </c>
      <c r="AG78" s="44" t="str">
        <f t="shared" si="56"/>
        <v/>
      </c>
      <c r="AH78" s="44" t="str">
        <f t="shared" si="56"/>
        <v/>
      </c>
      <c r="AI78" s="44" t="str">
        <f t="shared" si="56"/>
        <v/>
      </c>
      <c r="AJ78" s="44" t="str">
        <f t="shared" si="56"/>
        <v/>
      </c>
      <c r="AK78" s="44" t="str">
        <f t="shared" si="57"/>
        <v/>
      </c>
      <c r="AL78" s="44" t="str">
        <f t="shared" si="57"/>
        <v/>
      </c>
      <c r="AM78" s="44" t="str">
        <f t="shared" si="57"/>
        <v/>
      </c>
      <c r="AN78" s="44" t="str">
        <f t="shared" si="57"/>
        <v/>
      </c>
      <c r="AO78" s="44" t="str">
        <f t="shared" si="57"/>
        <v/>
      </c>
      <c r="AP78" s="44" t="str">
        <f t="shared" si="57"/>
        <v/>
      </c>
      <c r="AQ78" s="44" t="str">
        <f t="shared" si="57"/>
        <v/>
      </c>
      <c r="AR78" s="44" t="str">
        <f t="shared" si="57"/>
        <v/>
      </c>
      <c r="AS78" s="44" t="str">
        <f t="shared" si="57"/>
        <v/>
      </c>
      <c r="AT78" s="44" t="str">
        <f t="shared" si="57"/>
        <v/>
      </c>
      <c r="AU78" s="44" t="str">
        <f t="shared" si="58"/>
        <v/>
      </c>
      <c r="AV78" s="44" t="str">
        <f t="shared" si="58"/>
        <v/>
      </c>
      <c r="AW78" s="44" t="str">
        <f t="shared" si="58"/>
        <v/>
      </c>
      <c r="AX78" s="44" t="str">
        <f t="shared" si="58"/>
        <v/>
      </c>
      <c r="AY78" s="44" t="str">
        <f t="shared" si="58"/>
        <v/>
      </c>
      <c r="AZ78" s="44" t="str">
        <f t="shared" si="58"/>
        <v/>
      </c>
      <c r="BA78" s="44" t="str">
        <f t="shared" si="58"/>
        <v/>
      </c>
    </row>
    <row r="79" spans="2:53" x14ac:dyDescent="0.2">
      <c r="B79" s="37">
        <f t="shared" si="43"/>
        <v>9</v>
      </c>
      <c r="C79" s="37">
        <f t="shared" si="44"/>
        <v>11</v>
      </c>
      <c r="D79" s="37" t="str">
        <f t="shared" si="45"/>
        <v>1994_9_11</v>
      </c>
      <c r="E79" s="37" t="str">
        <f t="shared" si="47"/>
        <v>1_11_9</v>
      </c>
      <c r="F79" s="37">
        <f t="shared" si="48"/>
        <v>1</v>
      </c>
      <c r="G79" s="37">
        <f t="shared" si="49"/>
        <v>78</v>
      </c>
      <c r="H79" s="37">
        <f t="shared" si="50"/>
        <v>1078</v>
      </c>
      <c r="I79" s="44">
        <v>1994</v>
      </c>
      <c r="J79" s="44" t="s">
        <v>101</v>
      </c>
      <c r="K79" s="44" t="s">
        <v>459</v>
      </c>
      <c r="L79" s="44" t="str">
        <f t="shared" si="51"/>
        <v>1994_家庭</v>
      </c>
      <c r="M79" s="44" t="str">
        <f t="shared" si="52"/>
        <v>1994_家庭_家庭看護・福祉</v>
      </c>
      <c r="N79" s="44">
        <f t="shared" si="46"/>
        <v>1078</v>
      </c>
      <c r="P79" s="44">
        <f t="shared" si="53"/>
        <v>78</v>
      </c>
      <c r="X79" s="46">
        <v>76</v>
      </c>
      <c r="Y79" s="43" t="str">
        <f t="shared" si="54"/>
        <v/>
      </c>
      <c r="Z79" s="44" t="str">
        <f t="shared" si="55"/>
        <v/>
      </c>
      <c r="AA79" s="44" t="str">
        <f t="shared" si="56"/>
        <v/>
      </c>
      <c r="AB79" s="44" t="str">
        <f t="shared" si="56"/>
        <v/>
      </c>
      <c r="AC79" s="44" t="str">
        <f t="shared" si="56"/>
        <v/>
      </c>
      <c r="AD79" s="44" t="str">
        <f t="shared" si="56"/>
        <v/>
      </c>
      <c r="AE79" s="44" t="str">
        <f t="shared" si="56"/>
        <v/>
      </c>
      <c r="AF79" s="44" t="str">
        <f t="shared" si="56"/>
        <v/>
      </c>
      <c r="AG79" s="44" t="str">
        <f t="shared" si="56"/>
        <v/>
      </c>
      <c r="AH79" s="44" t="str">
        <f t="shared" si="56"/>
        <v/>
      </c>
      <c r="AI79" s="44" t="str">
        <f t="shared" si="56"/>
        <v/>
      </c>
      <c r="AJ79" s="44" t="str">
        <f t="shared" si="56"/>
        <v/>
      </c>
      <c r="AK79" s="44" t="str">
        <f t="shared" si="57"/>
        <v/>
      </c>
      <c r="AL79" s="44" t="str">
        <f t="shared" si="57"/>
        <v/>
      </c>
      <c r="AM79" s="44" t="str">
        <f t="shared" si="57"/>
        <v/>
      </c>
      <c r="AN79" s="44" t="str">
        <f t="shared" si="57"/>
        <v/>
      </c>
      <c r="AO79" s="44" t="str">
        <f t="shared" si="57"/>
        <v/>
      </c>
      <c r="AP79" s="44" t="str">
        <f t="shared" si="57"/>
        <v/>
      </c>
      <c r="AQ79" s="44" t="str">
        <f t="shared" si="57"/>
        <v/>
      </c>
      <c r="AR79" s="44" t="str">
        <f t="shared" si="57"/>
        <v/>
      </c>
      <c r="AS79" s="44" t="str">
        <f t="shared" si="57"/>
        <v/>
      </c>
      <c r="AT79" s="44" t="str">
        <f t="shared" si="57"/>
        <v/>
      </c>
      <c r="AU79" s="44" t="str">
        <f t="shared" si="58"/>
        <v/>
      </c>
      <c r="AV79" s="44" t="str">
        <f t="shared" si="58"/>
        <v/>
      </c>
      <c r="AW79" s="44" t="str">
        <f t="shared" si="58"/>
        <v/>
      </c>
      <c r="AX79" s="44" t="str">
        <f t="shared" si="58"/>
        <v/>
      </c>
      <c r="AY79" s="44" t="str">
        <f t="shared" si="58"/>
        <v/>
      </c>
      <c r="AZ79" s="44" t="str">
        <f t="shared" si="58"/>
        <v/>
      </c>
      <c r="BA79" s="44" t="str">
        <f t="shared" si="58"/>
        <v/>
      </c>
    </row>
    <row r="80" spans="2:53" x14ac:dyDescent="0.2">
      <c r="B80" s="37">
        <f t="shared" si="43"/>
        <v>9</v>
      </c>
      <c r="C80" s="37">
        <f t="shared" si="44"/>
        <v>12</v>
      </c>
      <c r="D80" s="37" t="str">
        <f t="shared" si="45"/>
        <v>1994_9_12</v>
      </c>
      <c r="E80" s="37" t="str">
        <f t="shared" si="47"/>
        <v>1_12_9</v>
      </c>
      <c r="F80" s="37">
        <f t="shared" si="48"/>
        <v>1</v>
      </c>
      <c r="G80" s="37">
        <f t="shared" si="49"/>
        <v>79</v>
      </c>
      <c r="H80" s="37">
        <f t="shared" si="50"/>
        <v>1079</v>
      </c>
      <c r="I80" s="44">
        <v>1994</v>
      </c>
      <c r="J80" s="44" t="s">
        <v>101</v>
      </c>
      <c r="K80" s="44" t="s">
        <v>460</v>
      </c>
      <c r="L80" s="44" t="str">
        <f t="shared" si="51"/>
        <v>1994_家庭</v>
      </c>
      <c r="M80" s="44" t="str">
        <f t="shared" si="52"/>
        <v>1994_家庭_消費経済</v>
      </c>
      <c r="N80" s="44">
        <f t="shared" si="46"/>
        <v>1079</v>
      </c>
      <c r="P80" s="44">
        <f t="shared" si="53"/>
        <v>79</v>
      </c>
      <c r="X80" s="46">
        <v>77</v>
      </c>
      <c r="Y80" s="43" t="str">
        <f t="shared" si="54"/>
        <v/>
      </c>
      <c r="Z80" s="44" t="str">
        <f t="shared" si="55"/>
        <v/>
      </c>
      <c r="AA80" s="44" t="str">
        <f t="shared" si="56"/>
        <v/>
      </c>
      <c r="AB80" s="44" t="str">
        <f t="shared" si="56"/>
        <v/>
      </c>
      <c r="AC80" s="44" t="str">
        <f t="shared" si="56"/>
        <v/>
      </c>
      <c r="AD80" s="44" t="str">
        <f t="shared" si="56"/>
        <v/>
      </c>
      <c r="AE80" s="44" t="str">
        <f t="shared" si="56"/>
        <v/>
      </c>
      <c r="AF80" s="44" t="str">
        <f t="shared" si="56"/>
        <v/>
      </c>
      <c r="AG80" s="44" t="str">
        <f t="shared" si="56"/>
        <v/>
      </c>
      <c r="AH80" s="44" t="str">
        <f t="shared" si="56"/>
        <v/>
      </c>
      <c r="AI80" s="44" t="str">
        <f t="shared" si="56"/>
        <v/>
      </c>
      <c r="AJ80" s="44" t="str">
        <f t="shared" si="56"/>
        <v/>
      </c>
      <c r="AK80" s="44" t="str">
        <f t="shared" si="57"/>
        <v/>
      </c>
      <c r="AL80" s="44" t="str">
        <f t="shared" si="57"/>
        <v/>
      </c>
      <c r="AM80" s="44" t="str">
        <f t="shared" si="57"/>
        <v/>
      </c>
      <c r="AN80" s="44" t="str">
        <f t="shared" si="57"/>
        <v/>
      </c>
      <c r="AO80" s="44" t="str">
        <f t="shared" si="57"/>
        <v/>
      </c>
      <c r="AP80" s="44" t="str">
        <f t="shared" si="57"/>
        <v/>
      </c>
      <c r="AQ80" s="44" t="str">
        <f t="shared" si="57"/>
        <v/>
      </c>
      <c r="AR80" s="44" t="str">
        <f t="shared" si="57"/>
        <v/>
      </c>
      <c r="AS80" s="44" t="str">
        <f t="shared" si="57"/>
        <v/>
      </c>
      <c r="AT80" s="44" t="str">
        <f t="shared" si="57"/>
        <v/>
      </c>
      <c r="AU80" s="44" t="str">
        <f t="shared" si="58"/>
        <v/>
      </c>
      <c r="AV80" s="44" t="str">
        <f t="shared" si="58"/>
        <v/>
      </c>
      <c r="AW80" s="44" t="str">
        <f t="shared" si="58"/>
        <v/>
      </c>
      <c r="AX80" s="44" t="str">
        <f t="shared" si="58"/>
        <v/>
      </c>
      <c r="AY80" s="44" t="str">
        <f t="shared" si="58"/>
        <v/>
      </c>
      <c r="AZ80" s="44" t="str">
        <f t="shared" si="58"/>
        <v/>
      </c>
      <c r="BA80" s="44" t="str">
        <f t="shared" si="58"/>
        <v/>
      </c>
    </row>
    <row r="81" spans="2:53" x14ac:dyDescent="0.2">
      <c r="B81" s="37">
        <f t="shared" si="43"/>
        <v>9</v>
      </c>
      <c r="C81" s="37">
        <f t="shared" si="44"/>
        <v>13</v>
      </c>
      <c r="D81" s="37" t="str">
        <f t="shared" si="45"/>
        <v>1994_9_13</v>
      </c>
      <c r="E81" s="37" t="str">
        <f t="shared" si="47"/>
        <v>1_13_9</v>
      </c>
      <c r="F81" s="37">
        <f t="shared" si="48"/>
        <v>1</v>
      </c>
      <c r="G81" s="37">
        <f t="shared" si="49"/>
        <v>80</v>
      </c>
      <c r="H81" s="37">
        <f t="shared" si="50"/>
        <v>1080</v>
      </c>
      <c r="I81" s="44">
        <v>1994</v>
      </c>
      <c r="J81" s="44" t="s">
        <v>101</v>
      </c>
      <c r="K81" s="44" t="s">
        <v>461</v>
      </c>
      <c r="L81" s="44" t="str">
        <f t="shared" si="51"/>
        <v>1994_家庭</v>
      </c>
      <c r="M81" s="44" t="str">
        <f t="shared" si="52"/>
        <v>1994_家庭_被服製作</v>
      </c>
      <c r="N81" s="44">
        <f t="shared" si="46"/>
        <v>1080</v>
      </c>
      <c r="P81" s="44">
        <f t="shared" si="53"/>
        <v>80</v>
      </c>
      <c r="X81" s="46">
        <v>78</v>
      </c>
      <c r="Y81" s="43" t="str">
        <f t="shared" si="54"/>
        <v/>
      </c>
      <c r="Z81" s="44" t="str">
        <f t="shared" si="55"/>
        <v/>
      </c>
      <c r="AA81" s="44" t="str">
        <f t="shared" si="56"/>
        <v/>
      </c>
      <c r="AB81" s="44" t="str">
        <f t="shared" si="56"/>
        <v/>
      </c>
      <c r="AC81" s="44" t="str">
        <f t="shared" si="56"/>
        <v/>
      </c>
      <c r="AD81" s="44" t="str">
        <f t="shared" si="56"/>
        <v/>
      </c>
      <c r="AE81" s="44" t="str">
        <f t="shared" si="56"/>
        <v/>
      </c>
      <c r="AF81" s="44" t="str">
        <f t="shared" si="56"/>
        <v/>
      </c>
      <c r="AG81" s="44" t="str">
        <f t="shared" si="56"/>
        <v/>
      </c>
      <c r="AH81" s="44" t="str">
        <f t="shared" si="56"/>
        <v/>
      </c>
      <c r="AI81" s="44" t="str">
        <f t="shared" si="56"/>
        <v/>
      </c>
      <c r="AJ81" s="44" t="str">
        <f t="shared" si="56"/>
        <v/>
      </c>
      <c r="AK81" s="44" t="str">
        <f t="shared" si="57"/>
        <v/>
      </c>
      <c r="AL81" s="44" t="str">
        <f t="shared" si="57"/>
        <v/>
      </c>
      <c r="AM81" s="44" t="str">
        <f t="shared" si="57"/>
        <v/>
      </c>
      <c r="AN81" s="44" t="str">
        <f t="shared" si="57"/>
        <v/>
      </c>
      <c r="AO81" s="44" t="str">
        <f t="shared" si="57"/>
        <v/>
      </c>
      <c r="AP81" s="44" t="str">
        <f t="shared" si="57"/>
        <v/>
      </c>
      <c r="AQ81" s="44" t="str">
        <f t="shared" si="57"/>
        <v/>
      </c>
      <c r="AR81" s="44" t="str">
        <f t="shared" si="57"/>
        <v/>
      </c>
      <c r="AS81" s="44" t="str">
        <f t="shared" si="57"/>
        <v/>
      </c>
      <c r="AT81" s="44" t="str">
        <f t="shared" si="57"/>
        <v/>
      </c>
      <c r="AU81" s="44" t="str">
        <f t="shared" si="58"/>
        <v/>
      </c>
      <c r="AV81" s="44" t="str">
        <f t="shared" si="58"/>
        <v/>
      </c>
      <c r="AW81" s="44" t="str">
        <f t="shared" si="58"/>
        <v/>
      </c>
      <c r="AX81" s="44" t="str">
        <f t="shared" si="58"/>
        <v/>
      </c>
      <c r="AY81" s="44" t="str">
        <f t="shared" si="58"/>
        <v/>
      </c>
      <c r="AZ81" s="44" t="str">
        <f t="shared" si="58"/>
        <v/>
      </c>
      <c r="BA81" s="44" t="str">
        <f t="shared" si="58"/>
        <v/>
      </c>
    </row>
    <row r="82" spans="2:53" x14ac:dyDescent="0.2">
      <c r="B82" s="37">
        <f t="shared" si="43"/>
        <v>9</v>
      </c>
      <c r="C82" s="37">
        <f t="shared" si="44"/>
        <v>14</v>
      </c>
      <c r="D82" s="37" t="str">
        <f t="shared" si="45"/>
        <v>1994_9_14</v>
      </c>
      <c r="E82" s="37" t="str">
        <f t="shared" si="47"/>
        <v>1_14_9</v>
      </c>
      <c r="F82" s="37">
        <f t="shared" si="48"/>
        <v>1</v>
      </c>
      <c r="G82" s="37">
        <f t="shared" si="49"/>
        <v>81</v>
      </c>
      <c r="H82" s="37">
        <f t="shared" si="50"/>
        <v>1081</v>
      </c>
      <c r="I82" s="44">
        <v>1994</v>
      </c>
      <c r="J82" s="44" t="s">
        <v>101</v>
      </c>
      <c r="K82" s="44" t="s">
        <v>462</v>
      </c>
      <c r="L82" s="44" t="str">
        <f t="shared" si="51"/>
        <v>1994_家庭</v>
      </c>
      <c r="M82" s="44" t="str">
        <f t="shared" si="52"/>
        <v>1994_家庭_被服材料</v>
      </c>
      <c r="N82" s="44">
        <f t="shared" si="46"/>
        <v>1081</v>
      </c>
      <c r="P82" s="44">
        <f t="shared" si="53"/>
        <v>81</v>
      </c>
      <c r="X82" s="46">
        <v>79</v>
      </c>
      <c r="Y82" s="43" t="str">
        <f t="shared" si="54"/>
        <v/>
      </c>
      <c r="Z82" s="44" t="str">
        <f t="shared" si="55"/>
        <v/>
      </c>
      <c r="AA82" s="44" t="str">
        <f t="shared" si="56"/>
        <v/>
      </c>
      <c r="AB82" s="44" t="str">
        <f t="shared" si="56"/>
        <v/>
      </c>
      <c r="AC82" s="44" t="str">
        <f t="shared" si="56"/>
        <v/>
      </c>
      <c r="AD82" s="44" t="str">
        <f t="shared" si="56"/>
        <v/>
      </c>
      <c r="AE82" s="44" t="str">
        <f t="shared" si="56"/>
        <v/>
      </c>
      <c r="AF82" s="44" t="str">
        <f t="shared" si="56"/>
        <v/>
      </c>
      <c r="AG82" s="44" t="str">
        <f t="shared" si="56"/>
        <v/>
      </c>
      <c r="AH82" s="44" t="str">
        <f t="shared" si="56"/>
        <v/>
      </c>
      <c r="AI82" s="44" t="str">
        <f t="shared" si="56"/>
        <v/>
      </c>
      <c r="AJ82" s="44" t="str">
        <f t="shared" si="56"/>
        <v/>
      </c>
      <c r="AK82" s="44" t="str">
        <f t="shared" si="57"/>
        <v/>
      </c>
      <c r="AL82" s="44" t="str">
        <f t="shared" si="57"/>
        <v/>
      </c>
      <c r="AM82" s="44" t="str">
        <f t="shared" si="57"/>
        <v/>
      </c>
      <c r="AN82" s="44" t="str">
        <f t="shared" si="57"/>
        <v/>
      </c>
      <c r="AO82" s="44" t="str">
        <f t="shared" si="57"/>
        <v/>
      </c>
      <c r="AP82" s="44" t="str">
        <f t="shared" si="57"/>
        <v/>
      </c>
      <c r="AQ82" s="44" t="str">
        <f t="shared" si="57"/>
        <v/>
      </c>
      <c r="AR82" s="44" t="str">
        <f t="shared" si="57"/>
        <v/>
      </c>
      <c r="AS82" s="44" t="str">
        <f t="shared" si="57"/>
        <v/>
      </c>
      <c r="AT82" s="44" t="str">
        <f t="shared" si="57"/>
        <v/>
      </c>
      <c r="AU82" s="44" t="str">
        <f t="shared" si="58"/>
        <v/>
      </c>
      <c r="AV82" s="44" t="str">
        <f t="shared" si="58"/>
        <v/>
      </c>
      <c r="AW82" s="44" t="str">
        <f t="shared" si="58"/>
        <v/>
      </c>
      <c r="AX82" s="44" t="str">
        <f t="shared" si="58"/>
        <v/>
      </c>
      <c r="AY82" s="44" t="str">
        <f t="shared" si="58"/>
        <v/>
      </c>
      <c r="AZ82" s="44" t="str">
        <f t="shared" si="58"/>
        <v/>
      </c>
      <c r="BA82" s="44" t="str">
        <f t="shared" si="58"/>
        <v/>
      </c>
    </row>
    <row r="83" spans="2:53" x14ac:dyDescent="0.2">
      <c r="B83" s="37">
        <f t="shared" si="43"/>
        <v>9</v>
      </c>
      <c r="C83" s="37">
        <f t="shared" si="44"/>
        <v>15</v>
      </c>
      <c r="D83" s="37" t="str">
        <f t="shared" si="45"/>
        <v>1994_9_15</v>
      </c>
      <c r="E83" s="37" t="str">
        <f t="shared" si="47"/>
        <v>1_15_9</v>
      </c>
      <c r="F83" s="37">
        <f t="shared" si="48"/>
        <v>1</v>
      </c>
      <c r="G83" s="37">
        <f t="shared" si="49"/>
        <v>82</v>
      </c>
      <c r="H83" s="37">
        <f t="shared" si="50"/>
        <v>1082</v>
      </c>
      <c r="I83" s="44">
        <v>1994</v>
      </c>
      <c r="J83" s="44" t="s">
        <v>101</v>
      </c>
      <c r="K83" s="44" t="s">
        <v>463</v>
      </c>
      <c r="L83" s="44" t="str">
        <f t="shared" si="51"/>
        <v>1994_家庭</v>
      </c>
      <c r="M83" s="44" t="str">
        <f t="shared" si="52"/>
        <v>1994_家庭_被服管理</v>
      </c>
      <c r="N83" s="44">
        <f t="shared" si="46"/>
        <v>1082</v>
      </c>
      <c r="P83" s="44">
        <f t="shared" si="53"/>
        <v>82</v>
      </c>
      <c r="X83" s="46">
        <v>80</v>
      </c>
      <c r="Y83" s="43" t="str">
        <f t="shared" si="54"/>
        <v/>
      </c>
      <c r="Z83" s="44" t="str">
        <f t="shared" si="55"/>
        <v/>
      </c>
      <c r="AA83" s="44" t="str">
        <f t="shared" si="56"/>
        <v/>
      </c>
      <c r="AB83" s="44" t="str">
        <f t="shared" si="56"/>
        <v/>
      </c>
      <c r="AC83" s="44" t="str">
        <f t="shared" si="56"/>
        <v/>
      </c>
      <c r="AD83" s="44" t="str">
        <f t="shared" si="56"/>
        <v/>
      </c>
      <c r="AE83" s="44" t="str">
        <f t="shared" si="56"/>
        <v/>
      </c>
      <c r="AF83" s="44" t="str">
        <f t="shared" si="56"/>
        <v/>
      </c>
      <c r="AG83" s="44" t="str">
        <f t="shared" si="56"/>
        <v/>
      </c>
      <c r="AH83" s="44" t="str">
        <f t="shared" si="56"/>
        <v/>
      </c>
      <c r="AI83" s="44" t="str">
        <f t="shared" si="56"/>
        <v/>
      </c>
      <c r="AJ83" s="44" t="str">
        <f t="shared" si="56"/>
        <v/>
      </c>
      <c r="AK83" s="44" t="str">
        <f t="shared" si="57"/>
        <v/>
      </c>
      <c r="AL83" s="44" t="str">
        <f t="shared" si="57"/>
        <v/>
      </c>
      <c r="AM83" s="44" t="str">
        <f t="shared" si="57"/>
        <v/>
      </c>
      <c r="AN83" s="44" t="str">
        <f t="shared" si="57"/>
        <v/>
      </c>
      <c r="AO83" s="44" t="str">
        <f t="shared" si="57"/>
        <v/>
      </c>
      <c r="AP83" s="44" t="str">
        <f t="shared" si="57"/>
        <v/>
      </c>
      <c r="AQ83" s="44" t="str">
        <f t="shared" si="57"/>
        <v/>
      </c>
      <c r="AR83" s="44" t="str">
        <f t="shared" si="57"/>
        <v/>
      </c>
      <c r="AS83" s="44" t="str">
        <f t="shared" si="57"/>
        <v/>
      </c>
      <c r="AT83" s="44" t="str">
        <f t="shared" si="57"/>
        <v/>
      </c>
      <c r="AU83" s="44" t="str">
        <f t="shared" si="58"/>
        <v/>
      </c>
      <c r="AV83" s="44" t="str">
        <f t="shared" si="58"/>
        <v/>
      </c>
      <c r="AW83" s="44" t="str">
        <f t="shared" si="58"/>
        <v/>
      </c>
      <c r="AX83" s="44" t="str">
        <f t="shared" si="58"/>
        <v/>
      </c>
      <c r="AY83" s="44" t="str">
        <f t="shared" si="58"/>
        <v/>
      </c>
      <c r="AZ83" s="44" t="str">
        <f t="shared" si="58"/>
        <v/>
      </c>
      <c r="BA83" s="44" t="str">
        <f t="shared" si="58"/>
        <v/>
      </c>
    </row>
    <row r="84" spans="2:53" x14ac:dyDescent="0.2">
      <c r="B84" s="37">
        <f t="shared" si="43"/>
        <v>9</v>
      </c>
      <c r="C84" s="37">
        <f t="shared" si="44"/>
        <v>16</v>
      </c>
      <c r="D84" s="37" t="str">
        <f t="shared" si="45"/>
        <v>1994_9_16</v>
      </c>
      <c r="E84" s="37" t="str">
        <f t="shared" si="47"/>
        <v>1_16_9</v>
      </c>
      <c r="F84" s="37">
        <f t="shared" si="48"/>
        <v>1</v>
      </c>
      <c r="G84" s="37">
        <f t="shared" si="49"/>
        <v>83</v>
      </c>
      <c r="H84" s="37">
        <f t="shared" si="50"/>
        <v>1083</v>
      </c>
      <c r="I84" s="44">
        <v>1994</v>
      </c>
      <c r="J84" s="44" t="s">
        <v>101</v>
      </c>
      <c r="K84" s="44" t="s">
        <v>464</v>
      </c>
      <c r="L84" s="44" t="str">
        <f t="shared" si="51"/>
        <v>1994_家庭</v>
      </c>
      <c r="M84" s="44" t="str">
        <f t="shared" si="52"/>
        <v>1994_家庭_服飾デザイン</v>
      </c>
      <c r="N84" s="44">
        <f t="shared" si="46"/>
        <v>1083</v>
      </c>
      <c r="P84" s="44">
        <f t="shared" si="53"/>
        <v>83</v>
      </c>
      <c r="X84" s="46">
        <v>81</v>
      </c>
      <c r="Y84" s="43" t="str">
        <f t="shared" si="54"/>
        <v/>
      </c>
      <c r="Z84" s="44" t="str">
        <f t="shared" si="55"/>
        <v/>
      </c>
      <c r="AA84" s="44" t="str">
        <f t="shared" ref="AA84:AJ93" si="59">IFERROR(VLOOKUP($W$1&amp;"_"&amp;AA$1&amp;"_"&amp;$X84,$D:$K,8,0),"")</f>
        <v/>
      </c>
      <c r="AB84" s="44" t="str">
        <f t="shared" si="59"/>
        <v/>
      </c>
      <c r="AC84" s="44" t="str">
        <f t="shared" si="59"/>
        <v/>
      </c>
      <c r="AD84" s="44" t="str">
        <f t="shared" si="59"/>
        <v/>
      </c>
      <c r="AE84" s="44" t="str">
        <f t="shared" si="59"/>
        <v/>
      </c>
      <c r="AF84" s="44" t="str">
        <f t="shared" si="59"/>
        <v/>
      </c>
      <c r="AG84" s="44" t="str">
        <f t="shared" si="59"/>
        <v/>
      </c>
      <c r="AH84" s="44" t="str">
        <f t="shared" si="59"/>
        <v/>
      </c>
      <c r="AI84" s="44" t="str">
        <f t="shared" si="59"/>
        <v/>
      </c>
      <c r="AJ84" s="44" t="str">
        <f t="shared" si="59"/>
        <v/>
      </c>
      <c r="AK84" s="44" t="str">
        <f t="shared" ref="AK84:AT93" si="60">IFERROR(VLOOKUP($W$1&amp;"_"&amp;AK$1&amp;"_"&amp;$X84,$D:$K,8,0),"")</f>
        <v/>
      </c>
      <c r="AL84" s="44" t="str">
        <f t="shared" si="60"/>
        <v/>
      </c>
      <c r="AM84" s="44" t="str">
        <f t="shared" si="60"/>
        <v/>
      </c>
      <c r="AN84" s="44" t="str">
        <f t="shared" si="60"/>
        <v/>
      </c>
      <c r="AO84" s="44" t="str">
        <f t="shared" si="60"/>
        <v/>
      </c>
      <c r="AP84" s="44" t="str">
        <f t="shared" si="60"/>
        <v/>
      </c>
      <c r="AQ84" s="44" t="str">
        <f t="shared" si="60"/>
        <v/>
      </c>
      <c r="AR84" s="44" t="str">
        <f t="shared" si="60"/>
        <v/>
      </c>
      <c r="AS84" s="44" t="str">
        <f t="shared" si="60"/>
        <v/>
      </c>
      <c r="AT84" s="44" t="str">
        <f t="shared" si="60"/>
        <v/>
      </c>
      <c r="AU84" s="44" t="str">
        <f t="shared" ref="AU84:BA93" si="61">IFERROR(VLOOKUP($W$1&amp;"_"&amp;AU$1&amp;"_"&amp;$X84,$D:$K,8,0),"")</f>
        <v/>
      </c>
      <c r="AV84" s="44" t="str">
        <f t="shared" si="61"/>
        <v/>
      </c>
      <c r="AW84" s="44" t="str">
        <f t="shared" si="61"/>
        <v/>
      </c>
      <c r="AX84" s="44" t="str">
        <f t="shared" si="61"/>
        <v/>
      </c>
      <c r="AY84" s="44" t="str">
        <f t="shared" si="61"/>
        <v/>
      </c>
      <c r="AZ84" s="44" t="str">
        <f t="shared" si="61"/>
        <v/>
      </c>
      <c r="BA84" s="44" t="str">
        <f t="shared" si="61"/>
        <v/>
      </c>
    </row>
    <row r="85" spans="2:53" x14ac:dyDescent="0.2">
      <c r="B85" s="37">
        <f t="shared" si="43"/>
        <v>9</v>
      </c>
      <c r="C85" s="37">
        <f t="shared" si="44"/>
        <v>17</v>
      </c>
      <c r="D85" s="37" t="str">
        <f t="shared" si="45"/>
        <v>1994_9_17</v>
      </c>
      <c r="E85" s="37" t="str">
        <f t="shared" si="47"/>
        <v>1_17_9</v>
      </c>
      <c r="F85" s="37">
        <f t="shared" si="48"/>
        <v>1</v>
      </c>
      <c r="G85" s="37">
        <f t="shared" si="49"/>
        <v>84</v>
      </c>
      <c r="H85" s="37">
        <f t="shared" si="50"/>
        <v>1084</v>
      </c>
      <c r="I85" s="44">
        <v>1994</v>
      </c>
      <c r="J85" s="44" t="s">
        <v>101</v>
      </c>
      <c r="K85" s="44" t="s">
        <v>465</v>
      </c>
      <c r="L85" s="44" t="str">
        <f t="shared" si="51"/>
        <v>1994_家庭</v>
      </c>
      <c r="M85" s="44" t="str">
        <f t="shared" si="52"/>
        <v>1994_家庭_手芸</v>
      </c>
      <c r="N85" s="44">
        <f t="shared" si="46"/>
        <v>1084</v>
      </c>
      <c r="P85" s="44">
        <f t="shared" si="53"/>
        <v>84</v>
      </c>
      <c r="X85" s="46">
        <v>82</v>
      </c>
      <c r="Y85" s="43" t="str">
        <f t="shared" si="54"/>
        <v/>
      </c>
      <c r="Z85" s="44" t="str">
        <f t="shared" si="55"/>
        <v/>
      </c>
      <c r="AA85" s="44" t="str">
        <f t="shared" si="59"/>
        <v/>
      </c>
      <c r="AB85" s="44" t="str">
        <f t="shared" si="59"/>
        <v/>
      </c>
      <c r="AC85" s="44" t="str">
        <f t="shared" si="59"/>
        <v/>
      </c>
      <c r="AD85" s="44" t="str">
        <f t="shared" si="59"/>
        <v/>
      </c>
      <c r="AE85" s="44" t="str">
        <f t="shared" si="59"/>
        <v/>
      </c>
      <c r="AF85" s="44" t="str">
        <f t="shared" si="59"/>
        <v/>
      </c>
      <c r="AG85" s="44" t="str">
        <f t="shared" si="59"/>
        <v/>
      </c>
      <c r="AH85" s="44" t="str">
        <f t="shared" si="59"/>
        <v/>
      </c>
      <c r="AI85" s="44" t="str">
        <f t="shared" si="59"/>
        <v/>
      </c>
      <c r="AJ85" s="44" t="str">
        <f t="shared" si="59"/>
        <v/>
      </c>
      <c r="AK85" s="44" t="str">
        <f t="shared" si="60"/>
        <v/>
      </c>
      <c r="AL85" s="44" t="str">
        <f t="shared" si="60"/>
        <v/>
      </c>
      <c r="AM85" s="44" t="str">
        <f t="shared" si="60"/>
        <v/>
      </c>
      <c r="AN85" s="44" t="str">
        <f t="shared" si="60"/>
        <v/>
      </c>
      <c r="AO85" s="44" t="str">
        <f t="shared" si="60"/>
        <v/>
      </c>
      <c r="AP85" s="44" t="str">
        <f t="shared" si="60"/>
        <v/>
      </c>
      <c r="AQ85" s="44" t="str">
        <f t="shared" si="60"/>
        <v/>
      </c>
      <c r="AR85" s="44" t="str">
        <f t="shared" si="60"/>
        <v/>
      </c>
      <c r="AS85" s="44" t="str">
        <f t="shared" si="60"/>
        <v/>
      </c>
      <c r="AT85" s="44" t="str">
        <f t="shared" si="60"/>
        <v/>
      </c>
      <c r="AU85" s="44" t="str">
        <f t="shared" si="61"/>
        <v/>
      </c>
      <c r="AV85" s="44" t="str">
        <f t="shared" si="61"/>
        <v/>
      </c>
      <c r="AW85" s="44" t="str">
        <f t="shared" si="61"/>
        <v/>
      </c>
      <c r="AX85" s="44" t="str">
        <f t="shared" si="61"/>
        <v/>
      </c>
      <c r="AY85" s="44" t="str">
        <f t="shared" si="61"/>
        <v/>
      </c>
      <c r="AZ85" s="44" t="str">
        <f t="shared" si="61"/>
        <v/>
      </c>
      <c r="BA85" s="44" t="str">
        <f t="shared" si="61"/>
        <v/>
      </c>
    </row>
    <row r="86" spans="2:53" x14ac:dyDescent="0.2">
      <c r="B86" s="37">
        <f t="shared" si="43"/>
        <v>9</v>
      </c>
      <c r="C86" s="37">
        <f t="shared" si="44"/>
        <v>18</v>
      </c>
      <c r="D86" s="37" t="str">
        <f t="shared" si="45"/>
        <v>1994_9_18</v>
      </c>
      <c r="E86" s="37" t="str">
        <f t="shared" si="47"/>
        <v>1_18_9</v>
      </c>
      <c r="F86" s="37">
        <f t="shared" si="48"/>
        <v>1</v>
      </c>
      <c r="G86" s="37">
        <f t="shared" si="49"/>
        <v>85</v>
      </c>
      <c r="H86" s="37">
        <f t="shared" si="50"/>
        <v>1085</v>
      </c>
      <c r="I86" s="44">
        <v>1994</v>
      </c>
      <c r="J86" s="44" t="s">
        <v>101</v>
      </c>
      <c r="K86" s="44" t="s">
        <v>249</v>
      </c>
      <c r="L86" s="44" t="str">
        <f t="shared" si="51"/>
        <v>1994_家庭</v>
      </c>
      <c r="M86" s="44" t="str">
        <f t="shared" si="52"/>
        <v>1994_家庭_調理</v>
      </c>
      <c r="N86" s="44">
        <f t="shared" si="46"/>
        <v>1085</v>
      </c>
      <c r="P86" s="44">
        <f t="shared" si="53"/>
        <v>85</v>
      </c>
      <c r="X86" s="46">
        <v>83</v>
      </c>
      <c r="Y86" s="43" t="str">
        <f t="shared" si="54"/>
        <v/>
      </c>
      <c r="Z86" s="44" t="str">
        <f t="shared" si="55"/>
        <v/>
      </c>
      <c r="AA86" s="44" t="str">
        <f t="shared" si="59"/>
        <v/>
      </c>
      <c r="AB86" s="44" t="str">
        <f t="shared" si="59"/>
        <v/>
      </c>
      <c r="AC86" s="44" t="str">
        <f t="shared" si="59"/>
        <v/>
      </c>
      <c r="AD86" s="44" t="str">
        <f t="shared" si="59"/>
        <v/>
      </c>
      <c r="AE86" s="44" t="str">
        <f t="shared" si="59"/>
        <v/>
      </c>
      <c r="AF86" s="44" t="str">
        <f t="shared" si="59"/>
        <v/>
      </c>
      <c r="AG86" s="44" t="str">
        <f t="shared" si="59"/>
        <v/>
      </c>
      <c r="AH86" s="44" t="str">
        <f t="shared" si="59"/>
        <v/>
      </c>
      <c r="AI86" s="44" t="str">
        <f t="shared" si="59"/>
        <v/>
      </c>
      <c r="AJ86" s="44" t="str">
        <f t="shared" si="59"/>
        <v/>
      </c>
      <c r="AK86" s="44" t="str">
        <f t="shared" si="60"/>
        <v/>
      </c>
      <c r="AL86" s="44" t="str">
        <f t="shared" si="60"/>
        <v/>
      </c>
      <c r="AM86" s="44" t="str">
        <f t="shared" si="60"/>
        <v/>
      </c>
      <c r="AN86" s="44" t="str">
        <f t="shared" si="60"/>
        <v/>
      </c>
      <c r="AO86" s="44" t="str">
        <f t="shared" si="60"/>
        <v/>
      </c>
      <c r="AP86" s="44" t="str">
        <f t="shared" si="60"/>
        <v/>
      </c>
      <c r="AQ86" s="44" t="str">
        <f t="shared" si="60"/>
        <v/>
      </c>
      <c r="AR86" s="44" t="str">
        <f t="shared" si="60"/>
        <v/>
      </c>
      <c r="AS86" s="44" t="str">
        <f t="shared" si="60"/>
        <v/>
      </c>
      <c r="AT86" s="44" t="str">
        <f t="shared" si="60"/>
        <v/>
      </c>
      <c r="AU86" s="44" t="str">
        <f t="shared" si="61"/>
        <v/>
      </c>
      <c r="AV86" s="44" t="str">
        <f t="shared" si="61"/>
        <v/>
      </c>
      <c r="AW86" s="44" t="str">
        <f t="shared" si="61"/>
        <v/>
      </c>
      <c r="AX86" s="44" t="str">
        <f t="shared" si="61"/>
        <v/>
      </c>
      <c r="AY86" s="44" t="str">
        <f t="shared" si="61"/>
        <v/>
      </c>
      <c r="AZ86" s="44" t="str">
        <f t="shared" si="61"/>
        <v/>
      </c>
      <c r="BA86" s="44" t="str">
        <f t="shared" si="61"/>
        <v/>
      </c>
    </row>
    <row r="87" spans="2:53" x14ac:dyDescent="0.2">
      <c r="B87" s="37">
        <f t="shared" si="43"/>
        <v>9</v>
      </c>
      <c r="C87" s="37">
        <f t="shared" si="44"/>
        <v>19</v>
      </c>
      <c r="D87" s="37" t="str">
        <f t="shared" si="45"/>
        <v>1994_9_19</v>
      </c>
      <c r="E87" s="37" t="str">
        <f t="shared" si="47"/>
        <v>1_19_9</v>
      </c>
      <c r="F87" s="37">
        <f t="shared" si="48"/>
        <v>1</v>
      </c>
      <c r="G87" s="37">
        <f t="shared" si="49"/>
        <v>86</v>
      </c>
      <c r="H87" s="37">
        <f t="shared" si="50"/>
        <v>1086</v>
      </c>
      <c r="I87" s="44">
        <v>1994</v>
      </c>
      <c r="J87" s="44" t="s">
        <v>101</v>
      </c>
      <c r="K87" s="44" t="s">
        <v>250</v>
      </c>
      <c r="L87" s="44" t="str">
        <f t="shared" si="51"/>
        <v>1994_家庭</v>
      </c>
      <c r="M87" s="44" t="str">
        <f t="shared" si="52"/>
        <v>1994_家庭_栄養</v>
      </c>
      <c r="N87" s="44">
        <f t="shared" si="46"/>
        <v>1086</v>
      </c>
      <c r="P87" s="44">
        <f t="shared" si="53"/>
        <v>86</v>
      </c>
      <c r="X87" s="46">
        <v>84</v>
      </c>
      <c r="Y87" s="43" t="str">
        <f t="shared" si="54"/>
        <v/>
      </c>
      <c r="Z87" s="44" t="str">
        <f t="shared" si="55"/>
        <v/>
      </c>
      <c r="AA87" s="44" t="str">
        <f t="shared" si="59"/>
        <v/>
      </c>
      <c r="AB87" s="44" t="str">
        <f t="shared" si="59"/>
        <v/>
      </c>
      <c r="AC87" s="44" t="str">
        <f t="shared" si="59"/>
        <v/>
      </c>
      <c r="AD87" s="44" t="str">
        <f t="shared" si="59"/>
        <v/>
      </c>
      <c r="AE87" s="44" t="str">
        <f t="shared" si="59"/>
        <v/>
      </c>
      <c r="AF87" s="44" t="str">
        <f t="shared" si="59"/>
        <v/>
      </c>
      <c r="AG87" s="44" t="str">
        <f t="shared" si="59"/>
        <v/>
      </c>
      <c r="AH87" s="44" t="str">
        <f t="shared" si="59"/>
        <v/>
      </c>
      <c r="AI87" s="44" t="str">
        <f t="shared" si="59"/>
        <v/>
      </c>
      <c r="AJ87" s="44" t="str">
        <f t="shared" si="59"/>
        <v/>
      </c>
      <c r="AK87" s="44" t="str">
        <f t="shared" si="60"/>
        <v/>
      </c>
      <c r="AL87" s="44" t="str">
        <f t="shared" si="60"/>
        <v/>
      </c>
      <c r="AM87" s="44" t="str">
        <f t="shared" si="60"/>
        <v/>
      </c>
      <c r="AN87" s="44" t="str">
        <f t="shared" si="60"/>
        <v/>
      </c>
      <c r="AO87" s="44" t="str">
        <f t="shared" si="60"/>
        <v/>
      </c>
      <c r="AP87" s="44" t="str">
        <f t="shared" si="60"/>
        <v/>
      </c>
      <c r="AQ87" s="44" t="str">
        <f t="shared" si="60"/>
        <v/>
      </c>
      <c r="AR87" s="44" t="str">
        <f t="shared" si="60"/>
        <v/>
      </c>
      <c r="AS87" s="44" t="str">
        <f t="shared" si="60"/>
        <v/>
      </c>
      <c r="AT87" s="44" t="str">
        <f t="shared" si="60"/>
        <v/>
      </c>
      <c r="AU87" s="44" t="str">
        <f t="shared" si="61"/>
        <v/>
      </c>
      <c r="AV87" s="44" t="str">
        <f t="shared" si="61"/>
        <v/>
      </c>
      <c r="AW87" s="44" t="str">
        <f t="shared" si="61"/>
        <v/>
      </c>
      <c r="AX87" s="44" t="str">
        <f t="shared" si="61"/>
        <v/>
      </c>
      <c r="AY87" s="44" t="str">
        <f t="shared" si="61"/>
        <v/>
      </c>
      <c r="AZ87" s="44" t="str">
        <f t="shared" si="61"/>
        <v/>
      </c>
      <c r="BA87" s="44" t="str">
        <f t="shared" si="61"/>
        <v/>
      </c>
    </row>
    <row r="88" spans="2:53" x14ac:dyDescent="0.2">
      <c r="B88" s="37">
        <f t="shared" si="43"/>
        <v>9</v>
      </c>
      <c r="C88" s="37">
        <f t="shared" si="44"/>
        <v>20</v>
      </c>
      <c r="D88" s="37" t="str">
        <f t="shared" si="45"/>
        <v>1994_9_20</v>
      </c>
      <c r="E88" s="37" t="str">
        <f t="shared" si="47"/>
        <v>1_20_9</v>
      </c>
      <c r="F88" s="37">
        <f t="shared" si="48"/>
        <v>1</v>
      </c>
      <c r="G88" s="37">
        <f t="shared" si="49"/>
        <v>87</v>
      </c>
      <c r="H88" s="37">
        <f t="shared" si="50"/>
        <v>1087</v>
      </c>
      <c r="I88" s="44">
        <v>1994</v>
      </c>
      <c r="J88" s="44" t="s">
        <v>101</v>
      </c>
      <c r="K88" s="44" t="s">
        <v>251</v>
      </c>
      <c r="L88" s="44" t="str">
        <f t="shared" si="51"/>
        <v>1994_家庭</v>
      </c>
      <c r="M88" s="44" t="str">
        <f t="shared" si="52"/>
        <v>1994_家庭_食品</v>
      </c>
      <c r="N88" s="44">
        <f t="shared" si="46"/>
        <v>1087</v>
      </c>
      <c r="P88" s="44">
        <f t="shared" si="53"/>
        <v>87</v>
      </c>
      <c r="X88" s="46">
        <v>85</v>
      </c>
      <c r="Y88" s="43" t="str">
        <f t="shared" si="54"/>
        <v/>
      </c>
      <c r="Z88" s="44" t="str">
        <f t="shared" si="55"/>
        <v/>
      </c>
      <c r="AA88" s="44" t="str">
        <f t="shared" si="59"/>
        <v/>
      </c>
      <c r="AB88" s="44" t="str">
        <f t="shared" si="59"/>
        <v/>
      </c>
      <c r="AC88" s="44" t="str">
        <f t="shared" si="59"/>
        <v/>
      </c>
      <c r="AD88" s="44" t="str">
        <f t="shared" si="59"/>
        <v/>
      </c>
      <c r="AE88" s="44" t="str">
        <f t="shared" si="59"/>
        <v/>
      </c>
      <c r="AF88" s="44" t="str">
        <f t="shared" si="59"/>
        <v/>
      </c>
      <c r="AG88" s="44" t="str">
        <f t="shared" si="59"/>
        <v/>
      </c>
      <c r="AH88" s="44" t="str">
        <f t="shared" si="59"/>
        <v/>
      </c>
      <c r="AI88" s="44" t="str">
        <f t="shared" si="59"/>
        <v/>
      </c>
      <c r="AJ88" s="44" t="str">
        <f t="shared" si="59"/>
        <v/>
      </c>
      <c r="AK88" s="44" t="str">
        <f t="shared" si="60"/>
        <v/>
      </c>
      <c r="AL88" s="44" t="str">
        <f t="shared" si="60"/>
        <v/>
      </c>
      <c r="AM88" s="44" t="str">
        <f t="shared" si="60"/>
        <v/>
      </c>
      <c r="AN88" s="44" t="str">
        <f t="shared" si="60"/>
        <v/>
      </c>
      <c r="AO88" s="44" t="str">
        <f t="shared" si="60"/>
        <v/>
      </c>
      <c r="AP88" s="44" t="str">
        <f t="shared" si="60"/>
        <v/>
      </c>
      <c r="AQ88" s="44" t="str">
        <f t="shared" si="60"/>
        <v/>
      </c>
      <c r="AR88" s="44" t="str">
        <f t="shared" si="60"/>
        <v/>
      </c>
      <c r="AS88" s="44" t="str">
        <f t="shared" si="60"/>
        <v/>
      </c>
      <c r="AT88" s="44" t="str">
        <f t="shared" si="60"/>
        <v/>
      </c>
      <c r="AU88" s="44" t="str">
        <f t="shared" si="61"/>
        <v/>
      </c>
      <c r="AV88" s="44" t="str">
        <f t="shared" si="61"/>
        <v/>
      </c>
      <c r="AW88" s="44" t="str">
        <f t="shared" si="61"/>
        <v/>
      </c>
      <c r="AX88" s="44" t="str">
        <f t="shared" si="61"/>
        <v/>
      </c>
      <c r="AY88" s="44" t="str">
        <f t="shared" si="61"/>
        <v/>
      </c>
      <c r="AZ88" s="44" t="str">
        <f t="shared" si="61"/>
        <v/>
      </c>
      <c r="BA88" s="44" t="str">
        <f t="shared" si="61"/>
        <v/>
      </c>
    </row>
    <row r="89" spans="2:53" x14ac:dyDescent="0.2">
      <c r="B89" s="37">
        <f t="shared" si="43"/>
        <v>9</v>
      </c>
      <c r="C89" s="37">
        <f t="shared" si="44"/>
        <v>21</v>
      </c>
      <c r="D89" s="37" t="str">
        <f t="shared" si="45"/>
        <v>1994_9_21</v>
      </c>
      <c r="E89" s="37" t="str">
        <f t="shared" si="47"/>
        <v>1_21_9</v>
      </c>
      <c r="F89" s="37">
        <f t="shared" si="48"/>
        <v>1</v>
      </c>
      <c r="G89" s="37">
        <f t="shared" si="49"/>
        <v>88</v>
      </c>
      <c r="H89" s="37">
        <f t="shared" si="50"/>
        <v>1088</v>
      </c>
      <c r="I89" s="44">
        <v>1994</v>
      </c>
      <c r="J89" s="44" t="s">
        <v>101</v>
      </c>
      <c r="K89" s="44" t="s">
        <v>252</v>
      </c>
      <c r="L89" s="44" t="str">
        <f t="shared" si="51"/>
        <v>1994_家庭</v>
      </c>
      <c r="M89" s="44" t="str">
        <f t="shared" si="52"/>
        <v>1994_家庭_食品衛生</v>
      </c>
      <c r="N89" s="44">
        <f t="shared" si="46"/>
        <v>1088</v>
      </c>
      <c r="P89" s="44">
        <f t="shared" si="53"/>
        <v>88</v>
      </c>
      <c r="X89" s="46">
        <v>86</v>
      </c>
      <c r="Y89" s="43" t="str">
        <f t="shared" si="54"/>
        <v/>
      </c>
      <c r="Z89" s="44" t="str">
        <f t="shared" si="55"/>
        <v/>
      </c>
      <c r="AA89" s="44" t="str">
        <f t="shared" si="59"/>
        <v/>
      </c>
      <c r="AB89" s="44" t="str">
        <f t="shared" si="59"/>
        <v/>
      </c>
      <c r="AC89" s="44" t="str">
        <f t="shared" si="59"/>
        <v/>
      </c>
      <c r="AD89" s="44" t="str">
        <f t="shared" si="59"/>
        <v/>
      </c>
      <c r="AE89" s="44" t="str">
        <f t="shared" si="59"/>
        <v/>
      </c>
      <c r="AF89" s="44" t="str">
        <f t="shared" si="59"/>
        <v/>
      </c>
      <c r="AG89" s="44" t="str">
        <f t="shared" si="59"/>
        <v/>
      </c>
      <c r="AH89" s="44" t="str">
        <f t="shared" si="59"/>
        <v/>
      </c>
      <c r="AI89" s="44" t="str">
        <f t="shared" si="59"/>
        <v/>
      </c>
      <c r="AJ89" s="44" t="str">
        <f t="shared" si="59"/>
        <v/>
      </c>
      <c r="AK89" s="44" t="str">
        <f t="shared" si="60"/>
        <v/>
      </c>
      <c r="AL89" s="44" t="str">
        <f t="shared" si="60"/>
        <v/>
      </c>
      <c r="AM89" s="44" t="str">
        <f t="shared" si="60"/>
        <v/>
      </c>
      <c r="AN89" s="44" t="str">
        <f t="shared" si="60"/>
        <v/>
      </c>
      <c r="AO89" s="44" t="str">
        <f t="shared" si="60"/>
        <v/>
      </c>
      <c r="AP89" s="44" t="str">
        <f t="shared" si="60"/>
        <v/>
      </c>
      <c r="AQ89" s="44" t="str">
        <f t="shared" si="60"/>
        <v/>
      </c>
      <c r="AR89" s="44" t="str">
        <f t="shared" si="60"/>
        <v/>
      </c>
      <c r="AS89" s="44" t="str">
        <f t="shared" si="60"/>
        <v/>
      </c>
      <c r="AT89" s="44" t="str">
        <f t="shared" si="60"/>
        <v/>
      </c>
      <c r="AU89" s="44" t="str">
        <f t="shared" si="61"/>
        <v/>
      </c>
      <c r="AV89" s="44" t="str">
        <f t="shared" si="61"/>
        <v/>
      </c>
      <c r="AW89" s="44" t="str">
        <f t="shared" si="61"/>
        <v/>
      </c>
      <c r="AX89" s="44" t="str">
        <f t="shared" si="61"/>
        <v/>
      </c>
      <c r="AY89" s="44" t="str">
        <f t="shared" si="61"/>
        <v/>
      </c>
      <c r="AZ89" s="44" t="str">
        <f t="shared" si="61"/>
        <v/>
      </c>
      <c r="BA89" s="44" t="str">
        <f t="shared" si="61"/>
        <v/>
      </c>
    </row>
    <row r="90" spans="2:53" x14ac:dyDescent="0.2">
      <c r="B90" s="37">
        <f t="shared" si="43"/>
        <v>9</v>
      </c>
      <c r="C90" s="37">
        <f t="shared" si="44"/>
        <v>22</v>
      </c>
      <c r="D90" s="37" t="str">
        <f t="shared" si="45"/>
        <v>1994_9_22</v>
      </c>
      <c r="E90" s="37" t="str">
        <f t="shared" si="47"/>
        <v>1_22_9</v>
      </c>
      <c r="F90" s="37">
        <f t="shared" si="48"/>
        <v>1</v>
      </c>
      <c r="G90" s="37">
        <f t="shared" si="49"/>
        <v>89</v>
      </c>
      <c r="H90" s="37">
        <f t="shared" si="50"/>
        <v>1089</v>
      </c>
      <c r="I90" s="44">
        <v>1994</v>
      </c>
      <c r="J90" s="44" t="s">
        <v>101</v>
      </c>
      <c r="K90" s="44" t="s">
        <v>253</v>
      </c>
      <c r="L90" s="44" t="str">
        <f t="shared" si="51"/>
        <v>1994_家庭</v>
      </c>
      <c r="M90" s="44" t="str">
        <f t="shared" si="52"/>
        <v>1994_家庭_公衆衛生</v>
      </c>
      <c r="N90" s="44">
        <f t="shared" si="46"/>
        <v>1089</v>
      </c>
      <c r="P90" s="44">
        <f t="shared" si="53"/>
        <v>89</v>
      </c>
      <c r="X90" s="46">
        <v>87</v>
      </c>
      <c r="Y90" s="43" t="str">
        <f t="shared" si="54"/>
        <v/>
      </c>
      <c r="Z90" s="44" t="str">
        <f t="shared" si="55"/>
        <v/>
      </c>
      <c r="AA90" s="44" t="str">
        <f t="shared" si="59"/>
        <v/>
      </c>
      <c r="AB90" s="44" t="str">
        <f t="shared" si="59"/>
        <v/>
      </c>
      <c r="AC90" s="44" t="str">
        <f t="shared" si="59"/>
        <v/>
      </c>
      <c r="AD90" s="44" t="str">
        <f t="shared" si="59"/>
        <v/>
      </c>
      <c r="AE90" s="44" t="str">
        <f t="shared" si="59"/>
        <v/>
      </c>
      <c r="AF90" s="44" t="str">
        <f t="shared" si="59"/>
        <v/>
      </c>
      <c r="AG90" s="44" t="str">
        <f t="shared" si="59"/>
        <v/>
      </c>
      <c r="AH90" s="44" t="str">
        <f t="shared" si="59"/>
        <v/>
      </c>
      <c r="AI90" s="44" t="str">
        <f t="shared" si="59"/>
        <v/>
      </c>
      <c r="AJ90" s="44" t="str">
        <f t="shared" si="59"/>
        <v/>
      </c>
      <c r="AK90" s="44" t="str">
        <f t="shared" si="60"/>
        <v/>
      </c>
      <c r="AL90" s="44" t="str">
        <f t="shared" si="60"/>
        <v/>
      </c>
      <c r="AM90" s="44" t="str">
        <f t="shared" si="60"/>
        <v/>
      </c>
      <c r="AN90" s="44" t="str">
        <f t="shared" si="60"/>
        <v/>
      </c>
      <c r="AO90" s="44" t="str">
        <f t="shared" si="60"/>
        <v/>
      </c>
      <c r="AP90" s="44" t="str">
        <f t="shared" si="60"/>
        <v/>
      </c>
      <c r="AQ90" s="44" t="str">
        <f t="shared" si="60"/>
        <v/>
      </c>
      <c r="AR90" s="44" t="str">
        <f t="shared" si="60"/>
        <v/>
      </c>
      <c r="AS90" s="44" t="str">
        <f t="shared" si="60"/>
        <v/>
      </c>
      <c r="AT90" s="44" t="str">
        <f t="shared" si="60"/>
        <v/>
      </c>
      <c r="AU90" s="44" t="str">
        <f t="shared" si="61"/>
        <v/>
      </c>
      <c r="AV90" s="44" t="str">
        <f t="shared" si="61"/>
        <v/>
      </c>
      <c r="AW90" s="44" t="str">
        <f t="shared" si="61"/>
        <v/>
      </c>
      <c r="AX90" s="44" t="str">
        <f t="shared" si="61"/>
        <v/>
      </c>
      <c r="AY90" s="44" t="str">
        <f t="shared" si="61"/>
        <v/>
      </c>
      <c r="AZ90" s="44" t="str">
        <f t="shared" si="61"/>
        <v/>
      </c>
      <c r="BA90" s="44" t="str">
        <f t="shared" si="61"/>
        <v/>
      </c>
    </row>
    <row r="91" spans="2:53" x14ac:dyDescent="0.2">
      <c r="B91" s="37">
        <f t="shared" si="43"/>
        <v>9</v>
      </c>
      <c r="C91" s="37">
        <f t="shared" si="44"/>
        <v>23</v>
      </c>
      <c r="D91" s="37" t="str">
        <f t="shared" si="45"/>
        <v>1994_9_23</v>
      </c>
      <c r="E91" s="37" t="str">
        <f t="shared" si="47"/>
        <v>1_23_9</v>
      </c>
      <c r="F91" s="37">
        <f t="shared" si="48"/>
        <v>1</v>
      </c>
      <c r="G91" s="37">
        <f t="shared" si="49"/>
        <v>90</v>
      </c>
      <c r="H91" s="37">
        <f t="shared" si="50"/>
        <v>1090</v>
      </c>
      <c r="I91" s="44">
        <v>1994</v>
      </c>
      <c r="J91" s="44" t="s">
        <v>101</v>
      </c>
      <c r="K91" s="44" t="s">
        <v>466</v>
      </c>
      <c r="L91" s="44" t="str">
        <f t="shared" si="51"/>
        <v>1994_家庭</v>
      </c>
      <c r="M91" s="44" t="str">
        <f t="shared" si="52"/>
        <v>1994_家庭_保育原理・技術</v>
      </c>
      <c r="N91" s="44">
        <f t="shared" si="46"/>
        <v>1090</v>
      </c>
      <c r="P91" s="44">
        <f t="shared" si="53"/>
        <v>90</v>
      </c>
      <c r="X91" s="46">
        <v>88</v>
      </c>
      <c r="Y91" s="43" t="str">
        <f t="shared" si="54"/>
        <v/>
      </c>
      <c r="Z91" s="44" t="str">
        <f t="shared" si="55"/>
        <v/>
      </c>
      <c r="AA91" s="44" t="str">
        <f t="shared" si="59"/>
        <v/>
      </c>
      <c r="AB91" s="44" t="str">
        <f t="shared" si="59"/>
        <v/>
      </c>
      <c r="AC91" s="44" t="str">
        <f t="shared" si="59"/>
        <v/>
      </c>
      <c r="AD91" s="44" t="str">
        <f t="shared" si="59"/>
        <v/>
      </c>
      <c r="AE91" s="44" t="str">
        <f t="shared" si="59"/>
        <v/>
      </c>
      <c r="AF91" s="44" t="str">
        <f t="shared" si="59"/>
        <v/>
      </c>
      <c r="AG91" s="44" t="str">
        <f t="shared" si="59"/>
        <v/>
      </c>
      <c r="AH91" s="44" t="str">
        <f t="shared" si="59"/>
        <v/>
      </c>
      <c r="AI91" s="44" t="str">
        <f t="shared" si="59"/>
        <v/>
      </c>
      <c r="AJ91" s="44" t="str">
        <f t="shared" si="59"/>
        <v/>
      </c>
      <c r="AK91" s="44" t="str">
        <f t="shared" si="60"/>
        <v/>
      </c>
      <c r="AL91" s="44" t="str">
        <f t="shared" si="60"/>
        <v/>
      </c>
      <c r="AM91" s="44" t="str">
        <f t="shared" si="60"/>
        <v/>
      </c>
      <c r="AN91" s="44" t="str">
        <f t="shared" si="60"/>
        <v/>
      </c>
      <c r="AO91" s="44" t="str">
        <f t="shared" si="60"/>
        <v/>
      </c>
      <c r="AP91" s="44" t="str">
        <f t="shared" si="60"/>
        <v/>
      </c>
      <c r="AQ91" s="44" t="str">
        <f t="shared" si="60"/>
        <v/>
      </c>
      <c r="AR91" s="44" t="str">
        <f t="shared" si="60"/>
        <v/>
      </c>
      <c r="AS91" s="44" t="str">
        <f t="shared" si="60"/>
        <v/>
      </c>
      <c r="AT91" s="44" t="str">
        <f t="shared" si="60"/>
        <v/>
      </c>
      <c r="AU91" s="44" t="str">
        <f t="shared" si="61"/>
        <v/>
      </c>
      <c r="AV91" s="44" t="str">
        <f t="shared" si="61"/>
        <v/>
      </c>
      <c r="AW91" s="44" t="str">
        <f t="shared" si="61"/>
        <v/>
      </c>
      <c r="AX91" s="44" t="str">
        <f t="shared" si="61"/>
        <v/>
      </c>
      <c r="AY91" s="44" t="str">
        <f t="shared" si="61"/>
        <v/>
      </c>
      <c r="AZ91" s="44" t="str">
        <f t="shared" si="61"/>
        <v/>
      </c>
      <c r="BA91" s="44" t="str">
        <f t="shared" si="61"/>
        <v/>
      </c>
    </row>
    <row r="92" spans="2:53" x14ac:dyDescent="0.2">
      <c r="B92" s="37">
        <f t="shared" si="43"/>
        <v>9</v>
      </c>
      <c r="C92" s="37">
        <f t="shared" si="44"/>
        <v>24</v>
      </c>
      <c r="D92" s="37" t="str">
        <f t="shared" si="45"/>
        <v>1994_9_24</v>
      </c>
      <c r="E92" s="37" t="str">
        <f t="shared" si="47"/>
        <v>1_24_9</v>
      </c>
      <c r="F92" s="37">
        <f t="shared" si="48"/>
        <v>1</v>
      </c>
      <c r="G92" s="37">
        <f t="shared" si="49"/>
        <v>91</v>
      </c>
      <c r="H92" s="37">
        <f t="shared" si="50"/>
        <v>1091</v>
      </c>
      <c r="I92" s="44">
        <v>1994</v>
      </c>
      <c r="J92" s="44" t="s">
        <v>101</v>
      </c>
      <c r="K92" s="44" t="s">
        <v>467</v>
      </c>
      <c r="L92" s="44" t="str">
        <f t="shared" si="51"/>
        <v>1994_家庭</v>
      </c>
      <c r="M92" s="44" t="str">
        <f t="shared" si="52"/>
        <v>1994_家庭_小児保健</v>
      </c>
      <c r="N92" s="44">
        <f t="shared" si="46"/>
        <v>1091</v>
      </c>
      <c r="P92" s="44">
        <f t="shared" si="53"/>
        <v>91</v>
      </c>
      <c r="X92" s="46">
        <v>89</v>
      </c>
      <c r="Y92" s="43" t="str">
        <f t="shared" si="54"/>
        <v/>
      </c>
      <c r="Z92" s="44" t="str">
        <f t="shared" si="55"/>
        <v/>
      </c>
      <c r="AA92" s="44" t="str">
        <f t="shared" si="59"/>
        <v/>
      </c>
      <c r="AB92" s="44" t="str">
        <f t="shared" si="59"/>
        <v/>
      </c>
      <c r="AC92" s="44" t="str">
        <f t="shared" si="59"/>
        <v/>
      </c>
      <c r="AD92" s="44" t="str">
        <f t="shared" si="59"/>
        <v/>
      </c>
      <c r="AE92" s="44" t="str">
        <f t="shared" si="59"/>
        <v/>
      </c>
      <c r="AF92" s="44" t="str">
        <f t="shared" si="59"/>
        <v/>
      </c>
      <c r="AG92" s="44" t="str">
        <f t="shared" si="59"/>
        <v/>
      </c>
      <c r="AH92" s="44" t="str">
        <f t="shared" si="59"/>
        <v/>
      </c>
      <c r="AI92" s="44" t="str">
        <f t="shared" si="59"/>
        <v/>
      </c>
      <c r="AJ92" s="44" t="str">
        <f t="shared" si="59"/>
        <v/>
      </c>
      <c r="AK92" s="44" t="str">
        <f t="shared" si="60"/>
        <v/>
      </c>
      <c r="AL92" s="44" t="str">
        <f t="shared" si="60"/>
        <v/>
      </c>
      <c r="AM92" s="44" t="str">
        <f t="shared" si="60"/>
        <v/>
      </c>
      <c r="AN92" s="44" t="str">
        <f t="shared" si="60"/>
        <v/>
      </c>
      <c r="AO92" s="44" t="str">
        <f t="shared" si="60"/>
        <v/>
      </c>
      <c r="AP92" s="44" t="str">
        <f t="shared" si="60"/>
        <v/>
      </c>
      <c r="AQ92" s="44" t="str">
        <f t="shared" si="60"/>
        <v/>
      </c>
      <c r="AR92" s="44" t="str">
        <f t="shared" si="60"/>
        <v/>
      </c>
      <c r="AS92" s="44" t="str">
        <f t="shared" si="60"/>
        <v/>
      </c>
      <c r="AT92" s="44" t="str">
        <f t="shared" si="60"/>
        <v/>
      </c>
      <c r="AU92" s="44" t="str">
        <f t="shared" si="61"/>
        <v/>
      </c>
      <c r="AV92" s="44" t="str">
        <f t="shared" si="61"/>
        <v/>
      </c>
      <c r="AW92" s="44" t="str">
        <f t="shared" si="61"/>
        <v/>
      </c>
      <c r="AX92" s="44" t="str">
        <f t="shared" si="61"/>
        <v/>
      </c>
      <c r="AY92" s="44" t="str">
        <f t="shared" si="61"/>
        <v/>
      </c>
      <c r="AZ92" s="44" t="str">
        <f t="shared" si="61"/>
        <v/>
      </c>
      <c r="BA92" s="44" t="str">
        <f t="shared" si="61"/>
        <v/>
      </c>
    </row>
    <row r="93" spans="2:53" x14ac:dyDescent="0.2">
      <c r="B93" s="37">
        <f t="shared" si="43"/>
        <v>9</v>
      </c>
      <c r="C93" s="37">
        <f t="shared" si="44"/>
        <v>25</v>
      </c>
      <c r="D93" s="37" t="str">
        <f t="shared" si="45"/>
        <v>1994_9_25</v>
      </c>
      <c r="E93" s="37" t="str">
        <f t="shared" si="47"/>
        <v>1_25_9</v>
      </c>
      <c r="F93" s="37">
        <f t="shared" si="48"/>
        <v>1</v>
      </c>
      <c r="G93" s="37">
        <f t="shared" si="49"/>
        <v>92</v>
      </c>
      <c r="H93" s="37">
        <f t="shared" si="50"/>
        <v>1092</v>
      </c>
      <c r="I93" s="44">
        <v>1994</v>
      </c>
      <c r="J93" s="44" t="s">
        <v>101</v>
      </c>
      <c r="K93" s="44" t="s">
        <v>468</v>
      </c>
      <c r="L93" s="44" t="str">
        <f t="shared" si="51"/>
        <v>1994_家庭</v>
      </c>
      <c r="M93" s="44" t="str">
        <f t="shared" si="52"/>
        <v>1994_家庭_児童心理</v>
      </c>
      <c r="N93" s="44">
        <f t="shared" si="46"/>
        <v>1092</v>
      </c>
      <c r="P93" s="44">
        <f t="shared" si="53"/>
        <v>92</v>
      </c>
      <c r="X93" s="46">
        <v>90</v>
      </c>
      <c r="Y93" s="43" t="str">
        <f t="shared" si="54"/>
        <v/>
      </c>
      <c r="Z93" s="44" t="str">
        <f t="shared" si="55"/>
        <v/>
      </c>
      <c r="AA93" s="44" t="str">
        <f t="shared" si="59"/>
        <v/>
      </c>
      <c r="AB93" s="44" t="str">
        <f t="shared" si="59"/>
        <v/>
      </c>
      <c r="AC93" s="44" t="str">
        <f t="shared" si="59"/>
        <v/>
      </c>
      <c r="AD93" s="44" t="str">
        <f t="shared" si="59"/>
        <v/>
      </c>
      <c r="AE93" s="44" t="str">
        <f t="shared" si="59"/>
        <v/>
      </c>
      <c r="AF93" s="44" t="str">
        <f t="shared" si="59"/>
        <v/>
      </c>
      <c r="AG93" s="44" t="str">
        <f t="shared" si="59"/>
        <v/>
      </c>
      <c r="AH93" s="44" t="str">
        <f t="shared" si="59"/>
        <v/>
      </c>
      <c r="AI93" s="44" t="str">
        <f t="shared" si="59"/>
        <v/>
      </c>
      <c r="AJ93" s="44" t="str">
        <f t="shared" si="59"/>
        <v/>
      </c>
      <c r="AK93" s="44" t="str">
        <f t="shared" si="60"/>
        <v/>
      </c>
      <c r="AL93" s="44" t="str">
        <f t="shared" si="60"/>
        <v/>
      </c>
      <c r="AM93" s="44" t="str">
        <f t="shared" si="60"/>
        <v/>
      </c>
      <c r="AN93" s="44" t="str">
        <f t="shared" si="60"/>
        <v/>
      </c>
      <c r="AO93" s="44" t="str">
        <f t="shared" si="60"/>
        <v/>
      </c>
      <c r="AP93" s="44" t="str">
        <f t="shared" si="60"/>
        <v/>
      </c>
      <c r="AQ93" s="44" t="str">
        <f t="shared" si="60"/>
        <v/>
      </c>
      <c r="AR93" s="44" t="str">
        <f t="shared" si="60"/>
        <v/>
      </c>
      <c r="AS93" s="44" t="str">
        <f t="shared" si="60"/>
        <v/>
      </c>
      <c r="AT93" s="44" t="str">
        <f t="shared" si="60"/>
        <v/>
      </c>
      <c r="AU93" s="44" t="str">
        <f t="shared" si="61"/>
        <v/>
      </c>
      <c r="AV93" s="44" t="str">
        <f t="shared" si="61"/>
        <v/>
      </c>
      <c r="AW93" s="44" t="str">
        <f t="shared" si="61"/>
        <v/>
      </c>
      <c r="AX93" s="44" t="str">
        <f t="shared" si="61"/>
        <v/>
      </c>
      <c r="AY93" s="44" t="str">
        <f t="shared" si="61"/>
        <v/>
      </c>
      <c r="AZ93" s="44" t="str">
        <f t="shared" si="61"/>
        <v/>
      </c>
      <c r="BA93" s="44" t="str">
        <f t="shared" si="61"/>
        <v/>
      </c>
    </row>
    <row r="94" spans="2:53" x14ac:dyDescent="0.2">
      <c r="B94" s="37">
        <f t="shared" si="43"/>
        <v>9</v>
      </c>
      <c r="C94" s="37">
        <f t="shared" si="44"/>
        <v>26</v>
      </c>
      <c r="D94" s="37" t="str">
        <f t="shared" si="45"/>
        <v>1994_9_26</v>
      </c>
      <c r="E94" s="37" t="str">
        <f t="shared" si="47"/>
        <v>1_26_9</v>
      </c>
      <c r="F94" s="37">
        <f t="shared" si="48"/>
        <v>1</v>
      </c>
      <c r="G94" s="37">
        <f t="shared" si="49"/>
        <v>93</v>
      </c>
      <c r="H94" s="37">
        <f t="shared" si="50"/>
        <v>1093</v>
      </c>
      <c r="I94" s="44">
        <v>1994</v>
      </c>
      <c r="J94" s="44" t="s">
        <v>101</v>
      </c>
      <c r="K94" s="44" t="s">
        <v>469</v>
      </c>
      <c r="L94" s="44" t="str">
        <f t="shared" si="51"/>
        <v>1994_家庭</v>
      </c>
      <c r="M94" s="44" t="str">
        <f t="shared" si="52"/>
        <v>1994_家庭_児童福祉</v>
      </c>
      <c r="N94" s="44">
        <f t="shared" si="46"/>
        <v>1093</v>
      </c>
      <c r="P94" s="44">
        <f t="shared" si="53"/>
        <v>93</v>
      </c>
    </row>
    <row r="95" spans="2:53" x14ac:dyDescent="0.2">
      <c r="B95" s="37">
        <f t="shared" si="43"/>
        <v>9</v>
      </c>
      <c r="C95" s="37">
        <f t="shared" si="44"/>
        <v>27</v>
      </c>
      <c r="D95" s="37" t="str">
        <f t="shared" si="45"/>
        <v>1994_9_27</v>
      </c>
      <c r="E95" s="37" t="str">
        <f t="shared" si="47"/>
        <v>1_27_9</v>
      </c>
      <c r="F95" s="37">
        <f t="shared" si="48"/>
        <v>1</v>
      </c>
      <c r="G95" s="37">
        <f t="shared" si="49"/>
        <v>94</v>
      </c>
      <c r="H95" s="37">
        <f t="shared" si="50"/>
        <v>1094</v>
      </c>
      <c r="I95" s="44">
        <v>1994</v>
      </c>
      <c r="J95" s="44" t="s">
        <v>101</v>
      </c>
      <c r="K95" s="44" t="s">
        <v>421</v>
      </c>
      <c r="L95" s="44" t="str">
        <f t="shared" si="51"/>
        <v>1994_家庭</v>
      </c>
      <c r="M95" s="44" t="str">
        <f t="shared" si="52"/>
        <v>1994_家庭_その他の科目</v>
      </c>
      <c r="N95" s="44">
        <f t="shared" si="46"/>
        <v>1094</v>
      </c>
      <c r="P95" s="44">
        <f t="shared" si="53"/>
        <v>94</v>
      </c>
    </row>
    <row r="96" spans="2:53" x14ac:dyDescent="0.2">
      <c r="B96" s="37">
        <f t="shared" si="43"/>
        <v>10</v>
      </c>
      <c r="C96" s="37">
        <f t="shared" si="44"/>
        <v>1</v>
      </c>
      <c r="D96" s="37" t="str">
        <f t="shared" si="45"/>
        <v>1994_10_1</v>
      </c>
      <c r="E96" s="37" t="str">
        <f t="shared" si="47"/>
        <v>1_1_10</v>
      </c>
      <c r="F96" s="37">
        <f t="shared" si="48"/>
        <v>1</v>
      </c>
      <c r="G96" s="37">
        <f t="shared" si="49"/>
        <v>95</v>
      </c>
      <c r="H96" s="37">
        <f t="shared" si="50"/>
        <v>1095</v>
      </c>
      <c r="I96" s="44">
        <v>1994</v>
      </c>
      <c r="J96" s="44" t="s">
        <v>111</v>
      </c>
      <c r="K96" s="44" t="s">
        <v>470</v>
      </c>
      <c r="L96" s="44" t="str">
        <f t="shared" si="51"/>
        <v>1994_農業</v>
      </c>
      <c r="M96" s="44" t="str">
        <f t="shared" si="52"/>
        <v>1994_農業_農業基礎</v>
      </c>
      <c r="N96" s="44">
        <f t="shared" si="46"/>
        <v>1095</v>
      </c>
      <c r="P96" s="44">
        <f t="shared" si="53"/>
        <v>95</v>
      </c>
    </row>
    <row r="97" spans="2:52" x14ac:dyDescent="0.2">
      <c r="B97" s="37">
        <f t="shared" si="43"/>
        <v>10</v>
      </c>
      <c r="C97" s="37">
        <f t="shared" si="44"/>
        <v>2</v>
      </c>
      <c r="D97" s="37" t="str">
        <f t="shared" si="45"/>
        <v>1994_10_2</v>
      </c>
      <c r="E97" s="37" t="str">
        <f t="shared" si="47"/>
        <v>1_2_10</v>
      </c>
      <c r="F97" s="37">
        <f t="shared" si="48"/>
        <v>1</v>
      </c>
      <c r="G97" s="37">
        <f t="shared" si="49"/>
        <v>96</v>
      </c>
      <c r="H97" s="37">
        <f t="shared" si="50"/>
        <v>1096</v>
      </c>
      <c r="I97" s="44">
        <v>1994</v>
      </c>
      <c r="J97" s="44" t="s">
        <v>111</v>
      </c>
      <c r="K97" s="44" t="s">
        <v>349</v>
      </c>
      <c r="L97" s="44" t="str">
        <f t="shared" si="51"/>
        <v>1994_農業</v>
      </c>
      <c r="M97" s="44" t="str">
        <f t="shared" si="52"/>
        <v>1994_農業_農業情報処理</v>
      </c>
      <c r="N97" s="44">
        <f t="shared" si="46"/>
        <v>1096</v>
      </c>
      <c r="P97" s="44">
        <f t="shared" si="53"/>
        <v>96</v>
      </c>
    </row>
    <row r="98" spans="2:52" x14ac:dyDescent="0.2">
      <c r="B98" s="37">
        <f t="shared" si="43"/>
        <v>10</v>
      </c>
      <c r="C98" s="37">
        <f t="shared" si="44"/>
        <v>3</v>
      </c>
      <c r="D98" s="37" t="str">
        <f t="shared" si="45"/>
        <v>1994_10_3</v>
      </c>
      <c r="E98" s="37" t="str">
        <f t="shared" si="47"/>
        <v>1_3_10</v>
      </c>
      <c r="F98" s="37">
        <f t="shared" si="48"/>
        <v>1</v>
      </c>
      <c r="G98" s="37">
        <f t="shared" si="49"/>
        <v>97</v>
      </c>
      <c r="H98" s="37">
        <f t="shared" si="50"/>
        <v>1097</v>
      </c>
      <c r="I98" s="44">
        <v>1994</v>
      </c>
      <c r="J98" s="44" t="s">
        <v>111</v>
      </c>
      <c r="K98" s="44" t="s">
        <v>114</v>
      </c>
      <c r="L98" s="44" t="str">
        <f t="shared" si="51"/>
        <v>1994_農業</v>
      </c>
      <c r="M98" s="44" t="str">
        <f t="shared" si="52"/>
        <v>1994_農業_総合実習</v>
      </c>
      <c r="N98" s="44">
        <f t="shared" si="46"/>
        <v>1097</v>
      </c>
      <c r="P98" s="44">
        <f t="shared" si="53"/>
        <v>97</v>
      </c>
    </row>
    <row r="99" spans="2:52" x14ac:dyDescent="0.2">
      <c r="B99" s="37">
        <f t="shared" si="43"/>
        <v>10</v>
      </c>
      <c r="C99" s="37">
        <f t="shared" si="44"/>
        <v>4</v>
      </c>
      <c r="D99" s="37" t="str">
        <f t="shared" si="45"/>
        <v>1994_10_4</v>
      </c>
      <c r="E99" s="37" t="str">
        <f t="shared" si="47"/>
        <v>1_4_10</v>
      </c>
      <c r="F99" s="37">
        <f t="shared" si="48"/>
        <v>1</v>
      </c>
      <c r="G99" s="37">
        <f t="shared" si="49"/>
        <v>98</v>
      </c>
      <c r="H99" s="37">
        <f t="shared" si="50"/>
        <v>1098</v>
      </c>
      <c r="I99" s="44">
        <v>1994</v>
      </c>
      <c r="J99" s="44" t="s">
        <v>111</v>
      </c>
      <c r="K99" s="44" t="s">
        <v>113</v>
      </c>
      <c r="L99" s="44" t="str">
        <f t="shared" si="51"/>
        <v>1994_農業</v>
      </c>
      <c r="M99" s="44" t="str">
        <f t="shared" si="52"/>
        <v>1994_農業_課題研究</v>
      </c>
      <c r="N99" s="44">
        <f t="shared" si="46"/>
        <v>1098</v>
      </c>
      <c r="P99" s="44">
        <f t="shared" si="53"/>
        <v>98</v>
      </c>
    </row>
    <row r="100" spans="2:52" x14ac:dyDescent="0.2">
      <c r="B100" s="37">
        <f t="shared" si="43"/>
        <v>10</v>
      </c>
      <c r="C100" s="37">
        <f t="shared" si="44"/>
        <v>5</v>
      </c>
      <c r="D100" s="37" t="str">
        <f t="shared" si="45"/>
        <v>1994_10_5</v>
      </c>
      <c r="E100" s="37" t="str">
        <f t="shared" si="47"/>
        <v>1_5_10</v>
      </c>
      <c r="F100" s="37">
        <f t="shared" si="48"/>
        <v>1</v>
      </c>
      <c r="G100" s="37">
        <f t="shared" si="49"/>
        <v>99</v>
      </c>
      <c r="H100" s="37">
        <f t="shared" si="50"/>
        <v>1099</v>
      </c>
      <c r="I100" s="44">
        <v>1994</v>
      </c>
      <c r="J100" s="44" t="s">
        <v>111</v>
      </c>
      <c r="K100" s="44" t="s">
        <v>116</v>
      </c>
      <c r="L100" s="44" t="str">
        <f t="shared" si="51"/>
        <v>1994_農業</v>
      </c>
      <c r="M100" s="44" t="str">
        <f t="shared" si="52"/>
        <v>1994_農業_作物</v>
      </c>
      <c r="N100" s="44">
        <f t="shared" si="46"/>
        <v>1099</v>
      </c>
      <c r="P100" s="44">
        <f t="shared" si="53"/>
        <v>99</v>
      </c>
    </row>
    <row r="101" spans="2:52" x14ac:dyDescent="0.2">
      <c r="B101" s="37">
        <f t="shared" si="43"/>
        <v>10</v>
      </c>
      <c r="C101" s="37">
        <f t="shared" si="44"/>
        <v>6</v>
      </c>
      <c r="D101" s="37" t="str">
        <f t="shared" si="45"/>
        <v>1994_10_6</v>
      </c>
      <c r="E101" s="37" t="str">
        <f t="shared" si="47"/>
        <v>1_6_10</v>
      </c>
      <c r="F101" s="37">
        <f t="shared" si="48"/>
        <v>1</v>
      </c>
      <c r="G101" s="37">
        <f t="shared" si="49"/>
        <v>100</v>
      </c>
      <c r="H101" s="37">
        <f t="shared" si="50"/>
        <v>1100</v>
      </c>
      <c r="I101" s="44">
        <v>1994</v>
      </c>
      <c r="J101" s="44" t="s">
        <v>111</v>
      </c>
      <c r="K101" s="44" t="s">
        <v>471</v>
      </c>
      <c r="L101" s="44" t="str">
        <f t="shared" si="51"/>
        <v>1994_農業</v>
      </c>
      <c r="M101" s="44" t="str">
        <f t="shared" si="52"/>
        <v>1994_農業_栽培環境</v>
      </c>
      <c r="N101" s="44">
        <f t="shared" si="46"/>
        <v>1100</v>
      </c>
      <c r="P101" s="44">
        <f t="shared" si="53"/>
        <v>100</v>
      </c>
      <c r="V101" s="46">
        <v>2</v>
      </c>
      <c r="W101" s="46">
        <f>IFERROR(VLOOKUP(V101,$Q:$R,2,0),"")</f>
        <v>2003</v>
      </c>
      <c r="Y101" s="47"/>
      <c r="Z101" s="47">
        <f>IF(W101="","",0)</f>
        <v>0</v>
      </c>
      <c r="AA101" s="47">
        <f t="shared" ref="AA101:AZ101" si="62">IF(Z101="","",IF(Z101+1&lt;=$W103-3-100*($V101-1),Z101+1,""))</f>
        <v>1</v>
      </c>
      <c r="AB101" s="47">
        <f t="shared" si="62"/>
        <v>2</v>
      </c>
      <c r="AC101" s="47">
        <f t="shared" si="62"/>
        <v>3</v>
      </c>
      <c r="AD101" s="47">
        <f t="shared" si="62"/>
        <v>4</v>
      </c>
      <c r="AE101" s="47">
        <f t="shared" si="62"/>
        <v>5</v>
      </c>
      <c r="AF101" s="47">
        <f t="shared" si="62"/>
        <v>6</v>
      </c>
      <c r="AG101" s="47">
        <f t="shared" si="62"/>
        <v>7</v>
      </c>
      <c r="AH101" s="47">
        <f t="shared" si="62"/>
        <v>8</v>
      </c>
      <c r="AI101" s="47">
        <f t="shared" si="62"/>
        <v>9</v>
      </c>
      <c r="AJ101" s="47">
        <f t="shared" si="62"/>
        <v>10</v>
      </c>
      <c r="AK101" s="47">
        <f t="shared" si="62"/>
        <v>11</v>
      </c>
      <c r="AL101" s="47">
        <f t="shared" si="62"/>
        <v>12</v>
      </c>
      <c r="AM101" s="47">
        <f t="shared" si="62"/>
        <v>13</v>
      </c>
      <c r="AN101" s="47">
        <f t="shared" si="62"/>
        <v>14</v>
      </c>
      <c r="AO101" s="47">
        <f t="shared" si="62"/>
        <v>15</v>
      </c>
      <c r="AP101" s="47">
        <f t="shared" si="62"/>
        <v>16</v>
      </c>
      <c r="AQ101" s="47">
        <f t="shared" si="62"/>
        <v>17</v>
      </c>
      <c r="AR101" s="47">
        <f t="shared" si="62"/>
        <v>18</v>
      </c>
      <c r="AS101" s="47">
        <f t="shared" si="62"/>
        <v>19</v>
      </c>
      <c r="AT101" s="47">
        <f t="shared" si="62"/>
        <v>20</v>
      </c>
      <c r="AU101" s="47">
        <f t="shared" si="62"/>
        <v>21</v>
      </c>
      <c r="AV101" s="47">
        <f t="shared" si="62"/>
        <v>22</v>
      </c>
      <c r="AW101" s="47">
        <f t="shared" si="62"/>
        <v>23</v>
      </c>
      <c r="AX101" s="47">
        <f t="shared" si="62"/>
        <v>24</v>
      </c>
      <c r="AY101" s="47">
        <f t="shared" si="62"/>
        <v>25</v>
      </c>
      <c r="AZ101" s="47" t="str">
        <f t="shared" si="62"/>
        <v/>
      </c>
    </row>
    <row r="102" spans="2:52" x14ac:dyDescent="0.2">
      <c r="B102" s="37">
        <f t="shared" si="43"/>
        <v>10</v>
      </c>
      <c r="C102" s="37">
        <f t="shared" si="44"/>
        <v>7</v>
      </c>
      <c r="D102" s="37" t="str">
        <f t="shared" si="45"/>
        <v>1994_10_7</v>
      </c>
      <c r="E102" s="37" t="str">
        <f t="shared" si="47"/>
        <v>1_7_10</v>
      </c>
      <c r="F102" s="37">
        <f t="shared" si="48"/>
        <v>1</v>
      </c>
      <c r="G102" s="37">
        <f t="shared" si="49"/>
        <v>101</v>
      </c>
      <c r="H102" s="37">
        <f t="shared" si="50"/>
        <v>1101</v>
      </c>
      <c r="I102" s="44">
        <v>1994</v>
      </c>
      <c r="J102" s="44" t="s">
        <v>111</v>
      </c>
      <c r="K102" s="44" t="s">
        <v>123</v>
      </c>
      <c r="L102" s="44" t="str">
        <f t="shared" si="51"/>
        <v>1994_農業</v>
      </c>
      <c r="M102" s="44" t="str">
        <f t="shared" si="52"/>
        <v>1994_農業_農業経営</v>
      </c>
      <c r="N102" s="44">
        <f t="shared" si="46"/>
        <v>1101</v>
      </c>
      <c r="P102" s="44">
        <f t="shared" si="53"/>
        <v>101</v>
      </c>
      <c r="W102" s="43">
        <f>100*(V101-1)+4</f>
        <v>104</v>
      </c>
      <c r="Y102" s="48"/>
      <c r="Z102" s="44" t="str">
        <f>IF(Z101="","","tb"&amp;$W101&amp;"_教科")</f>
        <v>tb2003_教科</v>
      </c>
      <c r="AA102" s="44" t="str">
        <f t="shared" ref="AA102:AZ102" si="63">IF(AA101="","","tb"&amp;$W101&amp;"_"&amp;VLOOKUP(AA101,$X104:$Z193,3,0))</f>
        <v>tb2003_国語</v>
      </c>
      <c r="AB102" s="44" t="str">
        <f t="shared" si="63"/>
        <v>tb2003_地理歴史</v>
      </c>
      <c r="AC102" s="44" t="str">
        <f t="shared" si="63"/>
        <v>tb2003_公民</v>
      </c>
      <c r="AD102" s="44" t="str">
        <f t="shared" si="63"/>
        <v>tb2003_数学</v>
      </c>
      <c r="AE102" s="44" t="str">
        <f t="shared" si="63"/>
        <v>tb2003_理科</v>
      </c>
      <c r="AF102" s="44" t="str">
        <f t="shared" si="63"/>
        <v>tb2003_保健体育</v>
      </c>
      <c r="AG102" s="44" t="str">
        <f t="shared" si="63"/>
        <v>tb2003_芸術</v>
      </c>
      <c r="AH102" s="44" t="str">
        <f t="shared" si="63"/>
        <v>tb2003_外国語</v>
      </c>
      <c r="AI102" s="44" t="str">
        <f t="shared" si="63"/>
        <v>tb2003_家庭</v>
      </c>
      <c r="AJ102" s="44" t="str">
        <f t="shared" si="63"/>
        <v>tb2003_情報</v>
      </c>
      <c r="AK102" s="44" t="str">
        <f t="shared" si="63"/>
        <v>tb2003_教科なし</v>
      </c>
      <c r="AL102" s="44" t="str">
        <f t="shared" si="63"/>
        <v>tb2003_学校設定教科</v>
      </c>
      <c r="AM102" s="44" t="str">
        <f t="shared" si="63"/>
        <v>tb2003_農業</v>
      </c>
      <c r="AN102" s="44" t="str">
        <f t="shared" si="63"/>
        <v>tb2003_工業</v>
      </c>
      <c r="AO102" s="44" t="str">
        <f t="shared" si="63"/>
        <v>tb2003_商業</v>
      </c>
      <c r="AP102" s="44" t="str">
        <f t="shared" si="63"/>
        <v>tb2003_水産</v>
      </c>
      <c r="AQ102" s="44" t="str">
        <f t="shared" si="63"/>
        <v>tb2003_専・家庭</v>
      </c>
      <c r="AR102" s="44" t="str">
        <f t="shared" si="63"/>
        <v>tb2003_看護</v>
      </c>
      <c r="AS102" s="44" t="str">
        <f t="shared" si="63"/>
        <v>tb2003_専・情報</v>
      </c>
      <c r="AT102" s="44" t="str">
        <f t="shared" si="63"/>
        <v>tb2003_福祉</v>
      </c>
      <c r="AU102" s="44" t="str">
        <f t="shared" si="63"/>
        <v>tb2003_理数</v>
      </c>
      <c r="AV102" s="44" t="str">
        <f t="shared" si="63"/>
        <v>tb2003_体育</v>
      </c>
      <c r="AW102" s="44" t="str">
        <f t="shared" si="63"/>
        <v>tb2003_音楽</v>
      </c>
      <c r="AX102" s="44" t="str">
        <f t="shared" si="63"/>
        <v>tb2003_美術</v>
      </c>
      <c r="AY102" s="44" t="str">
        <f t="shared" si="63"/>
        <v>tb2003_英語</v>
      </c>
      <c r="AZ102" s="44" t="str">
        <f t="shared" si="63"/>
        <v/>
      </c>
    </row>
    <row r="103" spans="2:52" x14ac:dyDescent="0.2">
      <c r="B103" s="37">
        <f t="shared" si="43"/>
        <v>10</v>
      </c>
      <c r="C103" s="37">
        <f t="shared" si="44"/>
        <v>8</v>
      </c>
      <c r="D103" s="37" t="str">
        <f t="shared" si="45"/>
        <v>1994_10_8</v>
      </c>
      <c r="E103" s="37" t="str">
        <f t="shared" si="47"/>
        <v>1_8_10</v>
      </c>
      <c r="F103" s="37">
        <f t="shared" si="48"/>
        <v>1</v>
      </c>
      <c r="G103" s="37">
        <f t="shared" si="49"/>
        <v>102</v>
      </c>
      <c r="H103" s="37">
        <f t="shared" si="50"/>
        <v>1102</v>
      </c>
      <c r="I103" s="44">
        <v>1994</v>
      </c>
      <c r="J103" s="44" t="s">
        <v>111</v>
      </c>
      <c r="K103" s="44" t="s">
        <v>117</v>
      </c>
      <c r="L103" s="44" t="str">
        <f t="shared" si="51"/>
        <v>1994_農業</v>
      </c>
      <c r="M103" s="44" t="str">
        <f t="shared" si="52"/>
        <v>1994_農業_野菜</v>
      </c>
      <c r="N103" s="44">
        <f t="shared" si="46"/>
        <v>1102</v>
      </c>
      <c r="P103" s="44">
        <f t="shared" si="53"/>
        <v>102</v>
      </c>
      <c r="W103" s="43">
        <f>IFERROR(VLOOKUP(V101,$Q:$U,5,0)+W102-1,0)</f>
        <v>128</v>
      </c>
      <c r="Z103" s="44" t="str">
        <f>IF(Z101="","","=教育課程!R"&amp;$W102&amp;"C"&amp;COLUMN()&amp;":R"&amp;$W103&amp;"C"&amp;COLUMN())</f>
        <v>=教育課程!R104C26:R128C26</v>
      </c>
      <c r="AA103" s="44" t="str">
        <f t="shared" ref="AA103:AZ103" si="64">IF(AA101="","","=教育課程!R"&amp;$W102&amp;"C"&amp;COLUMN()&amp;":R"&amp;VLOOKUP(AA101,$X104:$Z193,2,0)+$W102-1&amp;"C"&amp;COLUMN())</f>
        <v>=教育課程!R104C27:R110C27</v>
      </c>
      <c r="AB103" s="44" t="str">
        <f t="shared" si="64"/>
        <v>=教育課程!R104C28:R110C28</v>
      </c>
      <c r="AC103" s="44" t="str">
        <f t="shared" si="64"/>
        <v>=教育課程!R104C29:R107C29</v>
      </c>
      <c r="AD103" s="44" t="str">
        <f t="shared" si="64"/>
        <v>=教育課程!R104C30:R111C30</v>
      </c>
      <c r="AE103" s="44" t="str">
        <f t="shared" si="64"/>
        <v>=教育課程!R104C31:R115C31</v>
      </c>
      <c r="AF103" s="44" t="str">
        <f t="shared" si="64"/>
        <v>=教育課程!R104C32:R106C32</v>
      </c>
      <c r="AG103" s="44" t="str">
        <f t="shared" si="64"/>
        <v>=教育課程!R104C33:R116C33</v>
      </c>
      <c r="AH103" s="44" t="str">
        <f t="shared" si="64"/>
        <v>=教育課程!R104C34:R110C34</v>
      </c>
      <c r="AI103" s="44" t="str">
        <f t="shared" si="64"/>
        <v>=教育課程!R104C35:R107C35</v>
      </c>
      <c r="AJ103" s="44" t="str">
        <f t="shared" si="64"/>
        <v>=教育課程!R104C36:R107C36</v>
      </c>
      <c r="AK103" s="44" t="str">
        <f t="shared" si="64"/>
        <v>=教育課程!R104C37:R105C37</v>
      </c>
      <c r="AL103" s="44" t="str">
        <f t="shared" si="64"/>
        <v>=教育課程!R104C38:R104C38</v>
      </c>
      <c r="AM103" s="44" t="str">
        <f t="shared" si="64"/>
        <v>=教育課程!R104C39:R133C39</v>
      </c>
      <c r="AN103" s="44" t="str">
        <f t="shared" si="64"/>
        <v>=教育課程!R104C40:R164C40</v>
      </c>
      <c r="AO103" s="44" t="str">
        <f t="shared" si="64"/>
        <v>=教育課程!R104C41:R121C41</v>
      </c>
      <c r="AP103" s="44" t="str">
        <f t="shared" si="64"/>
        <v>=教育課程!R104C42:R124C42</v>
      </c>
      <c r="AQ103" s="44" t="str">
        <f t="shared" si="64"/>
        <v>=教育課程!R104C43:R123C43</v>
      </c>
      <c r="AR103" s="44" t="str">
        <f t="shared" si="64"/>
        <v>=教育課程!R104C44:R110C44</v>
      </c>
      <c r="AS103" s="44" t="str">
        <f t="shared" si="64"/>
        <v>=教育課程!R104C45:R115C45</v>
      </c>
      <c r="AT103" s="44" t="str">
        <f t="shared" si="64"/>
        <v>=教育課程!R104C46:R111C46</v>
      </c>
      <c r="AU103" s="44" t="str">
        <f t="shared" si="64"/>
        <v>=教育課程!R104C47:R111C47</v>
      </c>
      <c r="AV103" s="44" t="str">
        <f t="shared" si="64"/>
        <v>=教育課程!R104C48:R111C48</v>
      </c>
      <c r="AW103" s="44" t="str">
        <f t="shared" si="64"/>
        <v>=教育課程!R104C49:R111C49</v>
      </c>
      <c r="AX103" s="44" t="str">
        <f t="shared" si="64"/>
        <v>=教育課程!R104C50:R116C50</v>
      </c>
      <c r="AY103" s="44" t="str">
        <f t="shared" si="64"/>
        <v>=教育課程!R104C51:R111C51</v>
      </c>
      <c r="AZ103" s="44" t="str">
        <f t="shared" si="64"/>
        <v/>
      </c>
    </row>
    <row r="104" spans="2:52" x14ac:dyDescent="0.2">
      <c r="B104" s="37">
        <f t="shared" si="43"/>
        <v>10</v>
      </c>
      <c r="C104" s="37">
        <f t="shared" si="44"/>
        <v>9</v>
      </c>
      <c r="D104" s="37" t="str">
        <f t="shared" si="45"/>
        <v>1994_10_9</v>
      </c>
      <c r="E104" s="37" t="str">
        <f t="shared" si="47"/>
        <v>1_9_10</v>
      </c>
      <c r="F104" s="37">
        <f t="shared" si="48"/>
        <v>1</v>
      </c>
      <c r="G104" s="37">
        <f t="shared" si="49"/>
        <v>103</v>
      </c>
      <c r="H104" s="37">
        <f t="shared" si="50"/>
        <v>1103</v>
      </c>
      <c r="I104" s="44">
        <v>1994</v>
      </c>
      <c r="J104" s="44" t="s">
        <v>111</v>
      </c>
      <c r="K104" s="44" t="s">
        <v>118</v>
      </c>
      <c r="L104" s="44" t="str">
        <f t="shared" si="51"/>
        <v>1994_農業</v>
      </c>
      <c r="M104" s="44" t="str">
        <f t="shared" si="52"/>
        <v>1994_農業_果樹</v>
      </c>
      <c r="N104" s="44">
        <f t="shared" si="46"/>
        <v>1103</v>
      </c>
      <c r="P104" s="44">
        <f t="shared" si="53"/>
        <v>103</v>
      </c>
      <c r="X104" s="46">
        <v>1</v>
      </c>
      <c r="Y104" s="43">
        <f t="shared" ref="Y104:Y135" si="65">IF($Z104="","",COUNTIF($L:$L,W$101&amp;"_"&amp;$Z104))</f>
        <v>7</v>
      </c>
      <c r="Z104" s="44" t="str">
        <f t="shared" ref="Z104:Z135" si="66">IFERROR(VLOOKUP($W$101&amp;"_"&amp;$X104&amp;"_1",$D:$J,7,0),"")</f>
        <v>国語</v>
      </c>
      <c r="AA104" s="44" t="str">
        <f t="shared" ref="AA104:AJ113" si="67">IFERROR(VLOOKUP($W$101&amp;"_"&amp;AA$101&amp;"_"&amp;$X104,$D:$K,8,0),"")</f>
        <v>国語表現Ⅰ</v>
      </c>
      <c r="AB104" s="44" t="str">
        <f t="shared" si="67"/>
        <v>世界史Ａ</v>
      </c>
      <c r="AC104" s="44" t="str">
        <f t="shared" si="67"/>
        <v>現代社会</v>
      </c>
      <c r="AD104" s="44" t="str">
        <f t="shared" si="67"/>
        <v>数学基礎</v>
      </c>
      <c r="AE104" s="44" t="str">
        <f t="shared" si="67"/>
        <v>理科基礎</v>
      </c>
      <c r="AF104" s="44" t="str">
        <f t="shared" si="67"/>
        <v>体育</v>
      </c>
      <c r="AG104" s="44" t="str">
        <f t="shared" si="67"/>
        <v>音楽Ⅰ</v>
      </c>
      <c r="AH104" s="44" t="str">
        <f t="shared" si="67"/>
        <v>オーラル・コミュニケーションⅠ</v>
      </c>
      <c r="AI104" s="44" t="str">
        <f t="shared" si="67"/>
        <v>家庭基礎</v>
      </c>
      <c r="AJ104" s="44" t="str">
        <f t="shared" si="67"/>
        <v>情報Ａ</v>
      </c>
      <c r="AK104" s="44" t="str">
        <f t="shared" ref="AK104:AY113" si="68">IFERROR(VLOOKUP($W$101&amp;"_"&amp;AK$101&amp;"_"&amp;$X104,$D:$K,8,0),"")</f>
        <v>総合的な学習の時間</v>
      </c>
      <c r="AL104" s="44" t="str">
        <f t="shared" si="68"/>
        <v>学校設定科目</v>
      </c>
      <c r="AM104" s="44" t="str">
        <f t="shared" si="68"/>
        <v>農業科学基礎</v>
      </c>
      <c r="AN104" s="44" t="str">
        <f t="shared" si="68"/>
        <v>工業技術基礎</v>
      </c>
      <c r="AO104" s="44" t="str">
        <f t="shared" si="68"/>
        <v>ビジネス基礎</v>
      </c>
      <c r="AP104" s="44" t="str">
        <f t="shared" si="68"/>
        <v>水産基礎</v>
      </c>
      <c r="AQ104" s="44" t="str">
        <f t="shared" si="68"/>
        <v>生活産業基礎</v>
      </c>
      <c r="AR104" s="44" t="str">
        <f t="shared" si="68"/>
        <v>基礎看護</v>
      </c>
      <c r="AS104" s="44" t="str">
        <f t="shared" si="68"/>
        <v>情報産業と社会</v>
      </c>
      <c r="AT104" s="44" t="str">
        <f t="shared" si="68"/>
        <v>社会福祉基礎</v>
      </c>
      <c r="AU104" s="44" t="str">
        <f t="shared" si="68"/>
        <v>理数数学Ⅰ</v>
      </c>
      <c r="AV104" s="44" t="str">
        <f t="shared" si="68"/>
        <v>体育理論</v>
      </c>
      <c r="AW104" s="44" t="str">
        <f t="shared" si="68"/>
        <v>音楽理論</v>
      </c>
      <c r="AX104" s="44" t="str">
        <f t="shared" si="68"/>
        <v>美術概論</v>
      </c>
      <c r="AY104" s="44" t="str">
        <f t="shared" si="68"/>
        <v>総合英語</v>
      </c>
      <c r="AZ104" s="44" t="str">
        <f t="shared" ref="AZ104:AZ135" si="69">IFERROR(VLOOKUP($W$101&amp;"_"&amp;AZ$1&amp;"_"&amp;$X104,$D:$K,8,0),"")</f>
        <v/>
      </c>
    </row>
    <row r="105" spans="2:52" x14ac:dyDescent="0.2">
      <c r="B105" s="37">
        <f t="shared" si="43"/>
        <v>10</v>
      </c>
      <c r="C105" s="37">
        <f t="shared" si="44"/>
        <v>10</v>
      </c>
      <c r="D105" s="37" t="str">
        <f t="shared" si="45"/>
        <v>1994_10_10</v>
      </c>
      <c r="E105" s="37" t="str">
        <f t="shared" si="47"/>
        <v>1_10_10</v>
      </c>
      <c r="F105" s="37">
        <f t="shared" si="48"/>
        <v>1</v>
      </c>
      <c r="G105" s="37">
        <f t="shared" si="49"/>
        <v>104</v>
      </c>
      <c r="H105" s="37">
        <f t="shared" si="50"/>
        <v>1104</v>
      </c>
      <c r="I105" s="44">
        <v>1994</v>
      </c>
      <c r="J105" s="44" t="s">
        <v>111</v>
      </c>
      <c r="K105" s="44" t="s">
        <v>119</v>
      </c>
      <c r="L105" s="44" t="str">
        <f t="shared" si="51"/>
        <v>1994_農業</v>
      </c>
      <c r="M105" s="44" t="str">
        <f t="shared" si="52"/>
        <v>1994_農業_草花</v>
      </c>
      <c r="N105" s="44">
        <f t="shared" si="46"/>
        <v>1104</v>
      </c>
      <c r="P105" s="44">
        <f t="shared" si="53"/>
        <v>104</v>
      </c>
      <c r="X105" s="46">
        <v>2</v>
      </c>
      <c r="Y105" s="43">
        <f t="shared" si="65"/>
        <v>7</v>
      </c>
      <c r="Z105" s="44" t="str">
        <f t="shared" si="66"/>
        <v>地理歴史</v>
      </c>
      <c r="AA105" s="44" t="str">
        <f t="shared" si="67"/>
        <v>国語表現Ⅱ</v>
      </c>
      <c r="AB105" s="44" t="str">
        <f t="shared" si="67"/>
        <v>世界史Ｂ</v>
      </c>
      <c r="AC105" s="44" t="str">
        <f t="shared" si="67"/>
        <v>倫理</v>
      </c>
      <c r="AD105" s="44" t="str">
        <f t="shared" si="67"/>
        <v>数学Ⅰ</v>
      </c>
      <c r="AE105" s="44" t="str">
        <f t="shared" si="67"/>
        <v>理科総合Ａ</v>
      </c>
      <c r="AF105" s="44" t="str">
        <f t="shared" si="67"/>
        <v>保健</v>
      </c>
      <c r="AG105" s="44" t="str">
        <f t="shared" si="67"/>
        <v>音楽Ⅱ</v>
      </c>
      <c r="AH105" s="44" t="str">
        <f t="shared" si="67"/>
        <v>オーラル・コミュニケーションⅡ</v>
      </c>
      <c r="AI105" s="44" t="str">
        <f t="shared" si="67"/>
        <v>家庭総合</v>
      </c>
      <c r="AJ105" s="44" t="str">
        <f t="shared" si="67"/>
        <v>情報Ｂ</v>
      </c>
      <c r="AK105" s="44" t="str">
        <f t="shared" si="68"/>
        <v>留学</v>
      </c>
      <c r="AL105" s="44" t="str">
        <f t="shared" si="68"/>
        <v/>
      </c>
      <c r="AM105" s="44" t="str">
        <f t="shared" si="68"/>
        <v>環境科学基礎</v>
      </c>
      <c r="AN105" s="44" t="str">
        <f t="shared" si="68"/>
        <v>課題研究</v>
      </c>
      <c r="AO105" s="44" t="str">
        <f t="shared" si="68"/>
        <v>課題研究</v>
      </c>
      <c r="AP105" s="44" t="str">
        <f t="shared" si="68"/>
        <v>課題研究</v>
      </c>
      <c r="AQ105" s="44" t="str">
        <f t="shared" si="68"/>
        <v>課題研究</v>
      </c>
      <c r="AR105" s="44" t="str">
        <f t="shared" si="68"/>
        <v>看護基礎医学</v>
      </c>
      <c r="AS105" s="44" t="str">
        <f t="shared" si="68"/>
        <v>課題研究</v>
      </c>
      <c r="AT105" s="44" t="str">
        <f t="shared" si="68"/>
        <v>社会福祉制度</v>
      </c>
      <c r="AU105" s="44" t="str">
        <f t="shared" si="68"/>
        <v>理数数学Ⅱ</v>
      </c>
      <c r="AV105" s="44" t="str">
        <f t="shared" si="68"/>
        <v>体つくり運動</v>
      </c>
      <c r="AW105" s="44" t="str">
        <f t="shared" si="68"/>
        <v>音楽史</v>
      </c>
      <c r="AX105" s="44" t="str">
        <f t="shared" si="68"/>
        <v>美術史</v>
      </c>
      <c r="AY105" s="44" t="str">
        <f t="shared" si="68"/>
        <v>英語理解</v>
      </c>
      <c r="AZ105" s="44" t="str">
        <f t="shared" si="69"/>
        <v/>
      </c>
    </row>
    <row r="106" spans="2:52" x14ac:dyDescent="0.2">
      <c r="B106" s="37">
        <f t="shared" si="43"/>
        <v>10</v>
      </c>
      <c r="C106" s="37">
        <f t="shared" si="44"/>
        <v>11</v>
      </c>
      <c r="D106" s="37" t="str">
        <f t="shared" si="45"/>
        <v>1994_10_11</v>
      </c>
      <c r="E106" s="37" t="str">
        <f t="shared" si="47"/>
        <v>1_11_10</v>
      </c>
      <c r="F106" s="37">
        <f t="shared" si="48"/>
        <v>1</v>
      </c>
      <c r="G106" s="37">
        <f t="shared" si="49"/>
        <v>105</v>
      </c>
      <c r="H106" s="37">
        <f t="shared" si="50"/>
        <v>1105</v>
      </c>
      <c r="I106" s="44">
        <v>1994</v>
      </c>
      <c r="J106" s="44" t="s">
        <v>111</v>
      </c>
      <c r="K106" s="44" t="s">
        <v>120</v>
      </c>
      <c r="L106" s="44" t="str">
        <f t="shared" si="51"/>
        <v>1994_農業</v>
      </c>
      <c r="M106" s="44" t="str">
        <f t="shared" si="52"/>
        <v>1994_農業_畜産</v>
      </c>
      <c r="N106" s="44">
        <f t="shared" si="46"/>
        <v>1105</v>
      </c>
      <c r="P106" s="44">
        <f t="shared" si="53"/>
        <v>105</v>
      </c>
      <c r="X106" s="46">
        <v>3</v>
      </c>
      <c r="Y106" s="43">
        <f t="shared" si="65"/>
        <v>4</v>
      </c>
      <c r="Z106" s="44" t="str">
        <f t="shared" si="66"/>
        <v>公民</v>
      </c>
      <c r="AA106" s="44" t="str">
        <f t="shared" si="67"/>
        <v>国語総合</v>
      </c>
      <c r="AB106" s="44" t="str">
        <f t="shared" si="67"/>
        <v>日本史Ａ</v>
      </c>
      <c r="AC106" s="44" t="str">
        <f t="shared" si="67"/>
        <v>政治・経済</v>
      </c>
      <c r="AD106" s="44" t="str">
        <f t="shared" si="67"/>
        <v>数学Ⅱ</v>
      </c>
      <c r="AE106" s="44" t="str">
        <f t="shared" si="67"/>
        <v>理科総合Ｂ</v>
      </c>
      <c r="AF106" s="44" t="str">
        <f t="shared" si="67"/>
        <v>学校設定科目</v>
      </c>
      <c r="AG106" s="44" t="str">
        <f t="shared" si="67"/>
        <v>音楽Ⅲ</v>
      </c>
      <c r="AH106" s="44" t="str">
        <f t="shared" si="67"/>
        <v>英語Ⅰ</v>
      </c>
      <c r="AI106" s="44" t="str">
        <f t="shared" si="67"/>
        <v>生活技術</v>
      </c>
      <c r="AJ106" s="44" t="str">
        <f t="shared" si="67"/>
        <v>情報Ｃ</v>
      </c>
      <c r="AK106" s="44" t="str">
        <f t="shared" si="68"/>
        <v/>
      </c>
      <c r="AL106" s="44" t="str">
        <f t="shared" si="68"/>
        <v/>
      </c>
      <c r="AM106" s="44" t="str">
        <f t="shared" si="68"/>
        <v>課題研究</v>
      </c>
      <c r="AN106" s="44" t="str">
        <f t="shared" si="68"/>
        <v>実習</v>
      </c>
      <c r="AO106" s="44" t="str">
        <f t="shared" si="68"/>
        <v>総合実践</v>
      </c>
      <c r="AP106" s="44" t="str">
        <f t="shared" si="68"/>
        <v>総合実習</v>
      </c>
      <c r="AQ106" s="44" t="str">
        <f t="shared" si="68"/>
        <v>家庭情報処理</v>
      </c>
      <c r="AR106" s="44" t="str">
        <f t="shared" si="68"/>
        <v>成人・老人看護</v>
      </c>
      <c r="AS106" s="44" t="str">
        <f t="shared" si="68"/>
        <v>情報実習</v>
      </c>
      <c r="AT106" s="44" t="str">
        <f t="shared" si="68"/>
        <v>社会福祉援助技術</v>
      </c>
      <c r="AU106" s="44" t="str">
        <f t="shared" si="68"/>
        <v>理数数学探究</v>
      </c>
      <c r="AV106" s="44" t="str">
        <f t="shared" si="68"/>
        <v>スポーツⅠ</v>
      </c>
      <c r="AW106" s="44" t="str">
        <f t="shared" si="68"/>
        <v>演奏法</v>
      </c>
      <c r="AX106" s="44" t="str">
        <f t="shared" si="68"/>
        <v>素描</v>
      </c>
      <c r="AY106" s="44" t="str">
        <f t="shared" si="68"/>
        <v>英語表現</v>
      </c>
      <c r="AZ106" s="44" t="str">
        <f t="shared" si="69"/>
        <v/>
      </c>
    </row>
    <row r="107" spans="2:52" x14ac:dyDescent="0.2">
      <c r="B107" s="37">
        <f t="shared" si="43"/>
        <v>10</v>
      </c>
      <c r="C107" s="37">
        <f t="shared" si="44"/>
        <v>12</v>
      </c>
      <c r="D107" s="37" t="str">
        <f t="shared" si="45"/>
        <v>1994_10_12</v>
      </c>
      <c r="E107" s="37" t="str">
        <f t="shared" si="47"/>
        <v>1_12_10</v>
      </c>
      <c r="F107" s="37">
        <f t="shared" si="48"/>
        <v>1</v>
      </c>
      <c r="G107" s="37">
        <f t="shared" si="49"/>
        <v>106</v>
      </c>
      <c r="H107" s="37">
        <f t="shared" si="50"/>
        <v>1106</v>
      </c>
      <c r="I107" s="44">
        <v>1994</v>
      </c>
      <c r="J107" s="44" t="s">
        <v>111</v>
      </c>
      <c r="K107" s="44" t="s">
        <v>472</v>
      </c>
      <c r="L107" s="44" t="str">
        <f t="shared" si="51"/>
        <v>1994_農業</v>
      </c>
      <c r="M107" s="44" t="str">
        <f t="shared" si="52"/>
        <v>1994_農業_飼料</v>
      </c>
      <c r="N107" s="44">
        <f t="shared" si="46"/>
        <v>1106</v>
      </c>
      <c r="P107" s="44">
        <f t="shared" si="53"/>
        <v>106</v>
      </c>
      <c r="X107" s="46">
        <v>4</v>
      </c>
      <c r="Y107" s="43">
        <f t="shared" si="65"/>
        <v>8</v>
      </c>
      <c r="Z107" s="44" t="str">
        <f t="shared" si="66"/>
        <v>数学</v>
      </c>
      <c r="AA107" s="44" t="str">
        <f t="shared" si="67"/>
        <v>現代文</v>
      </c>
      <c r="AB107" s="44" t="str">
        <f t="shared" si="67"/>
        <v>日本史Ｂ</v>
      </c>
      <c r="AC107" s="44" t="str">
        <f t="shared" si="67"/>
        <v>学校設定科目</v>
      </c>
      <c r="AD107" s="44" t="str">
        <f t="shared" si="67"/>
        <v>数学Ⅲ</v>
      </c>
      <c r="AE107" s="44" t="str">
        <f t="shared" si="67"/>
        <v>物理Ⅰ</v>
      </c>
      <c r="AF107" s="44" t="str">
        <f t="shared" si="67"/>
        <v/>
      </c>
      <c r="AG107" s="44" t="str">
        <f t="shared" si="67"/>
        <v>美術Ⅰ</v>
      </c>
      <c r="AH107" s="44" t="str">
        <f t="shared" si="67"/>
        <v>英語Ⅱ</v>
      </c>
      <c r="AI107" s="44" t="str">
        <f t="shared" si="67"/>
        <v>学校設定科目</v>
      </c>
      <c r="AJ107" s="44" t="str">
        <f t="shared" si="67"/>
        <v>学校設定科目</v>
      </c>
      <c r="AK107" s="44" t="str">
        <f t="shared" si="68"/>
        <v/>
      </c>
      <c r="AL107" s="44" t="str">
        <f t="shared" si="68"/>
        <v/>
      </c>
      <c r="AM107" s="44" t="str">
        <f t="shared" si="68"/>
        <v>総合実習</v>
      </c>
      <c r="AN107" s="44" t="str">
        <f t="shared" si="68"/>
        <v>製図</v>
      </c>
      <c r="AO107" s="44" t="str">
        <f t="shared" si="68"/>
        <v>商品と流通</v>
      </c>
      <c r="AP107" s="44" t="str">
        <f t="shared" si="68"/>
        <v>水産情報技術</v>
      </c>
      <c r="AQ107" s="44" t="str">
        <f t="shared" si="68"/>
        <v>消費生活</v>
      </c>
      <c r="AR107" s="44" t="str">
        <f t="shared" si="68"/>
        <v>母子看護</v>
      </c>
      <c r="AS107" s="44" t="str">
        <f t="shared" si="68"/>
        <v>情報と表現</v>
      </c>
      <c r="AT107" s="44" t="str">
        <f t="shared" si="68"/>
        <v>基礎介護</v>
      </c>
      <c r="AU107" s="44" t="str">
        <f t="shared" si="68"/>
        <v>理数物理</v>
      </c>
      <c r="AV107" s="44" t="str">
        <f t="shared" si="68"/>
        <v>スポーツⅡ</v>
      </c>
      <c r="AW107" s="44" t="str">
        <f t="shared" si="68"/>
        <v>ソルフェージュ</v>
      </c>
      <c r="AX107" s="44" t="str">
        <f t="shared" si="68"/>
        <v>構成</v>
      </c>
      <c r="AY107" s="44" t="str">
        <f t="shared" si="68"/>
        <v>異文化理解</v>
      </c>
      <c r="AZ107" s="44" t="str">
        <f t="shared" si="69"/>
        <v/>
      </c>
    </row>
    <row r="108" spans="2:52" x14ac:dyDescent="0.2">
      <c r="B108" s="37">
        <f t="shared" si="43"/>
        <v>10</v>
      </c>
      <c r="C108" s="37">
        <f t="shared" si="44"/>
        <v>13</v>
      </c>
      <c r="D108" s="37" t="str">
        <f t="shared" si="45"/>
        <v>1994_10_13</v>
      </c>
      <c r="E108" s="37" t="str">
        <f t="shared" si="47"/>
        <v>1_13_10</v>
      </c>
      <c r="F108" s="37">
        <f t="shared" si="48"/>
        <v>1</v>
      </c>
      <c r="G108" s="37">
        <f t="shared" si="49"/>
        <v>107</v>
      </c>
      <c r="H108" s="37">
        <f t="shared" si="50"/>
        <v>1107</v>
      </c>
      <c r="I108" s="44">
        <v>1994</v>
      </c>
      <c r="J108" s="44" t="s">
        <v>111</v>
      </c>
      <c r="K108" s="44" t="s">
        <v>124</v>
      </c>
      <c r="L108" s="44" t="str">
        <f t="shared" si="51"/>
        <v>1994_農業</v>
      </c>
      <c r="M108" s="44" t="str">
        <f t="shared" si="52"/>
        <v>1994_農業_農業機械</v>
      </c>
      <c r="N108" s="44">
        <f t="shared" si="46"/>
        <v>1107</v>
      </c>
      <c r="P108" s="44">
        <f t="shared" si="53"/>
        <v>107</v>
      </c>
      <c r="X108" s="46">
        <v>5</v>
      </c>
      <c r="Y108" s="43">
        <f t="shared" si="65"/>
        <v>12</v>
      </c>
      <c r="Z108" s="44" t="str">
        <f t="shared" si="66"/>
        <v>理科</v>
      </c>
      <c r="AA108" s="44" t="str">
        <f t="shared" si="67"/>
        <v>古典</v>
      </c>
      <c r="AB108" s="44" t="str">
        <f t="shared" si="67"/>
        <v>地理Ａ</v>
      </c>
      <c r="AC108" s="44" t="str">
        <f t="shared" si="67"/>
        <v/>
      </c>
      <c r="AD108" s="44" t="str">
        <f t="shared" si="67"/>
        <v>数学Ａ</v>
      </c>
      <c r="AE108" s="44" t="str">
        <f t="shared" si="67"/>
        <v>物理Ⅱ</v>
      </c>
      <c r="AF108" s="44" t="str">
        <f t="shared" si="67"/>
        <v/>
      </c>
      <c r="AG108" s="44" t="str">
        <f t="shared" si="67"/>
        <v>美術Ⅱ</v>
      </c>
      <c r="AH108" s="44" t="str">
        <f t="shared" si="67"/>
        <v>リーディング</v>
      </c>
      <c r="AI108" s="44" t="str">
        <f t="shared" si="67"/>
        <v/>
      </c>
      <c r="AJ108" s="44" t="str">
        <f t="shared" si="67"/>
        <v/>
      </c>
      <c r="AK108" s="44" t="str">
        <f t="shared" si="68"/>
        <v/>
      </c>
      <c r="AL108" s="44" t="str">
        <f t="shared" si="68"/>
        <v/>
      </c>
      <c r="AM108" s="44" t="str">
        <f t="shared" si="68"/>
        <v>農業情報処理</v>
      </c>
      <c r="AN108" s="44" t="str">
        <f t="shared" si="68"/>
        <v>工業数理基礎</v>
      </c>
      <c r="AO108" s="44" t="str">
        <f t="shared" si="68"/>
        <v>商業技術</v>
      </c>
      <c r="AP108" s="44" t="str">
        <f t="shared" si="68"/>
        <v>漁業</v>
      </c>
      <c r="AQ108" s="44" t="str">
        <f t="shared" si="68"/>
        <v>発達と保育</v>
      </c>
      <c r="AR108" s="44" t="str">
        <f t="shared" si="68"/>
        <v>看護臨床実習</v>
      </c>
      <c r="AS108" s="44" t="str">
        <f t="shared" si="68"/>
        <v>アルゴリズム</v>
      </c>
      <c r="AT108" s="44" t="str">
        <f t="shared" si="68"/>
        <v>社会福祉実習</v>
      </c>
      <c r="AU108" s="44" t="str">
        <f t="shared" si="68"/>
        <v>理数化学</v>
      </c>
      <c r="AV108" s="44" t="str">
        <f t="shared" si="68"/>
        <v>スポーツⅢ</v>
      </c>
      <c r="AW108" s="44" t="str">
        <f t="shared" si="68"/>
        <v>声楽</v>
      </c>
      <c r="AX108" s="44" t="str">
        <f t="shared" si="68"/>
        <v>絵画</v>
      </c>
      <c r="AY108" s="44" t="str">
        <f t="shared" si="68"/>
        <v>生活英語</v>
      </c>
      <c r="AZ108" s="44" t="str">
        <f t="shared" si="69"/>
        <v/>
      </c>
    </row>
    <row r="109" spans="2:52" x14ac:dyDescent="0.2">
      <c r="B109" s="37">
        <f t="shared" si="43"/>
        <v>10</v>
      </c>
      <c r="C109" s="37">
        <f t="shared" si="44"/>
        <v>14</v>
      </c>
      <c r="D109" s="37" t="str">
        <f t="shared" si="45"/>
        <v>1994_10_14</v>
      </c>
      <c r="E109" s="37" t="str">
        <f t="shared" si="47"/>
        <v>1_14_10</v>
      </c>
      <c r="F109" s="37">
        <f t="shared" si="48"/>
        <v>1</v>
      </c>
      <c r="G109" s="37">
        <f t="shared" si="49"/>
        <v>108</v>
      </c>
      <c r="H109" s="37">
        <f t="shared" si="50"/>
        <v>1108</v>
      </c>
      <c r="I109" s="44">
        <v>1994</v>
      </c>
      <c r="J109" s="44" t="s">
        <v>111</v>
      </c>
      <c r="K109" s="44" t="s">
        <v>473</v>
      </c>
      <c r="L109" s="44" t="str">
        <f t="shared" si="51"/>
        <v>1994_農業</v>
      </c>
      <c r="M109" s="44" t="str">
        <f t="shared" si="52"/>
        <v>1994_農業_養蚕</v>
      </c>
      <c r="N109" s="44">
        <f t="shared" si="46"/>
        <v>1108</v>
      </c>
      <c r="P109" s="44">
        <f t="shared" si="53"/>
        <v>108</v>
      </c>
      <c r="X109" s="46">
        <v>6</v>
      </c>
      <c r="Y109" s="43">
        <f t="shared" si="65"/>
        <v>3</v>
      </c>
      <c r="Z109" s="44" t="str">
        <f t="shared" si="66"/>
        <v>保健体育</v>
      </c>
      <c r="AA109" s="44" t="str">
        <f t="shared" si="67"/>
        <v>古典講読</v>
      </c>
      <c r="AB109" s="44" t="str">
        <f t="shared" si="67"/>
        <v>地理Ｂ</v>
      </c>
      <c r="AC109" s="44" t="str">
        <f t="shared" si="67"/>
        <v/>
      </c>
      <c r="AD109" s="44" t="str">
        <f t="shared" si="67"/>
        <v>数学Ｂ</v>
      </c>
      <c r="AE109" s="44" t="str">
        <f t="shared" si="67"/>
        <v>化学Ⅰ</v>
      </c>
      <c r="AF109" s="44" t="str">
        <f t="shared" si="67"/>
        <v/>
      </c>
      <c r="AG109" s="44" t="str">
        <f t="shared" si="67"/>
        <v>美術Ⅲ</v>
      </c>
      <c r="AH109" s="44" t="str">
        <f t="shared" si="67"/>
        <v>ライティング</v>
      </c>
      <c r="AI109" s="44" t="str">
        <f t="shared" si="67"/>
        <v/>
      </c>
      <c r="AJ109" s="44" t="str">
        <f t="shared" si="67"/>
        <v/>
      </c>
      <c r="AK109" s="44" t="str">
        <f t="shared" si="68"/>
        <v/>
      </c>
      <c r="AL109" s="44" t="str">
        <f t="shared" si="68"/>
        <v/>
      </c>
      <c r="AM109" s="44" t="str">
        <f t="shared" si="68"/>
        <v>作物</v>
      </c>
      <c r="AN109" s="44" t="str">
        <f t="shared" si="68"/>
        <v>情報技術基礎</v>
      </c>
      <c r="AO109" s="44" t="str">
        <f t="shared" si="68"/>
        <v>マーケティング</v>
      </c>
      <c r="AP109" s="44" t="str">
        <f t="shared" si="68"/>
        <v>航海・計器</v>
      </c>
      <c r="AQ109" s="44" t="str">
        <f t="shared" si="68"/>
        <v>児童文化</v>
      </c>
      <c r="AR109" s="44" t="str">
        <f t="shared" si="68"/>
        <v>看護情報処理</v>
      </c>
      <c r="AS109" s="44" t="str">
        <f t="shared" si="68"/>
        <v>情報システムの開発</v>
      </c>
      <c r="AT109" s="44" t="str">
        <f t="shared" si="68"/>
        <v>社会福祉演習</v>
      </c>
      <c r="AU109" s="44" t="str">
        <f t="shared" si="68"/>
        <v>理数生物</v>
      </c>
      <c r="AV109" s="44" t="str">
        <f t="shared" si="68"/>
        <v>ダンス</v>
      </c>
      <c r="AW109" s="44" t="str">
        <f t="shared" si="68"/>
        <v>器楽</v>
      </c>
      <c r="AX109" s="44" t="str">
        <f t="shared" si="68"/>
        <v>版画</v>
      </c>
      <c r="AY109" s="44" t="str">
        <f t="shared" si="68"/>
        <v>時事英語</v>
      </c>
      <c r="AZ109" s="44" t="str">
        <f t="shared" si="69"/>
        <v/>
      </c>
    </row>
    <row r="110" spans="2:52" x14ac:dyDescent="0.2">
      <c r="B110" s="37">
        <f t="shared" si="43"/>
        <v>10</v>
      </c>
      <c r="C110" s="37">
        <f t="shared" si="44"/>
        <v>15</v>
      </c>
      <c r="D110" s="37" t="str">
        <f t="shared" si="45"/>
        <v>1994_10_15</v>
      </c>
      <c r="E110" s="37" t="str">
        <f t="shared" si="47"/>
        <v>1_15_10</v>
      </c>
      <c r="F110" s="37">
        <f t="shared" si="48"/>
        <v>1</v>
      </c>
      <c r="G110" s="37">
        <f t="shared" si="49"/>
        <v>109</v>
      </c>
      <c r="H110" s="37">
        <f t="shared" si="50"/>
        <v>1109</v>
      </c>
      <c r="I110" s="44">
        <v>1994</v>
      </c>
      <c r="J110" s="44" t="s">
        <v>111</v>
      </c>
      <c r="K110" s="44" t="s">
        <v>474</v>
      </c>
      <c r="L110" s="44" t="str">
        <f t="shared" si="51"/>
        <v>1994_農業</v>
      </c>
      <c r="M110" s="44" t="str">
        <f t="shared" si="52"/>
        <v>1994_農業_育林</v>
      </c>
      <c r="N110" s="44">
        <f t="shared" si="46"/>
        <v>1109</v>
      </c>
      <c r="P110" s="44">
        <f t="shared" si="53"/>
        <v>109</v>
      </c>
      <c r="X110" s="46">
        <v>7</v>
      </c>
      <c r="Y110" s="43">
        <f t="shared" si="65"/>
        <v>13</v>
      </c>
      <c r="Z110" s="44" t="str">
        <f t="shared" si="66"/>
        <v>芸術</v>
      </c>
      <c r="AA110" s="44" t="str">
        <f t="shared" si="67"/>
        <v>学校設定科目</v>
      </c>
      <c r="AB110" s="44" t="str">
        <f t="shared" si="67"/>
        <v>学校設定科目</v>
      </c>
      <c r="AC110" s="44" t="str">
        <f t="shared" si="67"/>
        <v/>
      </c>
      <c r="AD110" s="44" t="str">
        <f t="shared" si="67"/>
        <v>数学Ｃ</v>
      </c>
      <c r="AE110" s="44" t="str">
        <f t="shared" si="67"/>
        <v>化学Ⅱ</v>
      </c>
      <c r="AF110" s="44" t="str">
        <f t="shared" si="67"/>
        <v/>
      </c>
      <c r="AG110" s="44" t="str">
        <f t="shared" si="67"/>
        <v>工芸Ⅰ</v>
      </c>
      <c r="AH110" s="44" t="str">
        <f t="shared" si="67"/>
        <v>学校設定科目</v>
      </c>
      <c r="AI110" s="44" t="str">
        <f t="shared" si="67"/>
        <v/>
      </c>
      <c r="AJ110" s="44" t="str">
        <f t="shared" si="67"/>
        <v/>
      </c>
      <c r="AK110" s="44" t="str">
        <f t="shared" si="68"/>
        <v/>
      </c>
      <c r="AL110" s="44" t="str">
        <f t="shared" si="68"/>
        <v/>
      </c>
      <c r="AM110" s="44" t="str">
        <f t="shared" si="68"/>
        <v>野菜</v>
      </c>
      <c r="AN110" s="44" t="str">
        <f t="shared" si="68"/>
        <v>材料技術基礎</v>
      </c>
      <c r="AO110" s="44" t="str">
        <f t="shared" si="68"/>
        <v>英語実務</v>
      </c>
      <c r="AP110" s="44" t="str">
        <f t="shared" si="68"/>
        <v>漁船運用</v>
      </c>
      <c r="AQ110" s="44" t="str">
        <f t="shared" si="68"/>
        <v>家庭看護・福祉</v>
      </c>
      <c r="AR110" s="44" t="str">
        <f t="shared" si="68"/>
        <v>学校設定科目</v>
      </c>
      <c r="AS110" s="44" t="str">
        <f t="shared" si="68"/>
        <v>ネットワークシステム</v>
      </c>
      <c r="AT110" s="44" t="str">
        <f t="shared" si="68"/>
        <v>福祉情報処理</v>
      </c>
      <c r="AU110" s="44" t="str">
        <f t="shared" si="68"/>
        <v>理数地学</v>
      </c>
      <c r="AV110" s="44" t="str">
        <f t="shared" si="68"/>
        <v>野外活動</v>
      </c>
      <c r="AW110" s="44" t="str">
        <f t="shared" si="68"/>
        <v>作曲</v>
      </c>
      <c r="AX110" s="44" t="str">
        <f t="shared" si="68"/>
        <v>彫刻</v>
      </c>
      <c r="AY110" s="44" t="str">
        <f t="shared" si="68"/>
        <v>コンピュータ・ＬＬ演習</v>
      </c>
      <c r="AZ110" s="44" t="str">
        <f t="shared" si="69"/>
        <v/>
      </c>
    </row>
    <row r="111" spans="2:52" x14ac:dyDescent="0.2">
      <c r="B111" s="37">
        <f t="shared" si="43"/>
        <v>10</v>
      </c>
      <c r="C111" s="37">
        <f t="shared" si="44"/>
        <v>16</v>
      </c>
      <c r="D111" s="37" t="str">
        <f t="shared" si="45"/>
        <v>1994_10_16</v>
      </c>
      <c r="E111" s="37" t="str">
        <f t="shared" si="47"/>
        <v>1_16_10</v>
      </c>
      <c r="F111" s="37">
        <f t="shared" si="48"/>
        <v>1</v>
      </c>
      <c r="G111" s="37">
        <f t="shared" si="49"/>
        <v>110</v>
      </c>
      <c r="H111" s="37">
        <f t="shared" si="50"/>
        <v>1110</v>
      </c>
      <c r="I111" s="44">
        <v>1994</v>
      </c>
      <c r="J111" s="44" t="s">
        <v>111</v>
      </c>
      <c r="K111" s="44" t="s">
        <v>475</v>
      </c>
      <c r="L111" s="44" t="str">
        <f t="shared" si="51"/>
        <v>1994_農業</v>
      </c>
      <c r="M111" s="44" t="str">
        <f t="shared" si="52"/>
        <v>1994_農業_林業土木</v>
      </c>
      <c r="N111" s="44">
        <f t="shared" si="46"/>
        <v>1110</v>
      </c>
      <c r="P111" s="44">
        <f t="shared" si="53"/>
        <v>110</v>
      </c>
      <c r="X111" s="46">
        <v>8</v>
      </c>
      <c r="Y111" s="43">
        <f t="shared" si="65"/>
        <v>7</v>
      </c>
      <c r="Z111" s="44" t="str">
        <f t="shared" si="66"/>
        <v>外国語</v>
      </c>
      <c r="AA111" s="44" t="str">
        <f t="shared" si="67"/>
        <v/>
      </c>
      <c r="AB111" s="44" t="str">
        <f t="shared" si="67"/>
        <v/>
      </c>
      <c r="AC111" s="44" t="str">
        <f t="shared" si="67"/>
        <v/>
      </c>
      <c r="AD111" s="44" t="str">
        <f t="shared" si="67"/>
        <v>学校設定科目</v>
      </c>
      <c r="AE111" s="44" t="str">
        <f t="shared" si="67"/>
        <v>生物Ⅰ</v>
      </c>
      <c r="AF111" s="44" t="str">
        <f t="shared" si="67"/>
        <v/>
      </c>
      <c r="AG111" s="44" t="str">
        <f t="shared" si="67"/>
        <v>工芸Ⅱ</v>
      </c>
      <c r="AH111" s="44" t="str">
        <f t="shared" si="67"/>
        <v/>
      </c>
      <c r="AI111" s="44" t="str">
        <f t="shared" si="67"/>
        <v/>
      </c>
      <c r="AJ111" s="44" t="str">
        <f t="shared" si="67"/>
        <v/>
      </c>
      <c r="AK111" s="44" t="str">
        <f t="shared" si="68"/>
        <v/>
      </c>
      <c r="AL111" s="44" t="str">
        <f t="shared" si="68"/>
        <v/>
      </c>
      <c r="AM111" s="44" t="str">
        <f t="shared" si="68"/>
        <v>果樹</v>
      </c>
      <c r="AN111" s="44" t="str">
        <f t="shared" si="68"/>
        <v>生産システム技術</v>
      </c>
      <c r="AO111" s="44" t="str">
        <f t="shared" si="68"/>
        <v>経済活動と法</v>
      </c>
      <c r="AP111" s="44" t="str">
        <f t="shared" si="68"/>
        <v>船用機関</v>
      </c>
      <c r="AQ111" s="44" t="str">
        <f t="shared" si="68"/>
        <v>リビングデザイン</v>
      </c>
      <c r="AR111" s="44" t="str">
        <f t="shared" si="68"/>
        <v/>
      </c>
      <c r="AS111" s="44" t="str">
        <f t="shared" si="68"/>
        <v>モデル化とシミュレーション</v>
      </c>
      <c r="AT111" s="44" t="str">
        <f t="shared" si="68"/>
        <v>学校設定科目</v>
      </c>
      <c r="AU111" s="44" t="str">
        <f t="shared" si="68"/>
        <v>学校設定科目</v>
      </c>
      <c r="AV111" s="44" t="str">
        <f t="shared" si="68"/>
        <v>学校設定科目</v>
      </c>
      <c r="AW111" s="44" t="str">
        <f t="shared" si="68"/>
        <v>学校設定科目</v>
      </c>
      <c r="AX111" s="44" t="str">
        <f t="shared" si="68"/>
        <v>ビジュアルデザイン</v>
      </c>
      <c r="AY111" s="44" t="str">
        <f t="shared" si="68"/>
        <v>学校設定科目</v>
      </c>
      <c r="AZ111" s="44" t="str">
        <f t="shared" si="69"/>
        <v/>
      </c>
    </row>
    <row r="112" spans="2:52" x14ac:dyDescent="0.2">
      <c r="B112" s="37">
        <f t="shared" si="43"/>
        <v>10</v>
      </c>
      <c r="C112" s="37">
        <f t="shared" si="44"/>
        <v>17</v>
      </c>
      <c r="D112" s="37" t="str">
        <f t="shared" si="45"/>
        <v>1994_10_17</v>
      </c>
      <c r="E112" s="37" t="str">
        <f t="shared" si="47"/>
        <v>1_17_10</v>
      </c>
      <c r="F112" s="37">
        <f t="shared" si="48"/>
        <v>1</v>
      </c>
      <c r="G112" s="37">
        <f t="shared" si="49"/>
        <v>111</v>
      </c>
      <c r="H112" s="37">
        <f t="shared" si="50"/>
        <v>1111</v>
      </c>
      <c r="I112" s="44">
        <v>1994</v>
      </c>
      <c r="J112" s="44" t="s">
        <v>111</v>
      </c>
      <c r="K112" s="44" t="s">
        <v>476</v>
      </c>
      <c r="L112" s="44" t="str">
        <f t="shared" si="51"/>
        <v>1994_農業</v>
      </c>
      <c r="M112" s="44" t="str">
        <f t="shared" si="52"/>
        <v>1994_農業_林業経営</v>
      </c>
      <c r="N112" s="44">
        <f t="shared" si="46"/>
        <v>1111</v>
      </c>
      <c r="P112" s="44">
        <f t="shared" si="53"/>
        <v>111</v>
      </c>
      <c r="X112" s="46">
        <v>9</v>
      </c>
      <c r="Y112" s="43">
        <f t="shared" si="65"/>
        <v>4</v>
      </c>
      <c r="Z112" s="44" t="str">
        <f t="shared" si="66"/>
        <v>家庭</v>
      </c>
      <c r="AA112" s="44" t="str">
        <f t="shared" si="67"/>
        <v/>
      </c>
      <c r="AB112" s="44" t="str">
        <f t="shared" si="67"/>
        <v/>
      </c>
      <c r="AC112" s="44" t="str">
        <f t="shared" si="67"/>
        <v/>
      </c>
      <c r="AD112" s="44" t="str">
        <f t="shared" si="67"/>
        <v/>
      </c>
      <c r="AE112" s="44" t="str">
        <f t="shared" si="67"/>
        <v>生物Ⅱ</v>
      </c>
      <c r="AF112" s="44" t="str">
        <f t="shared" si="67"/>
        <v/>
      </c>
      <c r="AG112" s="44" t="str">
        <f t="shared" si="67"/>
        <v>工芸Ⅲ</v>
      </c>
      <c r="AH112" s="44" t="str">
        <f t="shared" si="67"/>
        <v/>
      </c>
      <c r="AI112" s="44" t="str">
        <f t="shared" si="67"/>
        <v/>
      </c>
      <c r="AJ112" s="44" t="str">
        <f t="shared" si="67"/>
        <v/>
      </c>
      <c r="AK112" s="44" t="str">
        <f t="shared" si="68"/>
        <v/>
      </c>
      <c r="AL112" s="44" t="str">
        <f t="shared" si="68"/>
        <v/>
      </c>
      <c r="AM112" s="44" t="str">
        <f t="shared" si="68"/>
        <v>草花</v>
      </c>
      <c r="AN112" s="44" t="str">
        <f t="shared" si="68"/>
        <v>工業技術英語</v>
      </c>
      <c r="AO112" s="44" t="str">
        <f t="shared" si="68"/>
        <v>国際ビジネス</v>
      </c>
      <c r="AP112" s="44" t="str">
        <f t="shared" si="68"/>
        <v>機械設計工作</v>
      </c>
      <c r="AQ112" s="44" t="str">
        <f t="shared" si="68"/>
        <v>服飾文化</v>
      </c>
      <c r="AR112" s="44" t="str">
        <f t="shared" si="68"/>
        <v/>
      </c>
      <c r="AS112" s="44" t="str">
        <f t="shared" si="68"/>
        <v>コンピュータデザイン</v>
      </c>
      <c r="AT112" s="44" t="str">
        <f t="shared" si="68"/>
        <v/>
      </c>
      <c r="AU112" s="44" t="str">
        <f t="shared" si="68"/>
        <v/>
      </c>
      <c r="AV112" s="44" t="str">
        <f t="shared" si="68"/>
        <v/>
      </c>
      <c r="AW112" s="44" t="str">
        <f t="shared" si="68"/>
        <v/>
      </c>
      <c r="AX112" s="44" t="str">
        <f t="shared" si="68"/>
        <v>クラフトデザイン</v>
      </c>
      <c r="AY112" s="44" t="str">
        <f t="shared" si="68"/>
        <v/>
      </c>
      <c r="AZ112" s="44" t="str">
        <f t="shared" si="69"/>
        <v/>
      </c>
    </row>
    <row r="113" spans="2:52" x14ac:dyDescent="0.2">
      <c r="B113" s="37">
        <f t="shared" si="43"/>
        <v>10</v>
      </c>
      <c r="C113" s="37">
        <f t="shared" si="44"/>
        <v>18</v>
      </c>
      <c r="D113" s="37" t="str">
        <f t="shared" si="45"/>
        <v>1994_10_18</v>
      </c>
      <c r="E113" s="37" t="str">
        <f t="shared" si="47"/>
        <v>1_18_10</v>
      </c>
      <c r="F113" s="37">
        <f t="shared" si="48"/>
        <v>1</v>
      </c>
      <c r="G113" s="37">
        <f t="shared" si="49"/>
        <v>112</v>
      </c>
      <c r="H113" s="37">
        <f t="shared" si="50"/>
        <v>1112</v>
      </c>
      <c r="I113" s="44">
        <v>1994</v>
      </c>
      <c r="J113" s="44" t="s">
        <v>111</v>
      </c>
      <c r="K113" s="44" t="s">
        <v>477</v>
      </c>
      <c r="L113" s="44" t="str">
        <f t="shared" si="51"/>
        <v>1994_農業</v>
      </c>
      <c r="M113" s="44" t="str">
        <f t="shared" si="52"/>
        <v>1994_農業_林産加工</v>
      </c>
      <c r="N113" s="44">
        <f t="shared" si="46"/>
        <v>1112</v>
      </c>
      <c r="P113" s="44">
        <f t="shared" si="53"/>
        <v>112</v>
      </c>
      <c r="X113" s="46">
        <v>10</v>
      </c>
      <c r="Y113" s="43">
        <f t="shared" si="65"/>
        <v>4</v>
      </c>
      <c r="Z113" s="44" t="str">
        <f t="shared" si="66"/>
        <v>情報</v>
      </c>
      <c r="AA113" s="44" t="str">
        <f t="shared" si="67"/>
        <v/>
      </c>
      <c r="AB113" s="44" t="str">
        <f t="shared" si="67"/>
        <v/>
      </c>
      <c r="AC113" s="44" t="str">
        <f t="shared" si="67"/>
        <v/>
      </c>
      <c r="AD113" s="44" t="str">
        <f t="shared" si="67"/>
        <v/>
      </c>
      <c r="AE113" s="44" t="str">
        <f t="shared" si="67"/>
        <v>地学Ⅰ</v>
      </c>
      <c r="AF113" s="44" t="str">
        <f t="shared" si="67"/>
        <v/>
      </c>
      <c r="AG113" s="44" t="str">
        <f t="shared" si="67"/>
        <v>書道Ⅰ</v>
      </c>
      <c r="AH113" s="44" t="str">
        <f t="shared" si="67"/>
        <v/>
      </c>
      <c r="AI113" s="44" t="str">
        <f t="shared" si="67"/>
        <v/>
      </c>
      <c r="AJ113" s="44" t="str">
        <f t="shared" si="67"/>
        <v/>
      </c>
      <c r="AK113" s="44" t="str">
        <f t="shared" si="68"/>
        <v/>
      </c>
      <c r="AL113" s="44" t="str">
        <f t="shared" si="68"/>
        <v/>
      </c>
      <c r="AM113" s="44" t="str">
        <f t="shared" si="68"/>
        <v>畜産</v>
      </c>
      <c r="AN113" s="44" t="str">
        <f t="shared" si="68"/>
        <v>工業管理技術</v>
      </c>
      <c r="AO113" s="44" t="str">
        <f t="shared" si="68"/>
        <v>簿記</v>
      </c>
      <c r="AP113" s="44" t="str">
        <f t="shared" si="68"/>
        <v>電気工学</v>
      </c>
      <c r="AQ113" s="44" t="str">
        <f t="shared" si="68"/>
        <v>被服製作</v>
      </c>
      <c r="AR113" s="44" t="str">
        <f t="shared" si="68"/>
        <v/>
      </c>
      <c r="AS113" s="44" t="str">
        <f t="shared" si="68"/>
        <v>図形と画像の処理</v>
      </c>
      <c r="AT113" s="44" t="str">
        <f t="shared" si="68"/>
        <v/>
      </c>
      <c r="AU113" s="44" t="str">
        <f t="shared" si="68"/>
        <v/>
      </c>
      <c r="AV113" s="44" t="str">
        <f t="shared" si="68"/>
        <v/>
      </c>
      <c r="AW113" s="44" t="str">
        <f t="shared" si="68"/>
        <v/>
      </c>
      <c r="AX113" s="44" t="str">
        <f t="shared" si="68"/>
        <v>映像メディア表現</v>
      </c>
      <c r="AY113" s="44" t="str">
        <f t="shared" si="68"/>
        <v/>
      </c>
      <c r="AZ113" s="44" t="str">
        <f t="shared" si="69"/>
        <v/>
      </c>
    </row>
    <row r="114" spans="2:52" x14ac:dyDescent="0.2">
      <c r="B114" s="37">
        <f t="shared" si="43"/>
        <v>10</v>
      </c>
      <c r="C114" s="37">
        <f t="shared" si="44"/>
        <v>19</v>
      </c>
      <c r="D114" s="37" t="str">
        <f t="shared" si="45"/>
        <v>1994_10_19</v>
      </c>
      <c r="E114" s="37" t="str">
        <f t="shared" si="47"/>
        <v>1_19_10</v>
      </c>
      <c r="F114" s="37">
        <f t="shared" si="48"/>
        <v>1</v>
      </c>
      <c r="G114" s="37">
        <f t="shared" si="49"/>
        <v>113</v>
      </c>
      <c r="H114" s="37">
        <f t="shared" si="50"/>
        <v>1113</v>
      </c>
      <c r="I114" s="44">
        <v>1994</v>
      </c>
      <c r="J114" s="44" t="s">
        <v>111</v>
      </c>
      <c r="K114" s="44" t="s">
        <v>139</v>
      </c>
      <c r="L114" s="44" t="str">
        <f t="shared" si="51"/>
        <v>1994_農業</v>
      </c>
      <c r="M114" s="44" t="str">
        <f t="shared" si="52"/>
        <v>1994_農業_測量</v>
      </c>
      <c r="N114" s="44">
        <f t="shared" si="46"/>
        <v>1113</v>
      </c>
      <c r="P114" s="44">
        <f t="shared" si="53"/>
        <v>113</v>
      </c>
      <c r="X114" s="46">
        <v>11</v>
      </c>
      <c r="Y114" s="43">
        <f t="shared" si="65"/>
        <v>2</v>
      </c>
      <c r="Z114" s="44" t="str">
        <f t="shared" si="66"/>
        <v>教科なし</v>
      </c>
      <c r="AA114" s="44" t="str">
        <f t="shared" ref="AA114:AJ123" si="70">IFERROR(VLOOKUP($W$101&amp;"_"&amp;AA$101&amp;"_"&amp;$X114,$D:$K,8,0),"")</f>
        <v/>
      </c>
      <c r="AB114" s="44" t="str">
        <f t="shared" si="70"/>
        <v/>
      </c>
      <c r="AC114" s="44" t="str">
        <f t="shared" si="70"/>
        <v/>
      </c>
      <c r="AD114" s="44" t="str">
        <f t="shared" si="70"/>
        <v/>
      </c>
      <c r="AE114" s="44" t="str">
        <f t="shared" si="70"/>
        <v>地学Ⅱ</v>
      </c>
      <c r="AF114" s="44" t="str">
        <f t="shared" si="70"/>
        <v/>
      </c>
      <c r="AG114" s="44" t="str">
        <f t="shared" si="70"/>
        <v>書道Ⅱ</v>
      </c>
      <c r="AH114" s="44" t="str">
        <f t="shared" si="70"/>
        <v/>
      </c>
      <c r="AI114" s="44" t="str">
        <f t="shared" si="70"/>
        <v/>
      </c>
      <c r="AJ114" s="44" t="str">
        <f t="shared" si="70"/>
        <v/>
      </c>
      <c r="AK114" s="44" t="str">
        <f t="shared" ref="AK114:AY123" si="71">IFERROR(VLOOKUP($W$101&amp;"_"&amp;AK$101&amp;"_"&amp;$X114,$D:$K,8,0),"")</f>
        <v/>
      </c>
      <c r="AL114" s="44" t="str">
        <f t="shared" si="71"/>
        <v/>
      </c>
      <c r="AM114" s="44" t="str">
        <f t="shared" si="71"/>
        <v>農業経営</v>
      </c>
      <c r="AN114" s="44" t="str">
        <f t="shared" si="71"/>
        <v>機械工作</v>
      </c>
      <c r="AO114" s="44" t="str">
        <f t="shared" si="71"/>
        <v>会計</v>
      </c>
      <c r="AP114" s="44" t="str">
        <f t="shared" si="71"/>
        <v>通信工学</v>
      </c>
      <c r="AQ114" s="44" t="str">
        <f t="shared" si="71"/>
        <v>ファッションデザイン</v>
      </c>
      <c r="AR114" s="44" t="str">
        <f t="shared" si="71"/>
        <v/>
      </c>
      <c r="AS114" s="44" t="str">
        <f t="shared" si="71"/>
        <v>マルチメディア表現</v>
      </c>
      <c r="AT114" s="44" t="str">
        <f t="shared" si="71"/>
        <v/>
      </c>
      <c r="AU114" s="44" t="str">
        <f t="shared" si="71"/>
        <v/>
      </c>
      <c r="AV114" s="44" t="str">
        <f t="shared" si="71"/>
        <v/>
      </c>
      <c r="AW114" s="44" t="str">
        <f t="shared" si="71"/>
        <v/>
      </c>
      <c r="AX114" s="44" t="str">
        <f t="shared" si="71"/>
        <v>環境造形</v>
      </c>
      <c r="AY114" s="44" t="str">
        <f t="shared" si="71"/>
        <v/>
      </c>
      <c r="AZ114" s="44" t="str">
        <f t="shared" si="69"/>
        <v/>
      </c>
    </row>
    <row r="115" spans="2:52" x14ac:dyDescent="0.2">
      <c r="B115" s="37">
        <f t="shared" si="43"/>
        <v>10</v>
      </c>
      <c r="C115" s="37">
        <f t="shared" si="44"/>
        <v>20</v>
      </c>
      <c r="D115" s="37" t="str">
        <f t="shared" si="45"/>
        <v>1994_10_20</v>
      </c>
      <c r="E115" s="37" t="str">
        <f t="shared" si="47"/>
        <v>1_20_10</v>
      </c>
      <c r="F115" s="37">
        <f t="shared" si="48"/>
        <v>1</v>
      </c>
      <c r="G115" s="37">
        <f t="shared" si="49"/>
        <v>114</v>
      </c>
      <c r="H115" s="37">
        <f t="shared" si="50"/>
        <v>1114</v>
      </c>
      <c r="I115" s="44">
        <v>1994</v>
      </c>
      <c r="J115" s="44" t="s">
        <v>111</v>
      </c>
      <c r="K115" s="44" t="s">
        <v>133</v>
      </c>
      <c r="L115" s="44" t="str">
        <f t="shared" si="51"/>
        <v>1994_農業</v>
      </c>
      <c r="M115" s="44" t="str">
        <f t="shared" si="52"/>
        <v>1994_農業_農業土木設計</v>
      </c>
      <c r="N115" s="44">
        <f t="shared" si="46"/>
        <v>1114</v>
      </c>
      <c r="P115" s="44">
        <f t="shared" si="53"/>
        <v>114</v>
      </c>
      <c r="X115" s="46">
        <v>12</v>
      </c>
      <c r="Y115" s="43">
        <f t="shared" si="65"/>
        <v>1</v>
      </c>
      <c r="Z115" s="44" t="str">
        <f t="shared" si="66"/>
        <v>学校設定教科</v>
      </c>
      <c r="AA115" s="44" t="str">
        <f t="shared" si="70"/>
        <v/>
      </c>
      <c r="AB115" s="44" t="str">
        <f t="shared" si="70"/>
        <v/>
      </c>
      <c r="AC115" s="44" t="str">
        <f t="shared" si="70"/>
        <v/>
      </c>
      <c r="AD115" s="44" t="str">
        <f t="shared" si="70"/>
        <v/>
      </c>
      <c r="AE115" s="44" t="str">
        <f t="shared" si="70"/>
        <v>学校設定科目</v>
      </c>
      <c r="AF115" s="44" t="str">
        <f t="shared" si="70"/>
        <v/>
      </c>
      <c r="AG115" s="44" t="str">
        <f t="shared" si="70"/>
        <v>書道Ⅲ</v>
      </c>
      <c r="AH115" s="44" t="str">
        <f t="shared" si="70"/>
        <v/>
      </c>
      <c r="AI115" s="44" t="str">
        <f t="shared" si="70"/>
        <v/>
      </c>
      <c r="AJ115" s="44" t="str">
        <f t="shared" si="70"/>
        <v/>
      </c>
      <c r="AK115" s="44" t="str">
        <f t="shared" si="71"/>
        <v/>
      </c>
      <c r="AL115" s="44" t="str">
        <f t="shared" si="71"/>
        <v/>
      </c>
      <c r="AM115" s="44" t="str">
        <f t="shared" si="71"/>
        <v>農業機械</v>
      </c>
      <c r="AN115" s="44" t="str">
        <f t="shared" si="71"/>
        <v>機械設計</v>
      </c>
      <c r="AO115" s="44" t="str">
        <f t="shared" si="71"/>
        <v>原価計算</v>
      </c>
      <c r="AP115" s="44" t="str">
        <f t="shared" si="71"/>
        <v>電気通信理論</v>
      </c>
      <c r="AQ115" s="44" t="str">
        <f t="shared" si="71"/>
        <v>服飾手芸</v>
      </c>
      <c r="AR115" s="44" t="str">
        <f t="shared" si="71"/>
        <v/>
      </c>
      <c r="AS115" s="44" t="str">
        <f t="shared" si="71"/>
        <v>学校設定科目</v>
      </c>
      <c r="AT115" s="44" t="str">
        <f t="shared" si="71"/>
        <v/>
      </c>
      <c r="AU115" s="44" t="str">
        <f t="shared" si="71"/>
        <v/>
      </c>
      <c r="AV115" s="44" t="str">
        <f t="shared" si="71"/>
        <v/>
      </c>
      <c r="AW115" s="44" t="str">
        <f t="shared" si="71"/>
        <v/>
      </c>
      <c r="AX115" s="44" t="str">
        <f t="shared" si="71"/>
        <v>鑑賞研究</v>
      </c>
      <c r="AY115" s="44" t="str">
        <f t="shared" si="71"/>
        <v/>
      </c>
      <c r="AZ115" s="44" t="str">
        <f t="shared" si="69"/>
        <v/>
      </c>
    </row>
    <row r="116" spans="2:52" x14ac:dyDescent="0.2">
      <c r="B116" s="37">
        <f t="shared" si="43"/>
        <v>10</v>
      </c>
      <c r="C116" s="37">
        <f t="shared" si="44"/>
        <v>21</v>
      </c>
      <c r="D116" s="37" t="str">
        <f t="shared" si="45"/>
        <v>1994_10_21</v>
      </c>
      <c r="E116" s="37" t="str">
        <f t="shared" si="47"/>
        <v>1_21_10</v>
      </c>
      <c r="F116" s="37">
        <f t="shared" si="48"/>
        <v>1</v>
      </c>
      <c r="G116" s="37">
        <f t="shared" si="49"/>
        <v>115</v>
      </c>
      <c r="H116" s="37">
        <f t="shared" si="50"/>
        <v>1115</v>
      </c>
      <c r="I116" s="44">
        <v>1994</v>
      </c>
      <c r="J116" s="44" t="s">
        <v>111</v>
      </c>
      <c r="K116" s="44" t="s">
        <v>134</v>
      </c>
      <c r="L116" s="44" t="str">
        <f t="shared" si="51"/>
        <v>1994_農業</v>
      </c>
      <c r="M116" s="44" t="str">
        <f t="shared" si="52"/>
        <v>1994_農業_農業土木施工</v>
      </c>
      <c r="N116" s="44">
        <f t="shared" si="46"/>
        <v>1115</v>
      </c>
      <c r="P116" s="44">
        <f t="shared" si="53"/>
        <v>115</v>
      </c>
      <c r="X116" s="46">
        <v>13</v>
      </c>
      <c r="Y116" s="43">
        <f t="shared" si="65"/>
        <v>30</v>
      </c>
      <c r="Z116" s="44" t="str">
        <f t="shared" si="66"/>
        <v>農業</v>
      </c>
      <c r="AA116" s="44" t="str">
        <f t="shared" si="70"/>
        <v/>
      </c>
      <c r="AB116" s="44" t="str">
        <f t="shared" si="70"/>
        <v/>
      </c>
      <c r="AC116" s="44" t="str">
        <f t="shared" si="70"/>
        <v/>
      </c>
      <c r="AD116" s="44" t="str">
        <f t="shared" si="70"/>
        <v/>
      </c>
      <c r="AE116" s="44" t="str">
        <f t="shared" si="70"/>
        <v/>
      </c>
      <c r="AF116" s="44" t="str">
        <f t="shared" si="70"/>
        <v/>
      </c>
      <c r="AG116" s="44" t="str">
        <f t="shared" si="70"/>
        <v>学校設定科目</v>
      </c>
      <c r="AH116" s="44" t="str">
        <f t="shared" si="70"/>
        <v/>
      </c>
      <c r="AI116" s="44" t="str">
        <f t="shared" si="70"/>
        <v/>
      </c>
      <c r="AJ116" s="44" t="str">
        <f t="shared" si="70"/>
        <v/>
      </c>
      <c r="AK116" s="44" t="str">
        <f t="shared" si="71"/>
        <v/>
      </c>
      <c r="AL116" s="44" t="str">
        <f t="shared" si="71"/>
        <v/>
      </c>
      <c r="AM116" s="44" t="str">
        <f t="shared" si="71"/>
        <v>食品製造</v>
      </c>
      <c r="AN116" s="44" t="str">
        <f t="shared" si="71"/>
        <v>原動機</v>
      </c>
      <c r="AO116" s="44" t="str">
        <f t="shared" si="71"/>
        <v>会計実務</v>
      </c>
      <c r="AP116" s="44" t="str">
        <f t="shared" si="71"/>
        <v>栽培漁業</v>
      </c>
      <c r="AQ116" s="44" t="str">
        <f t="shared" si="71"/>
        <v>フードデザイン</v>
      </c>
      <c r="AR116" s="44" t="str">
        <f t="shared" si="71"/>
        <v/>
      </c>
      <c r="AS116" s="44" t="str">
        <f t="shared" si="71"/>
        <v/>
      </c>
      <c r="AT116" s="44" t="str">
        <f t="shared" si="71"/>
        <v/>
      </c>
      <c r="AU116" s="44" t="str">
        <f t="shared" si="71"/>
        <v/>
      </c>
      <c r="AV116" s="44" t="str">
        <f t="shared" si="71"/>
        <v/>
      </c>
      <c r="AW116" s="44" t="str">
        <f t="shared" si="71"/>
        <v/>
      </c>
      <c r="AX116" s="44" t="str">
        <f t="shared" si="71"/>
        <v>学校設定科目</v>
      </c>
      <c r="AY116" s="44" t="str">
        <f t="shared" si="71"/>
        <v/>
      </c>
      <c r="AZ116" s="44" t="str">
        <f t="shared" si="69"/>
        <v/>
      </c>
    </row>
    <row r="117" spans="2:52" x14ac:dyDescent="0.2">
      <c r="B117" s="37">
        <f t="shared" si="43"/>
        <v>10</v>
      </c>
      <c r="C117" s="37">
        <f t="shared" si="44"/>
        <v>22</v>
      </c>
      <c r="D117" s="37" t="str">
        <f t="shared" si="45"/>
        <v>1994_10_22</v>
      </c>
      <c r="E117" s="37" t="str">
        <f t="shared" si="47"/>
        <v>1_22_10</v>
      </c>
      <c r="F117" s="37">
        <f t="shared" si="48"/>
        <v>1</v>
      </c>
      <c r="G117" s="37">
        <f t="shared" si="49"/>
        <v>116</v>
      </c>
      <c r="H117" s="37">
        <f t="shared" si="50"/>
        <v>1116</v>
      </c>
      <c r="I117" s="44">
        <v>1994</v>
      </c>
      <c r="J117" s="44" t="s">
        <v>111</v>
      </c>
      <c r="K117" s="44" t="s">
        <v>478</v>
      </c>
      <c r="L117" s="44" t="str">
        <f t="shared" si="51"/>
        <v>1994_農業</v>
      </c>
      <c r="M117" s="44" t="str">
        <f t="shared" si="52"/>
        <v>1994_農業_農業水利</v>
      </c>
      <c r="N117" s="44">
        <f t="shared" si="46"/>
        <v>1116</v>
      </c>
      <c r="P117" s="44">
        <f t="shared" si="53"/>
        <v>116</v>
      </c>
      <c r="X117" s="46">
        <v>14</v>
      </c>
      <c r="Y117" s="43">
        <f t="shared" si="65"/>
        <v>61</v>
      </c>
      <c r="Z117" s="44" t="str">
        <f t="shared" si="66"/>
        <v>工業</v>
      </c>
      <c r="AA117" s="44" t="str">
        <f t="shared" si="70"/>
        <v/>
      </c>
      <c r="AB117" s="44" t="str">
        <f t="shared" si="70"/>
        <v/>
      </c>
      <c r="AC117" s="44" t="str">
        <f t="shared" si="70"/>
        <v/>
      </c>
      <c r="AD117" s="44" t="str">
        <f t="shared" si="70"/>
        <v/>
      </c>
      <c r="AE117" s="44" t="str">
        <f t="shared" si="70"/>
        <v/>
      </c>
      <c r="AF117" s="44" t="str">
        <f t="shared" si="70"/>
        <v/>
      </c>
      <c r="AG117" s="44" t="str">
        <f t="shared" si="70"/>
        <v/>
      </c>
      <c r="AH117" s="44" t="str">
        <f t="shared" si="70"/>
        <v/>
      </c>
      <c r="AI117" s="44" t="str">
        <f t="shared" si="70"/>
        <v/>
      </c>
      <c r="AJ117" s="44" t="str">
        <f t="shared" si="70"/>
        <v/>
      </c>
      <c r="AK117" s="44" t="str">
        <f t="shared" si="71"/>
        <v/>
      </c>
      <c r="AL117" s="44" t="str">
        <f t="shared" si="71"/>
        <v/>
      </c>
      <c r="AM117" s="44" t="str">
        <f t="shared" si="71"/>
        <v>食品化学</v>
      </c>
      <c r="AN117" s="44" t="str">
        <f t="shared" si="71"/>
        <v>電子機械</v>
      </c>
      <c r="AO117" s="44" t="str">
        <f t="shared" si="71"/>
        <v>情報処理</v>
      </c>
      <c r="AP117" s="44" t="str">
        <f t="shared" si="71"/>
        <v>水産生物</v>
      </c>
      <c r="AQ117" s="44" t="str">
        <f t="shared" si="71"/>
        <v>食文化</v>
      </c>
      <c r="AR117" s="44" t="str">
        <f t="shared" si="71"/>
        <v/>
      </c>
      <c r="AS117" s="44" t="str">
        <f t="shared" si="71"/>
        <v/>
      </c>
      <c r="AT117" s="44" t="str">
        <f t="shared" si="71"/>
        <v/>
      </c>
      <c r="AU117" s="44" t="str">
        <f t="shared" si="71"/>
        <v/>
      </c>
      <c r="AV117" s="44" t="str">
        <f t="shared" si="71"/>
        <v/>
      </c>
      <c r="AW117" s="44" t="str">
        <f t="shared" si="71"/>
        <v/>
      </c>
      <c r="AX117" s="44" t="str">
        <f t="shared" si="71"/>
        <v/>
      </c>
      <c r="AY117" s="44" t="str">
        <f t="shared" si="71"/>
        <v/>
      </c>
      <c r="AZ117" s="44" t="str">
        <f t="shared" si="69"/>
        <v/>
      </c>
    </row>
    <row r="118" spans="2:52" x14ac:dyDescent="0.2">
      <c r="B118" s="37">
        <f t="shared" si="43"/>
        <v>10</v>
      </c>
      <c r="C118" s="37">
        <f t="shared" si="44"/>
        <v>23</v>
      </c>
      <c r="D118" s="37" t="str">
        <f t="shared" si="45"/>
        <v>1994_10_23</v>
      </c>
      <c r="E118" s="37" t="str">
        <f t="shared" si="47"/>
        <v>1_23_10</v>
      </c>
      <c r="F118" s="37">
        <f t="shared" si="48"/>
        <v>1</v>
      </c>
      <c r="G118" s="37">
        <f t="shared" si="49"/>
        <v>117</v>
      </c>
      <c r="H118" s="37">
        <f t="shared" si="50"/>
        <v>1117</v>
      </c>
      <c r="I118" s="44">
        <v>1994</v>
      </c>
      <c r="J118" s="44" t="s">
        <v>111</v>
      </c>
      <c r="K118" s="44" t="s">
        <v>479</v>
      </c>
      <c r="L118" s="44" t="str">
        <f t="shared" si="51"/>
        <v>1994_農業</v>
      </c>
      <c r="M118" s="44" t="str">
        <f t="shared" si="52"/>
        <v>1994_農業_農地開発</v>
      </c>
      <c r="N118" s="44">
        <f t="shared" si="46"/>
        <v>1117</v>
      </c>
      <c r="P118" s="44">
        <f t="shared" si="53"/>
        <v>117</v>
      </c>
      <c r="X118" s="46">
        <v>15</v>
      </c>
      <c r="Y118" s="43">
        <f t="shared" si="65"/>
        <v>18</v>
      </c>
      <c r="Z118" s="44" t="str">
        <f t="shared" si="66"/>
        <v>商業</v>
      </c>
      <c r="AA118" s="44" t="str">
        <f t="shared" si="70"/>
        <v/>
      </c>
      <c r="AB118" s="44" t="str">
        <f t="shared" si="70"/>
        <v/>
      </c>
      <c r="AC118" s="44" t="str">
        <f t="shared" si="70"/>
        <v/>
      </c>
      <c r="AD118" s="44" t="str">
        <f t="shared" si="70"/>
        <v/>
      </c>
      <c r="AE118" s="44" t="str">
        <f t="shared" si="70"/>
        <v/>
      </c>
      <c r="AF118" s="44" t="str">
        <f t="shared" si="70"/>
        <v/>
      </c>
      <c r="AG118" s="44" t="str">
        <f t="shared" si="70"/>
        <v/>
      </c>
      <c r="AH118" s="44" t="str">
        <f t="shared" si="70"/>
        <v/>
      </c>
      <c r="AI118" s="44" t="str">
        <f t="shared" si="70"/>
        <v/>
      </c>
      <c r="AJ118" s="44" t="str">
        <f t="shared" si="70"/>
        <v/>
      </c>
      <c r="AK118" s="44" t="str">
        <f t="shared" si="71"/>
        <v/>
      </c>
      <c r="AL118" s="44" t="str">
        <f t="shared" si="71"/>
        <v/>
      </c>
      <c r="AM118" s="44" t="str">
        <f t="shared" si="71"/>
        <v>微生物基礎</v>
      </c>
      <c r="AN118" s="44" t="str">
        <f t="shared" si="71"/>
        <v>電子機械応用</v>
      </c>
      <c r="AO118" s="44" t="str">
        <f t="shared" si="71"/>
        <v>ビジネス情報</v>
      </c>
      <c r="AP118" s="44" t="str">
        <f t="shared" si="71"/>
        <v>海洋環境</v>
      </c>
      <c r="AQ118" s="44" t="str">
        <f t="shared" si="71"/>
        <v>調理</v>
      </c>
      <c r="AR118" s="44" t="str">
        <f t="shared" si="71"/>
        <v/>
      </c>
      <c r="AS118" s="44" t="str">
        <f t="shared" si="71"/>
        <v/>
      </c>
      <c r="AT118" s="44" t="str">
        <f t="shared" si="71"/>
        <v/>
      </c>
      <c r="AU118" s="44" t="str">
        <f t="shared" si="71"/>
        <v/>
      </c>
      <c r="AV118" s="44" t="str">
        <f t="shared" si="71"/>
        <v/>
      </c>
      <c r="AW118" s="44" t="str">
        <f t="shared" si="71"/>
        <v/>
      </c>
      <c r="AX118" s="44" t="str">
        <f t="shared" si="71"/>
        <v/>
      </c>
      <c r="AY118" s="44" t="str">
        <f t="shared" si="71"/>
        <v/>
      </c>
      <c r="AZ118" s="44" t="str">
        <f t="shared" si="69"/>
        <v/>
      </c>
    </row>
    <row r="119" spans="2:52" x14ac:dyDescent="0.2">
      <c r="B119" s="37">
        <f t="shared" si="43"/>
        <v>10</v>
      </c>
      <c r="C119" s="37">
        <f t="shared" si="44"/>
        <v>24</v>
      </c>
      <c r="D119" s="37" t="str">
        <f t="shared" si="45"/>
        <v>1994_10_24</v>
      </c>
      <c r="E119" s="37" t="str">
        <f t="shared" si="47"/>
        <v>1_24_10</v>
      </c>
      <c r="F119" s="37">
        <f t="shared" si="48"/>
        <v>1</v>
      </c>
      <c r="G119" s="37">
        <f t="shared" si="49"/>
        <v>118</v>
      </c>
      <c r="H119" s="37">
        <f t="shared" si="50"/>
        <v>1118</v>
      </c>
      <c r="I119" s="44">
        <v>1994</v>
      </c>
      <c r="J119" s="44" t="s">
        <v>111</v>
      </c>
      <c r="K119" s="44" t="s">
        <v>126</v>
      </c>
      <c r="L119" s="44" t="str">
        <f t="shared" si="51"/>
        <v>1994_農業</v>
      </c>
      <c r="M119" s="44" t="str">
        <f t="shared" si="52"/>
        <v>1994_農業_食品製造</v>
      </c>
      <c r="N119" s="44">
        <f t="shared" si="46"/>
        <v>1118</v>
      </c>
      <c r="P119" s="44">
        <f t="shared" si="53"/>
        <v>118</v>
      </c>
      <c r="X119" s="46">
        <v>16</v>
      </c>
      <c r="Y119" s="43">
        <f t="shared" si="65"/>
        <v>21</v>
      </c>
      <c r="Z119" s="44" t="str">
        <f t="shared" si="66"/>
        <v>水産</v>
      </c>
      <c r="AA119" s="44" t="str">
        <f t="shared" si="70"/>
        <v/>
      </c>
      <c r="AB119" s="44" t="str">
        <f t="shared" si="70"/>
        <v/>
      </c>
      <c r="AC119" s="44" t="str">
        <f t="shared" si="70"/>
        <v/>
      </c>
      <c r="AD119" s="44" t="str">
        <f t="shared" si="70"/>
        <v/>
      </c>
      <c r="AE119" s="44" t="str">
        <f t="shared" si="70"/>
        <v/>
      </c>
      <c r="AF119" s="44" t="str">
        <f t="shared" si="70"/>
        <v/>
      </c>
      <c r="AG119" s="44" t="str">
        <f t="shared" si="70"/>
        <v/>
      </c>
      <c r="AH119" s="44" t="str">
        <f t="shared" si="70"/>
        <v/>
      </c>
      <c r="AI119" s="44" t="str">
        <f t="shared" si="70"/>
        <v/>
      </c>
      <c r="AJ119" s="44" t="str">
        <f t="shared" si="70"/>
        <v/>
      </c>
      <c r="AK119" s="44" t="str">
        <f t="shared" si="71"/>
        <v/>
      </c>
      <c r="AL119" s="44" t="str">
        <f t="shared" si="71"/>
        <v/>
      </c>
      <c r="AM119" s="44" t="str">
        <f t="shared" si="71"/>
        <v>植物バイオテクノロジー</v>
      </c>
      <c r="AN119" s="44" t="str">
        <f t="shared" si="71"/>
        <v>自動車工学</v>
      </c>
      <c r="AO119" s="44" t="str">
        <f t="shared" si="71"/>
        <v>文書デザイン</v>
      </c>
      <c r="AP119" s="44" t="str">
        <f t="shared" si="71"/>
        <v>操船</v>
      </c>
      <c r="AQ119" s="44" t="str">
        <f t="shared" si="71"/>
        <v>栄養</v>
      </c>
      <c r="AR119" s="44" t="str">
        <f t="shared" si="71"/>
        <v/>
      </c>
      <c r="AS119" s="44" t="str">
        <f t="shared" si="71"/>
        <v/>
      </c>
      <c r="AT119" s="44" t="str">
        <f t="shared" si="71"/>
        <v/>
      </c>
      <c r="AU119" s="44" t="str">
        <f t="shared" si="71"/>
        <v/>
      </c>
      <c r="AV119" s="44" t="str">
        <f t="shared" si="71"/>
        <v/>
      </c>
      <c r="AW119" s="44" t="str">
        <f t="shared" si="71"/>
        <v/>
      </c>
      <c r="AX119" s="44" t="str">
        <f t="shared" si="71"/>
        <v/>
      </c>
      <c r="AY119" s="44" t="str">
        <f t="shared" si="71"/>
        <v/>
      </c>
      <c r="AZ119" s="44" t="str">
        <f t="shared" si="69"/>
        <v/>
      </c>
    </row>
    <row r="120" spans="2:52" x14ac:dyDescent="0.2">
      <c r="B120" s="37">
        <f t="shared" si="43"/>
        <v>10</v>
      </c>
      <c r="C120" s="37">
        <f t="shared" si="44"/>
        <v>25</v>
      </c>
      <c r="D120" s="37" t="str">
        <f t="shared" si="45"/>
        <v>1994_10_25</v>
      </c>
      <c r="E120" s="37" t="str">
        <f t="shared" si="47"/>
        <v>1_25_10</v>
      </c>
      <c r="F120" s="37">
        <f t="shared" si="48"/>
        <v>1</v>
      </c>
      <c r="G120" s="37">
        <f t="shared" si="49"/>
        <v>119</v>
      </c>
      <c r="H120" s="37">
        <f t="shared" si="50"/>
        <v>1119</v>
      </c>
      <c r="I120" s="44">
        <v>1994</v>
      </c>
      <c r="J120" s="44" t="s">
        <v>111</v>
      </c>
      <c r="K120" s="44" t="s">
        <v>127</v>
      </c>
      <c r="L120" s="44" t="str">
        <f t="shared" si="51"/>
        <v>1994_農業</v>
      </c>
      <c r="M120" s="44" t="str">
        <f t="shared" si="52"/>
        <v>1994_農業_食品化学</v>
      </c>
      <c r="N120" s="44">
        <f t="shared" si="46"/>
        <v>1119</v>
      </c>
      <c r="P120" s="44">
        <f t="shared" si="53"/>
        <v>119</v>
      </c>
      <c r="X120" s="46">
        <v>17</v>
      </c>
      <c r="Y120" s="43">
        <f t="shared" si="65"/>
        <v>20</v>
      </c>
      <c r="Z120" s="44" t="str">
        <f t="shared" si="66"/>
        <v>専・家庭</v>
      </c>
      <c r="AA120" s="44" t="str">
        <f t="shared" si="70"/>
        <v/>
      </c>
      <c r="AB120" s="44" t="str">
        <f t="shared" si="70"/>
        <v/>
      </c>
      <c r="AC120" s="44" t="str">
        <f t="shared" si="70"/>
        <v/>
      </c>
      <c r="AD120" s="44" t="str">
        <f t="shared" si="70"/>
        <v/>
      </c>
      <c r="AE120" s="44" t="str">
        <f t="shared" si="70"/>
        <v/>
      </c>
      <c r="AF120" s="44" t="str">
        <f t="shared" si="70"/>
        <v/>
      </c>
      <c r="AG120" s="44" t="str">
        <f t="shared" si="70"/>
        <v/>
      </c>
      <c r="AH120" s="44" t="str">
        <f t="shared" si="70"/>
        <v/>
      </c>
      <c r="AI120" s="44" t="str">
        <f t="shared" si="70"/>
        <v/>
      </c>
      <c r="AJ120" s="44" t="str">
        <f t="shared" si="70"/>
        <v/>
      </c>
      <c r="AK120" s="44" t="str">
        <f t="shared" si="71"/>
        <v/>
      </c>
      <c r="AL120" s="44" t="str">
        <f t="shared" si="71"/>
        <v/>
      </c>
      <c r="AM120" s="44" t="str">
        <f t="shared" si="71"/>
        <v>動物・微生物バイオテクノロジー</v>
      </c>
      <c r="AN120" s="44" t="str">
        <f t="shared" si="71"/>
        <v>自動車整備</v>
      </c>
      <c r="AO120" s="44" t="str">
        <f t="shared" si="71"/>
        <v>プログラミング</v>
      </c>
      <c r="AP120" s="44" t="str">
        <f t="shared" si="71"/>
        <v>水産食品製造</v>
      </c>
      <c r="AQ120" s="44" t="str">
        <f t="shared" si="71"/>
        <v>食品</v>
      </c>
      <c r="AR120" s="44" t="str">
        <f t="shared" si="71"/>
        <v/>
      </c>
      <c r="AS120" s="44" t="str">
        <f t="shared" si="71"/>
        <v/>
      </c>
      <c r="AT120" s="44" t="str">
        <f t="shared" si="71"/>
        <v/>
      </c>
      <c r="AU120" s="44" t="str">
        <f t="shared" si="71"/>
        <v/>
      </c>
      <c r="AV120" s="44" t="str">
        <f t="shared" si="71"/>
        <v/>
      </c>
      <c r="AW120" s="44" t="str">
        <f t="shared" si="71"/>
        <v/>
      </c>
      <c r="AX120" s="44" t="str">
        <f t="shared" si="71"/>
        <v/>
      </c>
      <c r="AY120" s="44" t="str">
        <f t="shared" si="71"/>
        <v/>
      </c>
      <c r="AZ120" s="44" t="str">
        <f t="shared" si="69"/>
        <v/>
      </c>
    </row>
    <row r="121" spans="2:52" x14ac:dyDescent="0.2">
      <c r="B121" s="37">
        <f t="shared" si="43"/>
        <v>10</v>
      </c>
      <c r="C121" s="37">
        <f t="shared" si="44"/>
        <v>26</v>
      </c>
      <c r="D121" s="37" t="str">
        <f t="shared" si="45"/>
        <v>1994_10_26</v>
      </c>
      <c r="E121" s="37" t="str">
        <f t="shared" si="47"/>
        <v>1_26_10</v>
      </c>
      <c r="F121" s="37">
        <f t="shared" si="48"/>
        <v>1</v>
      </c>
      <c r="G121" s="37">
        <f t="shared" si="49"/>
        <v>120</v>
      </c>
      <c r="H121" s="37">
        <f t="shared" si="50"/>
        <v>1120</v>
      </c>
      <c r="I121" s="44">
        <v>1994</v>
      </c>
      <c r="J121" s="44" t="s">
        <v>111</v>
      </c>
      <c r="K121" s="44" t="s">
        <v>480</v>
      </c>
      <c r="L121" s="44" t="str">
        <f t="shared" si="51"/>
        <v>1994_農業</v>
      </c>
      <c r="M121" s="44" t="str">
        <f t="shared" si="52"/>
        <v>1994_農業_応用微生物</v>
      </c>
      <c r="N121" s="44">
        <f t="shared" si="46"/>
        <v>1120</v>
      </c>
      <c r="P121" s="44">
        <f t="shared" si="53"/>
        <v>120</v>
      </c>
      <c r="X121" s="46">
        <v>18</v>
      </c>
      <c r="Y121" s="43">
        <f t="shared" si="65"/>
        <v>7</v>
      </c>
      <c r="Z121" s="44" t="str">
        <f t="shared" si="66"/>
        <v>看護</v>
      </c>
      <c r="AA121" s="44" t="str">
        <f t="shared" si="70"/>
        <v/>
      </c>
      <c r="AB121" s="44" t="str">
        <f t="shared" si="70"/>
        <v/>
      </c>
      <c r="AC121" s="44" t="str">
        <f t="shared" si="70"/>
        <v/>
      </c>
      <c r="AD121" s="44" t="str">
        <f t="shared" si="70"/>
        <v/>
      </c>
      <c r="AE121" s="44" t="str">
        <f t="shared" si="70"/>
        <v/>
      </c>
      <c r="AF121" s="44" t="str">
        <f t="shared" si="70"/>
        <v/>
      </c>
      <c r="AG121" s="44" t="str">
        <f t="shared" si="70"/>
        <v/>
      </c>
      <c r="AH121" s="44" t="str">
        <f t="shared" si="70"/>
        <v/>
      </c>
      <c r="AI121" s="44" t="str">
        <f t="shared" si="70"/>
        <v/>
      </c>
      <c r="AJ121" s="44" t="str">
        <f t="shared" si="70"/>
        <v/>
      </c>
      <c r="AK121" s="44" t="str">
        <f t="shared" si="71"/>
        <v/>
      </c>
      <c r="AL121" s="44" t="str">
        <f t="shared" si="71"/>
        <v/>
      </c>
      <c r="AM121" s="44" t="str">
        <f t="shared" si="71"/>
        <v>農業経済</v>
      </c>
      <c r="AN121" s="44" t="str">
        <f t="shared" si="71"/>
        <v>電気基礎</v>
      </c>
      <c r="AO121" s="44" t="str">
        <f t="shared" si="71"/>
        <v>学校設定科目</v>
      </c>
      <c r="AP121" s="44" t="str">
        <f t="shared" si="71"/>
        <v>水産食品管理</v>
      </c>
      <c r="AQ121" s="44" t="str">
        <f t="shared" si="71"/>
        <v>食品衛生</v>
      </c>
      <c r="AR121" s="44" t="str">
        <f t="shared" si="71"/>
        <v/>
      </c>
      <c r="AS121" s="44" t="str">
        <f t="shared" si="71"/>
        <v/>
      </c>
      <c r="AT121" s="44" t="str">
        <f t="shared" si="71"/>
        <v/>
      </c>
      <c r="AU121" s="44" t="str">
        <f t="shared" si="71"/>
        <v/>
      </c>
      <c r="AV121" s="44" t="str">
        <f t="shared" si="71"/>
        <v/>
      </c>
      <c r="AW121" s="44" t="str">
        <f t="shared" si="71"/>
        <v/>
      </c>
      <c r="AX121" s="44" t="str">
        <f t="shared" si="71"/>
        <v/>
      </c>
      <c r="AY121" s="44" t="str">
        <f t="shared" si="71"/>
        <v/>
      </c>
      <c r="AZ121" s="44" t="str">
        <f t="shared" si="69"/>
        <v/>
      </c>
    </row>
    <row r="122" spans="2:52" x14ac:dyDescent="0.2">
      <c r="B122" s="37">
        <f t="shared" si="43"/>
        <v>10</v>
      </c>
      <c r="C122" s="37">
        <f t="shared" si="44"/>
        <v>27</v>
      </c>
      <c r="D122" s="37" t="str">
        <f t="shared" si="45"/>
        <v>1994_10_27</v>
      </c>
      <c r="E122" s="37" t="str">
        <f t="shared" si="47"/>
        <v>1_27_10</v>
      </c>
      <c r="F122" s="37">
        <f t="shared" si="48"/>
        <v>1</v>
      </c>
      <c r="G122" s="37">
        <f t="shared" si="49"/>
        <v>121</v>
      </c>
      <c r="H122" s="37">
        <f t="shared" si="50"/>
        <v>1121</v>
      </c>
      <c r="I122" s="44">
        <v>1994</v>
      </c>
      <c r="J122" s="44" t="s">
        <v>111</v>
      </c>
      <c r="K122" s="44" t="s">
        <v>481</v>
      </c>
      <c r="L122" s="44" t="str">
        <f t="shared" si="51"/>
        <v>1994_農業</v>
      </c>
      <c r="M122" s="44" t="str">
        <f t="shared" si="52"/>
        <v>1994_農業_食品製造機器</v>
      </c>
      <c r="N122" s="44">
        <f t="shared" si="46"/>
        <v>1121</v>
      </c>
      <c r="P122" s="44">
        <f t="shared" si="53"/>
        <v>121</v>
      </c>
      <c r="X122" s="46">
        <v>19</v>
      </c>
      <c r="Y122" s="43">
        <f t="shared" si="65"/>
        <v>12</v>
      </c>
      <c r="Z122" s="44" t="str">
        <f t="shared" si="66"/>
        <v>専・情報</v>
      </c>
      <c r="AA122" s="44" t="str">
        <f t="shared" si="70"/>
        <v/>
      </c>
      <c r="AB122" s="44" t="str">
        <f t="shared" si="70"/>
        <v/>
      </c>
      <c r="AC122" s="44" t="str">
        <f t="shared" si="70"/>
        <v/>
      </c>
      <c r="AD122" s="44" t="str">
        <f t="shared" si="70"/>
        <v/>
      </c>
      <c r="AE122" s="44" t="str">
        <f t="shared" si="70"/>
        <v/>
      </c>
      <c r="AF122" s="44" t="str">
        <f t="shared" si="70"/>
        <v/>
      </c>
      <c r="AG122" s="44" t="str">
        <f t="shared" si="70"/>
        <v/>
      </c>
      <c r="AH122" s="44" t="str">
        <f t="shared" si="70"/>
        <v/>
      </c>
      <c r="AI122" s="44" t="str">
        <f t="shared" si="70"/>
        <v/>
      </c>
      <c r="AJ122" s="44" t="str">
        <f t="shared" si="70"/>
        <v/>
      </c>
      <c r="AK122" s="44" t="str">
        <f t="shared" si="71"/>
        <v/>
      </c>
      <c r="AL122" s="44" t="str">
        <f t="shared" si="71"/>
        <v/>
      </c>
      <c r="AM122" s="44" t="str">
        <f t="shared" si="71"/>
        <v>食品流通</v>
      </c>
      <c r="AN122" s="44" t="str">
        <f t="shared" si="71"/>
        <v>電気機器</v>
      </c>
      <c r="AO122" s="44" t="str">
        <f t="shared" si="71"/>
        <v/>
      </c>
      <c r="AP122" s="44" t="str">
        <f t="shared" si="71"/>
        <v>水産流通</v>
      </c>
      <c r="AQ122" s="44" t="str">
        <f t="shared" si="71"/>
        <v>公衆衛生</v>
      </c>
      <c r="AR122" s="44" t="str">
        <f t="shared" si="71"/>
        <v/>
      </c>
      <c r="AS122" s="44" t="str">
        <f t="shared" si="71"/>
        <v/>
      </c>
      <c r="AT122" s="44" t="str">
        <f t="shared" si="71"/>
        <v/>
      </c>
      <c r="AU122" s="44" t="str">
        <f t="shared" si="71"/>
        <v/>
      </c>
      <c r="AV122" s="44" t="str">
        <f t="shared" si="71"/>
        <v/>
      </c>
      <c r="AW122" s="44" t="str">
        <f t="shared" si="71"/>
        <v/>
      </c>
      <c r="AX122" s="44" t="str">
        <f t="shared" si="71"/>
        <v/>
      </c>
      <c r="AY122" s="44" t="str">
        <f t="shared" si="71"/>
        <v/>
      </c>
      <c r="AZ122" s="44" t="str">
        <f t="shared" si="69"/>
        <v/>
      </c>
    </row>
    <row r="123" spans="2:52" x14ac:dyDescent="0.2">
      <c r="B123" s="37">
        <f t="shared" si="43"/>
        <v>10</v>
      </c>
      <c r="C123" s="37">
        <f t="shared" si="44"/>
        <v>28</v>
      </c>
      <c r="D123" s="37" t="str">
        <f t="shared" si="45"/>
        <v>1994_10_28</v>
      </c>
      <c r="E123" s="37" t="str">
        <f t="shared" si="47"/>
        <v>1_28_10</v>
      </c>
      <c r="F123" s="37">
        <f t="shared" si="48"/>
        <v>1</v>
      </c>
      <c r="G123" s="37">
        <f t="shared" si="49"/>
        <v>122</v>
      </c>
      <c r="H123" s="37">
        <f t="shared" si="50"/>
        <v>1122</v>
      </c>
      <c r="I123" s="44">
        <v>1994</v>
      </c>
      <c r="J123" s="44" t="s">
        <v>111</v>
      </c>
      <c r="K123" s="44" t="s">
        <v>482</v>
      </c>
      <c r="L123" s="44" t="str">
        <f t="shared" si="51"/>
        <v>1994_農業</v>
      </c>
      <c r="M123" s="44" t="str">
        <f t="shared" si="52"/>
        <v>1994_農業_生物工学基礎</v>
      </c>
      <c r="N123" s="44">
        <f t="shared" si="46"/>
        <v>1122</v>
      </c>
      <c r="P123" s="44">
        <f t="shared" si="53"/>
        <v>122</v>
      </c>
      <c r="X123" s="46">
        <v>20</v>
      </c>
      <c r="Y123" s="43">
        <f t="shared" si="65"/>
        <v>8</v>
      </c>
      <c r="Z123" s="44" t="str">
        <f t="shared" si="66"/>
        <v>福祉</v>
      </c>
      <c r="AA123" s="44" t="str">
        <f t="shared" si="70"/>
        <v/>
      </c>
      <c r="AB123" s="44" t="str">
        <f t="shared" si="70"/>
        <v/>
      </c>
      <c r="AC123" s="44" t="str">
        <f t="shared" si="70"/>
        <v/>
      </c>
      <c r="AD123" s="44" t="str">
        <f t="shared" si="70"/>
        <v/>
      </c>
      <c r="AE123" s="44" t="str">
        <f t="shared" si="70"/>
        <v/>
      </c>
      <c r="AF123" s="44" t="str">
        <f t="shared" si="70"/>
        <v/>
      </c>
      <c r="AG123" s="44" t="str">
        <f t="shared" si="70"/>
        <v/>
      </c>
      <c r="AH123" s="44" t="str">
        <f t="shared" si="70"/>
        <v/>
      </c>
      <c r="AI123" s="44" t="str">
        <f t="shared" si="70"/>
        <v/>
      </c>
      <c r="AJ123" s="44" t="str">
        <f t="shared" si="70"/>
        <v/>
      </c>
      <c r="AK123" s="44" t="str">
        <f t="shared" si="71"/>
        <v/>
      </c>
      <c r="AL123" s="44" t="str">
        <f t="shared" si="71"/>
        <v/>
      </c>
      <c r="AM123" s="44" t="str">
        <f t="shared" si="71"/>
        <v>森林科学</v>
      </c>
      <c r="AN123" s="44" t="str">
        <f t="shared" si="71"/>
        <v>電力技術</v>
      </c>
      <c r="AO123" s="44" t="str">
        <f t="shared" si="71"/>
        <v/>
      </c>
      <c r="AP123" s="44" t="str">
        <f t="shared" si="71"/>
        <v>ダイビング</v>
      </c>
      <c r="AQ123" s="44" t="str">
        <f t="shared" si="71"/>
        <v>学校設定科目</v>
      </c>
      <c r="AR123" s="44" t="str">
        <f t="shared" si="71"/>
        <v/>
      </c>
      <c r="AS123" s="44" t="str">
        <f t="shared" si="71"/>
        <v/>
      </c>
      <c r="AT123" s="44" t="str">
        <f t="shared" si="71"/>
        <v/>
      </c>
      <c r="AU123" s="44" t="str">
        <f t="shared" si="71"/>
        <v/>
      </c>
      <c r="AV123" s="44" t="str">
        <f t="shared" si="71"/>
        <v/>
      </c>
      <c r="AW123" s="44" t="str">
        <f t="shared" si="71"/>
        <v/>
      </c>
      <c r="AX123" s="44" t="str">
        <f t="shared" si="71"/>
        <v/>
      </c>
      <c r="AY123" s="44" t="str">
        <f t="shared" si="71"/>
        <v/>
      </c>
      <c r="AZ123" s="44" t="str">
        <f t="shared" si="69"/>
        <v/>
      </c>
    </row>
    <row r="124" spans="2:52" x14ac:dyDescent="0.2">
      <c r="B124" s="37">
        <f t="shared" si="43"/>
        <v>10</v>
      </c>
      <c r="C124" s="37">
        <f t="shared" si="44"/>
        <v>29</v>
      </c>
      <c r="D124" s="37" t="str">
        <f t="shared" si="45"/>
        <v>1994_10_29</v>
      </c>
      <c r="E124" s="37" t="str">
        <f t="shared" si="47"/>
        <v>1_29_10</v>
      </c>
      <c r="F124" s="37">
        <f t="shared" si="48"/>
        <v>1</v>
      </c>
      <c r="G124" s="37">
        <f t="shared" si="49"/>
        <v>123</v>
      </c>
      <c r="H124" s="37">
        <f t="shared" si="50"/>
        <v>1123</v>
      </c>
      <c r="I124" s="44">
        <v>1994</v>
      </c>
      <c r="J124" s="44" t="s">
        <v>111</v>
      </c>
      <c r="K124" s="44" t="s">
        <v>136</v>
      </c>
      <c r="L124" s="44" t="str">
        <f t="shared" si="51"/>
        <v>1994_農業</v>
      </c>
      <c r="M124" s="44" t="str">
        <f t="shared" si="52"/>
        <v>1994_農業_造園計画</v>
      </c>
      <c r="N124" s="44">
        <f t="shared" si="46"/>
        <v>1123</v>
      </c>
      <c r="P124" s="44">
        <f t="shared" si="53"/>
        <v>123</v>
      </c>
      <c r="X124" s="46">
        <v>21</v>
      </c>
      <c r="Y124" s="43">
        <f t="shared" si="65"/>
        <v>8</v>
      </c>
      <c r="Z124" s="44" t="str">
        <f t="shared" si="66"/>
        <v>理数</v>
      </c>
      <c r="AA124" s="44" t="str">
        <f t="shared" ref="AA124:AJ133" si="72">IFERROR(VLOOKUP($W$101&amp;"_"&amp;AA$101&amp;"_"&amp;$X124,$D:$K,8,0),"")</f>
        <v/>
      </c>
      <c r="AB124" s="44" t="str">
        <f t="shared" si="72"/>
        <v/>
      </c>
      <c r="AC124" s="44" t="str">
        <f t="shared" si="72"/>
        <v/>
      </c>
      <c r="AD124" s="44" t="str">
        <f t="shared" si="72"/>
        <v/>
      </c>
      <c r="AE124" s="44" t="str">
        <f t="shared" si="72"/>
        <v/>
      </c>
      <c r="AF124" s="44" t="str">
        <f t="shared" si="72"/>
        <v/>
      </c>
      <c r="AG124" s="44" t="str">
        <f t="shared" si="72"/>
        <v/>
      </c>
      <c r="AH124" s="44" t="str">
        <f t="shared" si="72"/>
        <v/>
      </c>
      <c r="AI124" s="44" t="str">
        <f t="shared" si="72"/>
        <v/>
      </c>
      <c r="AJ124" s="44" t="str">
        <f t="shared" si="72"/>
        <v/>
      </c>
      <c r="AK124" s="44" t="str">
        <f t="shared" ref="AK124:AY133" si="73">IFERROR(VLOOKUP($W$101&amp;"_"&amp;AK$101&amp;"_"&amp;$X124,$D:$K,8,0),"")</f>
        <v/>
      </c>
      <c r="AL124" s="44" t="str">
        <f t="shared" si="73"/>
        <v/>
      </c>
      <c r="AM124" s="44" t="str">
        <f t="shared" si="73"/>
        <v>森林経営</v>
      </c>
      <c r="AN124" s="44" t="str">
        <f t="shared" si="73"/>
        <v>電子技術</v>
      </c>
      <c r="AO124" s="44" t="str">
        <f t="shared" si="73"/>
        <v/>
      </c>
      <c r="AP124" s="44" t="str">
        <f t="shared" si="73"/>
        <v>学校設定科目</v>
      </c>
      <c r="AQ124" s="44" t="str">
        <f t="shared" si="73"/>
        <v/>
      </c>
      <c r="AR124" s="44" t="str">
        <f t="shared" si="73"/>
        <v/>
      </c>
      <c r="AS124" s="44" t="str">
        <f t="shared" si="73"/>
        <v/>
      </c>
      <c r="AT124" s="44" t="str">
        <f t="shared" si="73"/>
        <v/>
      </c>
      <c r="AU124" s="44" t="str">
        <f t="shared" si="73"/>
        <v/>
      </c>
      <c r="AV124" s="44" t="str">
        <f t="shared" si="73"/>
        <v/>
      </c>
      <c r="AW124" s="44" t="str">
        <f t="shared" si="73"/>
        <v/>
      </c>
      <c r="AX124" s="44" t="str">
        <f t="shared" si="73"/>
        <v/>
      </c>
      <c r="AY124" s="44" t="str">
        <f t="shared" si="73"/>
        <v/>
      </c>
      <c r="AZ124" s="44" t="str">
        <f t="shared" si="69"/>
        <v/>
      </c>
    </row>
    <row r="125" spans="2:52" x14ac:dyDescent="0.2">
      <c r="B125" s="37">
        <f t="shared" si="43"/>
        <v>10</v>
      </c>
      <c r="C125" s="37">
        <f t="shared" si="44"/>
        <v>30</v>
      </c>
      <c r="D125" s="37" t="str">
        <f t="shared" si="45"/>
        <v>1994_10_30</v>
      </c>
      <c r="E125" s="37" t="str">
        <f t="shared" si="47"/>
        <v>1_30_10</v>
      </c>
      <c r="F125" s="37">
        <f t="shared" si="48"/>
        <v>1</v>
      </c>
      <c r="G125" s="37">
        <f t="shared" si="49"/>
        <v>124</v>
      </c>
      <c r="H125" s="37">
        <f t="shared" si="50"/>
        <v>1124</v>
      </c>
      <c r="I125" s="44">
        <v>1994</v>
      </c>
      <c r="J125" s="44" t="s">
        <v>111</v>
      </c>
      <c r="K125" s="44" t="s">
        <v>483</v>
      </c>
      <c r="L125" s="44" t="str">
        <f t="shared" si="51"/>
        <v>1994_農業</v>
      </c>
      <c r="M125" s="44" t="str">
        <f t="shared" si="52"/>
        <v>1994_農業_造園緑化材料</v>
      </c>
      <c r="N125" s="44">
        <f t="shared" si="46"/>
        <v>1124</v>
      </c>
      <c r="P125" s="44">
        <f t="shared" si="53"/>
        <v>124</v>
      </c>
      <c r="X125" s="46">
        <v>22</v>
      </c>
      <c r="Y125" s="43">
        <f t="shared" si="65"/>
        <v>8</v>
      </c>
      <c r="Z125" s="44" t="str">
        <f t="shared" si="66"/>
        <v>体育</v>
      </c>
      <c r="AA125" s="44" t="str">
        <f t="shared" si="72"/>
        <v/>
      </c>
      <c r="AB125" s="44" t="str">
        <f t="shared" si="72"/>
        <v/>
      </c>
      <c r="AC125" s="44" t="str">
        <f t="shared" si="72"/>
        <v/>
      </c>
      <c r="AD125" s="44" t="str">
        <f t="shared" si="72"/>
        <v/>
      </c>
      <c r="AE125" s="44" t="str">
        <f t="shared" si="72"/>
        <v/>
      </c>
      <c r="AF125" s="44" t="str">
        <f t="shared" si="72"/>
        <v/>
      </c>
      <c r="AG125" s="44" t="str">
        <f t="shared" si="72"/>
        <v/>
      </c>
      <c r="AH125" s="44" t="str">
        <f t="shared" si="72"/>
        <v/>
      </c>
      <c r="AI125" s="44" t="str">
        <f t="shared" si="72"/>
        <v/>
      </c>
      <c r="AJ125" s="44" t="str">
        <f t="shared" si="72"/>
        <v/>
      </c>
      <c r="AK125" s="44" t="str">
        <f t="shared" si="73"/>
        <v/>
      </c>
      <c r="AL125" s="44" t="str">
        <f t="shared" si="73"/>
        <v/>
      </c>
      <c r="AM125" s="44" t="str">
        <f t="shared" si="73"/>
        <v>林産加工</v>
      </c>
      <c r="AN125" s="44" t="str">
        <f t="shared" si="73"/>
        <v>電子回路</v>
      </c>
      <c r="AO125" s="44" t="str">
        <f t="shared" si="73"/>
        <v/>
      </c>
      <c r="AP125" s="44" t="str">
        <f t="shared" si="73"/>
        <v/>
      </c>
      <c r="AQ125" s="44" t="str">
        <f t="shared" si="73"/>
        <v/>
      </c>
      <c r="AR125" s="44" t="str">
        <f t="shared" si="73"/>
        <v/>
      </c>
      <c r="AS125" s="44" t="str">
        <f t="shared" si="73"/>
        <v/>
      </c>
      <c r="AT125" s="44" t="str">
        <f t="shared" si="73"/>
        <v/>
      </c>
      <c r="AU125" s="44" t="str">
        <f t="shared" si="73"/>
        <v/>
      </c>
      <c r="AV125" s="44" t="str">
        <f t="shared" si="73"/>
        <v/>
      </c>
      <c r="AW125" s="44" t="str">
        <f t="shared" si="73"/>
        <v/>
      </c>
      <c r="AX125" s="44" t="str">
        <f t="shared" si="73"/>
        <v/>
      </c>
      <c r="AY125" s="44" t="str">
        <f t="shared" si="73"/>
        <v/>
      </c>
      <c r="AZ125" s="44" t="str">
        <f t="shared" si="69"/>
        <v/>
      </c>
    </row>
    <row r="126" spans="2:52" x14ac:dyDescent="0.2">
      <c r="B126" s="37">
        <f t="shared" si="43"/>
        <v>10</v>
      </c>
      <c r="C126" s="37">
        <f t="shared" si="44"/>
        <v>31</v>
      </c>
      <c r="D126" s="37" t="str">
        <f t="shared" si="45"/>
        <v>1994_10_31</v>
      </c>
      <c r="E126" s="37" t="str">
        <f t="shared" si="47"/>
        <v>1_31_10</v>
      </c>
      <c r="F126" s="37">
        <f t="shared" si="48"/>
        <v>1</v>
      </c>
      <c r="G126" s="37">
        <f t="shared" si="49"/>
        <v>125</v>
      </c>
      <c r="H126" s="37">
        <f t="shared" si="50"/>
        <v>1125</v>
      </c>
      <c r="I126" s="44">
        <v>1994</v>
      </c>
      <c r="J126" s="44" t="s">
        <v>111</v>
      </c>
      <c r="K126" s="44" t="s">
        <v>484</v>
      </c>
      <c r="L126" s="44" t="str">
        <f t="shared" si="51"/>
        <v>1994_農業</v>
      </c>
      <c r="M126" s="44" t="str">
        <f t="shared" si="52"/>
        <v>1994_農業_造園施工・管理</v>
      </c>
      <c r="N126" s="44">
        <f t="shared" si="46"/>
        <v>1125</v>
      </c>
      <c r="P126" s="44">
        <f t="shared" si="53"/>
        <v>125</v>
      </c>
      <c r="X126" s="46">
        <v>23</v>
      </c>
      <c r="Y126" s="43">
        <f t="shared" si="65"/>
        <v>8</v>
      </c>
      <c r="Z126" s="44" t="str">
        <f t="shared" si="66"/>
        <v>音楽</v>
      </c>
      <c r="AA126" s="44" t="str">
        <f t="shared" si="72"/>
        <v/>
      </c>
      <c r="AB126" s="44" t="str">
        <f t="shared" si="72"/>
        <v/>
      </c>
      <c r="AC126" s="44" t="str">
        <f t="shared" si="72"/>
        <v/>
      </c>
      <c r="AD126" s="44" t="str">
        <f t="shared" si="72"/>
        <v/>
      </c>
      <c r="AE126" s="44" t="str">
        <f t="shared" si="72"/>
        <v/>
      </c>
      <c r="AF126" s="44" t="str">
        <f t="shared" si="72"/>
        <v/>
      </c>
      <c r="AG126" s="44" t="str">
        <f t="shared" si="72"/>
        <v/>
      </c>
      <c r="AH126" s="44" t="str">
        <f t="shared" si="72"/>
        <v/>
      </c>
      <c r="AI126" s="44" t="str">
        <f t="shared" si="72"/>
        <v/>
      </c>
      <c r="AJ126" s="44" t="str">
        <f t="shared" si="72"/>
        <v/>
      </c>
      <c r="AK126" s="44" t="str">
        <f t="shared" si="73"/>
        <v/>
      </c>
      <c r="AL126" s="44" t="str">
        <f t="shared" si="73"/>
        <v/>
      </c>
      <c r="AM126" s="44" t="str">
        <f t="shared" si="73"/>
        <v>農業土木設計</v>
      </c>
      <c r="AN126" s="44" t="str">
        <f t="shared" si="73"/>
        <v>電子計測制御</v>
      </c>
      <c r="AO126" s="44" t="str">
        <f t="shared" si="73"/>
        <v/>
      </c>
      <c r="AP126" s="44" t="str">
        <f t="shared" si="73"/>
        <v/>
      </c>
      <c r="AQ126" s="44" t="str">
        <f t="shared" si="73"/>
        <v/>
      </c>
      <c r="AR126" s="44" t="str">
        <f t="shared" si="73"/>
        <v/>
      </c>
      <c r="AS126" s="44" t="str">
        <f t="shared" si="73"/>
        <v/>
      </c>
      <c r="AT126" s="44" t="str">
        <f t="shared" si="73"/>
        <v/>
      </c>
      <c r="AU126" s="44" t="str">
        <f t="shared" si="73"/>
        <v/>
      </c>
      <c r="AV126" s="44" t="str">
        <f t="shared" si="73"/>
        <v/>
      </c>
      <c r="AW126" s="44" t="str">
        <f t="shared" si="73"/>
        <v/>
      </c>
      <c r="AX126" s="44" t="str">
        <f t="shared" si="73"/>
        <v/>
      </c>
      <c r="AY126" s="44" t="str">
        <f t="shared" si="73"/>
        <v/>
      </c>
      <c r="AZ126" s="44" t="str">
        <f t="shared" si="69"/>
        <v/>
      </c>
    </row>
    <row r="127" spans="2:52" x14ac:dyDescent="0.2">
      <c r="B127" s="37">
        <f t="shared" si="43"/>
        <v>10</v>
      </c>
      <c r="C127" s="37">
        <f t="shared" si="44"/>
        <v>32</v>
      </c>
      <c r="D127" s="37" t="str">
        <f t="shared" si="45"/>
        <v>1994_10_32</v>
      </c>
      <c r="E127" s="37" t="str">
        <f t="shared" si="47"/>
        <v>1_32_10</v>
      </c>
      <c r="F127" s="37">
        <f t="shared" si="48"/>
        <v>1</v>
      </c>
      <c r="G127" s="37">
        <f t="shared" si="49"/>
        <v>126</v>
      </c>
      <c r="H127" s="37">
        <f t="shared" si="50"/>
        <v>1126</v>
      </c>
      <c r="I127" s="44">
        <v>1994</v>
      </c>
      <c r="J127" s="44" t="s">
        <v>111</v>
      </c>
      <c r="K127" s="44" t="s">
        <v>383</v>
      </c>
      <c r="L127" s="44" t="str">
        <f t="shared" si="51"/>
        <v>1994_農業</v>
      </c>
      <c r="M127" s="44" t="str">
        <f t="shared" si="52"/>
        <v>1994_農業_農業経済</v>
      </c>
      <c r="N127" s="44">
        <f t="shared" si="46"/>
        <v>1126</v>
      </c>
      <c r="P127" s="44">
        <f t="shared" si="53"/>
        <v>126</v>
      </c>
      <c r="X127" s="46">
        <v>24</v>
      </c>
      <c r="Y127" s="43">
        <f t="shared" si="65"/>
        <v>13</v>
      </c>
      <c r="Z127" s="44" t="str">
        <f t="shared" si="66"/>
        <v>美術</v>
      </c>
      <c r="AA127" s="44" t="str">
        <f t="shared" si="72"/>
        <v/>
      </c>
      <c r="AB127" s="44" t="str">
        <f t="shared" si="72"/>
        <v/>
      </c>
      <c r="AC127" s="44" t="str">
        <f t="shared" si="72"/>
        <v/>
      </c>
      <c r="AD127" s="44" t="str">
        <f t="shared" si="72"/>
        <v/>
      </c>
      <c r="AE127" s="44" t="str">
        <f t="shared" si="72"/>
        <v/>
      </c>
      <c r="AF127" s="44" t="str">
        <f t="shared" si="72"/>
        <v/>
      </c>
      <c r="AG127" s="44" t="str">
        <f t="shared" si="72"/>
        <v/>
      </c>
      <c r="AH127" s="44" t="str">
        <f t="shared" si="72"/>
        <v/>
      </c>
      <c r="AI127" s="44" t="str">
        <f t="shared" si="72"/>
        <v/>
      </c>
      <c r="AJ127" s="44" t="str">
        <f t="shared" si="72"/>
        <v/>
      </c>
      <c r="AK127" s="44" t="str">
        <f t="shared" si="73"/>
        <v/>
      </c>
      <c r="AL127" s="44" t="str">
        <f t="shared" si="73"/>
        <v/>
      </c>
      <c r="AM127" s="44" t="str">
        <f t="shared" si="73"/>
        <v>農業土木施工</v>
      </c>
      <c r="AN127" s="44" t="str">
        <f t="shared" si="73"/>
        <v>通信技術</v>
      </c>
      <c r="AO127" s="44" t="str">
        <f t="shared" si="73"/>
        <v/>
      </c>
      <c r="AP127" s="44" t="str">
        <f t="shared" si="73"/>
        <v/>
      </c>
      <c r="AQ127" s="44" t="str">
        <f t="shared" si="73"/>
        <v/>
      </c>
      <c r="AR127" s="44" t="str">
        <f t="shared" si="73"/>
        <v/>
      </c>
      <c r="AS127" s="44" t="str">
        <f t="shared" si="73"/>
        <v/>
      </c>
      <c r="AT127" s="44" t="str">
        <f t="shared" si="73"/>
        <v/>
      </c>
      <c r="AU127" s="44" t="str">
        <f t="shared" si="73"/>
        <v/>
      </c>
      <c r="AV127" s="44" t="str">
        <f t="shared" si="73"/>
        <v/>
      </c>
      <c r="AW127" s="44" t="str">
        <f t="shared" si="73"/>
        <v/>
      </c>
      <c r="AX127" s="44" t="str">
        <f t="shared" si="73"/>
        <v/>
      </c>
      <c r="AY127" s="44" t="str">
        <f t="shared" si="73"/>
        <v/>
      </c>
      <c r="AZ127" s="44" t="str">
        <f t="shared" si="69"/>
        <v/>
      </c>
    </row>
    <row r="128" spans="2:52" x14ac:dyDescent="0.2">
      <c r="B128" s="37">
        <f t="shared" si="43"/>
        <v>10</v>
      </c>
      <c r="C128" s="37">
        <f t="shared" si="44"/>
        <v>33</v>
      </c>
      <c r="D128" s="37" t="str">
        <f t="shared" si="45"/>
        <v>1994_10_33</v>
      </c>
      <c r="E128" s="37" t="str">
        <f t="shared" si="47"/>
        <v>1_33_10</v>
      </c>
      <c r="F128" s="37">
        <f t="shared" si="48"/>
        <v>1</v>
      </c>
      <c r="G128" s="37">
        <f t="shared" si="49"/>
        <v>127</v>
      </c>
      <c r="H128" s="37">
        <f t="shared" si="50"/>
        <v>1127</v>
      </c>
      <c r="I128" s="44">
        <v>1994</v>
      </c>
      <c r="J128" s="44" t="s">
        <v>111</v>
      </c>
      <c r="K128" s="44" t="s">
        <v>485</v>
      </c>
      <c r="L128" s="44" t="str">
        <f t="shared" si="51"/>
        <v>1994_農業</v>
      </c>
      <c r="M128" s="44" t="str">
        <f t="shared" si="52"/>
        <v>1994_農業_農業会計</v>
      </c>
      <c r="N128" s="44">
        <f t="shared" si="46"/>
        <v>1127</v>
      </c>
      <c r="P128" s="44">
        <f t="shared" si="53"/>
        <v>127</v>
      </c>
      <c r="X128" s="46">
        <v>25</v>
      </c>
      <c r="Y128" s="43">
        <f t="shared" si="65"/>
        <v>8</v>
      </c>
      <c r="Z128" s="44" t="str">
        <f t="shared" si="66"/>
        <v>英語</v>
      </c>
      <c r="AA128" s="44" t="str">
        <f t="shared" si="72"/>
        <v/>
      </c>
      <c r="AB128" s="44" t="str">
        <f t="shared" si="72"/>
        <v/>
      </c>
      <c r="AC128" s="44" t="str">
        <f t="shared" si="72"/>
        <v/>
      </c>
      <c r="AD128" s="44" t="str">
        <f t="shared" si="72"/>
        <v/>
      </c>
      <c r="AE128" s="44" t="str">
        <f t="shared" si="72"/>
        <v/>
      </c>
      <c r="AF128" s="44" t="str">
        <f t="shared" si="72"/>
        <v/>
      </c>
      <c r="AG128" s="44" t="str">
        <f t="shared" si="72"/>
        <v/>
      </c>
      <c r="AH128" s="44" t="str">
        <f t="shared" si="72"/>
        <v/>
      </c>
      <c r="AI128" s="44" t="str">
        <f t="shared" si="72"/>
        <v/>
      </c>
      <c r="AJ128" s="44" t="str">
        <f t="shared" si="72"/>
        <v/>
      </c>
      <c r="AK128" s="44" t="str">
        <f t="shared" si="73"/>
        <v/>
      </c>
      <c r="AL128" s="44" t="str">
        <f t="shared" si="73"/>
        <v/>
      </c>
      <c r="AM128" s="44" t="str">
        <f t="shared" si="73"/>
        <v>造園計画</v>
      </c>
      <c r="AN128" s="44" t="str">
        <f t="shared" si="73"/>
        <v>電子情報技術</v>
      </c>
      <c r="AO128" s="44" t="str">
        <f t="shared" si="73"/>
        <v/>
      </c>
      <c r="AP128" s="44" t="str">
        <f t="shared" si="73"/>
        <v/>
      </c>
      <c r="AQ128" s="44" t="str">
        <f t="shared" si="73"/>
        <v/>
      </c>
      <c r="AR128" s="44" t="str">
        <f t="shared" si="73"/>
        <v/>
      </c>
      <c r="AS128" s="44" t="str">
        <f t="shared" si="73"/>
        <v/>
      </c>
      <c r="AT128" s="44" t="str">
        <f t="shared" si="73"/>
        <v/>
      </c>
      <c r="AU128" s="44" t="str">
        <f t="shared" si="73"/>
        <v/>
      </c>
      <c r="AV128" s="44" t="str">
        <f t="shared" si="73"/>
        <v/>
      </c>
      <c r="AW128" s="44" t="str">
        <f t="shared" si="73"/>
        <v/>
      </c>
      <c r="AX128" s="44" t="str">
        <f t="shared" si="73"/>
        <v/>
      </c>
      <c r="AY128" s="44" t="str">
        <f t="shared" si="73"/>
        <v/>
      </c>
      <c r="AZ128" s="44" t="str">
        <f t="shared" si="69"/>
        <v/>
      </c>
    </row>
    <row r="129" spans="2:52" x14ac:dyDescent="0.2">
      <c r="B129" s="37">
        <f t="shared" si="43"/>
        <v>10</v>
      </c>
      <c r="C129" s="37">
        <f t="shared" si="44"/>
        <v>34</v>
      </c>
      <c r="D129" s="37" t="str">
        <f t="shared" si="45"/>
        <v>1994_10_34</v>
      </c>
      <c r="E129" s="37" t="str">
        <f t="shared" si="47"/>
        <v>1_34_10</v>
      </c>
      <c r="F129" s="37">
        <f t="shared" si="48"/>
        <v>1</v>
      </c>
      <c r="G129" s="37">
        <f t="shared" si="49"/>
        <v>128</v>
      </c>
      <c r="H129" s="37">
        <f t="shared" si="50"/>
        <v>1128</v>
      </c>
      <c r="I129" s="44">
        <v>1994</v>
      </c>
      <c r="J129" s="44" t="s">
        <v>111</v>
      </c>
      <c r="K129" s="44" t="s">
        <v>129</v>
      </c>
      <c r="L129" s="44" t="str">
        <f t="shared" si="51"/>
        <v>1994_農業</v>
      </c>
      <c r="M129" s="44" t="str">
        <f t="shared" si="52"/>
        <v>1994_農業_食品流通</v>
      </c>
      <c r="N129" s="44">
        <f t="shared" si="46"/>
        <v>1128</v>
      </c>
      <c r="P129" s="44">
        <f t="shared" si="53"/>
        <v>128</v>
      </c>
      <c r="X129" s="46">
        <v>26</v>
      </c>
      <c r="Y129" s="43" t="str">
        <f t="shared" si="65"/>
        <v/>
      </c>
      <c r="Z129" s="44" t="str">
        <f t="shared" si="66"/>
        <v/>
      </c>
      <c r="AA129" s="44" t="str">
        <f t="shared" si="72"/>
        <v/>
      </c>
      <c r="AB129" s="44" t="str">
        <f t="shared" si="72"/>
        <v/>
      </c>
      <c r="AC129" s="44" t="str">
        <f t="shared" si="72"/>
        <v/>
      </c>
      <c r="AD129" s="44" t="str">
        <f t="shared" si="72"/>
        <v/>
      </c>
      <c r="AE129" s="44" t="str">
        <f t="shared" si="72"/>
        <v/>
      </c>
      <c r="AF129" s="44" t="str">
        <f t="shared" si="72"/>
        <v/>
      </c>
      <c r="AG129" s="44" t="str">
        <f t="shared" si="72"/>
        <v/>
      </c>
      <c r="AH129" s="44" t="str">
        <f t="shared" si="72"/>
        <v/>
      </c>
      <c r="AI129" s="44" t="str">
        <f t="shared" si="72"/>
        <v/>
      </c>
      <c r="AJ129" s="44" t="str">
        <f t="shared" si="72"/>
        <v/>
      </c>
      <c r="AK129" s="44" t="str">
        <f t="shared" si="73"/>
        <v/>
      </c>
      <c r="AL129" s="44" t="str">
        <f t="shared" si="73"/>
        <v/>
      </c>
      <c r="AM129" s="44" t="str">
        <f t="shared" si="73"/>
        <v>造園技術</v>
      </c>
      <c r="AN129" s="44" t="str">
        <f t="shared" si="73"/>
        <v>プログラミング技術</v>
      </c>
      <c r="AO129" s="44" t="str">
        <f t="shared" si="73"/>
        <v/>
      </c>
      <c r="AP129" s="44" t="str">
        <f t="shared" si="73"/>
        <v/>
      </c>
      <c r="AQ129" s="44" t="str">
        <f t="shared" si="73"/>
        <v/>
      </c>
      <c r="AR129" s="44" t="str">
        <f t="shared" si="73"/>
        <v/>
      </c>
      <c r="AS129" s="44" t="str">
        <f t="shared" si="73"/>
        <v/>
      </c>
      <c r="AT129" s="44" t="str">
        <f t="shared" si="73"/>
        <v/>
      </c>
      <c r="AU129" s="44" t="str">
        <f t="shared" si="73"/>
        <v/>
      </c>
      <c r="AV129" s="44" t="str">
        <f t="shared" si="73"/>
        <v/>
      </c>
      <c r="AW129" s="44" t="str">
        <f t="shared" si="73"/>
        <v/>
      </c>
      <c r="AX129" s="44" t="str">
        <f t="shared" si="73"/>
        <v/>
      </c>
      <c r="AY129" s="44" t="str">
        <f t="shared" si="73"/>
        <v/>
      </c>
      <c r="AZ129" s="44" t="str">
        <f t="shared" si="69"/>
        <v/>
      </c>
    </row>
    <row r="130" spans="2:52" x14ac:dyDescent="0.2">
      <c r="B130" s="37">
        <f t="shared" ref="B130:B193" si="74">IF($I130="","",IF($I129&lt;&gt;$I130,1,IF($J129&lt;&gt;$J130,B129+1,B129)))</f>
        <v>10</v>
      </c>
      <c r="C130" s="37">
        <f t="shared" ref="C130:C193" si="75">IF($I130="","",IF($J129&lt;&gt;$J130,1,C129+1))</f>
        <v>35</v>
      </c>
      <c r="D130" s="37" t="str">
        <f t="shared" ref="D130:D193" si="76">IF($I130="","",$I130&amp;"_"&amp;$B130&amp;"_"&amp;$C130)</f>
        <v>1994_10_35</v>
      </c>
      <c r="E130" s="37" t="str">
        <f t="shared" si="47"/>
        <v>1_35_10</v>
      </c>
      <c r="F130" s="37">
        <f t="shared" si="48"/>
        <v>1</v>
      </c>
      <c r="G130" s="37">
        <f t="shared" si="49"/>
        <v>129</v>
      </c>
      <c r="H130" s="37">
        <f t="shared" si="50"/>
        <v>1129</v>
      </c>
      <c r="I130" s="44">
        <v>1994</v>
      </c>
      <c r="J130" s="44" t="s">
        <v>111</v>
      </c>
      <c r="K130" s="44" t="s">
        <v>486</v>
      </c>
      <c r="L130" s="44" t="str">
        <f t="shared" si="51"/>
        <v>1994_農業</v>
      </c>
      <c r="M130" s="44" t="str">
        <f t="shared" si="52"/>
        <v>1994_農業_食品加工</v>
      </c>
      <c r="N130" s="44">
        <f t="shared" ref="N130:N193" si="77">H130</f>
        <v>1129</v>
      </c>
      <c r="P130" s="44">
        <f t="shared" si="53"/>
        <v>129</v>
      </c>
      <c r="X130" s="46">
        <v>27</v>
      </c>
      <c r="Y130" s="43" t="str">
        <f t="shared" si="65"/>
        <v/>
      </c>
      <c r="Z130" s="44" t="str">
        <f t="shared" si="66"/>
        <v/>
      </c>
      <c r="AA130" s="44" t="str">
        <f t="shared" si="72"/>
        <v/>
      </c>
      <c r="AB130" s="44" t="str">
        <f t="shared" si="72"/>
        <v/>
      </c>
      <c r="AC130" s="44" t="str">
        <f t="shared" si="72"/>
        <v/>
      </c>
      <c r="AD130" s="44" t="str">
        <f t="shared" si="72"/>
        <v/>
      </c>
      <c r="AE130" s="44" t="str">
        <f t="shared" si="72"/>
        <v/>
      </c>
      <c r="AF130" s="44" t="str">
        <f t="shared" si="72"/>
        <v/>
      </c>
      <c r="AG130" s="44" t="str">
        <f t="shared" si="72"/>
        <v/>
      </c>
      <c r="AH130" s="44" t="str">
        <f t="shared" si="72"/>
        <v/>
      </c>
      <c r="AI130" s="44" t="str">
        <f t="shared" si="72"/>
        <v/>
      </c>
      <c r="AJ130" s="44" t="str">
        <f t="shared" si="72"/>
        <v/>
      </c>
      <c r="AK130" s="44" t="str">
        <f t="shared" si="73"/>
        <v/>
      </c>
      <c r="AL130" s="44" t="str">
        <f t="shared" si="73"/>
        <v/>
      </c>
      <c r="AM130" s="44" t="str">
        <f t="shared" si="73"/>
        <v>測量</v>
      </c>
      <c r="AN130" s="44" t="str">
        <f t="shared" si="73"/>
        <v>ハードウェア技術</v>
      </c>
      <c r="AO130" s="44" t="str">
        <f t="shared" si="73"/>
        <v/>
      </c>
      <c r="AP130" s="44" t="str">
        <f t="shared" si="73"/>
        <v/>
      </c>
      <c r="AQ130" s="44" t="str">
        <f t="shared" si="73"/>
        <v/>
      </c>
      <c r="AR130" s="44" t="str">
        <f t="shared" si="73"/>
        <v/>
      </c>
      <c r="AS130" s="44" t="str">
        <f t="shared" si="73"/>
        <v/>
      </c>
      <c r="AT130" s="44" t="str">
        <f t="shared" si="73"/>
        <v/>
      </c>
      <c r="AU130" s="44" t="str">
        <f t="shared" si="73"/>
        <v/>
      </c>
      <c r="AV130" s="44" t="str">
        <f t="shared" si="73"/>
        <v/>
      </c>
      <c r="AW130" s="44" t="str">
        <f t="shared" si="73"/>
        <v/>
      </c>
      <c r="AX130" s="44" t="str">
        <f t="shared" si="73"/>
        <v/>
      </c>
      <c r="AY130" s="44" t="str">
        <f t="shared" si="73"/>
        <v/>
      </c>
      <c r="AZ130" s="44" t="str">
        <f t="shared" si="69"/>
        <v/>
      </c>
    </row>
    <row r="131" spans="2:52" x14ac:dyDescent="0.2">
      <c r="B131" s="37">
        <f t="shared" si="74"/>
        <v>10</v>
      </c>
      <c r="C131" s="37">
        <f t="shared" si="75"/>
        <v>36</v>
      </c>
      <c r="D131" s="37" t="str">
        <f t="shared" si="76"/>
        <v>1994_10_36</v>
      </c>
      <c r="E131" s="37" t="str">
        <f t="shared" ref="E131:E194" si="78">IF($I131="","",$F131&amp;"_"&amp;$C131&amp;"_"&amp;$B131)</f>
        <v>1_36_10</v>
      </c>
      <c r="F131" s="37">
        <f t="shared" ref="F131:F194" si="79">IF($I131="","",IF($I130&lt;&gt;$I131,F130+1,F130))</f>
        <v>1</v>
      </c>
      <c r="G131" s="37">
        <f t="shared" ref="G131:G194" si="80">IF($I131="","",IF($I130&lt;&gt;$I131,1,G130+1))</f>
        <v>130</v>
      </c>
      <c r="H131" s="37">
        <f t="shared" ref="H131:H194" si="81">IF($I131="","",1000*F131+G131)</f>
        <v>1130</v>
      </c>
      <c r="I131" s="44">
        <v>1994</v>
      </c>
      <c r="J131" s="44" t="s">
        <v>111</v>
      </c>
      <c r="K131" s="44" t="s">
        <v>487</v>
      </c>
      <c r="L131" s="44" t="str">
        <f t="shared" ref="L131:L194" si="82">$I131&amp;"_"&amp;$J131</f>
        <v>1994_農業</v>
      </c>
      <c r="M131" s="44" t="str">
        <f t="shared" ref="M131:M194" si="83">$I131&amp;"_"&amp;$J131&amp;"_"&amp;$K131</f>
        <v>1994_農業_生活園芸</v>
      </c>
      <c r="N131" s="44">
        <f t="shared" si="77"/>
        <v>1130</v>
      </c>
      <c r="P131" s="44">
        <f t="shared" ref="P131:P194" si="84">IF(COUNTIF(K131,"*"&amp;$X$1&amp;"*"),P130+1,P130)</f>
        <v>130</v>
      </c>
      <c r="X131" s="46">
        <v>28</v>
      </c>
      <c r="Y131" s="43" t="str">
        <f t="shared" si="65"/>
        <v/>
      </c>
      <c r="Z131" s="44" t="str">
        <f t="shared" si="66"/>
        <v/>
      </c>
      <c r="AA131" s="44" t="str">
        <f t="shared" si="72"/>
        <v/>
      </c>
      <c r="AB131" s="44" t="str">
        <f t="shared" si="72"/>
        <v/>
      </c>
      <c r="AC131" s="44" t="str">
        <f t="shared" si="72"/>
        <v/>
      </c>
      <c r="AD131" s="44" t="str">
        <f t="shared" si="72"/>
        <v/>
      </c>
      <c r="AE131" s="44" t="str">
        <f t="shared" si="72"/>
        <v/>
      </c>
      <c r="AF131" s="44" t="str">
        <f t="shared" si="72"/>
        <v/>
      </c>
      <c r="AG131" s="44" t="str">
        <f t="shared" si="72"/>
        <v/>
      </c>
      <c r="AH131" s="44" t="str">
        <f t="shared" si="72"/>
        <v/>
      </c>
      <c r="AI131" s="44" t="str">
        <f t="shared" si="72"/>
        <v/>
      </c>
      <c r="AJ131" s="44" t="str">
        <f t="shared" si="72"/>
        <v/>
      </c>
      <c r="AK131" s="44" t="str">
        <f t="shared" si="73"/>
        <v/>
      </c>
      <c r="AL131" s="44" t="str">
        <f t="shared" si="73"/>
        <v/>
      </c>
      <c r="AM131" s="44" t="str">
        <f t="shared" si="73"/>
        <v>生物活用</v>
      </c>
      <c r="AN131" s="44" t="str">
        <f t="shared" si="73"/>
        <v>ソフトウェア技術</v>
      </c>
      <c r="AO131" s="44" t="str">
        <f t="shared" si="73"/>
        <v/>
      </c>
      <c r="AP131" s="44" t="str">
        <f t="shared" si="73"/>
        <v/>
      </c>
      <c r="AQ131" s="44" t="str">
        <f t="shared" si="73"/>
        <v/>
      </c>
      <c r="AR131" s="44" t="str">
        <f t="shared" si="73"/>
        <v/>
      </c>
      <c r="AS131" s="44" t="str">
        <f t="shared" si="73"/>
        <v/>
      </c>
      <c r="AT131" s="44" t="str">
        <f t="shared" si="73"/>
        <v/>
      </c>
      <c r="AU131" s="44" t="str">
        <f t="shared" si="73"/>
        <v/>
      </c>
      <c r="AV131" s="44" t="str">
        <f t="shared" si="73"/>
        <v/>
      </c>
      <c r="AW131" s="44" t="str">
        <f t="shared" si="73"/>
        <v/>
      </c>
      <c r="AX131" s="44" t="str">
        <f t="shared" si="73"/>
        <v/>
      </c>
      <c r="AY131" s="44" t="str">
        <f t="shared" si="73"/>
        <v/>
      </c>
      <c r="AZ131" s="44" t="str">
        <f t="shared" si="69"/>
        <v/>
      </c>
    </row>
    <row r="132" spans="2:52" x14ac:dyDescent="0.2">
      <c r="B132" s="37">
        <f t="shared" si="74"/>
        <v>10</v>
      </c>
      <c r="C132" s="37">
        <f t="shared" si="75"/>
        <v>37</v>
      </c>
      <c r="D132" s="37" t="str">
        <f t="shared" si="76"/>
        <v>1994_10_37</v>
      </c>
      <c r="E132" s="37" t="str">
        <f t="shared" si="78"/>
        <v>1_37_10</v>
      </c>
      <c r="F132" s="37">
        <f t="shared" si="79"/>
        <v>1</v>
      </c>
      <c r="G132" s="37">
        <f t="shared" si="80"/>
        <v>131</v>
      </c>
      <c r="H132" s="37">
        <f t="shared" si="81"/>
        <v>1131</v>
      </c>
      <c r="I132" s="44">
        <v>1994</v>
      </c>
      <c r="J132" s="44" t="s">
        <v>111</v>
      </c>
      <c r="K132" s="44" t="s">
        <v>421</v>
      </c>
      <c r="L132" s="44" t="str">
        <f t="shared" si="82"/>
        <v>1994_農業</v>
      </c>
      <c r="M132" s="44" t="str">
        <f t="shared" si="83"/>
        <v>1994_農業_その他の科目</v>
      </c>
      <c r="N132" s="44">
        <f t="shared" si="77"/>
        <v>1131</v>
      </c>
      <c r="P132" s="44">
        <f t="shared" si="84"/>
        <v>131</v>
      </c>
      <c r="X132" s="46">
        <v>29</v>
      </c>
      <c r="Y132" s="43" t="str">
        <f t="shared" si="65"/>
        <v/>
      </c>
      <c r="Z132" s="44" t="str">
        <f t="shared" si="66"/>
        <v/>
      </c>
      <c r="AA132" s="44" t="str">
        <f t="shared" si="72"/>
        <v/>
      </c>
      <c r="AB132" s="44" t="str">
        <f t="shared" si="72"/>
        <v/>
      </c>
      <c r="AC132" s="44" t="str">
        <f t="shared" si="72"/>
        <v/>
      </c>
      <c r="AD132" s="44" t="str">
        <f t="shared" si="72"/>
        <v/>
      </c>
      <c r="AE132" s="44" t="str">
        <f t="shared" si="72"/>
        <v/>
      </c>
      <c r="AF132" s="44" t="str">
        <f t="shared" si="72"/>
        <v/>
      </c>
      <c r="AG132" s="44" t="str">
        <f t="shared" si="72"/>
        <v/>
      </c>
      <c r="AH132" s="44" t="str">
        <f t="shared" si="72"/>
        <v/>
      </c>
      <c r="AI132" s="44" t="str">
        <f t="shared" si="72"/>
        <v/>
      </c>
      <c r="AJ132" s="44" t="str">
        <f t="shared" si="72"/>
        <v/>
      </c>
      <c r="AK132" s="44" t="str">
        <f t="shared" si="73"/>
        <v/>
      </c>
      <c r="AL132" s="44" t="str">
        <f t="shared" si="73"/>
        <v/>
      </c>
      <c r="AM132" s="44" t="str">
        <f t="shared" si="73"/>
        <v>グリーンライフ</v>
      </c>
      <c r="AN132" s="44" t="str">
        <f t="shared" si="73"/>
        <v>マルチメディア応用</v>
      </c>
      <c r="AO132" s="44" t="str">
        <f t="shared" si="73"/>
        <v/>
      </c>
      <c r="AP132" s="44" t="str">
        <f t="shared" si="73"/>
        <v/>
      </c>
      <c r="AQ132" s="44" t="str">
        <f t="shared" si="73"/>
        <v/>
      </c>
      <c r="AR132" s="44" t="str">
        <f t="shared" si="73"/>
        <v/>
      </c>
      <c r="AS132" s="44" t="str">
        <f t="shared" si="73"/>
        <v/>
      </c>
      <c r="AT132" s="44" t="str">
        <f t="shared" si="73"/>
        <v/>
      </c>
      <c r="AU132" s="44" t="str">
        <f t="shared" si="73"/>
        <v/>
      </c>
      <c r="AV132" s="44" t="str">
        <f t="shared" si="73"/>
        <v/>
      </c>
      <c r="AW132" s="44" t="str">
        <f t="shared" si="73"/>
        <v/>
      </c>
      <c r="AX132" s="44" t="str">
        <f t="shared" si="73"/>
        <v/>
      </c>
      <c r="AY132" s="44" t="str">
        <f t="shared" si="73"/>
        <v/>
      </c>
      <c r="AZ132" s="44" t="str">
        <f t="shared" si="69"/>
        <v/>
      </c>
    </row>
    <row r="133" spans="2:52" x14ac:dyDescent="0.2">
      <c r="B133" s="37">
        <f t="shared" si="74"/>
        <v>11</v>
      </c>
      <c r="C133" s="37">
        <f t="shared" si="75"/>
        <v>1</v>
      </c>
      <c r="D133" s="37" t="str">
        <f t="shared" si="76"/>
        <v>1994_11_1</v>
      </c>
      <c r="E133" s="37" t="str">
        <f t="shared" si="78"/>
        <v>1_1_11</v>
      </c>
      <c r="F133" s="37">
        <f t="shared" si="79"/>
        <v>1</v>
      </c>
      <c r="G133" s="37">
        <f t="shared" si="80"/>
        <v>132</v>
      </c>
      <c r="H133" s="37">
        <f t="shared" si="81"/>
        <v>1132</v>
      </c>
      <c r="I133" s="44">
        <v>1994</v>
      </c>
      <c r="J133" s="44" t="s">
        <v>142</v>
      </c>
      <c r="K133" s="44" t="s">
        <v>488</v>
      </c>
      <c r="L133" s="44" t="str">
        <f t="shared" si="82"/>
        <v>1994_工業</v>
      </c>
      <c r="M133" s="44" t="str">
        <f t="shared" si="83"/>
        <v>1994_工業_工業基礎</v>
      </c>
      <c r="N133" s="44">
        <f t="shared" si="77"/>
        <v>1132</v>
      </c>
      <c r="P133" s="44">
        <f t="shared" si="84"/>
        <v>132</v>
      </c>
      <c r="X133" s="46">
        <v>30</v>
      </c>
      <c r="Y133" s="43" t="str">
        <f t="shared" si="65"/>
        <v/>
      </c>
      <c r="Z133" s="44" t="str">
        <f t="shared" si="66"/>
        <v/>
      </c>
      <c r="AA133" s="44" t="str">
        <f t="shared" si="72"/>
        <v/>
      </c>
      <c r="AB133" s="44" t="str">
        <f t="shared" si="72"/>
        <v/>
      </c>
      <c r="AC133" s="44" t="str">
        <f t="shared" si="72"/>
        <v/>
      </c>
      <c r="AD133" s="44" t="str">
        <f t="shared" si="72"/>
        <v/>
      </c>
      <c r="AE133" s="44" t="str">
        <f t="shared" si="72"/>
        <v/>
      </c>
      <c r="AF133" s="44" t="str">
        <f t="shared" si="72"/>
        <v/>
      </c>
      <c r="AG133" s="44" t="str">
        <f t="shared" si="72"/>
        <v/>
      </c>
      <c r="AH133" s="44" t="str">
        <f t="shared" si="72"/>
        <v/>
      </c>
      <c r="AI133" s="44" t="str">
        <f t="shared" si="72"/>
        <v/>
      </c>
      <c r="AJ133" s="44" t="str">
        <f t="shared" si="72"/>
        <v/>
      </c>
      <c r="AK133" s="44" t="str">
        <f t="shared" si="73"/>
        <v/>
      </c>
      <c r="AL133" s="44" t="str">
        <f t="shared" si="73"/>
        <v/>
      </c>
      <c r="AM133" s="44" t="str">
        <f t="shared" si="73"/>
        <v>学校設定科目</v>
      </c>
      <c r="AN133" s="44" t="str">
        <f t="shared" si="73"/>
        <v>建築構造</v>
      </c>
      <c r="AO133" s="44" t="str">
        <f t="shared" si="73"/>
        <v/>
      </c>
      <c r="AP133" s="44" t="str">
        <f t="shared" si="73"/>
        <v/>
      </c>
      <c r="AQ133" s="44" t="str">
        <f t="shared" si="73"/>
        <v/>
      </c>
      <c r="AR133" s="44" t="str">
        <f t="shared" si="73"/>
        <v/>
      </c>
      <c r="AS133" s="44" t="str">
        <f t="shared" si="73"/>
        <v/>
      </c>
      <c r="AT133" s="44" t="str">
        <f t="shared" si="73"/>
        <v/>
      </c>
      <c r="AU133" s="44" t="str">
        <f t="shared" si="73"/>
        <v/>
      </c>
      <c r="AV133" s="44" t="str">
        <f t="shared" si="73"/>
        <v/>
      </c>
      <c r="AW133" s="44" t="str">
        <f t="shared" si="73"/>
        <v/>
      </c>
      <c r="AX133" s="44" t="str">
        <f t="shared" si="73"/>
        <v/>
      </c>
      <c r="AY133" s="44" t="str">
        <f t="shared" si="73"/>
        <v/>
      </c>
      <c r="AZ133" s="44" t="str">
        <f t="shared" si="69"/>
        <v/>
      </c>
    </row>
    <row r="134" spans="2:52" x14ac:dyDescent="0.2">
      <c r="B134" s="37">
        <f t="shared" si="74"/>
        <v>11</v>
      </c>
      <c r="C134" s="37">
        <f t="shared" si="75"/>
        <v>2</v>
      </c>
      <c r="D134" s="37" t="str">
        <f t="shared" si="76"/>
        <v>1994_11_2</v>
      </c>
      <c r="E134" s="37" t="str">
        <f t="shared" si="78"/>
        <v>1_2_11</v>
      </c>
      <c r="F134" s="37">
        <f t="shared" si="79"/>
        <v>1</v>
      </c>
      <c r="G134" s="37">
        <f t="shared" si="80"/>
        <v>133</v>
      </c>
      <c r="H134" s="37">
        <f t="shared" si="81"/>
        <v>1133</v>
      </c>
      <c r="I134" s="44">
        <v>1994</v>
      </c>
      <c r="J134" s="44" t="s">
        <v>142</v>
      </c>
      <c r="K134" s="44" t="s">
        <v>144</v>
      </c>
      <c r="L134" s="44" t="str">
        <f t="shared" si="82"/>
        <v>1994_工業</v>
      </c>
      <c r="M134" s="44" t="str">
        <f t="shared" si="83"/>
        <v>1994_工業_実習</v>
      </c>
      <c r="N134" s="44">
        <f t="shared" si="77"/>
        <v>1133</v>
      </c>
      <c r="P134" s="44">
        <f t="shared" si="84"/>
        <v>133</v>
      </c>
      <c r="X134" s="46">
        <v>31</v>
      </c>
      <c r="Y134" s="43" t="str">
        <f t="shared" si="65"/>
        <v/>
      </c>
      <c r="Z134" s="44" t="str">
        <f t="shared" si="66"/>
        <v/>
      </c>
      <c r="AA134" s="44" t="str">
        <f t="shared" ref="AA134:AJ143" si="85">IFERROR(VLOOKUP($W$101&amp;"_"&amp;AA$101&amp;"_"&amp;$X134,$D:$K,8,0),"")</f>
        <v/>
      </c>
      <c r="AB134" s="44" t="str">
        <f t="shared" si="85"/>
        <v/>
      </c>
      <c r="AC134" s="44" t="str">
        <f t="shared" si="85"/>
        <v/>
      </c>
      <c r="AD134" s="44" t="str">
        <f t="shared" si="85"/>
        <v/>
      </c>
      <c r="AE134" s="44" t="str">
        <f t="shared" si="85"/>
        <v/>
      </c>
      <c r="AF134" s="44" t="str">
        <f t="shared" si="85"/>
        <v/>
      </c>
      <c r="AG134" s="44" t="str">
        <f t="shared" si="85"/>
        <v/>
      </c>
      <c r="AH134" s="44" t="str">
        <f t="shared" si="85"/>
        <v/>
      </c>
      <c r="AI134" s="44" t="str">
        <f t="shared" si="85"/>
        <v/>
      </c>
      <c r="AJ134" s="44" t="str">
        <f t="shared" si="85"/>
        <v/>
      </c>
      <c r="AK134" s="44" t="str">
        <f t="shared" ref="AK134:AY143" si="86">IFERROR(VLOOKUP($W$101&amp;"_"&amp;AK$101&amp;"_"&amp;$X134,$D:$K,8,0),"")</f>
        <v/>
      </c>
      <c r="AL134" s="44" t="str">
        <f t="shared" si="86"/>
        <v/>
      </c>
      <c r="AM134" s="44" t="str">
        <f t="shared" si="86"/>
        <v/>
      </c>
      <c r="AN134" s="44" t="str">
        <f t="shared" si="86"/>
        <v>建築施工</v>
      </c>
      <c r="AO134" s="44" t="str">
        <f t="shared" si="86"/>
        <v/>
      </c>
      <c r="AP134" s="44" t="str">
        <f t="shared" si="86"/>
        <v/>
      </c>
      <c r="AQ134" s="44" t="str">
        <f t="shared" si="86"/>
        <v/>
      </c>
      <c r="AR134" s="44" t="str">
        <f t="shared" si="86"/>
        <v/>
      </c>
      <c r="AS134" s="44" t="str">
        <f t="shared" si="86"/>
        <v/>
      </c>
      <c r="AT134" s="44" t="str">
        <f t="shared" si="86"/>
        <v/>
      </c>
      <c r="AU134" s="44" t="str">
        <f t="shared" si="86"/>
        <v/>
      </c>
      <c r="AV134" s="44" t="str">
        <f t="shared" si="86"/>
        <v/>
      </c>
      <c r="AW134" s="44" t="str">
        <f t="shared" si="86"/>
        <v/>
      </c>
      <c r="AX134" s="44" t="str">
        <f t="shared" si="86"/>
        <v/>
      </c>
      <c r="AY134" s="44" t="str">
        <f t="shared" si="86"/>
        <v/>
      </c>
      <c r="AZ134" s="44" t="str">
        <f t="shared" si="69"/>
        <v/>
      </c>
    </row>
    <row r="135" spans="2:52" x14ac:dyDescent="0.2">
      <c r="B135" s="37">
        <f t="shared" si="74"/>
        <v>11</v>
      </c>
      <c r="C135" s="37">
        <f t="shared" si="75"/>
        <v>3</v>
      </c>
      <c r="D135" s="37" t="str">
        <f t="shared" si="76"/>
        <v>1994_11_3</v>
      </c>
      <c r="E135" s="37" t="str">
        <f t="shared" si="78"/>
        <v>1_3_11</v>
      </c>
      <c r="F135" s="37">
        <f t="shared" si="79"/>
        <v>1</v>
      </c>
      <c r="G135" s="37">
        <f t="shared" si="80"/>
        <v>134</v>
      </c>
      <c r="H135" s="37">
        <f t="shared" si="81"/>
        <v>1134</v>
      </c>
      <c r="I135" s="44">
        <v>1994</v>
      </c>
      <c r="J135" s="44" t="s">
        <v>142</v>
      </c>
      <c r="K135" s="44" t="s">
        <v>145</v>
      </c>
      <c r="L135" s="44" t="str">
        <f t="shared" si="82"/>
        <v>1994_工業</v>
      </c>
      <c r="M135" s="44" t="str">
        <f t="shared" si="83"/>
        <v>1994_工業_製図</v>
      </c>
      <c r="N135" s="44">
        <f t="shared" si="77"/>
        <v>1134</v>
      </c>
      <c r="P135" s="44">
        <f t="shared" si="84"/>
        <v>134</v>
      </c>
      <c r="X135" s="46">
        <v>32</v>
      </c>
      <c r="Y135" s="43" t="str">
        <f t="shared" si="65"/>
        <v/>
      </c>
      <c r="Z135" s="44" t="str">
        <f t="shared" si="66"/>
        <v/>
      </c>
      <c r="AA135" s="44" t="str">
        <f t="shared" si="85"/>
        <v/>
      </c>
      <c r="AB135" s="44" t="str">
        <f t="shared" si="85"/>
        <v/>
      </c>
      <c r="AC135" s="44" t="str">
        <f t="shared" si="85"/>
        <v/>
      </c>
      <c r="AD135" s="44" t="str">
        <f t="shared" si="85"/>
        <v/>
      </c>
      <c r="AE135" s="44" t="str">
        <f t="shared" si="85"/>
        <v/>
      </c>
      <c r="AF135" s="44" t="str">
        <f t="shared" si="85"/>
        <v/>
      </c>
      <c r="AG135" s="44" t="str">
        <f t="shared" si="85"/>
        <v/>
      </c>
      <c r="AH135" s="44" t="str">
        <f t="shared" si="85"/>
        <v/>
      </c>
      <c r="AI135" s="44" t="str">
        <f t="shared" si="85"/>
        <v/>
      </c>
      <c r="AJ135" s="44" t="str">
        <f t="shared" si="85"/>
        <v/>
      </c>
      <c r="AK135" s="44" t="str">
        <f t="shared" si="86"/>
        <v/>
      </c>
      <c r="AL135" s="44" t="str">
        <f t="shared" si="86"/>
        <v/>
      </c>
      <c r="AM135" s="44" t="str">
        <f t="shared" si="86"/>
        <v/>
      </c>
      <c r="AN135" s="44" t="str">
        <f t="shared" si="86"/>
        <v>建築構造設計</v>
      </c>
      <c r="AO135" s="44" t="str">
        <f t="shared" si="86"/>
        <v/>
      </c>
      <c r="AP135" s="44" t="str">
        <f t="shared" si="86"/>
        <v/>
      </c>
      <c r="AQ135" s="44" t="str">
        <f t="shared" si="86"/>
        <v/>
      </c>
      <c r="AR135" s="44" t="str">
        <f t="shared" si="86"/>
        <v/>
      </c>
      <c r="AS135" s="44" t="str">
        <f t="shared" si="86"/>
        <v/>
      </c>
      <c r="AT135" s="44" t="str">
        <f t="shared" si="86"/>
        <v/>
      </c>
      <c r="AU135" s="44" t="str">
        <f t="shared" si="86"/>
        <v/>
      </c>
      <c r="AV135" s="44" t="str">
        <f t="shared" si="86"/>
        <v/>
      </c>
      <c r="AW135" s="44" t="str">
        <f t="shared" si="86"/>
        <v/>
      </c>
      <c r="AX135" s="44" t="str">
        <f t="shared" si="86"/>
        <v/>
      </c>
      <c r="AY135" s="44" t="str">
        <f t="shared" si="86"/>
        <v/>
      </c>
      <c r="AZ135" s="44" t="str">
        <f t="shared" si="69"/>
        <v/>
      </c>
    </row>
    <row r="136" spans="2:52" x14ac:dyDescent="0.2">
      <c r="B136" s="37">
        <f t="shared" si="74"/>
        <v>11</v>
      </c>
      <c r="C136" s="37">
        <f t="shared" si="75"/>
        <v>4</v>
      </c>
      <c r="D136" s="37" t="str">
        <f t="shared" si="76"/>
        <v>1994_11_4</v>
      </c>
      <c r="E136" s="37" t="str">
        <f t="shared" si="78"/>
        <v>1_4_11</v>
      </c>
      <c r="F136" s="37">
        <f t="shared" si="79"/>
        <v>1</v>
      </c>
      <c r="G136" s="37">
        <f t="shared" si="80"/>
        <v>135</v>
      </c>
      <c r="H136" s="37">
        <f t="shared" si="81"/>
        <v>1135</v>
      </c>
      <c r="I136" s="44">
        <v>1994</v>
      </c>
      <c r="J136" s="44" t="s">
        <v>142</v>
      </c>
      <c r="K136" s="44" t="s">
        <v>489</v>
      </c>
      <c r="L136" s="44" t="str">
        <f t="shared" si="82"/>
        <v>1994_工業</v>
      </c>
      <c r="M136" s="44" t="str">
        <f t="shared" si="83"/>
        <v>1994_工業_工業数理</v>
      </c>
      <c r="N136" s="44">
        <f t="shared" si="77"/>
        <v>1135</v>
      </c>
      <c r="P136" s="44">
        <f t="shared" si="84"/>
        <v>135</v>
      </c>
      <c r="X136" s="46">
        <v>33</v>
      </c>
      <c r="Y136" s="43" t="str">
        <f t="shared" ref="Y136:Y167" si="87">IF($Z136="","",COUNTIF($L:$L,W$101&amp;"_"&amp;$Z136))</f>
        <v/>
      </c>
      <c r="Z136" s="44" t="str">
        <f t="shared" ref="Z136:Z167" si="88">IFERROR(VLOOKUP($W$101&amp;"_"&amp;$X136&amp;"_1",$D:$J,7,0),"")</f>
        <v/>
      </c>
      <c r="AA136" s="44" t="str">
        <f t="shared" si="85"/>
        <v/>
      </c>
      <c r="AB136" s="44" t="str">
        <f t="shared" si="85"/>
        <v/>
      </c>
      <c r="AC136" s="44" t="str">
        <f t="shared" si="85"/>
        <v/>
      </c>
      <c r="AD136" s="44" t="str">
        <f t="shared" si="85"/>
        <v/>
      </c>
      <c r="AE136" s="44" t="str">
        <f t="shared" si="85"/>
        <v/>
      </c>
      <c r="AF136" s="44" t="str">
        <f t="shared" si="85"/>
        <v/>
      </c>
      <c r="AG136" s="44" t="str">
        <f t="shared" si="85"/>
        <v/>
      </c>
      <c r="AH136" s="44" t="str">
        <f t="shared" si="85"/>
        <v/>
      </c>
      <c r="AI136" s="44" t="str">
        <f t="shared" si="85"/>
        <v/>
      </c>
      <c r="AJ136" s="44" t="str">
        <f t="shared" si="85"/>
        <v/>
      </c>
      <c r="AK136" s="44" t="str">
        <f t="shared" si="86"/>
        <v/>
      </c>
      <c r="AL136" s="44" t="str">
        <f t="shared" si="86"/>
        <v/>
      </c>
      <c r="AM136" s="44" t="str">
        <f t="shared" si="86"/>
        <v/>
      </c>
      <c r="AN136" s="44" t="str">
        <f t="shared" si="86"/>
        <v>建築計画</v>
      </c>
      <c r="AO136" s="44" t="str">
        <f t="shared" si="86"/>
        <v/>
      </c>
      <c r="AP136" s="44" t="str">
        <f t="shared" si="86"/>
        <v/>
      </c>
      <c r="AQ136" s="44" t="str">
        <f t="shared" si="86"/>
        <v/>
      </c>
      <c r="AR136" s="44" t="str">
        <f t="shared" si="86"/>
        <v/>
      </c>
      <c r="AS136" s="44" t="str">
        <f t="shared" si="86"/>
        <v/>
      </c>
      <c r="AT136" s="44" t="str">
        <f t="shared" si="86"/>
        <v/>
      </c>
      <c r="AU136" s="44" t="str">
        <f t="shared" si="86"/>
        <v/>
      </c>
      <c r="AV136" s="44" t="str">
        <f t="shared" si="86"/>
        <v/>
      </c>
      <c r="AW136" s="44" t="str">
        <f t="shared" si="86"/>
        <v/>
      </c>
      <c r="AX136" s="44" t="str">
        <f t="shared" si="86"/>
        <v/>
      </c>
      <c r="AY136" s="44" t="str">
        <f t="shared" si="86"/>
        <v/>
      </c>
      <c r="AZ136" s="44" t="str">
        <f t="shared" ref="AZ136:AZ167" si="89">IFERROR(VLOOKUP($W$101&amp;"_"&amp;AZ$1&amp;"_"&amp;$X136,$D:$K,8,0),"")</f>
        <v/>
      </c>
    </row>
    <row r="137" spans="2:52" x14ac:dyDescent="0.2">
      <c r="B137" s="37">
        <f t="shared" si="74"/>
        <v>11</v>
      </c>
      <c r="C137" s="37">
        <f t="shared" si="75"/>
        <v>5</v>
      </c>
      <c r="D137" s="37" t="str">
        <f t="shared" si="76"/>
        <v>1994_11_5</v>
      </c>
      <c r="E137" s="37" t="str">
        <f t="shared" si="78"/>
        <v>1_5_11</v>
      </c>
      <c r="F137" s="37">
        <f t="shared" si="79"/>
        <v>1</v>
      </c>
      <c r="G137" s="37">
        <f t="shared" si="80"/>
        <v>136</v>
      </c>
      <c r="H137" s="37">
        <f t="shared" si="81"/>
        <v>1136</v>
      </c>
      <c r="I137" s="44">
        <v>1994</v>
      </c>
      <c r="J137" s="44" t="s">
        <v>142</v>
      </c>
      <c r="K137" s="44" t="s">
        <v>360</v>
      </c>
      <c r="L137" s="44" t="str">
        <f t="shared" si="82"/>
        <v>1994_工業</v>
      </c>
      <c r="M137" s="44" t="str">
        <f t="shared" si="83"/>
        <v>1994_工業_情報技術基礎</v>
      </c>
      <c r="N137" s="44">
        <f t="shared" si="77"/>
        <v>1136</v>
      </c>
      <c r="P137" s="44">
        <f t="shared" si="84"/>
        <v>136</v>
      </c>
      <c r="X137" s="46">
        <v>34</v>
      </c>
      <c r="Y137" s="43" t="str">
        <f t="shared" si="87"/>
        <v/>
      </c>
      <c r="Z137" s="44" t="str">
        <f t="shared" si="88"/>
        <v/>
      </c>
      <c r="AA137" s="44" t="str">
        <f t="shared" si="85"/>
        <v/>
      </c>
      <c r="AB137" s="44" t="str">
        <f t="shared" si="85"/>
        <v/>
      </c>
      <c r="AC137" s="44" t="str">
        <f t="shared" si="85"/>
        <v/>
      </c>
      <c r="AD137" s="44" t="str">
        <f t="shared" si="85"/>
        <v/>
      </c>
      <c r="AE137" s="44" t="str">
        <f t="shared" si="85"/>
        <v/>
      </c>
      <c r="AF137" s="44" t="str">
        <f t="shared" si="85"/>
        <v/>
      </c>
      <c r="AG137" s="44" t="str">
        <f t="shared" si="85"/>
        <v/>
      </c>
      <c r="AH137" s="44" t="str">
        <f t="shared" si="85"/>
        <v/>
      </c>
      <c r="AI137" s="44" t="str">
        <f t="shared" si="85"/>
        <v/>
      </c>
      <c r="AJ137" s="44" t="str">
        <f t="shared" si="85"/>
        <v/>
      </c>
      <c r="AK137" s="44" t="str">
        <f t="shared" si="86"/>
        <v/>
      </c>
      <c r="AL137" s="44" t="str">
        <f t="shared" si="86"/>
        <v/>
      </c>
      <c r="AM137" s="44" t="str">
        <f t="shared" si="86"/>
        <v/>
      </c>
      <c r="AN137" s="44" t="str">
        <f t="shared" si="86"/>
        <v>建築法規</v>
      </c>
      <c r="AO137" s="44" t="str">
        <f t="shared" si="86"/>
        <v/>
      </c>
      <c r="AP137" s="44" t="str">
        <f t="shared" si="86"/>
        <v/>
      </c>
      <c r="AQ137" s="44" t="str">
        <f t="shared" si="86"/>
        <v/>
      </c>
      <c r="AR137" s="44" t="str">
        <f t="shared" si="86"/>
        <v/>
      </c>
      <c r="AS137" s="44" t="str">
        <f t="shared" si="86"/>
        <v/>
      </c>
      <c r="AT137" s="44" t="str">
        <f t="shared" si="86"/>
        <v/>
      </c>
      <c r="AU137" s="44" t="str">
        <f t="shared" si="86"/>
        <v/>
      </c>
      <c r="AV137" s="44" t="str">
        <f t="shared" si="86"/>
        <v/>
      </c>
      <c r="AW137" s="44" t="str">
        <f t="shared" si="86"/>
        <v/>
      </c>
      <c r="AX137" s="44" t="str">
        <f t="shared" si="86"/>
        <v/>
      </c>
      <c r="AY137" s="44" t="str">
        <f t="shared" si="86"/>
        <v/>
      </c>
      <c r="AZ137" s="44" t="str">
        <f t="shared" si="89"/>
        <v/>
      </c>
    </row>
    <row r="138" spans="2:52" x14ac:dyDescent="0.2">
      <c r="B138" s="37">
        <f t="shared" si="74"/>
        <v>11</v>
      </c>
      <c r="C138" s="37">
        <f t="shared" si="75"/>
        <v>6</v>
      </c>
      <c r="D138" s="37" t="str">
        <f t="shared" si="76"/>
        <v>1994_11_6</v>
      </c>
      <c r="E138" s="37" t="str">
        <f t="shared" si="78"/>
        <v>1_6_11</v>
      </c>
      <c r="F138" s="37">
        <f t="shared" si="79"/>
        <v>1</v>
      </c>
      <c r="G138" s="37">
        <f t="shared" si="80"/>
        <v>137</v>
      </c>
      <c r="H138" s="37">
        <f t="shared" si="81"/>
        <v>1137</v>
      </c>
      <c r="I138" s="44">
        <v>1994</v>
      </c>
      <c r="J138" s="44" t="s">
        <v>142</v>
      </c>
      <c r="K138" s="44" t="s">
        <v>113</v>
      </c>
      <c r="L138" s="44" t="str">
        <f t="shared" si="82"/>
        <v>1994_工業</v>
      </c>
      <c r="M138" s="44" t="str">
        <f t="shared" si="83"/>
        <v>1994_工業_課題研究</v>
      </c>
      <c r="N138" s="44">
        <f t="shared" si="77"/>
        <v>1137</v>
      </c>
      <c r="P138" s="44">
        <f t="shared" si="84"/>
        <v>137</v>
      </c>
      <c r="X138" s="46">
        <v>35</v>
      </c>
      <c r="Y138" s="43" t="str">
        <f t="shared" si="87"/>
        <v/>
      </c>
      <c r="Z138" s="44" t="str">
        <f t="shared" si="88"/>
        <v/>
      </c>
      <c r="AA138" s="44" t="str">
        <f t="shared" si="85"/>
        <v/>
      </c>
      <c r="AB138" s="44" t="str">
        <f t="shared" si="85"/>
        <v/>
      </c>
      <c r="AC138" s="44" t="str">
        <f t="shared" si="85"/>
        <v/>
      </c>
      <c r="AD138" s="44" t="str">
        <f t="shared" si="85"/>
        <v/>
      </c>
      <c r="AE138" s="44" t="str">
        <f t="shared" si="85"/>
        <v/>
      </c>
      <c r="AF138" s="44" t="str">
        <f t="shared" si="85"/>
        <v/>
      </c>
      <c r="AG138" s="44" t="str">
        <f t="shared" si="85"/>
        <v/>
      </c>
      <c r="AH138" s="44" t="str">
        <f t="shared" si="85"/>
        <v/>
      </c>
      <c r="AI138" s="44" t="str">
        <f t="shared" si="85"/>
        <v/>
      </c>
      <c r="AJ138" s="44" t="str">
        <f t="shared" si="85"/>
        <v/>
      </c>
      <c r="AK138" s="44" t="str">
        <f t="shared" si="86"/>
        <v/>
      </c>
      <c r="AL138" s="44" t="str">
        <f t="shared" si="86"/>
        <v/>
      </c>
      <c r="AM138" s="44" t="str">
        <f t="shared" si="86"/>
        <v/>
      </c>
      <c r="AN138" s="44" t="str">
        <f t="shared" si="86"/>
        <v>設備計画</v>
      </c>
      <c r="AO138" s="44" t="str">
        <f t="shared" si="86"/>
        <v/>
      </c>
      <c r="AP138" s="44" t="str">
        <f t="shared" si="86"/>
        <v/>
      </c>
      <c r="AQ138" s="44" t="str">
        <f t="shared" si="86"/>
        <v/>
      </c>
      <c r="AR138" s="44" t="str">
        <f t="shared" si="86"/>
        <v/>
      </c>
      <c r="AS138" s="44" t="str">
        <f t="shared" si="86"/>
        <v/>
      </c>
      <c r="AT138" s="44" t="str">
        <f t="shared" si="86"/>
        <v/>
      </c>
      <c r="AU138" s="44" t="str">
        <f t="shared" si="86"/>
        <v/>
      </c>
      <c r="AV138" s="44" t="str">
        <f t="shared" si="86"/>
        <v/>
      </c>
      <c r="AW138" s="44" t="str">
        <f t="shared" si="86"/>
        <v/>
      </c>
      <c r="AX138" s="44" t="str">
        <f t="shared" si="86"/>
        <v/>
      </c>
      <c r="AY138" s="44" t="str">
        <f t="shared" si="86"/>
        <v/>
      </c>
      <c r="AZ138" s="44" t="str">
        <f t="shared" si="89"/>
        <v/>
      </c>
    </row>
    <row r="139" spans="2:52" x14ac:dyDescent="0.2">
      <c r="B139" s="37">
        <f t="shared" si="74"/>
        <v>11</v>
      </c>
      <c r="C139" s="37">
        <f t="shared" si="75"/>
        <v>7</v>
      </c>
      <c r="D139" s="37" t="str">
        <f t="shared" si="76"/>
        <v>1994_11_7</v>
      </c>
      <c r="E139" s="37" t="str">
        <f t="shared" si="78"/>
        <v>1_7_11</v>
      </c>
      <c r="F139" s="37">
        <f t="shared" si="79"/>
        <v>1</v>
      </c>
      <c r="G139" s="37">
        <f t="shared" si="80"/>
        <v>138</v>
      </c>
      <c r="H139" s="37">
        <f t="shared" si="81"/>
        <v>1138</v>
      </c>
      <c r="I139" s="44">
        <v>1994</v>
      </c>
      <c r="J139" s="44" t="s">
        <v>142</v>
      </c>
      <c r="K139" s="44" t="s">
        <v>149</v>
      </c>
      <c r="L139" s="44" t="str">
        <f t="shared" si="82"/>
        <v>1994_工業</v>
      </c>
      <c r="M139" s="44" t="str">
        <f t="shared" si="83"/>
        <v>1994_工業_機械工作</v>
      </c>
      <c r="N139" s="44">
        <f t="shared" si="77"/>
        <v>1138</v>
      </c>
      <c r="P139" s="44">
        <f t="shared" si="84"/>
        <v>138</v>
      </c>
      <c r="X139" s="46">
        <v>36</v>
      </c>
      <c r="Y139" s="43" t="str">
        <f t="shared" si="87"/>
        <v/>
      </c>
      <c r="Z139" s="44" t="str">
        <f t="shared" si="88"/>
        <v/>
      </c>
      <c r="AA139" s="44" t="str">
        <f t="shared" si="85"/>
        <v/>
      </c>
      <c r="AB139" s="44" t="str">
        <f t="shared" si="85"/>
        <v/>
      </c>
      <c r="AC139" s="44" t="str">
        <f t="shared" si="85"/>
        <v/>
      </c>
      <c r="AD139" s="44" t="str">
        <f t="shared" si="85"/>
        <v/>
      </c>
      <c r="AE139" s="44" t="str">
        <f t="shared" si="85"/>
        <v/>
      </c>
      <c r="AF139" s="44" t="str">
        <f t="shared" si="85"/>
        <v/>
      </c>
      <c r="AG139" s="44" t="str">
        <f t="shared" si="85"/>
        <v/>
      </c>
      <c r="AH139" s="44" t="str">
        <f t="shared" si="85"/>
        <v/>
      </c>
      <c r="AI139" s="44" t="str">
        <f t="shared" si="85"/>
        <v/>
      </c>
      <c r="AJ139" s="44" t="str">
        <f t="shared" si="85"/>
        <v/>
      </c>
      <c r="AK139" s="44" t="str">
        <f t="shared" si="86"/>
        <v/>
      </c>
      <c r="AL139" s="44" t="str">
        <f t="shared" si="86"/>
        <v/>
      </c>
      <c r="AM139" s="44" t="str">
        <f t="shared" si="86"/>
        <v/>
      </c>
      <c r="AN139" s="44" t="str">
        <f t="shared" si="86"/>
        <v>空気調和設備</v>
      </c>
      <c r="AO139" s="44" t="str">
        <f t="shared" si="86"/>
        <v/>
      </c>
      <c r="AP139" s="44" t="str">
        <f t="shared" si="86"/>
        <v/>
      </c>
      <c r="AQ139" s="44" t="str">
        <f t="shared" si="86"/>
        <v/>
      </c>
      <c r="AR139" s="44" t="str">
        <f t="shared" si="86"/>
        <v/>
      </c>
      <c r="AS139" s="44" t="str">
        <f t="shared" si="86"/>
        <v/>
      </c>
      <c r="AT139" s="44" t="str">
        <f t="shared" si="86"/>
        <v/>
      </c>
      <c r="AU139" s="44" t="str">
        <f t="shared" si="86"/>
        <v/>
      </c>
      <c r="AV139" s="44" t="str">
        <f t="shared" si="86"/>
        <v/>
      </c>
      <c r="AW139" s="44" t="str">
        <f t="shared" si="86"/>
        <v/>
      </c>
      <c r="AX139" s="44" t="str">
        <f t="shared" si="86"/>
        <v/>
      </c>
      <c r="AY139" s="44" t="str">
        <f t="shared" si="86"/>
        <v/>
      </c>
      <c r="AZ139" s="44" t="str">
        <f t="shared" si="89"/>
        <v/>
      </c>
    </row>
    <row r="140" spans="2:52" x14ac:dyDescent="0.2">
      <c r="B140" s="37">
        <f t="shared" si="74"/>
        <v>11</v>
      </c>
      <c r="C140" s="37">
        <f t="shared" si="75"/>
        <v>8</v>
      </c>
      <c r="D140" s="37" t="str">
        <f t="shared" si="76"/>
        <v>1994_11_8</v>
      </c>
      <c r="E140" s="37" t="str">
        <f t="shared" si="78"/>
        <v>1_8_11</v>
      </c>
      <c r="F140" s="37">
        <f t="shared" si="79"/>
        <v>1</v>
      </c>
      <c r="G140" s="37">
        <f t="shared" si="80"/>
        <v>139</v>
      </c>
      <c r="H140" s="37">
        <f t="shared" si="81"/>
        <v>1139</v>
      </c>
      <c r="I140" s="44">
        <v>1994</v>
      </c>
      <c r="J140" s="44" t="s">
        <v>142</v>
      </c>
      <c r="K140" s="44" t="s">
        <v>150</v>
      </c>
      <c r="L140" s="44" t="str">
        <f t="shared" si="82"/>
        <v>1994_工業</v>
      </c>
      <c r="M140" s="44" t="str">
        <f t="shared" si="83"/>
        <v>1994_工業_機械設計</v>
      </c>
      <c r="N140" s="44">
        <f t="shared" si="77"/>
        <v>1139</v>
      </c>
      <c r="P140" s="44">
        <f t="shared" si="84"/>
        <v>139</v>
      </c>
      <c r="X140" s="46">
        <v>37</v>
      </c>
      <c r="Y140" s="43" t="str">
        <f t="shared" si="87"/>
        <v/>
      </c>
      <c r="Z140" s="44" t="str">
        <f t="shared" si="88"/>
        <v/>
      </c>
      <c r="AA140" s="44" t="str">
        <f t="shared" si="85"/>
        <v/>
      </c>
      <c r="AB140" s="44" t="str">
        <f t="shared" si="85"/>
        <v/>
      </c>
      <c r="AC140" s="44" t="str">
        <f t="shared" si="85"/>
        <v/>
      </c>
      <c r="AD140" s="44" t="str">
        <f t="shared" si="85"/>
        <v/>
      </c>
      <c r="AE140" s="44" t="str">
        <f t="shared" si="85"/>
        <v/>
      </c>
      <c r="AF140" s="44" t="str">
        <f t="shared" si="85"/>
        <v/>
      </c>
      <c r="AG140" s="44" t="str">
        <f t="shared" si="85"/>
        <v/>
      </c>
      <c r="AH140" s="44" t="str">
        <f t="shared" si="85"/>
        <v/>
      </c>
      <c r="AI140" s="44" t="str">
        <f t="shared" si="85"/>
        <v/>
      </c>
      <c r="AJ140" s="44" t="str">
        <f t="shared" si="85"/>
        <v/>
      </c>
      <c r="AK140" s="44" t="str">
        <f t="shared" si="86"/>
        <v/>
      </c>
      <c r="AL140" s="44" t="str">
        <f t="shared" si="86"/>
        <v/>
      </c>
      <c r="AM140" s="44" t="str">
        <f t="shared" si="86"/>
        <v/>
      </c>
      <c r="AN140" s="44" t="str">
        <f t="shared" si="86"/>
        <v>衛生・防災設備</v>
      </c>
      <c r="AO140" s="44" t="str">
        <f t="shared" si="86"/>
        <v/>
      </c>
      <c r="AP140" s="44" t="str">
        <f t="shared" si="86"/>
        <v/>
      </c>
      <c r="AQ140" s="44" t="str">
        <f t="shared" si="86"/>
        <v/>
      </c>
      <c r="AR140" s="44" t="str">
        <f t="shared" si="86"/>
        <v/>
      </c>
      <c r="AS140" s="44" t="str">
        <f t="shared" si="86"/>
        <v/>
      </c>
      <c r="AT140" s="44" t="str">
        <f t="shared" si="86"/>
        <v/>
      </c>
      <c r="AU140" s="44" t="str">
        <f t="shared" si="86"/>
        <v/>
      </c>
      <c r="AV140" s="44" t="str">
        <f t="shared" si="86"/>
        <v/>
      </c>
      <c r="AW140" s="44" t="str">
        <f t="shared" si="86"/>
        <v/>
      </c>
      <c r="AX140" s="44" t="str">
        <f t="shared" si="86"/>
        <v/>
      </c>
      <c r="AY140" s="44" t="str">
        <f t="shared" si="86"/>
        <v/>
      </c>
      <c r="AZ140" s="44" t="str">
        <f t="shared" si="89"/>
        <v/>
      </c>
    </row>
    <row r="141" spans="2:52" x14ac:dyDescent="0.2">
      <c r="B141" s="37">
        <f t="shared" si="74"/>
        <v>11</v>
      </c>
      <c r="C141" s="37">
        <f t="shared" si="75"/>
        <v>9</v>
      </c>
      <c r="D141" s="37" t="str">
        <f t="shared" si="76"/>
        <v>1994_11_9</v>
      </c>
      <c r="E141" s="37" t="str">
        <f t="shared" si="78"/>
        <v>1_9_11</v>
      </c>
      <c r="F141" s="37">
        <f t="shared" si="79"/>
        <v>1</v>
      </c>
      <c r="G141" s="37">
        <f t="shared" si="80"/>
        <v>140</v>
      </c>
      <c r="H141" s="37">
        <f t="shared" si="81"/>
        <v>1140</v>
      </c>
      <c r="I141" s="44">
        <v>1994</v>
      </c>
      <c r="J141" s="44" t="s">
        <v>142</v>
      </c>
      <c r="K141" s="44" t="s">
        <v>151</v>
      </c>
      <c r="L141" s="44" t="str">
        <f t="shared" si="82"/>
        <v>1994_工業</v>
      </c>
      <c r="M141" s="44" t="str">
        <f t="shared" si="83"/>
        <v>1994_工業_原動機</v>
      </c>
      <c r="N141" s="44">
        <f t="shared" si="77"/>
        <v>1140</v>
      </c>
      <c r="P141" s="44">
        <f t="shared" si="84"/>
        <v>140</v>
      </c>
      <c r="X141" s="46">
        <v>38</v>
      </c>
      <c r="Y141" s="43" t="str">
        <f t="shared" si="87"/>
        <v/>
      </c>
      <c r="Z141" s="44" t="str">
        <f t="shared" si="88"/>
        <v/>
      </c>
      <c r="AA141" s="44" t="str">
        <f t="shared" si="85"/>
        <v/>
      </c>
      <c r="AB141" s="44" t="str">
        <f t="shared" si="85"/>
        <v/>
      </c>
      <c r="AC141" s="44" t="str">
        <f t="shared" si="85"/>
        <v/>
      </c>
      <c r="AD141" s="44" t="str">
        <f t="shared" si="85"/>
        <v/>
      </c>
      <c r="AE141" s="44" t="str">
        <f t="shared" si="85"/>
        <v/>
      </c>
      <c r="AF141" s="44" t="str">
        <f t="shared" si="85"/>
        <v/>
      </c>
      <c r="AG141" s="44" t="str">
        <f t="shared" si="85"/>
        <v/>
      </c>
      <c r="AH141" s="44" t="str">
        <f t="shared" si="85"/>
        <v/>
      </c>
      <c r="AI141" s="44" t="str">
        <f t="shared" si="85"/>
        <v/>
      </c>
      <c r="AJ141" s="44" t="str">
        <f t="shared" si="85"/>
        <v/>
      </c>
      <c r="AK141" s="44" t="str">
        <f t="shared" si="86"/>
        <v/>
      </c>
      <c r="AL141" s="44" t="str">
        <f t="shared" si="86"/>
        <v/>
      </c>
      <c r="AM141" s="44" t="str">
        <f t="shared" si="86"/>
        <v/>
      </c>
      <c r="AN141" s="44" t="str">
        <f t="shared" si="86"/>
        <v>測量</v>
      </c>
      <c r="AO141" s="44" t="str">
        <f t="shared" si="86"/>
        <v/>
      </c>
      <c r="AP141" s="44" t="str">
        <f t="shared" si="86"/>
        <v/>
      </c>
      <c r="AQ141" s="44" t="str">
        <f t="shared" si="86"/>
        <v/>
      </c>
      <c r="AR141" s="44" t="str">
        <f t="shared" si="86"/>
        <v/>
      </c>
      <c r="AS141" s="44" t="str">
        <f t="shared" si="86"/>
        <v/>
      </c>
      <c r="AT141" s="44" t="str">
        <f t="shared" si="86"/>
        <v/>
      </c>
      <c r="AU141" s="44" t="str">
        <f t="shared" si="86"/>
        <v/>
      </c>
      <c r="AV141" s="44" t="str">
        <f t="shared" si="86"/>
        <v/>
      </c>
      <c r="AW141" s="44" t="str">
        <f t="shared" si="86"/>
        <v/>
      </c>
      <c r="AX141" s="44" t="str">
        <f t="shared" si="86"/>
        <v/>
      </c>
      <c r="AY141" s="44" t="str">
        <f t="shared" si="86"/>
        <v/>
      </c>
      <c r="AZ141" s="44" t="str">
        <f t="shared" si="89"/>
        <v/>
      </c>
    </row>
    <row r="142" spans="2:52" x14ac:dyDescent="0.2">
      <c r="B142" s="37">
        <f t="shared" si="74"/>
        <v>11</v>
      </c>
      <c r="C142" s="37">
        <f t="shared" si="75"/>
        <v>10</v>
      </c>
      <c r="D142" s="37" t="str">
        <f t="shared" si="76"/>
        <v>1994_11_10</v>
      </c>
      <c r="E142" s="37" t="str">
        <f t="shared" si="78"/>
        <v>1_10_11</v>
      </c>
      <c r="F142" s="37">
        <f t="shared" si="79"/>
        <v>1</v>
      </c>
      <c r="G142" s="37">
        <f t="shared" si="80"/>
        <v>141</v>
      </c>
      <c r="H142" s="37">
        <f t="shared" si="81"/>
        <v>1141</v>
      </c>
      <c r="I142" s="44">
        <v>1994</v>
      </c>
      <c r="J142" s="44" t="s">
        <v>142</v>
      </c>
      <c r="K142" s="44" t="s">
        <v>490</v>
      </c>
      <c r="L142" s="44" t="str">
        <f t="shared" si="82"/>
        <v>1994_工業</v>
      </c>
      <c r="M142" s="44" t="str">
        <f t="shared" si="83"/>
        <v>1994_工業_計測・制御</v>
      </c>
      <c r="N142" s="44">
        <f t="shared" si="77"/>
        <v>1141</v>
      </c>
      <c r="P142" s="44">
        <f t="shared" si="84"/>
        <v>141</v>
      </c>
      <c r="X142" s="46">
        <v>39</v>
      </c>
      <c r="Y142" s="43" t="str">
        <f t="shared" si="87"/>
        <v/>
      </c>
      <c r="Z142" s="44" t="str">
        <f t="shared" si="88"/>
        <v/>
      </c>
      <c r="AA142" s="44" t="str">
        <f t="shared" si="85"/>
        <v/>
      </c>
      <c r="AB142" s="44" t="str">
        <f t="shared" si="85"/>
        <v/>
      </c>
      <c r="AC142" s="44" t="str">
        <f t="shared" si="85"/>
        <v/>
      </c>
      <c r="AD142" s="44" t="str">
        <f t="shared" si="85"/>
        <v/>
      </c>
      <c r="AE142" s="44" t="str">
        <f t="shared" si="85"/>
        <v/>
      </c>
      <c r="AF142" s="44" t="str">
        <f t="shared" si="85"/>
        <v/>
      </c>
      <c r="AG142" s="44" t="str">
        <f t="shared" si="85"/>
        <v/>
      </c>
      <c r="AH142" s="44" t="str">
        <f t="shared" si="85"/>
        <v/>
      </c>
      <c r="AI142" s="44" t="str">
        <f t="shared" si="85"/>
        <v/>
      </c>
      <c r="AJ142" s="44" t="str">
        <f t="shared" si="85"/>
        <v/>
      </c>
      <c r="AK142" s="44" t="str">
        <f t="shared" si="86"/>
        <v/>
      </c>
      <c r="AL142" s="44" t="str">
        <f t="shared" si="86"/>
        <v/>
      </c>
      <c r="AM142" s="44" t="str">
        <f t="shared" si="86"/>
        <v/>
      </c>
      <c r="AN142" s="44" t="str">
        <f t="shared" si="86"/>
        <v>土木施工</v>
      </c>
      <c r="AO142" s="44" t="str">
        <f t="shared" si="86"/>
        <v/>
      </c>
      <c r="AP142" s="44" t="str">
        <f t="shared" si="86"/>
        <v/>
      </c>
      <c r="AQ142" s="44" t="str">
        <f t="shared" si="86"/>
        <v/>
      </c>
      <c r="AR142" s="44" t="str">
        <f t="shared" si="86"/>
        <v/>
      </c>
      <c r="AS142" s="44" t="str">
        <f t="shared" si="86"/>
        <v/>
      </c>
      <c r="AT142" s="44" t="str">
        <f t="shared" si="86"/>
        <v/>
      </c>
      <c r="AU142" s="44" t="str">
        <f t="shared" si="86"/>
        <v/>
      </c>
      <c r="AV142" s="44" t="str">
        <f t="shared" si="86"/>
        <v/>
      </c>
      <c r="AW142" s="44" t="str">
        <f t="shared" si="86"/>
        <v/>
      </c>
      <c r="AX142" s="44" t="str">
        <f t="shared" si="86"/>
        <v/>
      </c>
      <c r="AY142" s="44" t="str">
        <f t="shared" si="86"/>
        <v/>
      </c>
      <c r="AZ142" s="44" t="str">
        <f t="shared" si="89"/>
        <v/>
      </c>
    </row>
    <row r="143" spans="2:52" x14ac:dyDescent="0.2">
      <c r="B143" s="37">
        <f t="shared" si="74"/>
        <v>11</v>
      </c>
      <c r="C143" s="37">
        <f t="shared" si="75"/>
        <v>11</v>
      </c>
      <c r="D143" s="37" t="str">
        <f t="shared" si="76"/>
        <v>1994_11_11</v>
      </c>
      <c r="E143" s="37" t="str">
        <f t="shared" si="78"/>
        <v>1_11_11</v>
      </c>
      <c r="F143" s="37">
        <f t="shared" si="79"/>
        <v>1</v>
      </c>
      <c r="G143" s="37">
        <f t="shared" si="80"/>
        <v>142</v>
      </c>
      <c r="H143" s="37">
        <f t="shared" si="81"/>
        <v>1142</v>
      </c>
      <c r="I143" s="44">
        <v>1994</v>
      </c>
      <c r="J143" s="44" t="s">
        <v>142</v>
      </c>
      <c r="K143" s="44" t="s">
        <v>152</v>
      </c>
      <c r="L143" s="44" t="str">
        <f t="shared" si="82"/>
        <v>1994_工業</v>
      </c>
      <c r="M143" s="44" t="str">
        <f t="shared" si="83"/>
        <v>1994_工業_電子機械</v>
      </c>
      <c r="N143" s="44">
        <f t="shared" si="77"/>
        <v>1142</v>
      </c>
      <c r="P143" s="44">
        <f t="shared" si="84"/>
        <v>142</v>
      </c>
      <c r="X143" s="46">
        <v>40</v>
      </c>
      <c r="Y143" s="43" t="str">
        <f t="shared" si="87"/>
        <v/>
      </c>
      <c r="Z143" s="44" t="str">
        <f t="shared" si="88"/>
        <v/>
      </c>
      <c r="AA143" s="44" t="str">
        <f t="shared" si="85"/>
        <v/>
      </c>
      <c r="AB143" s="44" t="str">
        <f t="shared" si="85"/>
        <v/>
      </c>
      <c r="AC143" s="44" t="str">
        <f t="shared" si="85"/>
        <v/>
      </c>
      <c r="AD143" s="44" t="str">
        <f t="shared" si="85"/>
        <v/>
      </c>
      <c r="AE143" s="44" t="str">
        <f t="shared" si="85"/>
        <v/>
      </c>
      <c r="AF143" s="44" t="str">
        <f t="shared" si="85"/>
        <v/>
      </c>
      <c r="AG143" s="44" t="str">
        <f t="shared" si="85"/>
        <v/>
      </c>
      <c r="AH143" s="44" t="str">
        <f t="shared" si="85"/>
        <v/>
      </c>
      <c r="AI143" s="44" t="str">
        <f t="shared" si="85"/>
        <v/>
      </c>
      <c r="AJ143" s="44" t="str">
        <f t="shared" si="85"/>
        <v/>
      </c>
      <c r="AK143" s="44" t="str">
        <f t="shared" si="86"/>
        <v/>
      </c>
      <c r="AL143" s="44" t="str">
        <f t="shared" si="86"/>
        <v/>
      </c>
      <c r="AM143" s="44" t="str">
        <f t="shared" si="86"/>
        <v/>
      </c>
      <c r="AN143" s="44" t="str">
        <f t="shared" si="86"/>
        <v>土木基礎力学</v>
      </c>
      <c r="AO143" s="44" t="str">
        <f t="shared" si="86"/>
        <v/>
      </c>
      <c r="AP143" s="44" t="str">
        <f t="shared" si="86"/>
        <v/>
      </c>
      <c r="AQ143" s="44" t="str">
        <f t="shared" si="86"/>
        <v/>
      </c>
      <c r="AR143" s="44" t="str">
        <f t="shared" si="86"/>
        <v/>
      </c>
      <c r="AS143" s="44" t="str">
        <f t="shared" si="86"/>
        <v/>
      </c>
      <c r="AT143" s="44" t="str">
        <f t="shared" si="86"/>
        <v/>
      </c>
      <c r="AU143" s="44" t="str">
        <f t="shared" si="86"/>
        <v/>
      </c>
      <c r="AV143" s="44" t="str">
        <f t="shared" si="86"/>
        <v/>
      </c>
      <c r="AW143" s="44" t="str">
        <f t="shared" si="86"/>
        <v/>
      </c>
      <c r="AX143" s="44" t="str">
        <f t="shared" si="86"/>
        <v/>
      </c>
      <c r="AY143" s="44" t="str">
        <f t="shared" si="86"/>
        <v/>
      </c>
      <c r="AZ143" s="44" t="str">
        <f t="shared" si="89"/>
        <v/>
      </c>
    </row>
    <row r="144" spans="2:52" x14ac:dyDescent="0.2">
      <c r="B144" s="37">
        <f t="shared" si="74"/>
        <v>11</v>
      </c>
      <c r="C144" s="37">
        <f t="shared" si="75"/>
        <v>12</v>
      </c>
      <c r="D144" s="37" t="str">
        <f t="shared" si="76"/>
        <v>1994_11_12</v>
      </c>
      <c r="E144" s="37" t="str">
        <f t="shared" si="78"/>
        <v>1_12_11</v>
      </c>
      <c r="F144" s="37">
        <f t="shared" si="79"/>
        <v>1</v>
      </c>
      <c r="G144" s="37">
        <f t="shared" si="80"/>
        <v>143</v>
      </c>
      <c r="H144" s="37">
        <f t="shared" si="81"/>
        <v>1143</v>
      </c>
      <c r="I144" s="44">
        <v>1994</v>
      </c>
      <c r="J144" s="44" t="s">
        <v>142</v>
      </c>
      <c r="K144" s="44" t="s">
        <v>382</v>
      </c>
      <c r="L144" s="44" t="str">
        <f t="shared" si="82"/>
        <v>1994_工業</v>
      </c>
      <c r="M144" s="44" t="str">
        <f t="shared" si="83"/>
        <v>1994_工業_電子機械応用</v>
      </c>
      <c r="N144" s="44">
        <f t="shared" si="77"/>
        <v>1143</v>
      </c>
      <c r="P144" s="44">
        <f t="shared" si="84"/>
        <v>143</v>
      </c>
      <c r="X144" s="46">
        <v>41</v>
      </c>
      <c r="Y144" s="43" t="str">
        <f t="shared" si="87"/>
        <v/>
      </c>
      <c r="Z144" s="44" t="str">
        <f t="shared" si="88"/>
        <v/>
      </c>
      <c r="AA144" s="44" t="str">
        <f t="shared" ref="AA144:AJ153" si="90">IFERROR(VLOOKUP($W$101&amp;"_"&amp;AA$101&amp;"_"&amp;$X144,$D:$K,8,0),"")</f>
        <v/>
      </c>
      <c r="AB144" s="44" t="str">
        <f t="shared" si="90"/>
        <v/>
      </c>
      <c r="AC144" s="44" t="str">
        <f t="shared" si="90"/>
        <v/>
      </c>
      <c r="AD144" s="44" t="str">
        <f t="shared" si="90"/>
        <v/>
      </c>
      <c r="AE144" s="44" t="str">
        <f t="shared" si="90"/>
        <v/>
      </c>
      <c r="AF144" s="44" t="str">
        <f t="shared" si="90"/>
        <v/>
      </c>
      <c r="AG144" s="44" t="str">
        <f t="shared" si="90"/>
        <v/>
      </c>
      <c r="AH144" s="44" t="str">
        <f t="shared" si="90"/>
        <v/>
      </c>
      <c r="AI144" s="44" t="str">
        <f t="shared" si="90"/>
        <v/>
      </c>
      <c r="AJ144" s="44" t="str">
        <f t="shared" si="90"/>
        <v/>
      </c>
      <c r="AK144" s="44" t="str">
        <f t="shared" ref="AK144:AY153" si="91">IFERROR(VLOOKUP($W$101&amp;"_"&amp;AK$101&amp;"_"&amp;$X144,$D:$K,8,0),"")</f>
        <v/>
      </c>
      <c r="AL144" s="44" t="str">
        <f t="shared" si="91"/>
        <v/>
      </c>
      <c r="AM144" s="44" t="str">
        <f t="shared" si="91"/>
        <v/>
      </c>
      <c r="AN144" s="44" t="str">
        <f t="shared" si="91"/>
        <v>土木構造設計</v>
      </c>
      <c r="AO144" s="44" t="str">
        <f t="shared" si="91"/>
        <v/>
      </c>
      <c r="AP144" s="44" t="str">
        <f t="shared" si="91"/>
        <v/>
      </c>
      <c r="AQ144" s="44" t="str">
        <f t="shared" si="91"/>
        <v/>
      </c>
      <c r="AR144" s="44" t="str">
        <f t="shared" si="91"/>
        <v/>
      </c>
      <c r="AS144" s="44" t="str">
        <f t="shared" si="91"/>
        <v/>
      </c>
      <c r="AT144" s="44" t="str">
        <f t="shared" si="91"/>
        <v/>
      </c>
      <c r="AU144" s="44" t="str">
        <f t="shared" si="91"/>
        <v/>
      </c>
      <c r="AV144" s="44" t="str">
        <f t="shared" si="91"/>
        <v/>
      </c>
      <c r="AW144" s="44" t="str">
        <f t="shared" si="91"/>
        <v/>
      </c>
      <c r="AX144" s="44" t="str">
        <f t="shared" si="91"/>
        <v/>
      </c>
      <c r="AY144" s="44" t="str">
        <f t="shared" si="91"/>
        <v/>
      </c>
      <c r="AZ144" s="44" t="str">
        <f t="shared" si="89"/>
        <v/>
      </c>
    </row>
    <row r="145" spans="2:52" x14ac:dyDescent="0.2">
      <c r="B145" s="37">
        <f t="shared" si="74"/>
        <v>11</v>
      </c>
      <c r="C145" s="37">
        <f t="shared" si="75"/>
        <v>13</v>
      </c>
      <c r="D145" s="37" t="str">
        <f t="shared" si="76"/>
        <v>1994_11_13</v>
      </c>
      <c r="E145" s="37" t="str">
        <f t="shared" si="78"/>
        <v>1_13_11</v>
      </c>
      <c r="F145" s="37">
        <f t="shared" si="79"/>
        <v>1</v>
      </c>
      <c r="G145" s="37">
        <f t="shared" si="80"/>
        <v>144</v>
      </c>
      <c r="H145" s="37">
        <f t="shared" si="81"/>
        <v>1144</v>
      </c>
      <c r="I145" s="44">
        <v>1994</v>
      </c>
      <c r="J145" s="44" t="s">
        <v>142</v>
      </c>
      <c r="K145" s="44" t="s">
        <v>154</v>
      </c>
      <c r="L145" s="44" t="str">
        <f t="shared" si="82"/>
        <v>1994_工業</v>
      </c>
      <c r="M145" s="44" t="str">
        <f t="shared" si="83"/>
        <v>1994_工業_自動車工学</v>
      </c>
      <c r="N145" s="44">
        <f t="shared" si="77"/>
        <v>1144</v>
      </c>
      <c r="P145" s="44">
        <f t="shared" si="84"/>
        <v>144</v>
      </c>
      <c r="X145" s="46">
        <v>42</v>
      </c>
      <c r="Y145" s="43" t="str">
        <f t="shared" si="87"/>
        <v/>
      </c>
      <c r="Z145" s="44" t="str">
        <f t="shared" si="88"/>
        <v/>
      </c>
      <c r="AA145" s="44" t="str">
        <f t="shared" si="90"/>
        <v/>
      </c>
      <c r="AB145" s="44" t="str">
        <f t="shared" si="90"/>
        <v/>
      </c>
      <c r="AC145" s="44" t="str">
        <f t="shared" si="90"/>
        <v/>
      </c>
      <c r="AD145" s="44" t="str">
        <f t="shared" si="90"/>
        <v/>
      </c>
      <c r="AE145" s="44" t="str">
        <f t="shared" si="90"/>
        <v/>
      </c>
      <c r="AF145" s="44" t="str">
        <f t="shared" si="90"/>
        <v/>
      </c>
      <c r="AG145" s="44" t="str">
        <f t="shared" si="90"/>
        <v/>
      </c>
      <c r="AH145" s="44" t="str">
        <f t="shared" si="90"/>
        <v/>
      </c>
      <c r="AI145" s="44" t="str">
        <f t="shared" si="90"/>
        <v/>
      </c>
      <c r="AJ145" s="44" t="str">
        <f t="shared" si="90"/>
        <v/>
      </c>
      <c r="AK145" s="44" t="str">
        <f t="shared" si="91"/>
        <v/>
      </c>
      <c r="AL145" s="44" t="str">
        <f t="shared" si="91"/>
        <v/>
      </c>
      <c r="AM145" s="44" t="str">
        <f t="shared" si="91"/>
        <v/>
      </c>
      <c r="AN145" s="44" t="str">
        <f t="shared" si="91"/>
        <v>社会基盤工学</v>
      </c>
      <c r="AO145" s="44" t="str">
        <f t="shared" si="91"/>
        <v/>
      </c>
      <c r="AP145" s="44" t="str">
        <f t="shared" si="91"/>
        <v/>
      </c>
      <c r="AQ145" s="44" t="str">
        <f t="shared" si="91"/>
        <v/>
      </c>
      <c r="AR145" s="44" t="str">
        <f t="shared" si="91"/>
        <v/>
      </c>
      <c r="AS145" s="44" t="str">
        <f t="shared" si="91"/>
        <v/>
      </c>
      <c r="AT145" s="44" t="str">
        <f t="shared" si="91"/>
        <v/>
      </c>
      <c r="AU145" s="44" t="str">
        <f t="shared" si="91"/>
        <v/>
      </c>
      <c r="AV145" s="44" t="str">
        <f t="shared" si="91"/>
        <v/>
      </c>
      <c r="AW145" s="44" t="str">
        <f t="shared" si="91"/>
        <v/>
      </c>
      <c r="AX145" s="44" t="str">
        <f t="shared" si="91"/>
        <v/>
      </c>
      <c r="AY145" s="44" t="str">
        <f t="shared" si="91"/>
        <v/>
      </c>
      <c r="AZ145" s="44" t="str">
        <f t="shared" si="89"/>
        <v/>
      </c>
    </row>
    <row r="146" spans="2:52" x14ac:dyDescent="0.2">
      <c r="B146" s="37">
        <f t="shared" si="74"/>
        <v>11</v>
      </c>
      <c r="C146" s="37">
        <f t="shared" si="75"/>
        <v>14</v>
      </c>
      <c r="D146" s="37" t="str">
        <f t="shared" si="76"/>
        <v>1994_11_14</v>
      </c>
      <c r="E146" s="37" t="str">
        <f t="shared" si="78"/>
        <v>1_14_11</v>
      </c>
      <c r="F146" s="37">
        <f t="shared" si="79"/>
        <v>1</v>
      </c>
      <c r="G146" s="37">
        <f t="shared" si="80"/>
        <v>145</v>
      </c>
      <c r="H146" s="37">
        <f t="shared" si="81"/>
        <v>1145</v>
      </c>
      <c r="I146" s="44">
        <v>1994</v>
      </c>
      <c r="J146" s="44" t="s">
        <v>142</v>
      </c>
      <c r="K146" s="44" t="s">
        <v>155</v>
      </c>
      <c r="L146" s="44" t="str">
        <f t="shared" si="82"/>
        <v>1994_工業</v>
      </c>
      <c r="M146" s="44" t="str">
        <f t="shared" si="83"/>
        <v>1994_工業_自動車整備</v>
      </c>
      <c r="N146" s="44">
        <f t="shared" si="77"/>
        <v>1145</v>
      </c>
      <c r="P146" s="44">
        <f t="shared" si="84"/>
        <v>145</v>
      </c>
      <c r="X146" s="46">
        <v>43</v>
      </c>
      <c r="Y146" s="43" t="str">
        <f t="shared" si="87"/>
        <v/>
      </c>
      <c r="Z146" s="44" t="str">
        <f t="shared" si="88"/>
        <v/>
      </c>
      <c r="AA146" s="44" t="str">
        <f t="shared" si="90"/>
        <v/>
      </c>
      <c r="AB146" s="44" t="str">
        <f t="shared" si="90"/>
        <v/>
      </c>
      <c r="AC146" s="44" t="str">
        <f t="shared" si="90"/>
        <v/>
      </c>
      <c r="AD146" s="44" t="str">
        <f t="shared" si="90"/>
        <v/>
      </c>
      <c r="AE146" s="44" t="str">
        <f t="shared" si="90"/>
        <v/>
      </c>
      <c r="AF146" s="44" t="str">
        <f t="shared" si="90"/>
        <v/>
      </c>
      <c r="AG146" s="44" t="str">
        <f t="shared" si="90"/>
        <v/>
      </c>
      <c r="AH146" s="44" t="str">
        <f t="shared" si="90"/>
        <v/>
      </c>
      <c r="AI146" s="44" t="str">
        <f t="shared" si="90"/>
        <v/>
      </c>
      <c r="AJ146" s="44" t="str">
        <f t="shared" si="90"/>
        <v/>
      </c>
      <c r="AK146" s="44" t="str">
        <f t="shared" si="91"/>
        <v/>
      </c>
      <c r="AL146" s="44" t="str">
        <f t="shared" si="91"/>
        <v/>
      </c>
      <c r="AM146" s="44" t="str">
        <f t="shared" si="91"/>
        <v/>
      </c>
      <c r="AN146" s="44" t="str">
        <f t="shared" si="91"/>
        <v>工業化学</v>
      </c>
      <c r="AO146" s="44" t="str">
        <f t="shared" si="91"/>
        <v/>
      </c>
      <c r="AP146" s="44" t="str">
        <f t="shared" si="91"/>
        <v/>
      </c>
      <c r="AQ146" s="44" t="str">
        <f t="shared" si="91"/>
        <v/>
      </c>
      <c r="AR146" s="44" t="str">
        <f t="shared" si="91"/>
        <v/>
      </c>
      <c r="AS146" s="44" t="str">
        <f t="shared" si="91"/>
        <v/>
      </c>
      <c r="AT146" s="44" t="str">
        <f t="shared" si="91"/>
        <v/>
      </c>
      <c r="AU146" s="44" t="str">
        <f t="shared" si="91"/>
        <v/>
      </c>
      <c r="AV146" s="44" t="str">
        <f t="shared" si="91"/>
        <v/>
      </c>
      <c r="AW146" s="44" t="str">
        <f t="shared" si="91"/>
        <v/>
      </c>
      <c r="AX146" s="44" t="str">
        <f t="shared" si="91"/>
        <v/>
      </c>
      <c r="AY146" s="44" t="str">
        <f t="shared" si="91"/>
        <v/>
      </c>
      <c r="AZ146" s="44" t="str">
        <f t="shared" si="89"/>
        <v/>
      </c>
    </row>
    <row r="147" spans="2:52" x14ac:dyDescent="0.2">
      <c r="B147" s="37">
        <f t="shared" si="74"/>
        <v>11</v>
      </c>
      <c r="C147" s="37">
        <f t="shared" si="75"/>
        <v>15</v>
      </c>
      <c r="D147" s="37" t="str">
        <f t="shared" si="76"/>
        <v>1994_11_15</v>
      </c>
      <c r="E147" s="37" t="str">
        <f t="shared" si="78"/>
        <v>1_15_11</v>
      </c>
      <c r="F147" s="37">
        <f t="shared" si="79"/>
        <v>1</v>
      </c>
      <c r="G147" s="37">
        <f t="shared" si="80"/>
        <v>146</v>
      </c>
      <c r="H147" s="37">
        <f t="shared" si="81"/>
        <v>1146</v>
      </c>
      <c r="I147" s="44">
        <v>1994</v>
      </c>
      <c r="J147" s="44" t="s">
        <v>142</v>
      </c>
      <c r="K147" s="44" t="s">
        <v>491</v>
      </c>
      <c r="L147" s="44" t="str">
        <f t="shared" si="82"/>
        <v>1994_工業</v>
      </c>
      <c r="M147" s="44" t="str">
        <f t="shared" si="83"/>
        <v>1994_工業_造船工学</v>
      </c>
      <c r="N147" s="44">
        <f t="shared" si="77"/>
        <v>1146</v>
      </c>
      <c r="P147" s="44">
        <f t="shared" si="84"/>
        <v>146</v>
      </c>
      <c r="X147" s="46">
        <v>44</v>
      </c>
      <c r="Y147" s="43" t="str">
        <f t="shared" si="87"/>
        <v/>
      </c>
      <c r="Z147" s="44" t="str">
        <f t="shared" si="88"/>
        <v/>
      </c>
      <c r="AA147" s="44" t="str">
        <f t="shared" si="90"/>
        <v/>
      </c>
      <c r="AB147" s="44" t="str">
        <f t="shared" si="90"/>
        <v/>
      </c>
      <c r="AC147" s="44" t="str">
        <f t="shared" si="90"/>
        <v/>
      </c>
      <c r="AD147" s="44" t="str">
        <f t="shared" si="90"/>
        <v/>
      </c>
      <c r="AE147" s="44" t="str">
        <f t="shared" si="90"/>
        <v/>
      </c>
      <c r="AF147" s="44" t="str">
        <f t="shared" si="90"/>
        <v/>
      </c>
      <c r="AG147" s="44" t="str">
        <f t="shared" si="90"/>
        <v/>
      </c>
      <c r="AH147" s="44" t="str">
        <f t="shared" si="90"/>
        <v/>
      </c>
      <c r="AI147" s="44" t="str">
        <f t="shared" si="90"/>
        <v/>
      </c>
      <c r="AJ147" s="44" t="str">
        <f t="shared" si="90"/>
        <v/>
      </c>
      <c r="AK147" s="44" t="str">
        <f t="shared" si="91"/>
        <v/>
      </c>
      <c r="AL147" s="44" t="str">
        <f t="shared" si="91"/>
        <v/>
      </c>
      <c r="AM147" s="44" t="str">
        <f t="shared" si="91"/>
        <v/>
      </c>
      <c r="AN147" s="44" t="str">
        <f t="shared" si="91"/>
        <v>化学工学</v>
      </c>
      <c r="AO147" s="44" t="str">
        <f t="shared" si="91"/>
        <v/>
      </c>
      <c r="AP147" s="44" t="str">
        <f t="shared" si="91"/>
        <v/>
      </c>
      <c r="AQ147" s="44" t="str">
        <f t="shared" si="91"/>
        <v/>
      </c>
      <c r="AR147" s="44" t="str">
        <f t="shared" si="91"/>
        <v/>
      </c>
      <c r="AS147" s="44" t="str">
        <f t="shared" si="91"/>
        <v/>
      </c>
      <c r="AT147" s="44" t="str">
        <f t="shared" si="91"/>
        <v/>
      </c>
      <c r="AU147" s="44" t="str">
        <f t="shared" si="91"/>
        <v/>
      </c>
      <c r="AV147" s="44" t="str">
        <f t="shared" si="91"/>
        <v/>
      </c>
      <c r="AW147" s="44" t="str">
        <f t="shared" si="91"/>
        <v/>
      </c>
      <c r="AX147" s="44" t="str">
        <f t="shared" si="91"/>
        <v/>
      </c>
      <c r="AY147" s="44" t="str">
        <f t="shared" si="91"/>
        <v/>
      </c>
      <c r="AZ147" s="44" t="str">
        <f t="shared" si="89"/>
        <v/>
      </c>
    </row>
    <row r="148" spans="2:52" x14ac:dyDescent="0.2">
      <c r="B148" s="37">
        <f t="shared" si="74"/>
        <v>11</v>
      </c>
      <c r="C148" s="37">
        <f t="shared" si="75"/>
        <v>16</v>
      </c>
      <c r="D148" s="37" t="str">
        <f t="shared" si="76"/>
        <v>1994_11_16</v>
      </c>
      <c r="E148" s="37" t="str">
        <f t="shared" si="78"/>
        <v>1_16_11</v>
      </c>
      <c r="F148" s="37">
        <f t="shared" si="79"/>
        <v>1</v>
      </c>
      <c r="G148" s="37">
        <f t="shared" si="80"/>
        <v>147</v>
      </c>
      <c r="H148" s="37">
        <f t="shared" si="81"/>
        <v>1147</v>
      </c>
      <c r="I148" s="44">
        <v>1994</v>
      </c>
      <c r="J148" s="44" t="s">
        <v>142</v>
      </c>
      <c r="K148" s="44" t="s">
        <v>386</v>
      </c>
      <c r="L148" s="44" t="str">
        <f t="shared" si="82"/>
        <v>1994_工業</v>
      </c>
      <c r="M148" s="44" t="str">
        <f t="shared" si="83"/>
        <v>1994_工業_電気基礎</v>
      </c>
      <c r="N148" s="44">
        <f t="shared" si="77"/>
        <v>1147</v>
      </c>
      <c r="P148" s="44">
        <f t="shared" si="84"/>
        <v>147</v>
      </c>
      <c r="X148" s="46">
        <v>45</v>
      </c>
      <c r="Y148" s="43" t="str">
        <f t="shared" si="87"/>
        <v/>
      </c>
      <c r="Z148" s="44" t="str">
        <f t="shared" si="88"/>
        <v/>
      </c>
      <c r="AA148" s="44" t="str">
        <f t="shared" si="90"/>
        <v/>
      </c>
      <c r="AB148" s="44" t="str">
        <f t="shared" si="90"/>
        <v/>
      </c>
      <c r="AC148" s="44" t="str">
        <f t="shared" si="90"/>
        <v/>
      </c>
      <c r="AD148" s="44" t="str">
        <f t="shared" si="90"/>
        <v/>
      </c>
      <c r="AE148" s="44" t="str">
        <f t="shared" si="90"/>
        <v/>
      </c>
      <c r="AF148" s="44" t="str">
        <f t="shared" si="90"/>
        <v/>
      </c>
      <c r="AG148" s="44" t="str">
        <f t="shared" si="90"/>
        <v/>
      </c>
      <c r="AH148" s="44" t="str">
        <f t="shared" si="90"/>
        <v/>
      </c>
      <c r="AI148" s="44" t="str">
        <f t="shared" si="90"/>
        <v/>
      </c>
      <c r="AJ148" s="44" t="str">
        <f t="shared" si="90"/>
        <v/>
      </c>
      <c r="AK148" s="44" t="str">
        <f t="shared" si="91"/>
        <v/>
      </c>
      <c r="AL148" s="44" t="str">
        <f t="shared" si="91"/>
        <v/>
      </c>
      <c r="AM148" s="44" t="str">
        <f t="shared" si="91"/>
        <v/>
      </c>
      <c r="AN148" s="44" t="str">
        <f t="shared" si="91"/>
        <v>地球環境化学</v>
      </c>
      <c r="AO148" s="44" t="str">
        <f t="shared" si="91"/>
        <v/>
      </c>
      <c r="AP148" s="44" t="str">
        <f t="shared" si="91"/>
        <v/>
      </c>
      <c r="AQ148" s="44" t="str">
        <f t="shared" si="91"/>
        <v/>
      </c>
      <c r="AR148" s="44" t="str">
        <f t="shared" si="91"/>
        <v/>
      </c>
      <c r="AS148" s="44" t="str">
        <f t="shared" si="91"/>
        <v/>
      </c>
      <c r="AT148" s="44" t="str">
        <f t="shared" si="91"/>
        <v/>
      </c>
      <c r="AU148" s="44" t="str">
        <f t="shared" si="91"/>
        <v/>
      </c>
      <c r="AV148" s="44" t="str">
        <f t="shared" si="91"/>
        <v/>
      </c>
      <c r="AW148" s="44" t="str">
        <f t="shared" si="91"/>
        <v/>
      </c>
      <c r="AX148" s="44" t="str">
        <f t="shared" si="91"/>
        <v/>
      </c>
      <c r="AY148" s="44" t="str">
        <f t="shared" si="91"/>
        <v/>
      </c>
      <c r="AZ148" s="44" t="str">
        <f t="shared" si="89"/>
        <v/>
      </c>
    </row>
    <row r="149" spans="2:52" x14ac:dyDescent="0.2">
      <c r="B149" s="37">
        <f t="shared" si="74"/>
        <v>11</v>
      </c>
      <c r="C149" s="37">
        <f t="shared" si="75"/>
        <v>17</v>
      </c>
      <c r="D149" s="37" t="str">
        <f t="shared" si="76"/>
        <v>1994_11_17</v>
      </c>
      <c r="E149" s="37" t="str">
        <f t="shared" si="78"/>
        <v>1_17_11</v>
      </c>
      <c r="F149" s="37">
        <f t="shared" si="79"/>
        <v>1</v>
      </c>
      <c r="G149" s="37">
        <f t="shared" si="80"/>
        <v>148</v>
      </c>
      <c r="H149" s="37">
        <f t="shared" si="81"/>
        <v>1148</v>
      </c>
      <c r="I149" s="44">
        <v>1994</v>
      </c>
      <c r="J149" s="44" t="s">
        <v>142</v>
      </c>
      <c r="K149" s="44" t="s">
        <v>158</v>
      </c>
      <c r="L149" s="44" t="str">
        <f t="shared" si="82"/>
        <v>1994_工業</v>
      </c>
      <c r="M149" s="44" t="str">
        <f t="shared" si="83"/>
        <v>1994_工業_電気機器</v>
      </c>
      <c r="N149" s="44">
        <f t="shared" si="77"/>
        <v>1148</v>
      </c>
      <c r="P149" s="44">
        <f t="shared" si="84"/>
        <v>148</v>
      </c>
      <c r="X149" s="46">
        <v>46</v>
      </c>
      <c r="Y149" s="43" t="str">
        <f t="shared" si="87"/>
        <v/>
      </c>
      <c r="Z149" s="44" t="str">
        <f t="shared" si="88"/>
        <v/>
      </c>
      <c r="AA149" s="44" t="str">
        <f t="shared" si="90"/>
        <v/>
      </c>
      <c r="AB149" s="44" t="str">
        <f t="shared" si="90"/>
        <v/>
      </c>
      <c r="AC149" s="44" t="str">
        <f t="shared" si="90"/>
        <v/>
      </c>
      <c r="AD149" s="44" t="str">
        <f t="shared" si="90"/>
        <v/>
      </c>
      <c r="AE149" s="44" t="str">
        <f t="shared" si="90"/>
        <v/>
      </c>
      <c r="AF149" s="44" t="str">
        <f t="shared" si="90"/>
        <v/>
      </c>
      <c r="AG149" s="44" t="str">
        <f t="shared" si="90"/>
        <v/>
      </c>
      <c r="AH149" s="44" t="str">
        <f t="shared" si="90"/>
        <v/>
      </c>
      <c r="AI149" s="44" t="str">
        <f t="shared" si="90"/>
        <v/>
      </c>
      <c r="AJ149" s="44" t="str">
        <f t="shared" si="90"/>
        <v/>
      </c>
      <c r="AK149" s="44" t="str">
        <f t="shared" si="91"/>
        <v/>
      </c>
      <c r="AL149" s="44" t="str">
        <f t="shared" si="91"/>
        <v/>
      </c>
      <c r="AM149" s="44" t="str">
        <f t="shared" si="91"/>
        <v/>
      </c>
      <c r="AN149" s="44" t="str">
        <f t="shared" si="91"/>
        <v>材料製造技術</v>
      </c>
      <c r="AO149" s="44" t="str">
        <f t="shared" si="91"/>
        <v/>
      </c>
      <c r="AP149" s="44" t="str">
        <f t="shared" si="91"/>
        <v/>
      </c>
      <c r="AQ149" s="44" t="str">
        <f t="shared" si="91"/>
        <v/>
      </c>
      <c r="AR149" s="44" t="str">
        <f t="shared" si="91"/>
        <v/>
      </c>
      <c r="AS149" s="44" t="str">
        <f t="shared" si="91"/>
        <v/>
      </c>
      <c r="AT149" s="44" t="str">
        <f t="shared" si="91"/>
        <v/>
      </c>
      <c r="AU149" s="44" t="str">
        <f t="shared" si="91"/>
        <v/>
      </c>
      <c r="AV149" s="44" t="str">
        <f t="shared" si="91"/>
        <v/>
      </c>
      <c r="AW149" s="44" t="str">
        <f t="shared" si="91"/>
        <v/>
      </c>
      <c r="AX149" s="44" t="str">
        <f t="shared" si="91"/>
        <v/>
      </c>
      <c r="AY149" s="44" t="str">
        <f t="shared" si="91"/>
        <v/>
      </c>
      <c r="AZ149" s="44" t="str">
        <f t="shared" si="89"/>
        <v/>
      </c>
    </row>
    <row r="150" spans="2:52" x14ac:dyDescent="0.2">
      <c r="B150" s="37">
        <f t="shared" si="74"/>
        <v>11</v>
      </c>
      <c r="C150" s="37">
        <f t="shared" si="75"/>
        <v>18</v>
      </c>
      <c r="D150" s="37" t="str">
        <f t="shared" si="76"/>
        <v>1994_11_18</v>
      </c>
      <c r="E150" s="37" t="str">
        <f t="shared" si="78"/>
        <v>1_18_11</v>
      </c>
      <c r="F150" s="37">
        <f t="shared" si="79"/>
        <v>1</v>
      </c>
      <c r="G150" s="37">
        <f t="shared" si="80"/>
        <v>149</v>
      </c>
      <c r="H150" s="37">
        <f t="shared" si="81"/>
        <v>1149</v>
      </c>
      <c r="I150" s="44">
        <v>1994</v>
      </c>
      <c r="J150" s="44" t="s">
        <v>142</v>
      </c>
      <c r="K150" s="44" t="s">
        <v>159</v>
      </c>
      <c r="L150" s="44" t="str">
        <f t="shared" si="82"/>
        <v>1994_工業</v>
      </c>
      <c r="M150" s="44" t="str">
        <f t="shared" si="83"/>
        <v>1994_工業_電力技術</v>
      </c>
      <c r="N150" s="44">
        <f t="shared" si="77"/>
        <v>1149</v>
      </c>
      <c r="P150" s="44">
        <f t="shared" si="84"/>
        <v>149</v>
      </c>
      <c r="X150" s="46">
        <v>47</v>
      </c>
      <c r="Y150" s="43" t="str">
        <f t="shared" si="87"/>
        <v/>
      </c>
      <c r="Z150" s="44" t="str">
        <f t="shared" si="88"/>
        <v/>
      </c>
      <c r="AA150" s="44" t="str">
        <f t="shared" si="90"/>
        <v/>
      </c>
      <c r="AB150" s="44" t="str">
        <f t="shared" si="90"/>
        <v/>
      </c>
      <c r="AC150" s="44" t="str">
        <f t="shared" si="90"/>
        <v/>
      </c>
      <c r="AD150" s="44" t="str">
        <f t="shared" si="90"/>
        <v/>
      </c>
      <c r="AE150" s="44" t="str">
        <f t="shared" si="90"/>
        <v/>
      </c>
      <c r="AF150" s="44" t="str">
        <f t="shared" si="90"/>
        <v/>
      </c>
      <c r="AG150" s="44" t="str">
        <f t="shared" si="90"/>
        <v/>
      </c>
      <c r="AH150" s="44" t="str">
        <f t="shared" si="90"/>
        <v/>
      </c>
      <c r="AI150" s="44" t="str">
        <f t="shared" si="90"/>
        <v/>
      </c>
      <c r="AJ150" s="44" t="str">
        <f t="shared" si="90"/>
        <v/>
      </c>
      <c r="AK150" s="44" t="str">
        <f t="shared" si="91"/>
        <v/>
      </c>
      <c r="AL150" s="44" t="str">
        <f t="shared" si="91"/>
        <v/>
      </c>
      <c r="AM150" s="44" t="str">
        <f t="shared" si="91"/>
        <v/>
      </c>
      <c r="AN150" s="44" t="str">
        <f t="shared" si="91"/>
        <v>工業材料</v>
      </c>
      <c r="AO150" s="44" t="str">
        <f t="shared" si="91"/>
        <v/>
      </c>
      <c r="AP150" s="44" t="str">
        <f t="shared" si="91"/>
        <v/>
      </c>
      <c r="AQ150" s="44" t="str">
        <f t="shared" si="91"/>
        <v/>
      </c>
      <c r="AR150" s="44" t="str">
        <f t="shared" si="91"/>
        <v/>
      </c>
      <c r="AS150" s="44" t="str">
        <f t="shared" si="91"/>
        <v/>
      </c>
      <c r="AT150" s="44" t="str">
        <f t="shared" si="91"/>
        <v/>
      </c>
      <c r="AU150" s="44" t="str">
        <f t="shared" si="91"/>
        <v/>
      </c>
      <c r="AV150" s="44" t="str">
        <f t="shared" si="91"/>
        <v/>
      </c>
      <c r="AW150" s="44" t="str">
        <f t="shared" si="91"/>
        <v/>
      </c>
      <c r="AX150" s="44" t="str">
        <f t="shared" si="91"/>
        <v/>
      </c>
      <c r="AY150" s="44" t="str">
        <f t="shared" si="91"/>
        <v/>
      </c>
      <c r="AZ150" s="44" t="str">
        <f t="shared" si="89"/>
        <v/>
      </c>
    </row>
    <row r="151" spans="2:52" x14ac:dyDescent="0.2">
      <c r="B151" s="37">
        <f t="shared" si="74"/>
        <v>11</v>
      </c>
      <c r="C151" s="37">
        <f t="shared" si="75"/>
        <v>19</v>
      </c>
      <c r="D151" s="37" t="str">
        <f t="shared" si="76"/>
        <v>1994_11_19</v>
      </c>
      <c r="E151" s="37" t="str">
        <f t="shared" si="78"/>
        <v>1_19_11</v>
      </c>
      <c r="F151" s="37">
        <f t="shared" si="79"/>
        <v>1</v>
      </c>
      <c r="G151" s="37">
        <f t="shared" si="80"/>
        <v>150</v>
      </c>
      <c r="H151" s="37">
        <f t="shared" si="81"/>
        <v>1150</v>
      </c>
      <c r="I151" s="44">
        <v>1994</v>
      </c>
      <c r="J151" s="44" t="s">
        <v>142</v>
      </c>
      <c r="K151" s="44" t="s">
        <v>160</v>
      </c>
      <c r="L151" s="44" t="str">
        <f t="shared" si="82"/>
        <v>1994_工業</v>
      </c>
      <c r="M151" s="44" t="str">
        <f t="shared" si="83"/>
        <v>1994_工業_電子技術</v>
      </c>
      <c r="N151" s="44">
        <f t="shared" si="77"/>
        <v>1150</v>
      </c>
      <c r="P151" s="44">
        <f t="shared" si="84"/>
        <v>150</v>
      </c>
      <c r="X151" s="46">
        <v>48</v>
      </c>
      <c r="Y151" s="43" t="str">
        <f t="shared" si="87"/>
        <v/>
      </c>
      <c r="Z151" s="44" t="str">
        <f t="shared" si="88"/>
        <v/>
      </c>
      <c r="AA151" s="44" t="str">
        <f t="shared" si="90"/>
        <v/>
      </c>
      <c r="AB151" s="44" t="str">
        <f t="shared" si="90"/>
        <v/>
      </c>
      <c r="AC151" s="44" t="str">
        <f t="shared" si="90"/>
        <v/>
      </c>
      <c r="AD151" s="44" t="str">
        <f t="shared" si="90"/>
        <v/>
      </c>
      <c r="AE151" s="44" t="str">
        <f t="shared" si="90"/>
        <v/>
      </c>
      <c r="AF151" s="44" t="str">
        <f t="shared" si="90"/>
        <v/>
      </c>
      <c r="AG151" s="44" t="str">
        <f t="shared" si="90"/>
        <v/>
      </c>
      <c r="AH151" s="44" t="str">
        <f t="shared" si="90"/>
        <v/>
      </c>
      <c r="AI151" s="44" t="str">
        <f t="shared" si="90"/>
        <v/>
      </c>
      <c r="AJ151" s="44" t="str">
        <f t="shared" si="90"/>
        <v/>
      </c>
      <c r="AK151" s="44" t="str">
        <f t="shared" si="91"/>
        <v/>
      </c>
      <c r="AL151" s="44" t="str">
        <f t="shared" si="91"/>
        <v/>
      </c>
      <c r="AM151" s="44" t="str">
        <f t="shared" si="91"/>
        <v/>
      </c>
      <c r="AN151" s="44" t="str">
        <f t="shared" si="91"/>
        <v>材料加工</v>
      </c>
      <c r="AO151" s="44" t="str">
        <f t="shared" si="91"/>
        <v/>
      </c>
      <c r="AP151" s="44" t="str">
        <f t="shared" si="91"/>
        <v/>
      </c>
      <c r="AQ151" s="44" t="str">
        <f t="shared" si="91"/>
        <v/>
      </c>
      <c r="AR151" s="44" t="str">
        <f t="shared" si="91"/>
        <v/>
      </c>
      <c r="AS151" s="44" t="str">
        <f t="shared" si="91"/>
        <v/>
      </c>
      <c r="AT151" s="44" t="str">
        <f t="shared" si="91"/>
        <v/>
      </c>
      <c r="AU151" s="44" t="str">
        <f t="shared" si="91"/>
        <v/>
      </c>
      <c r="AV151" s="44" t="str">
        <f t="shared" si="91"/>
        <v/>
      </c>
      <c r="AW151" s="44" t="str">
        <f t="shared" si="91"/>
        <v/>
      </c>
      <c r="AX151" s="44" t="str">
        <f t="shared" si="91"/>
        <v/>
      </c>
      <c r="AY151" s="44" t="str">
        <f t="shared" si="91"/>
        <v/>
      </c>
      <c r="AZ151" s="44" t="str">
        <f t="shared" si="89"/>
        <v/>
      </c>
    </row>
    <row r="152" spans="2:52" x14ac:dyDescent="0.2">
      <c r="B152" s="37">
        <f t="shared" si="74"/>
        <v>11</v>
      </c>
      <c r="C152" s="37">
        <f t="shared" si="75"/>
        <v>20</v>
      </c>
      <c r="D152" s="37" t="str">
        <f t="shared" si="76"/>
        <v>1994_11_20</v>
      </c>
      <c r="E152" s="37" t="str">
        <f t="shared" si="78"/>
        <v>1_20_11</v>
      </c>
      <c r="F152" s="37">
        <f t="shared" si="79"/>
        <v>1</v>
      </c>
      <c r="G152" s="37">
        <f t="shared" si="80"/>
        <v>151</v>
      </c>
      <c r="H152" s="37">
        <f t="shared" si="81"/>
        <v>1151</v>
      </c>
      <c r="I152" s="44">
        <v>1994</v>
      </c>
      <c r="J152" s="44" t="s">
        <v>142</v>
      </c>
      <c r="K152" s="44" t="s">
        <v>492</v>
      </c>
      <c r="L152" s="44" t="str">
        <f t="shared" si="82"/>
        <v>1994_工業</v>
      </c>
      <c r="M152" s="44" t="str">
        <f t="shared" si="83"/>
        <v>1994_工業_電力応用</v>
      </c>
      <c r="N152" s="44">
        <f t="shared" si="77"/>
        <v>1151</v>
      </c>
      <c r="P152" s="44">
        <f t="shared" si="84"/>
        <v>151</v>
      </c>
      <c r="X152" s="46">
        <v>49</v>
      </c>
      <c r="Y152" s="43" t="str">
        <f t="shared" si="87"/>
        <v/>
      </c>
      <c r="Z152" s="44" t="str">
        <f t="shared" si="88"/>
        <v/>
      </c>
      <c r="AA152" s="44" t="str">
        <f t="shared" si="90"/>
        <v/>
      </c>
      <c r="AB152" s="44" t="str">
        <f t="shared" si="90"/>
        <v/>
      </c>
      <c r="AC152" s="44" t="str">
        <f t="shared" si="90"/>
        <v/>
      </c>
      <c r="AD152" s="44" t="str">
        <f t="shared" si="90"/>
        <v/>
      </c>
      <c r="AE152" s="44" t="str">
        <f t="shared" si="90"/>
        <v/>
      </c>
      <c r="AF152" s="44" t="str">
        <f t="shared" si="90"/>
        <v/>
      </c>
      <c r="AG152" s="44" t="str">
        <f t="shared" si="90"/>
        <v/>
      </c>
      <c r="AH152" s="44" t="str">
        <f t="shared" si="90"/>
        <v/>
      </c>
      <c r="AI152" s="44" t="str">
        <f t="shared" si="90"/>
        <v/>
      </c>
      <c r="AJ152" s="44" t="str">
        <f t="shared" si="90"/>
        <v/>
      </c>
      <c r="AK152" s="44" t="str">
        <f t="shared" si="91"/>
        <v/>
      </c>
      <c r="AL152" s="44" t="str">
        <f t="shared" si="91"/>
        <v/>
      </c>
      <c r="AM152" s="44" t="str">
        <f t="shared" si="91"/>
        <v/>
      </c>
      <c r="AN152" s="44" t="str">
        <f t="shared" si="91"/>
        <v>セラミック化学</v>
      </c>
      <c r="AO152" s="44" t="str">
        <f t="shared" si="91"/>
        <v/>
      </c>
      <c r="AP152" s="44" t="str">
        <f t="shared" si="91"/>
        <v/>
      </c>
      <c r="AQ152" s="44" t="str">
        <f t="shared" si="91"/>
        <v/>
      </c>
      <c r="AR152" s="44" t="str">
        <f t="shared" si="91"/>
        <v/>
      </c>
      <c r="AS152" s="44" t="str">
        <f t="shared" si="91"/>
        <v/>
      </c>
      <c r="AT152" s="44" t="str">
        <f t="shared" si="91"/>
        <v/>
      </c>
      <c r="AU152" s="44" t="str">
        <f t="shared" si="91"/>
        <v/>
      </c>
      <c r="AV152" s="44" t="str">
        <f t="shared" si="91"/>
        <v/>
      </c>
      <c r="AW152" s="44" t="str">
        <f t="shared" si="91"/>
        <v/>
      </c>
      <c r="AX152" s="44" t="str">
        <f t="shared" si="91"/>
        <v/>
      </c>
      <c r="AY152" s="44" t="str">
        <f t="shared" si="91"/>
        <v/>
      </c>
      <c r="AZ152" s="44" t="str">
        <f t="shared" si="89"/>
        <v/>
      </c>
    </row>
    <row r="153" spans="2:52" x14ac:dyDescent="0.2">
      <c r="B153" s="37">
        <f t="shared" si="74"/>
        <v>11</v>
      </c>
      <c r="C153" s="37">
        <f t="shared" si="75"/>
        <v>21</v>
      </c>
      <c r="D153" s="37" t="str">
        <f t="shared" si="76"/>
        <v>1994_11_21</v>
      </c>
      <c r="E153" s="37" t="str">
        <f t="shared" si="78"/>
        <v>1_21_11</v>
      </c>
      <c r="F153" s="37">
        <f t="shared" si="79"/>
        <v>1</v>
      </c>
      <c r="G153" s="37">
        <f t="shared" si="80"/>
        <v>152</v>
      </c>
      <c r="H153" s="37">
        <f t="shared" si="81"/>
        <v>1152</v>
      </c>
      <c r="I153" s="44">
        <v>1994</v>
      </c>
      <c r="J153" s="44" t="s">
        <v>142</v>
      </c>
      <c r="K153" s="44" t="s">
        <v>161</v>
      </c>
      <c r="L153" s="44" t="str">
        <f t="shared" si="82"/>
        <v>1994_工業</v>
      </c>
      <c r="M153" s="44" t="str">
        <f t="shared" si="83"/>
        <v>1994_工業_電子回路</v>
      </c>
      <c r="N153" s="44">
        <f t="shared" si="77"/>
        <v>1152</v>
      </c>
      <c r="P153" s="44">
        <f t="shared" si="84"/>
        <v>152</v>
      </c>
      <c r="X153" s="46">
        <v>50</v>
      </c>
      <c r="Y153" s="43" t="str">
        <f t="shared" si="87"/>
        <v/>
      </c>
      <c r="Z153" s="44" t="str">
        <f t="shared" si="88"/>
        <v/>
      </c>
      <c r="AA153" s="44" t="str">
        <f t="shared" si="90"/>
        <v/>
      </c>
      <c r="AB153" s="44" t="str">
        <f t="shared" si="90"/>
        <v/>
      </c>
      <c r="AC153" s="44" t="str">
        <f t="shared" si="90"/>
        <v/>
      </c>
      <c r="AD153" s="44" t="str">
        <f t="shared" si="90"/>
        <v/>
      </c>
      <c r="AE153" s="44" t="str">
        <f t="shared" si="90"/>
        <v/>
      </c>
      <c r="AF153" s="44" t="str">
        <f t="shared" si="90"/>
        <v/>
      </c>
      <c r="AG153" s="44" t="str">
        <f t="shared" si="90"/>
        <v/>
      </c>
      <c r="AH153" s="44" t="str">
        <f t="shared" si="90"/>
        <v/>
      </c>
      <c r="AI153" s="44" t="str">
        <f t="shared" si="90"/>
        <v/>
      </c>
      <c r="AJ153" s="44" t="str">
        <f t="shared" si="90"/>
        <v/>
      </c>
      <c r="AK153" s="44" t="str">
        <f t="shared" si="91"/>
        <v/>
      </c>
      <c r="AL153" s="44" t="str">
        <f t="shared" si="91"/>
        <v/>
      </c>
      <c r="AM153" s="44" t="str">
        <f t="shared" si="91"/>
        <v/>
      </c>
      <c r="AN153" s="44" t="str">
        <f t="shared" si="91"/>
        <v>セラミック技術</v>
      </c>
      <c r="AO153" s="44" t="str">
        <f t="shared" si="91"/>
        <v/>
      </c>
      <c r="AP153" s="44" t="str">
        <f t="shared" si="91"/>
        <v/>
      </c>
      <c r="AQ153" s="44" t="str">
        <f t="shared" si="91"/>
        <v/>
      </c>
      <c r="AR153" s="44" t="str">
        <f t="shared" si="91"/>
        <v/>
      </c>
      <c r="AS153" s="44" t="str">
        <f t="shared" si="91"/>
        <v/>
      </c>
      <c r="AT153" s="44" t="str">
        <f t="shared" si="91"/>
        <v/>
      </c>
      <c r="AU153" s="44" t="str">
        <f t="shared" si="91"/>
        <v/>
      </c>
      <c r="AV153" s="44" t="str">
        <f t="shared" si="91"/>
        <v/>
      </c>
      <c r="AW153" s="44" t="str">
        <f t="shared" si="91"/>
        <v/>
      </c>
      <c r="AX153" s="44" t="str">
        <f t="shared" si="91"/>
        <v/>
      </c>
      <c r="AY153" s="44" t="str">
        <f t="shared" si="91"/>
        <v/>
      </c>
      <c r="AZ153" s="44" t="str">
        <f t="shared" si="89"/>
        <v/>
      </c>
    </row>
    <row r="154" spans="2:52" x14ac:dyDescent="0.2">
      <c r="B154" s="37">
        <f t="shared" si="74"/>
        <v>11</v>
      </c>
      <c r="C154" s="37">
        <f t="shared" si="75"/>
        <v>22</v>
      </c>
      <c r="D154" s="37" t="str">
        <f t="shared" si="76"/>
        <v>1994_11_22</v>
      </c>
      <c r="E154" s="37" t="str">
        <f t="shared" si="78"/>
        <v>1_22_11</v>
      </c>
      <c r="F154" s="37">
        <f t="shared" si="79"/>
        <v>1</v>
      </c>
      <c r="G154" s="37">
        <f t="shared" si="80"/>
        <v>153</v>
      </c>
      <c r="H154" s="37">
        <f t="shared" si="81"/>
        <v>1153</v>
      </c>
      <c r="I154" s="44">
        <v>1994</v>
      </c>
      <c r="J154" s="44" t="s">
        <v>142</v>
      </c>
      <c r="K154" s="44" t="s">
        <v>162</v>
      </c>
      <c r="L154" s="44" t="str">
        <f t="shared" si="82"/>
        <v>1994_工業</v>
      </c>
      <c r="M154" s="44" t="str">
        <f t="shared" si="83"/>
        <v>1994_工業_電子計測制御</v>
      </c>
      <c r="N154" s="44">
        <f t="shared" si="77"/>
        <v>1153</v>
      </c>
      <c r="P154" s="44">
        <f t="shared" si="84"/>
        <v>153</v>
      </c>
      <c r="X154" s="46">
        <v>51</v>
      </c>
      <c r="Y154" s="43" t="str">
        <f t="shared" si="87"/>
        <v/>
      </c>
      <c r="Z154" s="44" t="str">
        <f t="shared" si="88"/>
        <v/>
      </c>
      <c r="AA154" s="44" t="str">
        <f t="shared" ref="AA154:AJ163" si="92">IFERROR(VLOOKUP($W$101&amp;"_"&amp;AA$101&amp;"_"&amp;$X154,$D:$K,8,0),"")</f>
        <v/>
      </c>
      <c r="AB154" s="44" t="str">
        <f t="shared" si="92"/>
        <v/>
      </c>
      <c r="AC154" s="44" t="str">
        <f t="shared" si="92"/>
        <v/>
      </c>
      <c r="AD154" s="44" t="str">
        <f t="shared" si="92"/>
        <v/>
      </c>
      <c r="AE154" s="44" t="str">
        <f t="shared" si="92"/>
        <v/>
      </c>
      <c r="AF154" s="44" t="str">
        <f t="shared" si="92"/>
        <v/>
      </c>
      <c r="AG154" s="44" t="str">
        <f t="shared" si="92"/>
        <v/>
      </c>
      <c r="AH154" s="44" t="str">
        <f t="shared" si="92"/>
        <v/>
      </c>
      <c r="AI154" s="44" t="str">
        <f t="shared" si="92"/>
        <v/>
      </c>
      <c r="AJ154" s="44" t="str">
        <f t="shared" si="92"/>
        <v/>
      </c>
      <c r="AK154" s="44" t="str">
        <f t="shared" ref="AK154:AY163" si="93">IFERROR(VLOOKUP($W$101&amp;"_"&amp;AK$101&amp;"_"&amp;$X154,$D:$K,8,0),"")</f>
        <v/>
      </c>
      <c r="AL154" s="44" t="str">
        <f t="shared" si="93"/>
        <v/>
      </c>
      <c r="AM154" s="44" t="str">
        <f t="shared" si="93"/>
        <v/>
      </c>
      <c r="AN154" s="44" t="str">
        <f t="shared" si="93"/>
        <v>セラミック工業</v>
      </c>
      <c r="AO154" s="44" t="str">
        <f t="shared" si="93"/>
        <v/>
      </c>
      <c r="AP154" s="44" t="str">
        <f t="shared" si="93"/>
        <v/>
      </c>
      <c r="AQ154" s="44" t="str">
        <f t="shared" si="93"/>
        <v/>
      </c>
      <c r="AR154" s="44" t="str">
        <f t="shared" si="93"/>
        <v/>
      </c>
      <c r="AS154" s="44" t="str">
        <f t="shared" si="93"/>
        <v/>
      </c>
      <c r="AT154" s="44" t="str">
        <f t="shared" si="93"/>
        <v/>
      </c>
      <c r="AU154" s="44" t="str">
        <f t="shared" si="93"/>
        <v/>
      </c>
      <c r="AV154" s="44" t="str">
        <f t="shared" si="93"/>
        <v/>
      </c>
      <c r="AW154" s="44" t="str">
        <f t="shared" si="93"/>
        <v/>
      </c>
      <c r="AX154" s="44" t="str">
        <f t="shared" si="93"/>
        <v/>
      </c>
      <c r="AY154" s="44" t="str">
        <f t="shared" si="93"/>
        <v/>
      </c>
      <c r="AZ154" s="44" t="str">
        <f t="shared" si="89"/>
        <v/>
      </c>
    </row>
    <row r="155" spans="2:52" x14ac:dyDescent="0.2">
      <c r="B155" s="37">
        <f t="shared" si="74"/>
        <v>11</v>
      </c>
      <c r="C155" s="37">
        <f t="shared" si="75"/>
        <v>23</v>
      </c>
      <c r="D155" s="37" t="str">
        <f t="shared" si="76"/>
        <v>1994_11_23</v>
      </c>
      <c r="E155" s="37" t="str">
        <f t="shared" si="78"/>
        <v>1_23_11</v>
      </c>
      <c r="F155" s="37">
        <f t="shared" si="79"/>
        <v>1</v>
      </c>
      <c r="G155" s="37">
        <f t="shared" si="80"/>
        <v>154</v>
      </c>
      <c r="H155" s="37">
        <f t="shared" si="81"/>
        <v>1154</v>
      </c>
      <c r="I155" s="44">
        <v>1994</v>
      </c>
      <c r="J155" s="44" t="s">
        <v>142</v>
      </c>
      <c r="K155" s="44" t="s">
        <v>163</v>
      </c>
      <c r="L155" s="44" t="str">
        <f t="shared" si="82"/>
        <v>1994_工業</v>
      </c>
      <c r="M155" s="44" t="str">
        <f t="shared" si="83"/>
        <v>1994_工業_通信技術</v>
      </c>
      <c r="N155" s="44">
        <f t="shared" si="77"/>
        <v>1154</v>
      </c>
      <c r="P155" s="44">
        <f t="shared" si="84"/>
        <v>154</v>
      </c>
      <c r="X155" s="46">
        <v>52</v>
      </c>
      <c r="Y155" s="43" t="str">
        <f t="shared" si="87"/>
        <v/>
      </c>
      <c r="Z155" s="44" t="str">
        <f t="shared" si="88"/>
        <v/>
      </c>
      <c r="AA155" s="44" t="str">
        <f t="shared" si="92"/>
        <v/>
      </c>
      <c r="AB155" s="44" t="str">
        <f t="shared" si="92"/>
        <v/>
      </c>
      <c r="AC155" s="44" t="str">
        <f t="shared" si="92"/>
        <v/>
      </c>
      <c r="AD155" s="44" t="str">
        <f t="shared" si="92"/>
        <v/>
      </c>
      <c r="AE155" s="44" t="str">
        <f t="shared" si="92"/>
        <v/>
      </c>
      <c r="AF155" s="44" t="str">
        <f t="shared" si="92"/>
        <v/>
      </c>
      <c r="AG155" s="44" t="str">
        <f t="shared" si="92"/>
        <v/>
      </c>
      <c r="AH155" s="44" t="str">
        <f t="shared" si="92"/>
        <v/>
      </c>
      <c r="AI155" s="44" t="str">
        <f t="shared" si="92"/>
        <v/>
      </c>
      <c r="AJ155" s="44" t="str">
        <f t="shared" si="92"/>
        <v/>
      </c>
      <c r="AK155" s="44" t="str">
        <f t="shared" si="93"/>
        <v/>
      </c>
      <c r="AL155" s="44" t="str">
        <f t="shared" si="93"/>
        <v/>
      </c>
      <c r="AM155" s="44" t="str">
        <f t="shared" si="93"/>
        <v/>
      </c>
      <c r="AN155" s="44" t="str">
        <f t="shared" si="93"/>
        <v>繊維製品</v>
      </c>
      <c r="AO155" s="44" t="str">
        <f t="shared" si="93"/>
        <v/>
      </c>
      <c r="AP155" s="44" t="str">
        <f t="shared" si="93"/>
        <v/>
      </c>
      <c r="AQ155" s="44" t="str">
        <f t="shared" si="93"/>
        <v/>
      </c>
      <c r="AR155" s="44" t="str">
        <f t="shared" si="93"/>
        <v/>
      </c>
      <c r="AS155" s="44" t="str">
        <f t="shared" si="93"/>
        <v/>
      </c>
      <c r="AT155" s="44" t="str">
        <f t="shared" si="93"/>
        <v/>
      </c>
      <c r="AU155" s="44" t="str">
        <f t="shared" si="93"/>
        <v/>
      </c>
      <c r="AV155" s="44" t="str">
        <f t="shared" si="93"/>
        <v/>
      </c>
      <c r="AW155" s="44" t="str">
        <f t="shared" si="93"/>
        <v/>
      </c>
      <c r="AX155" s="44" t="str">
        <f t="shared" si="93"/>
        <v/>
      </c>
      <c r="AY155" s="44" t="str">
        <f t="shared" si="93"/>
        <v/>
      </c>
      <c r="AZ155" s="44" t="str">
        <f t="shared" si="89"/>
        <v/>
      </c>
    </row>
    <row r="156" spans="2:52" x14ac:dyDescent="0.2">
      <c r="B156" s="37">
        <f t="shared" si="74"/>
        <v>11</v>
      </c>
      <c r="C156" s="37">
        <f t="shared" si="75"/>
        <v>24</v>
      </c>
      <c r="D156" s="37" t="str">
        <f t="shared" si="76"/>
        <v>1994_11_24</v>
      </c>
      <c r="E156" s="37" t="str">
        <f t="shared" si="78"/>
        <v>1_24_11</v>
      </c>
      <c r="F156" s="37">
        <f t="shared" si="79"/>
        <v>1</v>
      </c>
      <c r="G156" s="37">
        <f t="shared" si="80"/>
        <v>155</v>
      </c>
      <c r="H156" s="37">
        <f t="shared" si="81"/>
        <v>1155</v>
      </c>
      <c r="I156" s="44">
        <v>1994</v>
      </c>
      <c r="J156" s="44" t="s">
        <v>142</v>
      </c>
      <c r="K156" s="44" t="s">
        <v>389</v>
      </c>
      <c r="L156" s="44" t="str">
        <f t="shared" si="82"/>
        <v>1994_工業</v>
      </c>
      <c r="M156" s="44" t="str">
        <f t="shared" si="83"/>
        <v>1994_工業_電子情報技術</v>
      </c>
      <c r="N156" s="44">
        <f t="shared" si="77"/>
        <v>1155</v>
      </c>
      <c r="P156" s="44">
        <f t="shared" si="84"/>
        <v>155</v>
      </c>
      <c r="X156" s="46">
        <v>53</v>
      </c>
      <c r="Y156" s="43" t="str">
        <f t="shared" si="87"/>
        <v/>
      </c>
      <c r="Z156" s="44" t="str">
        <f t="shared" si="88"/>
        <v/>
      </c>
      <c r="AA156" s="44" t="str">
        <f t="shared" si="92"/>
        <v/>
      </c>
      <c r="AB156" s="44" t="str">
        <f t="shared" si="92"/>
        <v/>
      </c>
      <c r="AC156" s="44" t="str">
        <f t="shared" si="92"/>
        <v/>
      </c>
      <c r="AD156" s="44" t="str">
        <f t="shared" si="92"/>
        <v/>
      </c>
      <c r="AE156" s="44" t="str">
        <f t="shared" si="92"/>
        <v/>
      </c>
      <c r="AF156" s="44" t="str">
        <f t="shared" si="92"/>
        <v/>
      </c>
      <c r="AG156" s="44" t="str">
        <f t="shared" si="92"/>
        <v/>
      </c>
      <c r="AH156" s="44" t="str">
        <f t="shared" si="92"/>
        <v/>
      </c>
      <c r="AI156" s="44" t="str">
        <f t="shared" si="92"/>
        <v/>
      </c>
      <c r="AJ156" s="44" t="str">
        <f t="shared" si="92"/>
        <v/>
      </c>
      <c r="AK156" s="44" t="str">
        <f t="shared" si="93"/>
        <v/>
      </c>
      <c r="AL156" s="44" t="str">
        <f t="shared" si="93"/>
        <v/>
      </c>
      <c r="AM156" s="44" t="str">
        <f t="shared" si="93"/>
        <v/>
      </c>
      <c r="AN156" s="44" t="str">
        <f t="shared" si="93"/>
        <v>繊維・染色技術</v>
      </c>
      <c r="AO156" s="44" t="str">
        <f t="shared" si="93"/>
        <v/>
      </c>
      <c r="AP156" s="44" t="str">
        <f t="shared" si="93"/>
        <v/>
      </c>
      <c r="AQ156" s="44" t="str">
        <f t="shared" si="93"/>
        <v/>
      </c>
      <c r="AR156" s="44" t="str">
        <f t="shared" si="93"/>
        <v/>
      </c>
      <c r="AS156" s="44" t="str">
        <f t="shared" si="93"/>
        <v/>
      </c>
      <c r="AT156" s="44" t="str">
        <f t="shared" si="93"/>
        <v/>
      </c>
      <c r="AU156" s="44" t="str">
        <f t="shared" si="93"/>
        <v/>
      </c>
      <c r="AV156" s="44" t="str">
        <f t="shared" si="93"/>
        <v/>
      </c>
      <c r="AW156" s="44" t="str">
        <f t="shared" si="93"/>
        <v/>
      </c>
      <c r="AX156" s="44" t="str">
        <f t="shared" si="93"/>
        <v/>
      </c>
      <c r="AY156" s="44" t="str">
        <f t="shared" si="93"/>
        <v/>
      </c>
      <c r="AZ156" s="44" t="str">
        <f t="shared" si="89"/>
        <v/>
      </c>
    </row>
    <row r="157" spans="2:52" x14ac:dyDescent="0.2">
      <c r="B157" s="37">
        <f t="shared" si="74"/>
        <v>11</v>
      </c>
      <c r="C157" s="37">
        <f t="shared" si="75"/>
        <v>25</v>
      </c>
      <c r="D157" s="37" t="str">
        <f t="shared" si="76"/>
        <v>1994_11_25</v>
      </c>
      <c r="E157" s="37" t="str">
        <f t="shared" si="78"/>
        <v>1_25_11</v>
      </c>
      <c r="F157" s="37">
        <f t="shared" si="79"/>
        <v>1</v>
      </c>
      <c r="G157" s="37">
        <f t="shared" si="80"/>
        <v>156</v>
      </c>
      <c r="H157" s="37">
        <f t="shared" si="81"/>
        <v>1156</v>
      </c>
      <c r="I157" s="44">
        <v>1994</v>
      </c>
      <c r="J157" s="44" t="s">
        <v>142</v>
      </c>
      <c r="K157" s="44" t="s">
        <v>164</v>
      </c>
      <c r="L157" s="44" t="str">
        <f t="shared" si="82"/>
        <v>1994_工業</v>
      </c>
      <c r="M157" s="44" t="str">
        <f t="shared" si="83"/>
        <v>1994_工業_プログラミング技術</v>
      </c>
      <c r="N157" s="44">
        <f t="shared" si="77"/>
        <v>1156</v>
      </c>
      <c r="P157" s="44">
        <f t="shared" si="84"/>
        <v>156</v>
      </c>
      <c r="X157" s="46">
        <v>54</v>
      </c>
      <c r="Y157" s="43" t="str">
        <f t="shared" si="87"/>
        <v/>
      </c>
      <c r="Z157" s="44" t="str">
        <f t="shared" si="88"/>
        <v/>
      </c>
      <c r="AA157" s="44" t="str">
        <f t="shared" si="92"/>
        <v/>
      </c>
      <c r="AB157" s="44" t="str">
        <f t="shared" si="92"/>
        <v/>
      </c>
      <c r="AC157" s="44" t="str">
        <f t="shared" si="92"/>
        <v/>
      </c>
      <c r="AD157" s="44" t="str">
        <f t="shared" si="92"/>
        <v/>
      </c>
      <c r="AE157" s="44" t="str">
        <f t="shared" si="92"/>
        <v/>
      </c>
      <c r="AF157" s="44" t="str">
        <f t="shared" si="92"/>
        <v/>
      </c>
      <c r="AG157" s="44" t="str">
        <f t="shared" si="92"/>
        <v/>
      </c>
      <c r="AH157" s="44" t="str">
        <f t="shared" si="92"/>
        <v/>
      </c>
      <c r="AI157" s="44" t="str">
        <f t="shared" si="92"/>
        <v/>
      </c>
      <c r="AJ157" s="44" t="str">
        <f t="shared" si="92"/>
        <v/>
      </c>
      <c r="AK157" s="44" t="str">
        <f t="shared" si="93"/>
        <v/>
      </c>
      <c r="AL157" s="44" t="str">
        <f t="shared" si="93"/>
        <v/>
      </c>
      <c r="AM157" s="44" t="str">
        <f t="shared" si="93"/>
        <v/>
      </c>
      <c r="AN157" s="44" t="str">
        <f t="shared" si="93"/>
        <v>染織デザイン</v>
      </c>
      <c r="AO157" s="44" t="str">
        <f t="shared" si="93"/>
        <v/>
      </c>
      <c r="AP157" s="44" t="str">
        <f t="shared" si="93"/>
        <v/>
      </c>
      <c r="AQ157" s="44" t="str">
        <f t="shared" si="93"/>
        <v/>
      </c>
      <c r="AR157" s="44" t="str">
        <f t="shared" si="93"/>
        <v/>
      </c>
      <c r="AS157" s="44" t="str">
        <f t="shared" si="93"/>
        <v/>
      </c>
      <c r="AT157" s="44" t="str">
        <f t="shared" si="93"/>
        <v/>
      </c>
      <c r="AU157" s="44" t="str">
        <f t="shared" si="93"/>
        <v/>
      </c>
      <c r="AV157" s="44" t="str">
        <f t="shared" si="93"/>
        <v/>
      </c>
      <c r="AW157" s="44" t="str">
        <f t="shared" si="93"/>
        <v/>
      </c>
      <c r="AX157" s="44" t="str">
        <f t="shared" si="93"/>
        <v/>
      </c>
      <c r="AY157" s="44" t="str">
        <f t="shared" si="93"/>
        <v/>
      </c>
      <c r="AZ157" s="44" t="str">
        <f t="shared" si="89"/>
        <v/>
      </c>
    </row>
    <row r="158" spans="2:52" x14ac:dyDescent="0.2">
      <c r="B158" s="37">
        <f t="shared" si="74"/>
        <v>11</v>
      </c>
      <c r="C158" s="37">
        <f t="shared" si="75"/>
        <v>26</v>
      </c>
      <c r="D158" s="37" t="str">
        <f t="shared" si="76"/>
        <v>1994_11_26</v>
      </c>
      <c r="E158" s="37" t="str">
        <f t="shared" si="78"/>
        <v>1_26_11</v>
      </c>
      <c r="F158" s="37">
        <f t="shared" si="79"/>
        <v>1</v>
      </c>
      <c r="G158" s="37">
        <f t="shared" si="80"/>
        <v>157</v>
      </c>
      <c r="H158" s="37">
        <f t="shared" si="81"/>
        <v>1157</v>
      </c>
      <c r="I158" s="44">
        <v>1994</v>
      </c>
      <c r="J158" s="44" t="s">
        <v>142</v>
      </c>
      <c r="K158" s="44" t="s">
        <v>493</v>
      </c>
      <c r="L158" s="44" t="str">
        <f t="shared" si="82"/>
        <v>1994_工業</v>
      </c>
      <c r="M158" s="44" t="str">
        <f t="shared" si="83"/>
        <v>1994_工業_ハードウエア技術</v>
      </c>
      <c r="N158" s="44">
        <f t="shared" si="77"/>
        <v>1157</v>
      </c>
      <c r="P158" s="44">
        <f t="shared" si="84"/>
        <v>157</v>
      </c>
      <c r="X158" s="46">
        <v>55</v>
      </c>
      <c r="Y158" s="43" t="str">
        <f t="shared" si="87"/>
        <v/>
      </c>
      <c r="Z158" s="44" t="str">
        <f t="shared" si="88"/>
        <v/>
      </c>
      <c r="AA158" s="44" t="str">
        <f t="shared" si="92"/>
        <v/>
      </c>
      <c r="AB158" s="44" t="str">
        <f t="shared" si="92"/>
        <v/>
      </c>
      <c r="AC158" s="44" t="str">
        <f t="shared" si="92"/>
        <v/>
      </c>
      <c r="AD158" s="44" t="str">
        <f t="shared" si="92"/>
        <v/>
      </c>
      <c r="AE158" s="44" t="str">
        <f t="shared" si="92"/>
        <v/>
      </c>
      <c r="AF158" s="44" t="str">
        <f t="shared" si="92"/>
        <v/>
      </c>
      <c r="AG158" s="44" t="str">
        <f t="shared" si="92"/>
        <v/>
      </c>
      <c r="AH158" s="44" t="str">
        <f t="shared" si="92"/>
        <v/>
      </c>
      <c r="AI158" s="44" t="str">
        <f t="shared" si="92"/>
        <v/>
      </c>
      <c r="AJ158" s="44" t="str">
        <f t="shared" si="92"/>
        <v/>
      </c>
      <c r="AK158" s="44" t="str">
        <f t="shared" si="93"/>
        <v/>
      </c>
      <c r="AL158" s="44" t="str">
        <f t="shared" si="93"/>
        <v/>
      </c>
      <c r="AM158" s="44" t="str">
        <f t="shared" si="93"/>
        <v/>
      </c>
      <c r="AN158" s="44" t="str">
        <f t="shared" si="93"/>
        <v>インテリア計画</v>
      </c>
      <c r="AO158" s="44" t="str">
        <f t="shared" si="93"/>
        <v/>
      </c>
      <c r="AP158" s="44" t="str">
        <f t="shared" si="93"/>
        <v/>
      </c>
      <c r="AQ158" s="44" t="str">
        <f t="shared" si="93"/>
        <v/>
      </c>
      <c r="AR158" s="44" t="str">
        <f t="shared" si="93"/>
        <v/>
      </c>
      <c r="AS158" s="44" t="str">
        <f t="shared" si="93"/>
        <v/>
      </c>
      <c r="AT158" s="44" t="str">
        <f t="shared" si="93"/>
        <v/>
      </c>
      <c r="AU158" s="44" t="str">
        <f t="shared" si="93"/>
        <v/>
      </c>
      <c r="AV158" s="44" t="str">
        <f t="shared" si="93"/>
        <v/>
      </c>
      <c r="AW158" s="44" t="str">
        <f t="shared" si="93"/>
        <v/>
      </c>
      <c r="AX158" s="44" t="str">
        <f t="shared" si="93"/>
        <v/>
      </c>
      <c r="AY158" s="44" t="str">
        <f t="shared" si="93"/>
        <v/>
      </c>
      <c r="AZ158" s="44" t="str">
        <f t="shared" si="89"/>
        <v/>
      </c>
    </row>
    <row r="159" spans="2:52" x14ac:dyDescent="0.2">
      <c r="B159" s="37">
        <f t="shared" si="74"/>
        <v>11</v>
      </c>
      <c r="C159" s="37">
        <f t="shared" si="75"/>
        <v>27</v>
      </c>
      <c r="D159" s="37" t="str">
        <f t="shared" si="76"/>
        <v>1994_11_27</v>
      </c>
      <c r="E159" s="37" t="str">
        <f t="shared" si="78"/>
        <v>1_27_11</v>
      </c>
      <c r="F159" s="37">
        <f t="shared" si="79"/>
        <v>1</v>
      </c>
      <c r="G159" s="37">
        <f t="shared" si="80"/>
        <v>158</v>
      </c>
      <c r="H159" s="37">
        <f t="shared" si="81"/>
        <v>1158</v>
      </c>
      <c r="I159" s="44">
        <v>1994</v>
      </c>
      <c r="J159" s="44" t="s">
        <v>142</v>
      </c>
      <c r="K159" s="44" t="s">
        <v>494</v>
      </c>
      <c r="L159" s="44" t="str">
        <f t="shared" si="82"/>
        <v>1994_工業</v>
      </c>
      <c r="M159" s="44" t="str">
        <f t="shared" si="83"/>
        <v>1994_工業_ソフトウエア技術</v>
      </c>
      <c r="N159" s="44">
        <f t="shared" si="77"/>
        <v>1158</v>
      </c>
      <c r="P159" s="44">
        <f t="shared" si="84"/>
        <v>158</v>
      </c>
      <c r="X159" s="46">
        <v>56</v>
      </c>
      <c r="Y159" s="43" t="str">
        <f t="shared" si="87"/>
        <v/>
      </c>
      <c r="Z159" s="44" t="str">
        <f t="shared" si="88"/>
        <v/>
      </c>
      <c r="AA159" s="44" t="str">
        <f t="shared" si="92"/>
        <v/>
      </c>
      <c r="AB159" s="44" t="str">
        <f t="shared" si="92"/>
        <v/>
      </c>
      <c r="AC159" s="44" t="str">
        <f t="shared" si="92"/>
        <v/>
      </c>
      <c r="AD159" s="44" t="str">
        <f t="shared" si="92"/>
        <v/>
      </c>
      <c r="AE159" s="44" t="str">
        <f t="shared" si="92"/>
        <v/>
      </c>
      <c r="AF159" s="44" t="str">
        <f t="shared" si="92"/>
        <v/>
      </c>
      <c r="AG159" s="44" t="str">
        <f t="shared" si="92"/>
        <v/>
      </c>
      <c r="AH159" s="44" t="str">
        <f t="shared" si="92"/>
        <v/>
      </c>
      <c r="AI159" s="44" t="str">
        <f t="shared" si="92"/>
        <v/>
      </c>
      <c r="AJ159" s="44" t="str">
        <f t="shared" si="92"/>
        <v/>
      </c>
      <c r="AK159" s="44" t="str">
        <f t="shared" si="93"/>
        <v/>
      </c>
      <c r="AL159" s="44" t="str">
        <f t="shared" si="93"/>
        <v/>
      </c>
      <c r="AM159" s="44" t="str">
        <f t="shared" si="93"/>
        <v/>
      </c>
      <c r="AN159" s="44" t="str">
        <f t="shared" si="93"/>
        <v>インテリア装備</v>
      </c>
      <c r="AO159" s="44" t="str">
        <f t="shared" si="93"/>
        <v/>
      </c>
      <c r="AP159" s="44" t="str">
        <f t="shared" si="93"/>
        <v/>
      </c>
      <c r="AQ159" s="44" t="str">
        <f t="shared" si="93"/>
        <v/>
      </c>
      <c r="AR159" s="44" t="str">
        <f t="shared" si="93"/>
        <v/>
      </c>
      <c r="AS159" s="44" t="str">
        <f t="shared" si="93"/>
        <v/>
      </c>
      <c r="AT159" s="44" t="str">
        <f t="shared" si="93"/>
        <v/>
      </c>
      <c r="AU159" s="44" t="str">
        <f t="shared" si="93"/>
        <v/>
      </c>
      <c r="AV159" s="44" t="str">
        <f t="shared" si="93"/>
        <v/>
      </c>
      <c r="AW159" s="44" t="str">
        <f t="shared" si="93"/>
        <v/>
      </c>
      <c r="AX159" s="44" t="str">
        <f t="shared" si="93"/>
        <v/>
      </c>
      <c r="AY159" s="44" t="str">
        <f t="shared" si="93"/>
        <v/>
      </c>
      <c r="AZ159" s="44" t="str">
        <f t="shared" si="89"/>
        <v/>
      </c>
    </row>
    <row r="160" spans="2:52" x14ac:dyDescent="0.2">
      <c r="B160" s="37">
        <f t="shared" si="74"/>
        <v>11</v>
      </c>
      <c r="C160" s="37">
        <f t="shared" si="75"/>
        <v>28</v>
      </c>
      <c r="D160" s="37" t="str">
        <f t="shared" si="76"/>
        <v>1994_11_28</v>
      </c>
      <c r="E160" s="37" t="str">
        <f t="shared" si="78"/>
        <v>1_28_11</v>
      </c>
      <c r="F160" s="37">
        <f t="shared" si="79"/>
        <v>1</v>
      </c>
      <c r="G160" s="37">
        <f t="shared" si="80"/>
        <v>159</v>
      </c>
      <c r="H160" s="37">
        <f t="shared" si="81"/>
        <v>1159</v>
      </c>
      <c r="I160" s="44">
        <v>1994</v>
      </c>
      <c r="J160" s="44" t="s">
        <v>142</v>
      </c>
      <c r="K160" s="44" t="s">
        <v>495</v>
      </c>
      <c r="L160" s="44" t="str">
        <f t="shared" si="82"/>
        <v>1994_工業</v>
      </c>
      <c r="M160" s="44" t="str">
        <f t="shared" si="83"/>
        <v>1994_工業_コンピュータ応用</v>
      </c>
      <c r="N160" s="44">
        <f t="shared" si="77"/>
        <v>1159</v>
      </c>
      <c r="P160" s="44">
        <f t="shared" si="84"/>
        <v>159</v>
      </c>
      <c r="X160" s="46">
        <v>57</v>
      </c>
      <c r="Y160" s="43" t="str">
        <f t="shared" si="87"/>
        <v/>
      </c>
      <c r="Z160" s="44" t="str">
        <f t="shared" si="88"/>
        <v/>
      </c>
      <c r="AA160" s="44" t="str">
        <f t="shared" si="92"/>
        <v/>
      </c>
      <c r="AB160" s="44" t="str">
        <f t="shared" si="92"/>
        <v/>
      </c>
      <c r="AC160" s="44" t="str">
        <f t="shared" si="92"/>
        <v/>
      </c>
      <c r="AD160" s="44" t="str">
        <f t="shared" si="92"/>
        <v/>
      </c>
      <c r="AE160" s="44" t="str">
        <f t="shared" si="92"/>
        <v/>
      </c>
      <c r="AF160" s="44" t="str">
        <f t="shared" si="92"/>
        <v/>
      </c>
      <c r="AG160" s="44" t="str">
        <f t="shared" si="92"/>
        <v/>
      </c>
      <c r="AH160" s="44" t="str">
        <f t="shared" si="92"/>
        <v/>
      </c>
      <c r="AI160" s="44" t="str">
        <f t="shared" si="92"/>
        <v/>
      </c>
      <c r="AJ160" s="44" t="str">
        <f t="shared" si="92"/>
        <v/>
      </c>
      <c r="AK160" s="44" t="str">
        <f t="shared" si="93"/>
        <v/>
      </c>
      <c r="AL160" s="44" t="str">
        <f t="shared" si="93"/>
        <v/>
      </c>
      <c r="AM160" s="44" t="str">
        <f t="shared" si="93"/>
        <v/>
      </c>
      <c r="AN160" s="44" t="str">
        <f t="shared" si="93"/>
        <v>インテリアエレメント生産</v>
      </c>
      <c r="AO160" s="44" t="str">
        <f t="shared" si="93"/>
        <v/>
      </c>
      <c r="AP160" s="44" t="str">
        <f t="shared" si="93"/>
        <v/>
      </c>
      <c r="AQ160" s="44" t="str">
        <f t="shared" si="93"/>
        <v/>
      </c>
      <c r="AR160" s="44" t="str">
        <f t="shared" si="93"/>
        <v/>
      </c>
      <c r="AS160" s="44" t="str">
        <f t="shared" si="93"/>
        <v/>
      </c>
      <c r="AT160" s="44" t="str">
        <f t="shared" si="93"/>
        <v/>
      </c>
      <c r="AU160" s="44" t="str">
        <f t="shared" si="93"/>
        <v/>
      </c>
      <c r="AV160" s="44" t="str">
        <f t="shared" si="93"/>
        <v/>
      </c>
      <c r="AW160" s="44" t="str">
        <f t="shared" si="93"/>
        <v/>
      </c>
      <c r="AX160" s="44" t="str">
        <f t="shared" si="93"/>
        <v/>
      </c>
      <c r="AY160" s="44" t="str">
        <f t="shared" si="93"/>
        <v/>
      </c>
      <c r="AZ160" s="44" t="str">
        <f t="shared" si="89"/>
        <v/>
      </c>
    </row>
    <row r="161" spans="2:52" x14ac:dyDescent="0.2">
      <c r="B161" s="37">
        <f t="shared" si="74"/>
        <v>11</v>
      </c>
      <c r="C161" s="37">
        <f t="shared" si="75"/>
        <v>29</v>
      </c>
      <c r="D161" s="37" t="str">
        <f t="shared" si="76"/>
        <v>1994_11_29</v>
      </c>
      <c r="E161" s="37" t="str">
        <f t="shared" si="78"/>
        <v>1_29_11</v>
      </c>
      <c r="F161" s="37">
        <f t="shared" si="79"/>
        <v>1</v>
      </c>
      <c r="G161" s="37">
        <f t="shared" si="80"/>
        <v>160</v>
      </c>
      <c r="H161" s="37">
        <f t="shared" si="81"/>
        <v>1160</v>
      </c>
      <c r="I161" s="44">
        <v>1994</v>
      </c>
      <c r="J161" s="44" t="s">
        <v>142</v>
      </c>
      <c r="K161" s="44" t="s">
        <v>496</v>
      </c>
      <c r="L161" s="44" t="str">
        <f t="shared" si="82"/>
        <v>1994_工業</v>
      </c>
      <c r="M161" s="44" t="str">
        <f t="shared" si="83"/>
        <v>1994_工業_工業計測技術</v>
      </c>
      <c r="N161" s="44">
        <f t="shared" si="77"/>
        <v>1160</v>
      </c>
      <c r="P161" s="44">
        <f t="shared" si="84"/>
        <v>160</v>
      </c>
      <c r="X161" s="46">
        <v>58</v>
      </c>
      <c r="Y161" s="43" t="str">
        <f t="shared" si="87"/>
        <v/>
      </c>
      <c r="Z161" s="44" t="str">
        <f t="shared" si="88"/>
        <v/>
      </c>
      <c r="AA161" s="44" t="str">
        <f t="shared" si="92"/>
        <v/>
      </c>
      <c r="AB161" s="44" t="str">
        <f t="shared" si="92"/>
        <v/>
      </c>
      <c r="AC161" s="44" t="str">
        <f t="shared" si="92"/>
        <v/>
      </c>
      <c r="AD161" s="44" t="str">
        <f t="shared" si="92"/>
        <v/>
      </c>
      <c r="AE161" s="44" t="str">
        <f t="shared" si="92"/>
        <v/>
      </c>
      <c r="AF161" s="44" t="str">
        <f t="shared" si="92"/>
        <v/>
      </c>
      <c r="AG161" s="44" t="str">
        <f t="shared" si="92"/>
        <v/>
      </c>
      <c r="AH161" s="44" t="str">
        <f t="shared" si="92"/>
        <v/>
      </c>
      <c r="AI161" s="44" t="str">
        <f t="shared" si="92"/>
        <v/>
      </c>
      <c r="AJ161" s="44" t="str">
        <f t="shared" si="92"/>
        <v/>
      </c>
      <c r="AK161" s="44" t="str">
        <f t="shared" si="93"/>
        <v/>
      </c>
      <c r="AL161" s="44" t="str">
        <f t="shared" si="93"/>
        <v/>
      </c>
      <c r="AM161" s="44" t="str">
        <f t="shared" si="93"/>
        <v/>
      </c>
      <c r="AN161" s="44" t="str">
        <f t="shared" si="93"/>
        <v>デザイン史</v>
      </c>
      <c r="AO161" s="44" t="str">
        <f t="shared" si="93"/>
        <v/>
      </c>
      <c r="AP161" s="44" t="str">
        <f t="shared" si="93"/>
        <v/>
      </c>
      <c r="AQ161" s="44" t="str">
        <f t="shared" si="93"/>
        <v/>
      </c>
      <c r="AR161" s="44" t="str">
        <f t="shared" si="93"/>
        <v/>
      </c>
      <c r="AS161" s="44" t="str">
        <f t="shared" si="93"/>
        <v/>
      </c>
      <c r="AT161" s="44" t="str">
        <f t="shared" si="93"/>
        <v/>
      </c>
      <c r="AU161" s="44" t="str">
        <f t="shared" si="93"/>
        <v/>
      </c>
      <c r="AV161" s="44" t="str">
        <f t="shared" si="93"/>
        <v/>
      </c>
      <c r="AW161" s="44" t="str">
        <f t="shared" si="93"/>
        <v/>
      </c>
      <c r="AX161" s="44" t="str">
        <f t="shared" si="93"/>
        <v/>
      </c>
      <c r="AY161" s="44" t="str">
        <f t="shared" si="93"/>
        <v/>
      </c>
      <c r="AZ161" s="44" t="str">
        <f t="shared" si="89"/>
        <v/>
      </c>
    </row>
    <row r="162" spans="2:52" x14ac:dyDescent="0.2">
      <c r="B162" s="37">
        <f t="shared" si="74"/>
        <v>11</v>
      </c>
      <c r="C162" s="37">
        <f t="shared" si="75"/>
        <v>30</v>
      </c>
      <c r="D162" s="37" t="str">
        <f t="shared" si="76"/>
        <v>1994_11_30</v>
      </c>
      <c r="E162" s="37" t="str">
        <f t="shared" si="78"/>
        <v>1_30_11</v>
      </c>
      <c r="F162" s="37">
        <f t="shared" si="79"/>
        <v>1</v>
      </c>
      <c r="G162" s="37">
        <f t="shared" si="80"/>
        <v>161</v>
      </c>
      <c r="H162" s="37">
        <f t="shared" si="81"/>
        <v>1161</v>
      </c>
      <c r="I162" s="44">
        <v>1994</v>
      </c>
      <c r="J162" s="44" t="s">
        <v>142</v>
      </c>
      <c r="K162" s="44" t="s">
        <v>168</v>
      </c>
      <c r="L162" s="44" t="str">
        <f t="shared" si="82"/>
        <v>1994_工業</v>
      </c>
      <c r="M162" s="44" t="str">
        <f t="shared" si="83"/>
        <v>1994_工業_建築構造</v>
      </c>
      <c r="N162" s="44">
        <f t="shared" si="77"/>
        <v>1161</v>
      </c>
      <c r="P162" s="44">
        <f t="shared" si="84"/>
        <v>161</v>
      </c>
      <c r="X162" s="46">
        <v>59</v>
      </c>
      <c r="Y162" s="43" t="str">
        <f t="shared" si="87"/>
        <v/>
      </c>
      <c r="Z162" s="44" t="str">
        <f t="shared" si="88"/>
        <v/>
      </c>
      <c r="AA162" s="44" t="str">
        <f t="shared" si="92"/>
        <v/>
      </c>
      <c r="AB162" s="44" t="str">
        <f t="shared" si="92"/>
        <v/>
      </c>
      <c r="AC162" s="44" t="str">
        <f t="shared" si="92"/>
        <v/>
      </c>
      <c r="AD162" s="44" t="str">
        <f t="shared" si="92"/>
        <v/>
      </c>
      <c r="AE162" s="44" t="str">
        <f t="shared" si="92"/>
        <v/>
      </c>
      <c r="AF162" s="44" t="str">
        <f t="shared" si="92"/>
        <v/>
      </c>
      <c r="AG162" s="44" t="str">
        <f t="shared" si="92"/>
        <v/>
      </c>
      <c r="AH162" s="44" t="str">
        <f t="shared" si="92"/>
        <v/>
      </c>
      <c r="AI162" s="44" t="str">
        <f t="shared" si="92"/>
        <v/>
      </c>
      <c r="AJ162" s="44" t="str">
        <f t="shared" si="92"/>
        <v/>
      </c>
      <c r="AK162" s="44" t="str">
        <f t="shared" si="93"/>
        <v/>
      </c>
      <c r="AL162" s="44" t="str">
        <f t="shared" si="93"/>
        <v/>
      </c>
      <c r="AM162" s="44" t="str">
        <f t="shared" si="93"/>
        <v/>
      </c>
      <c r="AN162" s="44" t="str">
        <f t="shared" si="93"/>
        <v>デザイン技術</v>
      </c>
      <c r="AO162" s="44" t="str">
        <f t="shared" si="93"/>
        <v/>
      </c>
      <c r="AP162" s="44" t="str">
        <f t="shared" si="93"/>
        <v/>
      </c>
      <c r="AQ162" s="44" t="str">
        <f t="shared" si="93"/>
        <v/>
      </c>
      <c r="AR162" s="44" t="str">
        <f t="shared" si="93"/>
        <v/>
      </c>
      <c r="AS162" s="44" t="str">
        <f t="shared" si="93"/>
        <v/>
      </c>
      <c r="AT162" s="44" t="str">
        <f t="shared" si="93"/>
        <v/>
      </c>
      <c r="AU162" s="44" t="str">
        <f t="shared" si="93"/>
        <v/>
      </c>
      <c r="AV162" s="44" t="str">
        <f t="shared" si="93"/>
        <v/>
      </c>
      <c r="AW162" s="44" t="str">
        <f t="shared" si="93"/>
        <v/>
      </c>
      <c r="AX162" s="44" t="str">
        <f t="shared" si="93"/>
        <v/>
      </c>
      <c r="AY162" s="44" t="str">
        <f t="shared" si="93"/>
        <v/>
      </c>
      <c r="AZ162" s="44" t="str">
        <f t="shared" si="89"/>
        <v/>
      </c>
    </row>
    <row r="163" spans="2:52" x14ac:dyDescent="0.2">
      <c r="B163" s="37">
        <f t="shared" si="74"/>
        <v>11</v>
      </c>
      <c r="C163" s="37">
        <f t="shared" si="75"/>
        <v>31</v>
      </c>
      <c r="D163" s="37" t="str">
        <f t="shared" si="76"/>
        <v>1994_11_31</v>
      </c>
      <c r="E163" s="37" t="str">
        <f t="shared" si="78"/>
        <v>1_31_11</v>
      </c>
      <c r="F163" s="37">
        <f t="shared" si="79"/>
        <v>1</v>
      </c>
      <c r="G163" s="37">
        <f t="shared" si="80"/>
        <v>162</v>
      </c>
      <c r="H163" s="37">
        <f t="shared" si="81"/>
        <v>1162</v>
      </c>
      <c r="I163" s="44">
        <v>1994</v>
      </c>
      <c r="J163" s="44" t="s">
        <v>142</v>
      </c>
      <c r="K163" s="44" t="s">
        <v>171</v>
      </c>
      <c r="L163" s="44" t="str">
        <f t="shared" si="82"/>
        <v>1994_工業</v>
      </c>
      <c r="M163" s="44" t="str">
        <f t="shared" si="83"/>
        <v>1994_工業_建築施工</v>
      </c>
      <c r="N163" s="44">
        <f t="shared" si="77"/>
        <v>1162</v>
      </c>
      <c r="P163" s="44">
        <f t="shared" si="84"/>
        <v>162</v>
      </c>
      <c r="X163" s="46">
        <v>60</v>
      </c>
      <c r="Y163" s="43" t="str">
        <f t="shared" si="87"/>
        <v/>
      </c>
      <c r="Z163" s="44" t="str">
        <f t="shared" si="88"/>
        <v/>
      </c>
      <c r="AA163" s="44" t="str">
        <f t="shared" si="92"/>
        <v/>
      </c>
      <c r="AB163" s="44" t="str">
        <f t="shared" si="92"/>
        <v/>
      </c>
      <c r="AC163" s="44" t="str">
        <f t="shared" si="92"/>
        <v/>
      </c>
      <c r="AD163" s="44" t="str">
        <f t="shared" si="92"/>
        <v/>
      </c>
      <c r="AE163" s="44" t="str">
        <f t="shared" si="92"/>
        <v/>
      </c>
      <c r="AF163" s="44" t="str">
        <f t="shared" si="92"/>
        <v/>
      </c>
      <c r="AG163" s="44" t="str">
        <f t="shared" si="92"/>
        <v/>
      </c>
      <c r="AH163" s="44" t="str">
        <f t="shared" si="92"/>
        <v/>
      </c>
      <c r="AI163" s="44" t="str">
        <f t="shared" si="92"/>
        <v/>
      </c>
      <c r="AJ163" s="44" t="str">
        <f t="shared" si="92"/>
        <v/>
      </c>
      <c r="AK163" s="44" t="str">
        <f t="shared" si="93"/>
        <v/>
      </c>
      <c r="AL163" s="44" t="str">
        <f t="shared" si="93"/>
        <v/>
      </c>
      <c r="AM163" s="44" t="str">
        <f t="shared" si="93"/>
        <v/>
      </c>
      <c r="AN163" s="44" t="str">
        <f t="shared" si="93"/>
        <v>デザイン材料</v>
      </c>
      <c r="AO163" s="44" t="str">
        <f t="shared" si="93"/>
        <v/>
      </c>
      <c r="AP163" s="44" t="str">
        <f t="shared" si="93"/>
        <v/>
      </c>
      <c r="AQ163" s="44" t="str">
        <f t="shared" si="93"/>
        <v/>
      </c>
      <c r="AR163" s="44" t="str">
        <f t="shared" si="93"/>
        <v/>
      </c>
      <c r="AS163" s="44" t="str">
        <f t="shared" si="93"/>
        <v/>
      </c>
      <c r="AT163" s="44" t="str">
        <f t="shared" si="93"/>
        <v/>
      </c>
      <c r="AU163" s="44" t="str">
        <f t="shared" si="93"/>
        <v/>
      </c>
      <c r="AV163" s="44" t="str">
        <f t="shared" si="93"/>
        <v/>
      </c>
      <c r="AW163" s="44" t="str">
        <f t="shared" si="93"/>
        <v/>
      </c>
      <c r="AX163" s="44" t="str">
        <f t="shared" si="93"/>
        <v/>
      </c>
      <c r="AY163" s="44" t="str">
        <f t="shared" si="93"/>
        <v/>
      </c>
      <c r="AZ163" s="44" t="str">
        <f t="shared" si="89"/>
        <v/>
      </c>
    </row>
    <row r="164" spans="2:52" x14ac:dyDescent="0.2">
      <c r="B164" s="37">
        <f t="shared" si="74"/>
        <v>11</v>
      </c>
      <c r="C164" s="37">
        <f t="shared" si="75"/>
        <v>32</v>
      </c>
      <c r="D164" s="37" t="str">
        <f t="shared" si="76"/>
        <v>1994_11_32</v>
      </c>
      <c r="E164" s="37" t="str">
        <f t="shared" si="78"/>
        <v>1_32_11</v>
      </c>
      <c r="F164" s="37">
        <f t="shared" si="79"/>
        <v>1</v>
      </c>
      <c r="G164" s="37">
        <f t="shared" si="80"/>
        <v>163</v>
      </c>
      <c r="H164" s="37">
        <f t="shared" si="81"/>
        <v>1163</v>
      </c>
      <c r="I164" s="44">
        <v>1994</v>
      </c>
      <c r="J164" s="44" t="s">
        <v>142</v>
      </c>
      <c r="K164" s="44" t="s">
        <v>170</v>
      </c>
      <c r="L164" s="44" t="str">
        <f t="shared" si="82"/>
        <v>1994_工業</v>
      </c>
      <c r="M164" s="44" t="str">
        <f t="shared" si="83"/>
        <v>1994_工業_建築構造設計</v>
      </c>
      <c r="N164" s="44">
        <f t="shared" si="77"/>
        <v>1163</v>
      </c>
      <c r="P164" s="44">
        <f t="shared" si="84"/>
        <v>163</v>
      </c>
      <c r="X164" s="46">
        <v>61</v>
      </c>
      <c r="Y164" s="43" t="str">
        <f t="shared" si="87"/>
        <v/>
      </c>
      <c r="Z164" s="44" t="str">
        <f t="shared" si="88"/>
        <v/>
      </c>
      <c r="AA164" s="44" t="str">
        <f t="shared" ref="AA164:AJ173" si="94">IFERROR(VLOOKUP($W$101&amp;"_"&amp;AA$101&amp;"_"&amp;$X164,$D:$K,8,0),"")</f>
        <v/>
      </c>
      <c r="AB164" s="44" t="str">
        <f t="shared" si="94"/>
        <v/>
      </c>
      <c r="AC164" s="44" t="str">
        <f t="shared" si="94"/>
        <v/>
      </c>
      <c r="AD164" s="44" t="str">
        <f t="shared" si="94"/>
        <v/>
      </c>
      <c r="AE164" s="44" t="str">
        <f t="shared" si="94"/>
        <v/>
      </c>
      <c r="AF164" s="44" t="str">
        <f t="shared" si="94"/>
        <v/>
      </c>
      <c r="AG164" s="44" t="str">
        <f t="shared" si="94"/>
        <v/>
      </c>
      <c r="AH164" s="44" t="str">
        <f t="shared" si="94"/>
        <v/>
      </c>
      <c r="AI164" s="44" t="str">
        <f t="shared" si="94"/>
        <v/>
      </c>
      <c r="AJ164" s="44" t="str">
        <f t="shared" si="94"/>
        <v/>
      </c>
      <c r="AK164" s="44" t="str">
        <f t="shared" ref="AK164:AY173" si="95">IFERROR(VLOOKUP($W$101&amp;"_"&amp;AK$101&amp;"_"&amp;$X164,$D:$K,8,0),"")</f>
        <v/>
      </c>
      <c r="AL164" s="44" t="str">
        <f t="shared" si="95"/>
        <v/>
      </c>
      <c r="AM164" s="44" t="str">
        <f t="shared" si="95"/>
        <v/>
      </c>
      <c r="AN164" s="44" t="str">
        <f t="shared" si="95"/>
        <v>学校設定科目</v>
      </c>
      <c r="AO164" s="44" t="str">
        <f t="shared" si="95"/>
        <v/>
      </c>
      <c r="AP164" s="44" t="str">
        <f t="shared" si="95"/>
        <v/>
      </c>
      <c r="AQ164" s="44" t="str">
        <f t="shared" si="95"/>
        <v/>
      </c>
      <c r="AR164" s="44" t="str">
        <f t="shared" si="95"/>
        <v/>
      </c>
      <c r="AS164" s="44" t="str">
        <f t="shared" si="95"/>
        <v/>
      </c>
      <c r="AT164" s="44" t="str">
        <f t="shared" si="95"/>
        <v/>
      </c>
      <c r="AU164" s="44" t="str">
        <f t="shared" si="95"/>
        <v/>
      </c>
      <c r="AV164" s="44" t="str">
        <f t="shared" si="95"/>
        <v/>
      </c>
      <c r="AW164" s="44" t="str">
        <f t="shared" si="95"/>
        <v/>
      </c>
      <c r="AX164" s="44" t="str">
        <f t="shared" si="95"/>
        <v/>
      </c>
      <c r="AY164" s="44" t="str">
        <f t="shared" si="95"/>
        <v/>
      </c>
      <c r="AZ164" s="44" t="str">
        <f t="shared" si="89"/>
        <v/>
      </c>
    </row>
    <row r="165" spans="2:52" x14ac:dyDescent="0.2">
      <c r="B165" s="37">
        <f t="shared" si="74"/>
        <v>11</v>
      </c>
      <c r="C165" s="37">
        <f t="shared" si="75"/>
        <v>33</v>
      </c>
      <c r="D165" s="37" t="str">
        <f t="shared" si="76"/>
        <v>1994_11_33</v>
      </c>
      <c r="E165" s="37" t="str">
        <f t="shared" si="78"/>
        <v>1_33_11</v>
      </c>
      <c r="F165" s="37">
        <f t="shared" si="79"/>
        <v>1</v>
      </c>
      <c r="G165" s="37">
        <f t="shared" si="80"/>
        <v>164</v>
      </c>
      <c r="H165" s="37">
        <f t="shared" si="81"/>
        <v>1164</v>
      </c>
      <c r="I165" s="44">
        <v>1994</v>
      </c>
      <c r="J165" s="44" t="s">
        <v>142</v>
      </c>
      <c r="K165" s="44" t="s">
        <v>169</v>
      </c>
      <c r="L165" s="44" t="str">
        <f t="shared" si="82"/>
        <v>1994_工業</v>
      </c>
      <c r="M165" s="44" t="str">
        <f t="shared" si="83"/>
        <v>1994_工業_建築計画</v>
      </c>
      <c r="N165" s="44">
        <f t="shared" si="77"/>
        <v>1164</v>
      </c>
      <c r="P165" s="44">
        <f t="shared" si="84"/>
        <v>164</v>
      </c>
      <c r="X165" s="46">
        <v>62</v>
      </c>
      <c r="Y165" s="43" t="str">
        <f t="shared" si="87"/>
        <v/>
      </c>
      <c r="Z165" s="44" t="str">
        <f t="shared" si="88"/>
        <v/>
      </c>
      <c r="AA165" s="44" t="str">
        <f t="shared" si="94"/>
        <v/>
      </c>
      <c r="AB165" s="44" t="str">
        <f t="shared" si="94"/>
        <v/>
      </c>
      <c r="AC165" s="44" t="str">
        <f t="shared" si="94"/>
        <v/>
      </c>
      <c r="AD165" s="44" t="str">
        <f t="shared" si="94"/>
        <v/>
      </c>
      <c r="AE165" s="44" t="str">
        <f t="shared" si="94"/>
        <v/>
      </c>
      <c r="AF165" s="44" t="str">
        <f t="shared" si="94"/>
        <v/>
      </c>
      <c r="AG165" s="44" t="str">
        <f t="shared" si="94"/>
        <v/>
      </c>
      <c r="AH165" s="44" t="str">
        <f t="shared" si="94"/>
        <v/>
      </c>
      <c r="AI165" s="44" t="str">
        <f t="shared" si="94"/>
        <v/>
      </c>
      <c r="AJ165" s="44" t="str">
        <f t="shared" si="94"/>
        <v/>
      </c>
      <c r="AK165" s="44" t="str">
        <f t="shared" si="95"/>
        <v/>
      </c>
      <c r="AL165" s="44" t="str">
        <f t="shared" si="95"/>
        <v/>
      </c>
      <c r="AM165" s="44" t="str">
        <f t="shared" si="95"/>
        <v/>
      </c>
      <c r="AN165" s="44" t="str">
        <f t="shared" si="95"/>
        <v/>
      </c>
      <c r="AO165" s="44" t="str">
        <f t="shared" si="95"/>
        <v/>
      </c>
      <c r="AP165" s="44" t="str">
        <f t="shared" si="95"/>
        <v/>
      </c>
      <c r="AQ165" s="44" t="str">
        <f t="shared" si="95"/>
        <v/>
      </c>
      <c r="AR165" s="44" t="str">
        <f t="shared" si="95"/>
        <v/>
      </c>
      <c r="AS165" s="44" t="str">
        <f t="shared" si="95"/>
        <v/>
      </c>
      <c r="AT165" s="44" t="str">
        <f t="shared" si="95"/>
        <v/>
      </c>
      <c r="AU165" s="44" t="str">
        <f t="shared" si="95"/>
        <v/>
      </c>
      <c r="AV165" s="44" t="str">
        <f t="shared" si="95"/>
        <v/>
      </c>
      <c r="AW165" s="44" t="str">
        <f t="shared" si="95"/>
        <v/>
      </c>
      <c r="AX165" s="44" t="str">
        <f t="shared" si="95"/>
        <v/>
      </c>
      <c r="AY165" s="44" t="str">
        <f t="shared" si="95"/>
        <v/>
      </c>
      <c r="AZ165" s="44" t="str">
        <f t="shared" si="89"/>
        <v/>
      </c>
    </row>
    <row r="166" spans="2:52" x14ac:dyDescent="0.2">
      <c r="B166" s="37">
        <f t="shared" si="74"/>
        <v>11</v>
      </c>
      <c r="C166" s="37">
        <f t="shared" si="75"/>
        <v>34</v>
      </c>
      <c r="D166" s="37" t="str">
        <f t="shared" si="76"/>
        <v>1994_11_34</v>
      </c>
      <c r="E166" s="37" t="str">
        <f t="shared" si="78"/>
        <v>1_34_11</v>
      </c>
      <c r="F166" s="37">
        <f t="shared" si="79"/>
        <v>1</v>
      </c>
      <c r="G166" s="37">
        <f t="shared" si="80"/>
        <v>165</v>
      </c>
      <c r="H166" s="37">
        <f t="shared" si="81"/>
        <v>1165</v>
      </c>
      <c r="I166" s="44">
        <v>1994</v>
      </c>
      <c r="J166" s="44" t="s">
        <v>142</v>
      </c>
      <c r="K166" s="44" t="s">
        <v>174</v>
      </c>
      <c r="L166" s="44" t="str">
        <f t="shared" si="82"/>
        <v>1994_工業</v>
      </c>
      <c r="M166" s="44" t="str">
        <f t="shared" si="83"/>
        <v>1994_工業_空気調和設備</v>
      </c>
      <c r="N166" s="44">
        <f t="shared" si="77"/>
        <v>1165</v>
      </c>
      <c r="P166" s="44">
        <f t="shared" si="84"/>
        <v>165</v>
      </c>
      <c r="X166" s="46">
        <v>63</v>
      </c>
      <c r="Y166" s="43" t="str">
        <f t="shared" si="87"/>
        <v/>
      </c>
      <c r="Z166" s="44" t="str">
        <f t="shared" si="88"/>
        <v/>
      </c>
      <c r="AA166" s="44" t="str">
        <f t="shared" si="94"/>
        <v/>
      </c>
      <c r="AB166" s="44" t="str">
        <f t="shared" si="94"/>
        <v/>
      </c>
      <c r="AC166" s="44" t="str">
        <f t="shared" si="94"/>
        <v/>
      </c>
      <c r="AD166" s="44" t="str">
        <f t="shared" si="94"/>
        <v/>
      </c>
      <c r="AE166" s="44" t="str">
        <f t="shared" si="94"/>
        <v/>
      </c>
      <c r="AF166" s="44" t="str">
        <f t="shared" si="94"/>
        <v/>
      </c>
      <c r="AG166" s="44" t="str">
        <f t="shared" si="94"/>
        <v/>
      </c>
      <c r="AH166" s="44" t="str">
        <f t="shared" si="94"/>
        <v/>
      </c>
      <c r="AI166" s="44" t="str">
        <f t="shared" si="94"/>
        <v/>
      </c>
      <c r="AJ166" s="44" t="str">
        <f t="shared" si="94"/>
        <v/>
      </c>
      <c r="AK166" s="44" t="str">
        <f t="shared" si="95"/>
        <v/>
      </c>
      <c r="AL166" s="44" t="str">
        <f t="shared" si="95"/>
        <v/>
      </c>
      <c r="AM166" s="44" t="str">
        <f t="shared" si="95"/>
        <v/>
      </c>
      <c r="AN166" s="44" t="str">
        <f t="shared" si="95"/>
        <v/>
      </c>
      <c r="AO166" s="44" t="str">
        <f t="shared" si="95"/>
        <v/>
      </c>
      <c r="AP166" s="44" t="str">
        <f t="shared" si="95"/>
        <v/>
      </c>
      <c r="AQ166" s="44" t="str">
        <f t="shared" si="95"/>
        <v/>
      </c>
      <c r="AR166" s="44" t="str">
        <f t="shared" si="95"/>
        <v/>
      </c>
      <c r="AS166" s="44" t="str">
        <f t="shared" si="95"/>
        <v/>
      </c>
      <c r="AT166" s="44" t="str">
        <f t="shared" si="95"/>
        <v/>
      </c>
      <c r="AU166" s="44" t="str">
        <f t="shared" si="95"/>
        <v/>
      </c>
      <c r="AV166" s="44" t="str">
        <f t="shared" si="95"/>
        <v/>
      </c>
      <c r="AW166" s="44" t="str">
        <f t="shared" si="95"/>
        <v/>
      </c>
      <c r="AX166" s="44" t="str">
        <f t="shared" si="95"/>
        <v/>
      </c>
      <c r="AY166" s="44" t="str">
        <f t="shared" si="95"/>
        <v/>
      </c>
      <c r="AZ166" s="44" t="str">
        <f t="shared" si="89"/>
        <v/>
      </c>
    </row>
    <row r="167" spans="2:52" x14ac:dyDescent="0.2">
      <c r="B167" s="37">
        <f t="shared" si="74"/>
        <v>11</v>
      </c>
      <c r="C167" s="37">
        <f t="shared" si="75"/>
        <v>35</v>
      </c>
      <c r="D167" s="37" t="str">
        <f t="shared" si="76"/>
        <v>1994_11_35</v>
      </c>
      <c r="E167" s="37" t="str">
        <f t="shared" si="78"/>
        <v>1_35_11</v>
      </c>
      <c r="F167" s="37">
        <f t="shared" si="79"/>
        <v>1</v>
      </c>
      <c r="G167" s="37">
        <f t="shared" si="80"/>
        <v>166</v>
      </c>
      <c r="H167" s="37">
        <f t="shared" si="81"/>
        <v>1166</v>
      </c>
      <c r="I167" s="44">
        <v>1994</v>
      </c>
      <c r="J167" s="44" t="s">
        <v>142</v>
      </c>
      <c r="K167" s="44" t="s">
        <v>175</v>
      </c>
      <c r="L167" s="44" t="str">
        <f t="shared" si="82"/>
        <v>1994_工業</v>
      </c>
      <c r="M167" s="44" t="str">
        <f t="shared" si="83"/>
        <v>1994_工業_衛生・防災設備</v>
      </c>
      <c r="N167" s="44">
        <f t="shared" si="77"/>
        <v>1166</v>
      </c>
      <c r="P167" s="44">
        <f t="shared" si="84"/>
        <v>166</v>
      </c>
      <c r="X167" s="46">
        <v>64</v>
      </c>
      <c r="Y167" s="43" t="str">
        <f t="shared" si="87"/>
        <v/>
      </c>
      <c r="Z167" s="44" t="str">
        <f t="shared" si="88"/>
        <v/>
      </c>
      <c r="AA167" s="44" t="str">
        <f t="shared" si="94"/>
        <v/>
      </c>
      <c r="AB167" s="44" t="str">
        <f t="shared" si="94"/>
        <v/>
      </c>
      <c r="AC167" s="44" t="str">
        <f t="shared" si="94"/>
        <v/>
      </c>
      <c r="AD167" s="44" t="str">
        <f t="shared" si="94"/>
        <v/>
      </c>
      <c r="AE167" s="44" t="str">
        <f t="shared" si="94"/>
        <v/>
      </c>
      <c r="AF167" s="44" t="str">
        <f t="shared" si="94"/>
        <v/>
      </c>
      <c r="AG167" s="44" t="str">
        <f t="shared" si="94"/>
        <v/>
      </c>
      <c r="AH167" s="44" t="str">
        <f t="shared" si="94"/>
        <v/>
      </c>
      <c r="AI167" s="44" t="str">
        <f t="shared" si="94"/>
        <v/>
      </c>
      <c r="AJ167" s="44" t="str">
        <f t="shared" si="94"/>
        <v/>
      </c>
      <c r="AK167" s="44" t="str">
        <f t="shared" si="95"/>
        <v/>
      </c>
      <c r="AL167" s="44" t="str">
        <f t="shared" si="95"/>
        <v/>
      </c>
      <c r="AM167" s="44" t="str">
        <f t="shared" si="95"/>
        <v/>
      </c>
      <c r="AN167" s="44" t="str">
        <f t="shared" si="95"/>
        <v/>
      </c>
      <c r="AO167" s="44" t="str">
        <f t="shared" si="95"/>
        <v/>
      </c>
      <c r="AP167" s="44" t="str">
        <f t="shared" si="95"/>
        <v/>
      </c>
      <c r="AQ167" s="44" t="str">
        <f t="shared" si="95"/>
        <v/>
      </c>
      <c r="AR167" s="44" t="str">
        <f t="shared" si="95"/>
        <v/>
      </c>
      <c r="AS167" s="44" t="str">
        <f t="shared" si="95"/>
        <v/>
      </c>
      <c r="AT167" s="44" t="str">
        <f t="shared" si="95"/>
        <v/>
      </c>
      <c r="AU167" s="44" t="str">
        <f t="shared" si="95"/>
        <v/>
      </c>
      <c r="AV167" s="44" t="str">
        <f t="shared" si="95"/>
        <v/>
      </c>
      <c r="AW167" s="44" t="str">
        <f t="shared" si="95"/>
        <v/>
      </c>
      <c r="AX167" s="44" t="str">
        <f t="shared" si="95"/>
        <v/>
      </c>
      <c r="AY167" s="44" t="str">
        <f t="shared" si="95"/>
        <v/>
      </c>
      <c r="AZ167" s="44" t="str">
        <f t="shared" si="89"/>
        <v/>
      </c>
    </row>
    <row r="168" spans="2:52" x14ac:dyDescent="0.2">
      <c r="B168" s="37">
        <f t="shared" si="74"/>
        <v>11</v>
      </c>
      <c r="C168" s="37">
        <f t="shared" si="75"/>
        <v>36</v>
      </c>
      <c r="D168" s="37" t="str">
        <f t="shared" si="76"/>
        <v>1994_11_36</v>
      </c>
      <c r="E168" s="37" t="str">
        <f t="shared" si="78"/>
        <v>1_36_11</v>
      </c>
      <c r="F168" s="37">
        <f t="shared" si="79"/>
        <v>1</v>
      </c>
      <c r="G168" s="37">
        <f t="shared" si="80"/>
        <v>167</v>
      </c>
      <c r="H168" s="37">
        <f t="shared" si="81"/>
        <v>1167</v>
      </c>
      <c r="I168" s="44">
        <v>1994</v>
      </c>
      <c r="J168" s="44" t="s">
        <v>142</v>
      </c>
      <c r="K168" s="44" t="s">
        <v>497</v>
      </c>
      <c r="L168" s="44" t="str">
        <f t="shared" si="82"/>
        <v>1994_工業</v>
      </c>
      <c r="M168" s="44" t="str">
        <f t="shared" si="83"/>
        <v>1994_工業_設備施工</v>
      </c>
      <c r="N168" s="44">
        <f t="shared" si="77"/>
        <v>1167</v>
      </c>
      <c r="P168" s="44">
        <f t="shared" si="84"/>
        <v>167</v>
      </c>
      <c r="X168" s="46">
        <v>65</v>
      </c>
      <c r="Y168" s="43" t="str">
        <f t="shared" ref="Y168:Y193" si="96">IF($Z168="","",COUNTIF($L:$L,W$101&amp;"_"&amp;$Z168))</f>
        <v/>
      </c>
      <c r="Z168" s="44" t="str">
        <f t="shared" ref="Z168:Z193" si="97">IFERROR(VLOOKUP($W$101&amp;"_"&amp;$X168&amp;"_1",$D:$J,7,0),"")</f>
        <v/>
      </c>
      <c r="AA168" s="44" t="str">
        <f t="shared" si="94"/>
        <v/>
      </c>
      <c r="AB168" s="44" t="str">
        <f t="shared" si="94"/>
        <v/>
      </c>
      <c r="AC168" s="44" t="str">
        <f t="shared" si="94"/>
        <v/>
      </c>
      <c r="AD168" s="44" t="str">
        <f t="shared" si="94"/>
        <v/>
      </c>
      <c r="AE168" s="44" t="str">
        <f t="shared" si="94"/>
        <v/>
      </c>
      <c r="AF168" s="44" t="str">
        <f t="shared" si="94"/>
        <v/>
      </c>
      <c r="AG168" s="44" t="str">
        <f t="shared" si="94"/>
        <v/>
      </c>
      <c r="AH168" s="44" t="str">
        <f t="shared" si="94"/>
        <v/>
      </c>
      <c r="AI168" s="44" t="str">
        <f t="shared" si="94"/>
        <v/>
      </c>
      <c r="AJ168" s="44" t="str">
        <f t="shared" si="94"/>
        <v/>
      </c>
      <c r="AK168" s="44" t="str">
        <f t="shared" si="95"/>
        <v/>
      </c>
      <c r="AL168" s="44" t="str">
        <f t="shared" si="95"/>
        <v/>
      </c>
      <c r="AM168" s="44" t="str">
        <f t="shared" si="95"/>
        <v/>
      </c>
      <c r="AN168" s="44" t="str">
        <f t="shared" si="95"/>
        <v/>
      </c>
      <c r="AO168" s="44" t="str">
        <f t="shared" si="95"/>
        <v/>
      </c>
      <c r="AP168" s="44" t="str">
        <f t="shared" si="95"/>
        <v/>
      </c>
      <c r="AQ168" s="44" t="str">
        <f t="shared" si="95"/>
        <v/>
      </c>
      <c r="AR168" s="44" t="str">
        <f t="shared" si="95"/>
        <v/>
      </c>
      <c r="AS168" s="44" t="str">
        <f t="shared" si="95"/>
        <v/>
      </c>
      <c r="AT168" s="44" t="str">
        <f t="shared" si="95"/>
        <v/>
      </c>
      <c r="AU168" s="44" t="str">
        <f t="shared" si="95"/>
        <v/>
      </c>
      <c r="AV168" s="44" t="str">
        <f t="shared" si="95"/>
        <v/>
      </c>
      <c r="AW168" s="44" t="str">
        <f t="shared" si="95"/>
        <v/>
      </c>
      <c r="AX168" s="44" t="str">
        <f t="shared" si="95"/>
        <v/>
      </c>
      <c r="AY168" s="44" t="str">
        <f t="shared" si="95"/>
        <v/>
      </c>
      <c r="AZ168" s="44" t="str">
        <f t="shared" ref="AZ168:AZ193" si="98">IFERROR(VLOOKUP($W$101&amp;"_"&amp;AZ$1&amp;"_"&amp;$X168,$D:$K,8,0),"")</f>
        <v/>
      </c>
    </row>
    <row r="169" spans="2:52" x14ac:dyDescent="0.2">
      <c r="B169" s="37">
        <f t="shared" si="74"/>
        <v>11</v>
      </c>
      <c r="C169" s="37">
        <f t="shared" si="75"/>
        <v>37</v>
      </c>
      <c r="D169" s="37" t="str">
        <f t="shared" si="76"/>
        <v>1994_11_37</v>
      </c>
      <c r="E169" s="37" t="str">
        <f t="shared" si="78"/>
        <v>1_37_11</v>
      </c>
      <c r="F169" s="37">
        <f t="shared" si="79"/>
        <v>1</v>
      </c>
      <c r="G169" s="37">
        <f t="shared" si="80"/>
        <v>168</v>
      </c>
      <c r="H169" s="37">
        <f t="shared" si="81"/>
        <v>1168</v>
      </c>
      <c r="I169" s="44">
        <v>1994</v>
      </c>
      <c r="J169" s="44" t="s">
        <v>142</v>
      </c>
      <c r="K169" s="44" t="s">
        <v>139</v>
      </c>
      <c r="L169" s="44" t="str">
        <f t="shared" si="82"/>
        <v>1994_工業</v>
      </c>
      <c r="M169" s="44" t="str">
        <f t="shared" si="83"/>
        <v>1994_工業_測量</v>
      </c>
      <c r="N169" s="44">
        <f t="shared" si="77"/>
        <v>1168</v>
      </c>
      <c r="P169" s="44">
        <f t="shared" si="84"/>
        <v>168</v>
      </c>
      <c r="X169" s="46">
        <v>66</v>
      </c>
      <c r="Y169" s="43" t="str">
        <f t="shared" si="96"/>
        <v/>
      </c>
      <c r="Z169" s="44" t="str">
        <f t="shared" si="97"/>
        <v/>
      </c>
      <c r="AA169" s="44" t="str">
        <f t="shared" si="94"/>
        <v/>
      </c>
      <c r="AB169" s="44" t="str">
        <f t="shared" si="94"/>
        <v/>
      </c>
      <c r="AC169" s="44" t="str">
        <f t="shared" si="94"/>
        <v/>
      </c>
      <c r="AD169" s="44" t="str">
        <f t="shared" si="94"/>
        <v/>
      </c>
      <c r="AE169" s="44" t="str">
        <f t="shared" si="94"/>
        <v/>
      </c>
      <c r="AF169" s="44" t="str">
        <f t="shared" si="94"/>
        <v/>
      </c>
      <c r="AG169" s="44" t="str">
        <f t="shared" si="94"/>
        <v/>
      </c>
      <c r="AH169" s="44" t="str">
        <f t="shared" si="94"/>
        <v/>
      </c>
      <c r="AI169" s="44" t="str">
        <f t="shared" si="94"/>
        <v/>
      </c>
      <c r="AJ169" s="44" t="str">
        <f t="shared" si="94"/>
        <v/>
      </c>
      <c r="AK169" s="44" t="str">
        <f t="shared" si="95"/>
        <v/>
      </c>
      <c r="AL169" s="44" t="str">
        <f t="shared" si="95"/>
        <v/>
      </c>
      <c r="AM169" s="44" t="str">
        <f t="shared" si="95"/>
        <v/>
      </c>
      <c r="AN169" s="44" t="str">
        <f t="shared" si="95"/>
        <v/>
      </c>
      <c r="AO169" s="44" t="str">
        <f t="shared" si="95"/>
        <v/>
      </c>
      <c r="AP169" s="44" t="str">
        <f t="shared" si="95"/>
        <v/>
      </c>
      <c r="AQ169" s="44" t="str">
        <f t="shared" si="95"/>
        <v/>
      </c>
      <c r="AR169" s="44" t="str">
        <f t="shared" si="95"/>
        <v/>
      </c>
      <c r="AS169" s="44" t="str">
        <f t="shared" si="95"/>
        <v/>
      </c>
      <c r="AT169" s="44" t="str">
        <f t="shared" si="95"/>
        <v/>
      </c>
      <c r="AU169" s="44" t="str">
        <f t="shared" si="95"/>
        <v/>
      </c>
      <c r="AV169" s="44" t="str">
        <f t="shared" si="95"/>
        <v/>
      </c>
      <c r="AW169" s="44" t="str">
        <f t="shared" si="95"/>
        <v/>
      </c>
      <c r="AX169" s="44" t="str">
        <f t="shared" si="95"/>
        <v/>
      </c>
      <c r="AY169" s="44" t="str">
        <f t="shared" si="95"/>
        <v/>
      </c>
      <c r="AZ169" s="44" t="str">
        <f t="shared" si="98"/>
        <v/>
      </c>
    </row>
    <row r="170" spans="2:52" x14ac:dyDescent="0.2">
      <c r="B170" s="37">
        <f t="shared" si="74"/>
        <v>11</v>
      </c>
      <c r="C170" s="37">
        <f t="shared" si="75"/>
        <v>38</v>
      </c>
      <c r="D170" s="37" t="str">
        <f t="shared" si="76"/>
        <v>1994_11_38</v>
      </c>
      <c r="E170" s="37" t="str">
        <f t="shared" si="78"/>
        <v>1_38_11</v>
      </c>
      <c r="F170" s="37">
        <f t="shared" si="79"/>
        <v>1</v>
      </c>
      <c r="G170" s="37">
        <f t="shared" si="80"/>
        <v>169</v>
      </c>
      <c r="H170" s="37">
        <f t="shared" si="81"/>
        <v>1169</v>
      </c>
      <c r="I170" s="44">
        <v>1994</v>
      </c>
      <c r="J170" s="44" t="s">
        <v>142</v>
      </c>
      <c r="K170" s="44" t="s">
        <v>178</v>
      </c>
      <c r="L170" s="44" t="str">
        <f t="shared" si="82"/>
        <v>1994_工業</v>
      </c>
      <c r="M170" s="44" t="str">
        <f t="shared" si="83"/>
        <v>1994_工業_土木施工</v>
      </c>
      <c r="N170" s="44">
        <f t="shared" si="77"/>
        <v>1169</v>
      </c>
      <c r="P170" s="44">
        <f t="shared" si="84"/>
        <v>169</v>
      </c>
      <c r="X170" s="46">
        <v>67</v>
      </c>
      <c r="Y170" s="43" t="str">
        <f t="shared" si="96"/>
        <v/>
      </c>
      <c r="Z170" s="44" t="str">
        <f t="shared" si="97"/>
        <v/>
      </c>
      <c r="AA170" s="44" t="str">
        <f t="shared" si="94"/>
        <v/>
      </c>
      <c r="AB170" s="44" t="str">
        <f t="shared" si="94"/>
        <v/>
      </c>
      <c r="AC170" s="44" t="str">
        <f t="shared" si="94"/>
        <v/>
      </c>
      <c r="AD170" s="44" t="str">
        <f t="shared" si="94"/>
        <v/>
      </c>
      <c r="AE170" s="44" t="str">
        <f t="shared" si="94"/>
        <v/>
      </c>
      <c r="AF170" s="44" t="str">
        <f t="shared" si="94"/>
        <v/>
      </c>
      <c r="AG170" s="44" t="str">
        <f t="shared" si="94"/>
        <v/>
      </c>
      <c r="AH170" s="44" t="str">
        <f t="shared" si="94"/>
        <v/>
      </c>
      <c r="AI170" s="44" t="str">
        <f t="shared" si="94"/>
        <v/>
      </c>
      <c r="AJ170" s="44" t="str">
        <f t="shared" si="94"/>
        <v/>
      </c>
      <c r="AK170" s="44" t="str">
        <f t="shared" si="95"/>
        <v/>
      </c>
      <c r="AL170" s="44" t="str">
        <f t="shared" si="95"/>
        <v/>
      </c>
      <c r="AM170" s="44" t="str">
        <f t="shared" si="95"/>
        <v/>
      </c>
      <c r="AN170" s="44" t="str">
        <f t="shared" si="95"/>
        <v/>
      </c>
      <c r="AO170" s="44" t="str">
        <f t="shared" si="95"/>
        <v/>
      </c>
      <c r="AP170" s="44" t="str">
        <f t="shared" si="95"/>
        <v/>
      </c>
      <c r="AQ170" s="44" t="str">
        <f t="shared" si="95"/>
        <v/>
      </c>
      <c r="AR170" s="44" t="str">
        <f t="shared" si="95"/>
        <v/>
      </c>
      <c r="AS170" s="44" t="str">
        <f t="shared" si="95"/>
        <v/>
      </c>
      <c r="AT170" s="44" t="str">
        <f t="shared" si="95"/>
        <v/>
      </c>
      <c r="AU170" s="44" t="str">
        <f t="shared" si="95"/>
        <v/>
      </c>
      <c r="AV170" s="44" t="str">
        <f t="shared" si="95"/>
        <v/>
      </c>
      <c r="AW170" s="44" t="str">
        <f t="shared" si="95"/>
        <v/>
      </c>
      <c r="AX170" s="44" t="str">
        <f t="shared" si="95"/>
        <v/>
      </c>
      <c r="AY170" s="44" t="str">
        <f t="shared" si="95"/>
        <v/>
      </c>
      <c r="AZ170" s="44" t="str">
        <f t="shared" si="98"/>
        <v/>
      </c>
    </row>
    <row r="171" spans="2:52" x14ac:dyDescent="0.2">
      <c r="B171" s="37">
        <f t="shared" si="74"/>
        <v>11</v>
      </c>
      <c r="C171" s="37">
        <f t="shared" si="75"/>
        <v>39</v>
      </c>
      <c r="D171" s="37" t="str">
        <f t="shared" si="76"/>
        <v>1994_11_39</v>
      </c>
      <c r="E171" s="37" t="str">
        <f t="shared" si="78"/>
        <v>1_39_11</v>
      </c>
      <c r="F171" s="37">
        <f t="shared" si="79"/>
        <v>1</v>
      </c>
      <c r="G171" s="37">
        <f t="shared" si="80"/>
        <v>170</v>
      </c>
      <c r="H171" s="37">
        <f t="shared" si="81"/>
        <v>1170</v>
      </c>
      <c r="I171" s="44">
        <v>1994</v>
      </c>
      <c r="J171" s="44" t="s">
        <v>142</v>
      </c>
      <c r="K171" s="44" t="s">
        <v>498</v>
      </c>
      <c r="L171" s="44" t="str">
        <f t="shared" si="82"/>
        <v>1994_工業</v>
      </c>
      <c r="M171" s="44" t="str">
        <f t="shared" si="83"/>
        <v>1994_工業_土木設計</v>
      </c>
      <c r="N171" s="44">
        <f t="shared" si="77"/>
        <v>1170</v>
      </c>
      <c r="P171" s="44">
        <f t="shared" si="84"/>
        <v>170</v>
      </c>
      <c r="X171" s="46">
        <v>68</v>
      </c>
      <c r="Y171" s="43" t="str">
        <f t="shared" si="96"/>
        <v/>
      </c>
      <c r="Z171" s="44" t="str">
        <f t="shared" si="97"/>
        <v/>
      </c>
      <c r="AA171" s="44" t="str">
        <f t="shared" si="94"/>
        <v/>
      </c>
      <c r="AB171" s="44" t="str">
        <f t="shared" si="94"/>
        <v/>
      </c>
      <c r="AC171" s="44" t="str">
        <f t="shared" si="94"/>
        <v/>
      </c>
      <c r="AD171" s="44" t="str">
        <f t="shared" si="94"/>
        <v/>
      </c>
      <c r="AE171" s="44" t="str">
        <f t="shared" si="94"/>
        <v/>
      </c>
      <c r="AF171" s="44" t="str">
        <f t="shared" si="94"/>
        <v/>
      </c>
      <c r="AG171" s="44" t="str">
        <f t="shared" si="94"/>
        <v/>
      </c>
      <c r="AH171" s="44" t="str">
        <f t="shared" si="94"/>
        <v/>
      </c>
      <c r="AI171" s="44" t="str">
        <f t="shared" si="94"/>
        <v/>
      </c>
      <c r="AJ171" s="44" t="str">
        <f t="shared" si="94"/>
        <v/>
      </c>
      <c r="AK171" s="44" t="str">
        <f t="shared" si="95"/>
        <v/>
      </c>
      <c r="AL171" s="44" t="str">
        <f t="shared" si="95"/>
        <v/>
      </c>
      <c r="AM171" s="44" t="str">
        <f t="shared" si="95"/>
        <v/>
      </c>
      <c r="AN171" s="44" t="str">
        <f t="shared" si="95"/>
        <v/>
      </c>
      <c r="AO171" s="44" t="str">
        <f t="shared" si="95"/>
        <v/>
      </c>
      <c r="AP171" s="44" t="str">
        <f t="shared" si="95"/>
        <v/>
      </c>
      <c r="AQ171" s="44" t="str">
        <f t="shared" si="95"/>
        <v/>
      </c>
      <c r="AR171" s="44" t="str">
        <f t="shared" si="95"/>
        <v/>
      </c>
      <c r="AS171" s="44" t="str">
        <f t="shared" si="95"/>
        <v/>
      </c>
      <c r="AT171" s="44" t="str">
        <f t="shared" si="95"/>
        <v/>
      </c>
      <c r="AU171" s="44" t="str">
        <f t="shared" si="95"/>
        <v/>
      </c>
      <c r="AV171" s="44" t="str">
        <f t="shared" si="95"/>
        <v/>
      </c>
      <c r="AW171" s="44" t="str">
        <f t="shared" si="95"/>
        <v/>
      </c>
      <c r="AX171" s="44" t="str">
        <f t="shared" si="95"/>
        <v/>
      </c>
      <c r="AY171" s="44" t="str">
        <f t="shared" si="95"/>
        <v/>
      </c>
      <c r="AZ171" s="44" t="str">
        <f t="shared" si="98"/>
        <v/>
      </c>
    </row>
    <row r="172" spans="2:52" x14ac:dyDescent="0.2">
      <c r="B172" s="37">
        <f t="shared" si="74"/>
        <v>11</v>
      </c>
      <c r="C172" s="37">
        <f t="shared" si="75"/>
        <v>40</v>
      </c>
      <c r="D172" s="37" t="str">
        <f t="shared" si="76"/>
        <v>1994_11_40</v>
      </c>
      <c r="E172" s="37" t="str">
        <f t="shared" si="78"/>
        <v>1_40_11</v>
      </c>
      <c r="F172" s="37">
        <f t="shared" si="79"/>
        <v>1</v>
      </c>
      <c r="G172" s="37">
        <f t="shared" si="80"/>
        <v>171</v>
      </c>
      <c r="H172" s="37">
        <f t="shared" si="81"/>
        <v>1171</v>
      </c>
      <c r="I172" s="44">
        <v>1994</v>
      </c>
      <c r="J172" s="44" t="s">
        <v>142</v>
      </c>
      <c r="K172" s="44" t="s">
        <v>499</v>
      </c>
      <c r="L172" s="44" t="str">
        <f t="shared" si="82"/>
        <v>1994_工業</v>
      </c>
      <c r="M172" s="44" t="str">
        <f t="shared" si="83"/>
        <v>1994_工業_水理</v>
      </c>
      <c r="N172" s="44">
        <f t="shared" si="77"/>
        <v>1171</v>
      </c>
      <c r="P172" s="44">
        <f t="shared" si="84"/>
        <v>171</v>
      </c>
      <c r="X172" s="46">
        <v>69</v>
      </c>
      <c r="Y172" s="43" t="str">
        <f t="shared" si="96"/>
        <v/>
      </c>
      <c r="Z172" s="44" t="str">
        <f t="shared" si="97"/>
        <v/>
      </c>
      <c r="AA172" s="44" t="str">
        <f t="shared" si="94"/>
        <v/>
      </c>
      <c r="AB172" s="44" t="str">
        <f t="shared" si="94"/>
        <v/>
      </c>
      <c r="AC172" s="44" t="str">
        <f t="shared" si="94"/>
        <v/>
      </c>
      <c r="AD172" s="44" t="str">
        <f t="shared" si="94"/>
        <v/>
      </c>
      <c r="AE172" s="44" t="str">
        <f t="shared" si="94"/>
        <v/>
      </c>
      <c r="AF172" s="44" t="str">
        <f t="shared" si="94"/>
        <v/>
      </c>
      <c r="AG172" s="44" t="str">
        <f t="shared" si="94"/>
        <v/>
      </c>
      <c r="AH172" s="44" t="str">
        <f t="shared" si="94"/>
        <v/>
      </c>
      <c r="AI172" s="44" t="str">
        <f t="shared" si="94"/>
        <v/>
      </c>
      <c r="AJ172" s="44" t="str">
        <f t="shared" si="94"/>
        <v/>
      </c>
      <c r="AK172" s="44" t="str">
        <f t="shared" si="95"/>
        <v/>
      </c>
      <c r="AL172" s="44" t="str">
        <f t="shared" si="95"/>
        <v/>
      </c>
      <c r="AM172" s="44" t="str">
        <f t="shared" si="95"/>
        <v/>
      </c>
      <c r="AN172" s="44" t="str">
        <f t="shared" si="95"/>
        <v/>
      </c>
      <c r="AO172" s="44" t="str">
        <f t="shared" si="95"/>
        <v/>
      </c>
      <c r="AP172" s="44" t="str">
        <f t="shared" si="95"/>
        <v/>
      </c>
      <c r="AQ172" s="44" t="str">
        <f t="shared" si="95"/>
        <v/>
      </c>
      <c r="AR172" s="44" t="str">
        <f t="shared" si="95"/>
        <v/>
      </c>
      <c r="AS172" s="44" t="str">
        <f t="shared" si="95"/>
        <v/>
      </c>
      <c r="AT172" s="44" t="str">
        <f t="shared" si="95"/>
        <v/>
      </c>
      <c r="AU172" s="44" t="str">
        <f t="shared" si="95"/>
        <v/>
      </c>
      <c r="AV172" s="44" t="str">
        <f t="shared" si="95"/>
        <v/>
      </c>
      <c r="AW172" s="44" t="str">
        <f t="shared" si="95"/>
        <v/>
      </c>
      <c r="AX172" s="44" t="str">
        <f t="shared" si="95"/>
        <v/>
      </c>
      <c r="AY172" s="44" t="str">
        <f t="shared" si="95"/>
        <v/>
      </c>
      <c r="AZ172" s="44" t="str">
        <f t="shared" si="98"/>
        <v/>
      </c>
    </row>
    <row r="173" spans="2:52" x14ac:dyDescent="0.2">
      <c r="B173" s="37">
        <f t="shared" si="74"/>
        <v>11</v>
      </c>
      <c r="C173" s="37">
        <f t="shared" si="75"/>
        <v>41</v>
      </c>
      <c r="D173" s="37" t="str">
        <f t="shared" si="76"/>
        <v>1994_11_41</v>
      </c>
      <c r="E173" s="37" t="str">
        <f t="shared" si="78"/>
        <v>1_41_11</v>
      </c>
      <c r="F173" s="37">
        <f t="shared" si="79"/>
        <v>1</v>
      </c>
      <c r="G173" s="37">
        <f t="shared" si="80"/>
        <v>172</v>
      </c>
      <c r="H173" s="37">
        <f t="shared" si="81"/>
        <v>1172</v>
      </c>
      <c r="I173" s="44">
        <v>1994</v>
      </c>
      <c r="J173" s="44" t="s">
        <v>142</v>
      </c>
      <c r="K173" s="44" t="s">
        <v>500</v>
      </c>
      <c r="L173" s="44" t="str">
        <f t="shared" si="82"/>
        <v>1994_工業</v>
      </c>
      <c r="M173" s="44" t="str">
        <f t="shared" si="83"/>
        <v>1994_工業_土質力学</v>
      </c>
      <c r="N173" s="44">
        <f t="shared" si="77"/>
        <v>1172</v>
      </c>
      <c r="P173" s="44">
        <f t="shared" si="84"/>
        <v>172</v>
      </c>
      <c r="X173" s="46">
        <v>70</v>
      </c>
      <c r="Y173" s="43" t="str">
        <f t="shared" si="96"/>
        <v/>
      </c>
      <c r="Z173" s="44" t="str">
        <f t="shared" si="97"/>
        <v/>
      </c>
      <c r="AA173" s="44" t="str">
        <f t="shared" si="94"/>
        <v/>
      </c>
      <c r="AB173" s="44" t="str">
        <f t="shared" si="94"/>
        <v/>
      </c>
      <c r="AC173" s="44" t="str">
        <f t="shared" si="94"/>
        <v/>
      </c>
      <c r="AD173" s="44" t="str">
        <f t="shared" si="94"/>
        <v/>
      </c>
      <c r="AE173" s="44" t="str">
        <f t="shared" si="94"/>
        <v/>
      </c>
      <c r="AF173" s="44" t="str">
        <f t="shared" si="94"/>
        <v/>
      </c>
      <c r="AG173" s="44" t="str">
        <f t="shared" si="94"/>
        <v/>
      </c>
      <c r="AH173" s="44" t="str">
        <f t="shared" si="94"/>
        <v/>
      </c>
      <c r="AI173" s="44" t="str">
        <f t="shared" si="94"/>
        <v/>
      </c>
      <c r="AJ173" s="44" t="str">
        <f t="shared" si="94"/>
        <v/>
      </c>
      <c r="AK173" s="44" t="str">
        <f t="shared" si="95"/>
        <v/>
      </c>
      <c r="AL173" s="44" t="str">
        <f t="shared" si="95"/>
        <v/>
      </c>
      <c r="AM173" s="44" t="str">
        <f t="shared" si="95"/>
        <v/>
      </c>
      <c r="AN173" s="44" t="str">
        <f t="shared" si="95"/>
        <v/>
      </c>
      <c r="AO173" s="44" t="str">
        <f t="shared" si="95"/>
        <v/>
      </c>
      <c r="AP173" s="44" t="str">
        <f t="shared" si="95"/>
        <v/>
      </c>
      <c r="AQ173" s="44" t="str">
        <f t="shared" si="95"/>
        <v/>
      </c>
      <c r="AR173" s="44" t="str">
        <f t="shared" si="95"/>
        <v/>
      </c>
      <c r="AS173" s="44" t="str">
        <f t="shared" si="95"/>
        <v/>
      </c>
      <c r="AT173" s="44" t="str">
        <f t="shared" si="95"/>
        <v/>
      </c>
      <c r="AU173" s="44" t="str">
        <f t="shared" si="95"/>
        <v/>
      </c>
      <c r="AV173" s="44" t="str">
        <f t="shared" si="95"/>
        <v/>
      </c>
      <c r="AW173" s="44" t="str">
        <f t="shared" si="95"/>
        <v/>
      </c>
      <c r="AX173" s="44" t="str">
        <f t="shared" si="95"/>
        <v/>
      </c>
      <c r="AY173" s="44" t="str">
        <f t="shared" si="95"/>
        <v/>
      </c>
      <c r="AZ173" s="44" t="str">
        <f t="shared" si="98"/>
        <v/>
      </c>
    </row>
    <row r="174" spans="2:52" x14ac:dyDescent="0.2">
      <c r="B174" s="37">
        <f t="shared" si="74"/>
        <v>11</v>
      </c>
      <c r="C174" s="37">
        <f t="shared" si="75"/>
        <v>42</v>
      </c>
      <c r="D174" s="37" t="str">
        <f t="shared" si="76"/>
        <v>1994_11_42</v>
      </c>
      <c r="E174" s="37" t="str">
        <f t="shared" si="78"/>
        <v>1_42_11</v>
      </c>
      <c r="F174" s="37">
        <f t="shared" si="79"/>
        <v>1</v>
      </c>
      <c r="G174" s="37">
        <f t="shared" si="80"/>
        <v>173</v>
      </c>
      <c r="H174" s="37">
        <f t="shared" si="81"/>
        <v>1173</v>
      </c>
      <c r="I174" s="44">
        <v>1994</v>
      </c>
      <c r="J174" s="44" t="s">
        <v>142</v>
      </c>
      <c r="K174" s="44" t="s">
        <v>501</v>
      </c>
      <c r="L174" s="44" t="str">
        <f t="shared" si="82"/>
        <v>1994_工業</v>
      </c>
      <c r="M174" s="44" t="str">
        <f t="shared" si="83"/>
        <v>1994_工業_土木計画</v>
      </c>
      <c r="N174" s="44">
        <f t="shared" si="77"/>
        <v>1173</v>
      </c>
      <c r="P174" s="44">
        <f t="shared" si="84"/>
        <v>173</v>
      </c>
      <c r="X174" s="46">
        <v>71</v>
      </c>
      <c r="Y174" s="43" t="str">
        <f t="shared" si="96"/>
        <v/>
      </c>
      <c r="Z174" s="44" t="str">
        <f t="shared" si="97"/>
        <v/>
      </c>
      <c r="AA174" s="44" t="str">
        <f t="shared" ref="AA174:AJ183" si="99">IFERROR(VLOOKUP($W$101&amp;"_"&amp;AA$101&amp;"_"&amp;$X174,$D:$K,8,0),"")</f>
        <v/>
      </c>
      <c r="AB174" s="44" t="str">
        <f t="shared" si="99"/>
        <v/>
      </c>
      <c r="AC174" s="44" t="str">
        <f t="shared" si="99"/>
        <v/>
      </c>
      <c r="AD174" s="44" t="str">
        <f t="shared" si="99"/>
        <v/>
      </c>
      <c r="AE174" s="44" t="str">
        <f t="shared" si="99"/>
        <v/>
      </c>
      <c r="AF174" s="44" t="str">
        <f t="shared" si="99"/>
        <v/>
      </c>
      <c r="AG174" s="44" t="str">
        <f t="shared" si="99"/>
        <v/>
      </c>
      <c r="AH174" s="44" t="str">
        <f t="shared" si="99"/>
        <v/>
      </c>
      <c r="AI174" s="44" t="str">
        <f t="shared" si="99"/>
        <v/>
      </c>
      <c r="AJ174" s="44" t="str">
        <f t="shared" si="99"/>
        <v/>
      </c>
      <c r="AK174" s="44" t="str">
        <f t="shared" ref="AK174:AY183" si="100">IFERROR(VLOOKUP($W$101&amp;"_"&amp;AK$101&amp;"_"&amp;$X174,$D:$K,8,0),"")</f>
        <v/>
      </c>
      <c r="AL174" s="44" t="str">
        <f t="shared" si="100"/>
        <v/>
      </c>
      <c r="AM174" s="44" t="str">
        <f t="shared" si="100"/>
        <v/>
      </c>
      <c r="AN174" s="44" t="str">
        <f t="shared" si="100"/>
        <v/>
      </c>
      <c r="AO174" s="44" t="str">
        <f t="shared" si="100"/>
        <v/>
      </c>
      <c r="AP174" s="44" t="str">
        <f t="shared" si="100"/>
        <v/>
      </c>
      <c r="AQ174" s="44" t="str">
        <f t="shared" si="100"/>
        <v/>
      </c>
      <c r="AR174" s="44" t="str">
        <f t="shared" si="100"/>
        <v/>
      </c>
      <c r="AS174" s="44" t="str">
        <f t="shared" si="100"/>
        <v/>
      </c>
      <c r="AT174" s="44" t="str">
        <f t="shared" si="100"/>
        <v/>
      </c>
      <c r="AU174" s="44" t="str">
        <f t="shared" si="100"/>
        <v/>
      </c>
      <c r="AV174" s="44" t="str">
        <f t="shared" si="100"/>
        <v/>
      </c>
      <c r="AW174" s="44" t="str">
        <f t="shared" si="100"/>
        <v/>
      </c>
      <c r="AX174" s="44" t="str">
        <f t="shared" si="100"/>
        <v/>
      </c>
      <c r="AY174" s="44" t="str">
        <f t="shared" si="100"/>
        <v/>
      </c>
      <c r="AZ174" s="44" t="str">
        <f t="shared" si="98"/>
        <v/>
      </c>
    </row>
    <row r="175" spans="2:52" x14ac:dyDescent="0.2">
      <c r="B175" s="37">
        <f t="shared" si="74"/>
        <v>11</v>
      </c>
      <c r="C175" s="37">
        <f t="shared" si="75"/>
        <v>43</v>
      </c>
      <c r="D175" s="37" t="str">
        <f t="shared" si="76"/>
        <v>1994_11_43</v>
      </c>
      <c r="E175" s="37" t="str">
        <f t="shared" si="78"/>
        <v>1_43_11</v>
      </c>
      <c r="F175" s="37">
        <f t="shared" si="79"/>
        <v>1</v>
      </c>
      <c r="G175" s="37">
        <f t="shared" si="80"/>
        <v>174</v>
      </c>
      <c r="H175" s="37">
        <f t="shared" si="81"/>
        <v>1174</v>
      </c>
      <c r="I175" s="44">
        <v>1994</v>
      </c>
      <c r="J175" s="44" t="s">
        <v>142</v>
      </c>
      <c r="K175" s="44" t="s">
        <v>502</v>
      </c>
      <c r="L175" s="44" t="str">
        <f t="shared" si="82"/>
        <v>1994_工業</v>
      </c>
      <c r="M175" s="44" t="str">
        <f t="shared" si="83"/>
        <v>1994_工業_地質力学</v>
      </c>
      <c r="N175" s="44">
        <f t="shared" si="77"/>
        <v>1174</v>
      </c>
      <c r="P175" s="44">
        <f t="shared" si="84"/>
        <v>174</v>
      </c>
      <c r="X175" s="46">
        <v>72</v>
      </c>
      <c r="Y175" s="43" t="str">
        <f t="shared" si="96"/>
        <v/>
      </c>
      <c r="Z175" s="44" t="str">
        <f t="shared" si="97"/>
        <v/>
      </c>
      <c r="AA175" s="44" t="str">
        <f t="shared" si="99"/>
        <v/>
      </c>
      <c r="AB175" s="44" t="str">
        <f t="shared" si="99"/>
        <v/>
      </c>
      <c r="AC175" s="44" t="str">
        <f t="shared" si="99"/>
        <v/>
      </c>
      <c r="AD175" s="44" t="str">
        <f t="shared" si="99"/>
        <v/>
      </c>
      <c r="AE175" s="44" t="str">
        <f t="shared" si="99"/>
        <v/>
      </c>
      <c r="AF175" s="44" t="str">
        <f t="shared" si="99"/>
        <v/>
      </c>
      <c r="AG175" s="44" t="str">
        <f t="shared" si="99"/>
        <v/>
      </c>
      <c r="AH175" s="44" t="str">
        <f t="shared" si="99"/>
        <v/>
      </c>
      <c r="AI175" s="44" t="str">
        <f t="shared" si="99"/>
        <v/>
      </c>
      <c r="AJ175" s="44" t="str">
        <f t="shared" si="99"/>
        <v/>
      </c>
      <c r="AK175" s="44" t="str">
        <f t="shared" si="100"/>
        <v/>
      </c>
      <c r="AL175" s="44" t="str">
        <f t="shared" si="100"/>
        <v/>
      </c>
      <c r="AM175" s="44" t="str">
        <f t="shared" si="100"/>
        <v/>
      </c>
      <c r="AN175" s="44" t="str">
        <f t="shared" si="100"/>
        <v/>
      </c>
      <c r="AO175" s="44" t="str">
        <f t="shared" si="100"/>
        <v/>
      </c>
      <c r="AP175" s="44" t="str">
        <f t="shared" si="100"/>
        <v/>
      </c>
      <c r="AQ175" s="44" t="str">
        <f t="shared" si="100"/>
        <v/>
      </c>
      <c r="AR175" s="44" t="str">
        <f t="shared" si="100"/>
        <v/>
      </c>
      <c r="AS175" s="44" t="str">
        <f t="shared" si="100"/>
        <v/>
      </c>
      <c r="AT175" s="44" t="str">
        <f t="shared" si="100"/>
        <v/>
      </c>
      <c r="AU175" s="44" t="str">
        <f t="shared" si="100"/>
        <v/>
      </c>
      <c r="AV175" s="44" t="str">
        <f t="shared" si="100"/>
        <v/>
      </c>
      <c r="AW175" s="44" t="str">
        <f t="shared" si="100"/>
        <v/>
      </c>
      <c r="AX175" s="44" t="str">
        <f t="shared" si="100"/>
        <v/>
      </c>
      <c r="AY175" s="44" t="str">
        <f t="shared" si="100"/>
        <v/>
      </c>
      <c r="AZ175" s="44" t="str">
        <f t="shared" si="98"/>
        <v/>
      </c>
    </row>
    <row r="176" spans="2:52" x14ac:dyDescent="0.2">
      <c r="B176" s="37">
        <f t="shared" si="74"/>
        <v>11</v>
      </c>
      <c r="C176" s="37">
        <f t="shared" si="75"/>
        <v>44</v>
      </c>
      <c r="D176" s="37" t="str">
        <f t="shared" si="76"/>
        <v>1994_11_44</v>
      </c>
      <c r="E176" s="37" t="str">
        <f t="shared" si="78"/>
        <v>1_44_11</v>
      </c>
      <c r="F176" s="37">
        <f t="shared" si="79"/>
        <v>1</v>
      </c>
      <c r="G176" s="37">
        <f t="shared" si="80"/>
        <v>175</v>
      </c>
      <c r="H176" s="37">
        <f t="shared" si="81"/>
        <v>1175</v>
      </c>
      <c r="I176" s="44">
        <v>1994</v>
      </c>
      <c r="J176" s="44" t="s">
        <v>142</v>
      </c>
      <c r="K176" s="44" t="s">
        <v>180</v>
      </c>
      <c r="L176" s="44" t="str">
        <f t="shared" si="82"/>
        <v>1994_工業</v>
      </c>
      <c r="M176" s="44" t="str">
        <f t="shared" si="83"/>
        <v>1994_工業_工業化学</v>
      </c>
      <c r="N176" s="44">
        <f t="shared" si="77"/>
        <v>1175</v>
      </c>
      <c r="P176" s="44">
        <f t="shared" si="84"/>
        <v>175</v>
      </c>
      <c r="X176" s="46">
        <v>73</v>
      </c>
      <c r="Y176" s="43" t="str">
        <f t="shared" si="96"/>
        <v/>
      </c>
      <c r="Z176" s="44" t="str">
        <f t="shared" si="97"/>
        <v/>
      </c>
      <c r="AA176" s="44" t="str">
        <f t="shared" si="99"/>
        <v/>
      </c>
      <c r="AB176" s="44" t="str">
        <f t="shared" si="99"/>
        <v/>
      </c>
      <c r="AC176" s="44" t="str">
        <f t="shared" si="99"/>
        <v/>
      </c>
      <c r="AD176" s="44" t="str">
        <f t="shared" si="99"/>
        <v/>
      </c>
      <c r="AE176" s="44" t="str">
        <f t="shared" si="99"/>
        <v/>
      </c>
      <c r="AF176" s="44" t="str">
        <f t="shared" si="99"/>
        <v/>
      </c>
      <c r="AG176" s="44" t="str">
        <f t="shared" si="99"/>
        <v/>
      </c>
      <c r="AH176" s="44" t="str">
        <f t="shared" si="99"/>
        <v/>
      </c>
      <c r="AI176" s="44" t="str">
        <f t="shared" si="99"/>
        <v/>
      </c>
      <c r="AJ176" s="44" t="str">
        <f t="shared" si="99"/>
        <v/>
      </c>
      <c r="AK176" s="44" t="str">
        <f t="shared" si="100"/>
        <v/>
      </c>
      <c r="AL176" s="44" t="str">
        <f t="shared" si="100"/>
        <v/>
      </c>
      <c r="AM176" s="44" t="str">
        <f t="shared" si="100"/>
        <v/>
      </c>
      <c r="AN176" s="44" t="str">
        <f t="shared" si="100"/>
        <v/>
      </c>
      <c r="AO176" s="44" t="str">
        <f t="shared" si="100"/>
        <v/>
      </c>
      <c r="AP176" s="44" t="str">
        <f t="shared" si="100"/>
        <v/>
      </c>
      <c r="AQ176" s="44" t="str">
        <f t="shared" si="100"/>
        <v/>
      </c>
      <c r="AR176" s="44" t="str">
        <f t="shared" si="100"/>
        <v/>
      </c>
      <c r="AS176" s="44" t="str">
        <f t="shared" si="100"/>
        <v/>
      </c>
      <c r="AT176" s="44" t="str">
        <f t="shared" si="100"/>
        <v/>
      </c>
      <c r="AU176" s="44" t="str">
        <f t="shared" si="100"/>
        <v/>
      </c>
      <c r="AV176" s="44" t="str">
        <f t="shared" si="100"/>
        <v/>
      </c>
      <c r="AW176" s="44" t="str">
        <f t="shared" si="100"/>
        <v/>
      </c>
      <c r="AX176" s="44" t="str">
        <f t="shared" si="100"/>
        <v/>
      </c>
      <c r="AY176" s="44" t="str">
        <f t="shared" si="100"/>
        <v/>
      </c>
      <c r="AZ176" s="44" t="str">
        <f t="shared" si="98"/>
        <v/>
      </c>
    </row>
    <row r="177" spans="2:52" x14ac:dyDescent="0.2">
      <c r="B177" s="37">
        <f t="shared" si="74"/>
        <v>11</v>
      </c>
      <c r="C177" s="37">
        <f t="shared" si="75"/>
        <v>45</v>
      </c>
      <c r="D177" s="37" t="str">
        <f t="shared" si="76"/>
        <v>1994_11_45</v>
      </c>
      <c r="E177" s="37" t="str">
        <f t="shared" si="78"/>
        <v>1_45_11</v>
      </c>
      <c r="F177" s="37">
        <f t="shared" si="79"/>
        <v>1</v>
      </c>
      <c r="G177" s="37">
        <f t="shared" si="80"/>
        <v>176</v>
      </c>
      <c r="H177" s="37">
        <f t="shared" si="81"/>
        <v>1176</v>
      </c>
      <c r="I177" s="44">
        <v>1994</v>
      </c>
      <c r="J177" s="44" t="s">
        <v>142</v>
      </c>
      <c r="K177" s="44" t="s">
        <v>503</v>
      </c>
      <c r="L177" s="44" t="str">
        <f t="shared" si="82"/>
        <v>1994_工業</v>
      </c>
      <c r="M177" s="44" t="str">
        <f t="shared" si="83"/>
        <v>1994_工業_化学工業</v>
      </c>
      <c r="N177" s="44">
        <f t="shared" si="77"/>
        <v>1176</v>
      </c>
      <c r="P177" s="44">
        <f t="shared" si="84"/>
        <v>176</v>
      </c>
      <c r="X177" s="46">
        <v>74</v>
      </c>
      <c r="Y177" s="43" t="str">
        <f t="shared" si="96"/>
        <v/>
      </c>
      <c r="Z177" s="44" t="str">
        <f t="shared" si="97"/>
        <v/>
      </c>
      <c r="AA177" s="44" t="str">
        <f t="shared" si="99"/>
        <v/>
      </c>
      <c r="AB177" s="44" t="str">
        <f t="shared" si="99"/>
        <v/>
      </c>
      <c r="AC177" s="44" t="str">
        <f t="shared" si="99"/>
        <v/>
      </c>
      <c r="AD177" s="44" t="str">
        <f t="shared" si="99"/>
        <v/>
      </c>
      <c r="AE177" s="44" t="str">
        <f t="shared" si="99"/>
        <v/>
      </c>
      <c r="AF177" s="44" t="str">
        <f t="shared" si="99"/>
        <v/>
      </c>
      <c r="AG177" s="44" t="str">
        <f t="shared" si="99"/>
        <v/>
      </c>
      <c r="AH177" s="44" t="str">
        <f t="shared" si="99"/>
        <v/>
      </c>
      <c r="AI177" s="44" t="str">
        <f t="shared" si="99"/>
        <v/>
      </c>
      <c r="AJ177" s="44" t="str">
        <f t="shared" si="99"/>
        <v/>
      </c>
      <c r="AK177" s="44" t="str">
        <f t="shared" si="100"/>
        <v/>
      </c>
      <c r="AL177" s="44" t="str">
        <f t="shared" si="100"/>
        <v/>
      </c>
      <c r="AM177" s="44" t="str">
        <f t="shared" si="100"/>
        <v/>
      </c>
      <c r="AN177" s="44" t="str">
        <f t="shared" si="100"/>
        <v/>
      </c>
      <c r="AO177" s="44" t="str">
        <f t="shared" si="100"/>
        <v/>
      </c>
      <c r="AP177" s="44" t="str">
        <f t="shared" si="100"/>
        <v/>
      </c>
      <c r="AQ177" s="44" t="str">
        <f t="shared" si="100"/>
        <v/>
      </c>
      <c r="AR177" s="44" t="str">
        <f t="shared" si="100"/>
        <v/>
      </c>
      <c r="AS177" s="44" t="str">
        <f t="shared" si="100"/>
        <v/>
      </c>
      <c r="AT177" s="44" t="str">
        <f t="shared" si="100"/>
        <v/>
      </c>
      <c r="AU177" s="44" t="str">
        <f t="shared" si="100"/>
        <v/>
      </c>
      <c r="AV177" s="44" t="str">
        <f t="shared" si="100"/>
        <v/>
      </c>
      <c r="AW177" s="44" t="str">
        <f t="shared" si="100"/>
        <v/>
      </c>
      <c r="AX177" s="44" t="str">
        <f t="shared" si="100"/>
        <v/>
      </c>
      <c r="AY177" s="44" t="str">
        <f t="shared" si="100"/>
        <v/>
      </c>
      <c r="AZ177" s="44" t="str">
        <f t="shared" si="98"/>
        <v/>
      </c>
    </row>
    <row r="178" spans="2:52" x14ac:dyDescent="0.2">
      <c r="B178" s="37">
        <f t="shared" si="74"/>
        <v>11</v>
      </c>
      <c r="C178" s="37">
        <f t="shared" si="75"/>
        <v>46</v>
      </c>
      <c r="D178" s="37" t="str">
        <f t="shared" si="76"/>
        <v>1994_11_46</v>
      </c>
      <c r="E178" s="37" t="str">
        <f t="shared" si="78"/>
        <v>1_46_11</v>
      </c>
      <c r="F178" s="37">
        <f t="shared" si="79"/>
        <v>1</v>
      </c>
      <c r="G178" s="37">
        <f t="shared" si="80"/>
        <v>177</v>
      </c>
      <c r="H178" s="37">
        <f t="shared" si="81"/>
        <v>1177</v>
      </c>
      <c r="I178" s="44">
        <v>1994</v>
      </c>
      <c r="J178" s="44" t="s">
        <v>142</v>
      </c>
      <c r="K178" s="44" t="s">
        <v>181</v>
      </c>
      <c r="L178" s="44" t="str">
        <f t="shared" si="82"/>
        <v>1994_工業</v>
      </c>
      <c r="M178" s="44" t="str">
        <f t="shared" si="83"/>
        <v>1994_工業_化学工学</v>
      </c>
      <c r="N178" s="44">
        <f t="shared" si="77"/>
        <v>1177</v>
      </c>
      <c r="P178" s="44">
        <f t="shared" si="84"/>
        <v>177</v>
      </c>
      <c r="X178" s="46">
        <v>75</v>
      </c>
      <c r="Y178" s="43" t="str">
        <f t="shared" si="96"/>
        <v/>
      </c>
      <c r="Z178" s="44" t="str">
        <f t="shared" si="97"/>
        <v/>
      </c>
      <c r="AA178" s="44" t="str">
        <f t="shared" si="99"/>
        <v/>
      </c>
      <c r="AB178" s="44" t="str">
        <f t="shared" si="99"/>
        <v/>
      </c>
      <c r="AC178" s="44" t="str">
        <f t="shared" si="99"/>
        <v/>
      </c>
      <c r="AD178" s="44" t="str">
        <f t="shared" si="99"/>
        <v/>
      </c>
      <c r="AE178" s="44" t="str">
        <f t="shared" si="99"/>
        <v/>
      </c>
      <c r="AF178" s="44" t="str">
        <f t="shared" si="99"/>
        <v/>
      </c>
      <c r="AG178" s="44" t="str">
        <f t="shared" si="99"/>
        <v/>
      </c>
      <c r="AH178" s="44" t="str">
        <f t="shared" si="99"/>
        <v/>
      </c>
      <c r="AI178" s="44" t="str">
        <f t="shared" si="99"/>
        <v/>
      </c>
      <c r="AJ178" s="44" t="str">
        <f t="shared" si="99"/>
        <v/>
      </c>
      <c r="AK178" s="44" t="str">
        <f t="shared" si="100"/>
        <v/>
      </c>
      <c r="AL178" s="44" t="str">
        <f t="shared" si="100"/>
        <v/>
      </c>
      <c r="AM178" s="44" t="str">
        <f t="shared" si="100"/>
        <v/>
      </c>
      <c r="AN178" s="44" t="str">
        <f t="shared" si="100"/>
        <v/>
      </c>
      <c r="AO178" s="44" t="str">
        <f t="shared" si="100"/>
        <v/>
      </c>
      <c r="AP178" s="44" t="str">
        <f t="shared" si="100"/>
        <v/>
      </c>
      <c r="AQ178" s="44" t="str">
        <f t="shared" si="100"/>
        <v/>
      </c>
      <c r="AR178" s="44" t="str">
        <f t="shared" si="100"/>
        <v/>
      </c>
      <c r="AS178" s="44" t="str">
        <f t="shared" si="100"/>
        <v/>
      </c>
      <c r="AT178" s="44" t="str">
        <f t="shared" si="100"/>
        <v/>
      </c>
      <c r="AU178" s="44" t="str">
        <f t="shared" si="100"/>
        <v/>
      </c>
      <c r="AV178" s="44" t="str">
        <f t="shared" si="100"/>
        <v/>
      </c>
      <c r="AW178" s="44" t="str">
        <f t="shared" si="100"/>
        <v/>
      </c>
      <c r="AX178" s="44" t="str">
        <f t="shared" si="100"/>
        <v/>
      </c>
      <c r="AY178" s="44" t="str">
        <f t="shared" si="100"/>
        <v/>
      </c>
      <c r="AZ178" s="44" t="str">
        <f t="shared" si="98"/>
        <v/>
      </c>
    </row>
    <row r="179" spans="2:52" x14ac:dyDescent="0.2">
      <c r="B179" s="37">
        <f t="shared" si="74"/>
        <v>11</v>
      </c>
      <c r="C179" s="37">
        <f t="shared" si="75"/>
        <v>47</v>
      </c>
      <c r="D179" s="37" t="str">
        <f t="shared" si="76"/>
        <v>1994_11_47</v>
      </c>
      <c r="E179" s="37" t="str">
        <f t="shared" si="78"/>
        <v>1_47_11</v>
      </c>
      <c r="F179" s="37">
        <f t="shared" si="79"/>
        <v>1</v>
      </c>
      <c r="G179" s="37">
        <f t="shared" si="80"/>
        <v>178</v>
      </c>
      <c r="H179" s="37">
        <f t="shared" si="81"/>
        <v>1178</v>
      </c>
      <c r="I179" s="44">
        <v>1994</v>
      </c>
      <c r="J179" s="44" t="s">
        <v>142</v>
      </c>
      <c r="K179" s="44" t="s">
        <v>504</v>
      </c>
      <c r="L179" s="44" t="str">
        <f t="shared" si="82"/>
        <v>1994_工業</v>
      </c>
      <c r="M179" s="44" t="str">
        <f t="shared" si="83"/>
        <v>1994_工業_化学システム技術</v>
      </c>
      <c r="N179" s="44">
        <f t="shared" si="77"/>
        <v>1178</v>
      </c>
      <c r="P179" s="44">
        <f t="shared" si="84"/>
        <v>178</v>
      </c>
      <c r="X179" s="46">
        <v>76</v>
      </c>
      <c r="Y179" s="43" t="str">
        <f t="shared" si="96"/>
        <v/>
      </c>
      <c r="Z179" s="44" t="str">
        <f t="shared" si="97"/>
        <v/>
      </c>
      <c r="AA179" s="44" t="str">
        <f t="shared" si="99"/>
        <v/>
      </c>
      <c r="AB179" s="44" t="str">
        <f t="shared" si="99"/>
        <v/>
      </c>
      <c r="AC179" s="44" t="str">
        <f t="shared" si="99"/>
        <v/>
      </c>
      <c r="AD179" s="44" t="str">
        <f t="shared" si="99"/>
        <v/>
      </c>
      <c r="AE179" s="44" t="str">
        <f t="shared" si="99"/>
        <v/>
      </c>
      <c r="AF179" s="44" t="str">
        <f t="shared" si="99"/>
        <v/>
      </c>
      <c r="AG179" s="44" t="str">
        <f t="shared" si="99"/>
        <v/>
      </c>
      <c r="AH179" s="44" t="str">
        <f t="shared" si="99"/>
        <v/>
      </c>
      <c r="AI179" s="44" t="str">
        <f t="shared" si="99"/>
        <v/>
      </c>
      <c r="AJ179" s="44" t="str">
        <f t="shared" si="99"/>
        <v/>
      </c>
      <c r="AK179" s="44" t="str">
        <f t="shared" si="100"/>
        <v/>
      </c>
      <c r="AL179" s="44" t="str">
        <f t="shared" si="100"/>
        <v/>
      </c>
      <c r="AM179" s="44" t="str">
        <f t="shared" si="100"/>
        <v/>
      </c>
      <c r="AN179" s="44" t="str">
        <f t="shared" si="100"/>
        <v/>
      </c>
      <c r="AO179" s="44" t="str">
        <f t="shared" si="100"/>
        <v/>
      </c>
      <c r="AP179" s="44" t="str">
        <f t="shared" si="100"/>
        <v/>
      </c>
      <c r="AQ179" s="44" t="str">
        <f t="shared" si="100"/>
        <v/>
      </c>
      <c r="AR179" s="44" t="str">
        <f t="shared" si="100"/>
        <v/>
      </c>
      <c r="AS179" s="44" t="str">
        <f t="shared" si="100"/>
        <v/>
      </c>
      <c r="AT179" s="44" t="str">
        <f t="shared" si="100"/>
        <v/>
      </c>
      <c r="AU179" s="44" t="str">
        <f t="shared" si="100"/>
        <v/>
      </c>
      <c r="AV179" s="44" t="str">
        <f t="shared" si="100"/>
        <v/>
      </c>
      <c r="AW179" s="44" t="str">
        <f t="shared" si="100"/>
        <v/>
      </c>
      <c r="AX179" s="44" t="str">
        <f t="shared" si="100"/>
        <v/>
      </c>
      <c r="AY179" s="44" t="str">
        <f t="shared" si="100"/>
        <v/>
      </c>
      <c r="AZ179" s="44" t="str">
        <f t="shared" si="98"/>
        <v/>
      </c>
    </row>
    <row r="180" spans="2:52" x14ac:dyDescent="0.2">
      <c r="B180" s="37">
        <f t="shared" si="74"/>
        <v>11</v>
      </c>
      <c r="C180" s="37">
        <f t="shared" si="75"/>
        <v>48</v>
      </c>
      <c r="D180" s="37" t="str">
        <f t="shared" si="76"/>
        <v>1994_11_48</v>
      </c>
      <c r="E180" s="37" t="str">
        <f t="shared" si="78"/>
        <v>1_48_11</v>
      </c>
      <c r="F180" s="37">
        <f t="shared" si="79"/>
        <v>1</v>
      </c>
      <c r="G180" s="37">
        <f t="shared" si="80"/>
        <v>179</v>
      </c>
      <c r="H180" s="37">
        <f t="shared" si="81"/>
        <v>1179</v>
      </c>
      <c r="I180" s="44">
        <v>1994</v>
      </c>
      <c r="J180" s="44" t="s">
        <v>142</v>
      </c>
      <c r="K180" s="44" t="s">
        <v>505</v>
      </c>
      <c r="L180" s="44" t="str">
        <f t="shared" si="82"/>
        <v>1994_工業</v>
      </c>
      <c r="M180" s="44" t="str">
        <f t="shared" si="83"/>
        <v>1994_工業_化学工業安全</v>
      </c>
      <c r="N180" s="44">
        <f t="shared" si="77"/>
        <v>1179</v>
      </c>
      <c r="P180" s="44">
        <f t="shared" si="84"/>
        <v>179</v>
      </c>
      <c r="X180" s="46">
        <v>77</v>
      </c>
      <c r="Y180" s="43" t="str">
        <f t="shared" si="96"/>
        <v/>
      </c>
      <c r="Z180" s="44" t="str">
        <f t="shared" si="97"/>
        <v/>
      </c>
      <c r="AA180" s="44" t="str">
        <f t="shared" si="99"/>
        <v/>
      </c>
      <c r="AB180" s="44" t="str">
        <f t="shared" si="99"/>
        <v/>
      </c>
      <c r="AC180" s="44" t="str">
        <f t="shared" si="99"/>
        <v/>
      </c>
      <c r="AD180" s="44" t="str">
        <f t="shared" si="99"/>
        <v/>
      </c>
      <c r="AE180" s="44" t="str">
        <f t="shared" si="99"/>
        <v/>
      </c>
      <c r="AF180" s="44" t="str">
        <f t="shared" si="99"/>
        <v/>
      </c>
      <c r="AG180" s="44" t="str">
        <f t="shared" si="99"/>
        <v/>
      </c>
      <c r="AH180" s="44" t="str">
        <f t="shared" si="99"/>
        <v/>
      </c>
      <c r="AI180" s="44" t="str">
        <f t="shared" si="99"/>
        <v/>
      </c>
      <c r="AJ180" s="44" t="str">
        <f t="shared" si="99"/>
        <v/>
      </c>
      <c r="AK180" s="44" t="str">
        <f t="shared" si="100"/>
        <v/>
      </c>
      <c r="AL180" s="44" t="str">
        <f t="shared" si="100"/>
        <v/>
      </c>
      <c r="AM180" s="44" t="str">
        <f t="shared" si="100"/>
        <v/>
      </c>
      <c r="AN180" s="44" t="str">
        <f t="shared" si="100"/>
        <v/>
      </c>
      <c r="AO180" s="44" t="str">
        <f t="shared" si="100"/>
        <v/>
      </c>
      <c r="AP180" s="44" t="str">
        <f t="shared" si="100"/>
        <v/>
      </c>
      <c r="AQ180" s="44" t="str">
        <f t="shared" si="100"/>
        <v/>
      </c>
      <c r="AR180" s="44" t="str">
        <f t="shared" si="100"/>
        <v/>
      </c>
      <c r="AS180" s="44" t="str">
        <f t="shared" si="100"/>
        <v/>
      </c>
      <c r="AT180" s="44" t="str">
        <f t="shared" si="100"/>
        <v/>
      </c>
      <c r="AU180" s="44" t="str">
        <f t="shared" si="100"/>
        <v/>
      </c>
      <c r="AV180" s="44" t="str">
        <f t="shared" si="100"/>
        <v/>
      </c>
      <c r="AW180" s="44" t="str">
        <f t="shared" si="100"/>
        <v/>
      </c>
      <c r="AX180" s="44" t="str">
        <f t="shared" si="100"/>
        <v/>
      </c>
      <c r="AY180" s="44" t="str">
        <f t="shared" si="100"/>
        <v/>
      </c>
      <c r="AZ180" s="44" t="str">
        <f t="shared" si="98"/>
        <v/>
      </c>
    </row>
    <row r="181" spans="2:52" x14ac:dyDescent="0.2">
      <c r="B181" s="37">
        <f t="shared" si="74"/>
        <v>11</v>
      </c>
      <c r="C181" s="37">
        <f t="shared" si="75"/>
        <v>49</v>
      </c>
      <c r="D181" s="37" t="str">
        <f t="shared" si="76"/>
        <v>1994_11_49</v>
      </c>
      <c r="E181" s="37" t="str">
        <f t="shared" si="78"/>
        <v>1_49_11</v>
      </c>
      <c r="F181" s="37">
        <f t="shared" si="79"/>
        <v>1</v>
      </c>
      <c r="G181" s="37">
        <f t="shared" si="80"/>
        <v>180</v>
      </c>
      <c r="H181" s="37">
        <f t="shared" si="81"/>
        <v>1180</v>
      </c>
      <c r="I181" s="44">
        <v>1994</v>
      </c>
      <c r="J181" s="44" t="s">
        <v>142</v>
      </c>
      <c r="K181" s="44" t="s">
        <v>506</v>
      </c>
      <c r="L181" s="44" t="str">
        <f t="shared" si="82"/>
        <v>1994_工業</v>
      </c>
      <c r="M181" s="44" t="str">
        <f t="shared" si="83"/>
        <v>1994_工業_環境工学</v>
      </c>
      <c r="N181" s="44">
        <f t="shared" si="77"/>
        <v>1180</v>
      </c>
      <c r="P181" s="44">
        <f t="shared" si="84"/>
        <v>180</v>
      </c>
      <c r="X181" s="46">
        <v>78</v>
      </c>
      <c r="Y181" s="43" t="str">
        <f t="shared" si="96"/>
        <v/>
      </c>
      <c r="Z181" s="44" t="str">
        <f t="shared" si="97"/>
        <v/>
      </c>
      <c r="AA181" s="44" t="str">
        <f t="shared" si="99"/>
        <v/>
      </c>
      <c r="AB181" s="44" t="str">
        <f t="shared" si="99"/>
        <v/>
      </c>
      <c r="AC181" s="44" t="str">
        <f t="shared" si="99"/>
        <v/>
      </c>
      <c r="AD181" s="44" t="str">
        <f t="shared" si="99"/>
        <v/>
      </c>
      <c r="AE181" s="44" t="str">
        <f t="shared" si="99"/>
        <v/>
      </c>
      <c r="AF181" s="44" t="str">
        <f t="shared" si="99"/>
        <v/>
      </c>
      <c r="AG181" s="44" t="str">
        <f t="shared" si="99"/>
        <v/>
      </c>
      <c r="AH181" s="44" t="str">
        <f t="shared" si="99"/>
        <v/>
      </c>
      <c r="AI181" s="44" t="str">
        <f t="shared" si="99"/>
        <v/>
      </c>
      <c r="AJ181" s="44" t="str">
        <f t="shared" si="99"/>
        <v/>
      </c>
      <c r="AK181" s="44" t="str">
        <f t="shared" si="100"/>
        <v/>
      </c>
      <c r="AL181" s="44" t="str">
        <f t="shared" si="100"/>
        <v/>
      </c>
      <c r="AM181" s="44" t="str">
        <f t="shared" si="100"/>
        <v/>
      </c>
      <c r="AN181" s="44" t="str">
        <f t="shared" si="100"/>
        <v/>
      </c>
      <c r="AO181" s="44" t="str">
        <f t="shared" si="100"/>
        <v/>
      </c>
      <c r="AP181" s="44" t="str">
        <f t="shared" si="100"/>
        <v/>
      </c>
      <c r="AQ181" s="44" t="str">
        <f t="shared" si="100"/>
        <v/>
      </c>
      <c r="AR181" s="44" t="str">
        <f t="shared" si="100"/>
        <v/>
      </c>
      <c r="AS181" s="44" t="str">
        <f t="shared" si="100"/>
        <v/>
      </c>
      <c r="AT181" s="44" t="str">
        <f t="shared" si="100"/>
        <v/>
      </c>
      <c r="AU181" s="44" t="str">
        <f t="shared" si="100"/>
        <v/>
      </c>
      <c r="AV181" s="44" t="str">
        <f t="shared" si="100"/>
        <v/>
      </c>
      <c r="AW181" s="44" t="str">
        <f t="shared" si="100"/>
        <v/>
      </c>
      <c r="AX181" s="44" t="str">
        <f t="shared" si="100"/>
        <v/>
      </c>
      <c r="AY181" s="44" t="str">
        <f t="shared" si="100"/>
        <v/>
      </c>
      <c r="AZ181" s="44" t="str">
        <f t="shared" si="98"/>
        <v/>
      </c>
    </row>
    <row r="182" spans="2:52" x14ac:dyDescent="0.2">
      <c r="B182" s="37">
        <f t="shared" si="74"/>
        <v>11</v>
      </c>
      <c r="C182" s="37">
        <f t="shared" si="75"/>
        <v>50</v>
      </c>
      <c r="D182" s="37" t="str">
        <f t="shared" si="76"/>
        <v>1994_11_50</v>
      </c>
      <c r="E182" s="37" t="str">
        <f t="shared" si="78"/>
        <v>1_50_11</v>
      </c>
      <c r="F182" s="37">
        <f t="shared" si="79"/>
        <v>1</v>
      </c>
      <c r="G182" s="37">
        <f t="shared" si="80"/>
        <v>181</v>
      </c>
      <c r="H182" s="37">
        <f t="shared" si="81"/>
        <v>1181</v>
      </c>
      <c r="I182" s="44">
        <v>1994</v>
      </c>
      <c r="J182" s="44" t="s">
        <v>142</v>
      </c>
      <c r="K182" s="44" t="s">
        <v>507</v>
      </c>
      <c r="L182" s="44" t="str">
        <f t="shared" si="82"/>
        <v>1994_工業</v>
      </c>
      <c r="M182" s="44" t="str">
        <f t="shared" si="83"/>
        <v>1994_工業_環境保全</v>
      </c>
      <c r="N182" s="44">
        <f t="shared" si="77"/>
        <v>1181</v>
      </c>
      <c r="P182" s="44">
        <f t="shared" si="84"/>
        <v>181</v>
      </c>
      <c r="X182" s="46">
        <v>79</v>
      </c>
      <c r="Y182" s="43" t="str">
        <f t="shared" si="96"/>
        <v/>
      </c>
      <c r="Z182" s="44" t="str">
        <f t="shared" si="97"/>
        <v/>
      </c>
      <c r="AA182" s="44" t="str">
        <f t="shared" si="99"/>
        <v/>
      </c>
      <c r="AB182" s="44" t="str">
        <f t="shared" si="99"/>
        <v/>
      </c>
      <c r="AC182" s="44" t="str">
        <f t="shared" si="99"/>
        <v/>
      </c>
      <c r="AD182" s="44" t="str">
        <f t="shared" si="99"/>
        <v/>
      </c>
      <c r="AE182" s="44" t="str">
        <f t="shared" si="99"/>
        <v/>
      </c>
      <c r="AF182" s="44" t="str">
        <f t="shared" si="99"/>
        <v/>
      </c>
      <c r="AG182" s="44" t="str">
        <f t="shared" si="99"/>
        <v/>
      </c>
      <c r="AH182" s="44" t="str">
        <f t="shared" si="99"/>
        <v/>
      </c>
      <c r="AI182" s="44" t="str">
        <f t="shared" si="99"/>
        <v/>
      </c>
      <c r="AJ182" s="44" t="str">
        <f t="shared" si="99"/>
        <v/>
      </c>
      <c r="AK182" s="44" t="str">
        <f t="shared" si="100"/>
        <v/>
      </c>
      <c r="AL182" s="44" t="str">
        <f t="shared" si="100"/>
        <v/>
      </c>
      <c r="AM182" s="44" t="str">
        <f t="shared" si="100"/>
        <v/>
      </c>
      <c r="AN182" s="44" t="str">
        <f t="shared" si="100"/>
        <v/>
      </c>
      <c r="AO182" s="44" t="str">
        <f t="shared" si="100"/>
        <v/>
      </c>
      <c r="AP182" s="44" t="str">
        <f t="shared" si="100"/>
        <v/>
      </c>
      <c r="AQ182" s="44" t="str">
        <f t="shared" si="100"/>
        <v/>
      </c>
      <c r="AR182" s="44" t="str">
        <f t="shared" si="100"/>
        <v/>
      </c>
      <c r="AS182" s="44" t="str">
        <f t="shared" si="100"/>
        <v/>
      </c>
      <c r="AT182" s="44" t="str">
        <f t="shared" si="100"/>
        <v/>
      </c>
      <c r="AU182" s="44" t="str">
        <f t="shared" si="100"/>
        <v/>
      </c>
      <c r="AV182" s="44" t="str">
        <f t="shared" si="100"/>
        <v/>
      </c>
      <c r="AW182" s="44" t="str">
        <f t="shared" si="100"/>
        <v/>
      </c>
      <c r="AX182" s="44" t="str">
        <f t="shared" si="100"/>
        <v/>
      </c>
      <c r="AY182" s="44" t="str">
        <f t="shared" si="100"/>
        <v/>
      </c>
      <c r="AZ182" s="44" t="str">
        <f t="shared" si="98"/>
        <v/>
      </c>
    </row>
    <row r="183" spans="2:52" x14ac:dyDescent="0.2">
      <c r="B183" s="37">
        <f t="shared" si="74"/>
        <v>11</v>
      </c>
      <c r="C183" s="37">
        <f t="shared" si="75"/>
        <v>51</v>
      </c>
      <c r="D183" s="37" t="str">
        <f t="shared" si="76"/>
        <v>1994_11_51</v>
      </c>
      <c r="E183" s="37" t="str">
        <f t="shared" si="78"/>
        <v>1_51_11</v>
      </c>
      <c r="F183" s="37">
        <f t="shared" si="79"/>
        <v>1</v>
      </c>
      <c r="G183" s="37">
        <f t="shared" si="80"/>
        <v>182</v>
      </c>
      <c r="H183" s="37">
        <f t="shared" si="81"/>
        <v>1182</v>
      </c>
      <c r="I183" s="44">
        <v>1994</v>
      </c>
      <c r="J183" s="44" t="s">
        <v>142</v>
      </c>
      <c r="K183" s="44" t="s">
        <v>183</v>
      </c>
      <c r="L183" s="44" t="str">
        <f t="shared" si="82"/>
        <v>1994_工業</v>
      </c>
      <c r="M183" s="44" t="str">
        <f t="shared" si="83"/>
        <v>1994_工業_材料製造技術</v>
      </c>
      <c r="N183" s="44">
        <f t="shared" si="77"/>
        <v>1182</v>
      </c>
      <c r="P183" s="44">
        <f t="shared" si="84"/>
        <v>182</v>
      </c>
      <c r="X183" s="46">
        <v>80</v>
      </c>
      <c r="Y183" s="43" t="str">
        <f t="shared" si="96"/>
        <v/>
      </c>
      <c r="Z183" s="44" t="str">
        <f t="shared" si="97"/>
        <v/>
      </c>
      <c r="AA183" s="44" t="str">
        <f t="shared" si="99"/>
        <v/>
      </c>
      <c r="AB183" s="44" t="str">
        <f t="shared" si="99"/>
        <v/>
      </c>
      <c r="AC183" s="44" t="str">
        <f t="shared" si="99"/>
        <v/>
      </c>
      <c r="AD183" s="44" t="str">
        <f t="shared" si="99"/>
        <v/>
      </c>
      <c r="AE183" s="44" t="str">
        <f t="shared" si="99"/>
        <v/>
      </c>
      <c r="AF183" s="44" t="str">
        <f t="shared" si="99"/>
        <v/>
      </c>
      <c r="AG183" s="44" t="str">
        <f t="shared" si="99"/>
        <v/>
      </c>
      <c r="AH183" s="44" t="str">
        <f t="shared" si="99"/>
        <v/>
      </c>
      <c r="AI183" s="44" t="str">
        <f t="shared" si="99"/>
        <v/>
      </c>
      <c r="AJ183" s="44" t="str">
        <f t="shared" si="99"/>
        <v/>
      </c>
      <c r="AK183" s="44" t="str">
        <f t="shared" si="100"/>
        <v/>
      </c>
      <c r="AL183" s="44" t="str">
        <f t="shared" si="100"/>
        <v/>
      </c>
      <c r="AM183" s="44" t="str">
        <f t="shared" si="100"/>
        <v/>
      </c>
      <c r="AN183" s="44" t="str">
        <f t="shared" si="100"/>
        <v/>
      </c>
      <c r="AO183" s="44" t="str">
        <f t="shared" si="100"/>
        <v/>
      </c>
      <c r="AP183" s="44" t="str">
        <f t="shared" si="100"/>
        <v/>
      </c>
      <c r="AQ183" s="44" t="str">
        <f t="shared" si="100"/>
        <v/>
      </c>
      <c r="AR183" s="44" t="str">
        <f t="shared" si="100"/>
        <v/>
      </c>
      <c r="AS183" s="44" t="str">
        <f t="shared" si="100"/>
        <v/>
      </c>
      <c r="AT183" s="44" t="str">
        <f t="shared" si="100"/>
        <v/>
      </c>
      <c r="AU183" s="44" t="str">
        <f t="shared" si="100"/>
        <v/>
      </c>
      <c r="AV183" s="44" t="str">
        <f t="shared" si="100"/>
        <v/>
      </c>
      <c r="AW183" s="44" t="str">
        <f t="shared" si="100"/>
        <v/>
      </c>
      <c r="AX183" s="44" t="str">
        <f t="shared" si="100"/>
        <v/>
      </c>
      <c r="AY183" s="44" t="str">
        <f t="shared" si="100"/>
        <v/>
      </c>
      <c r="AZ183" s="44" t="str">
        <f t="shared" si="98"/>
        <v/>
      </c>
    </row>
    <row r="184" spans="2:52" x14ac:dyDescent="0.2">
      <c r="B184" s="37">
        <f t="shared" si="74"/>
        <v>11</v>
      </c>
      <c r="C184" s="37">
        <f t="shared" si="75"/>
        <v>52</v>
      </c>
      <c r="D184" s="37" t="str">
        <f t="shared" si="76"/>
        <v>1994_11_52</v>
      </c>
      <c r="E184" s="37" t="str">
        <f t="shared" si="78"/>
        <v>1_52_11</v>
      </c>
      <c r="F184" s="37">
        <f t="shared" si="79"/>
        <v>1</v>
      </c>
      <c r="G184" s="37">
        <f t="shared" si="80"/>
        <v>183</v>
      </c>
      <c r="H184" s="37">
        <f t="shared" si="81"/>
        <v>1183</v>
      </c>
      <c r="I184" s="44">
        <v>1994</v>
      </c>
      <c r="J184" s="44" t="s">
        <v>142</v>
      </c>
      <c r="K184" s="44" t="s">
        <v>393</v>
      </c>
      <c r="L184" s="44" t="str">
        <f t="shared" si="82"/>
        <v>1994_工業</v>
      </c>
      <c r="M184" s="44" t="str">
        <f t="shared" si="83"/>
        <v>1994_工業_工業材料</v>
      </c>
      <c r="N184" s="44">
        <f t="shared" si="77"/>
        <v>1183</v>
      </c>
      <c r="P184" s="44">
        <f t="shared" si="84"/>
        <v>183</v>
      </c>
      <c r="X184" s="46">
        <v>81</v>
      </c>
      <c r="Y184" s="43" t="str">
        <f t="shared" si="96"/>
        <v/>
      </c>
      <c r="Z184" s="44" t="str">
        <f t="shared" si="97"/>
        <v/>
      </c>
      <c r="AA184" s="44" t="str">
        <f t="shared" ref="AA184:AJ193" si="101">IFERROR(VLOOKUP($W$101&amp;"_"&amp;AA$101&amp;"_"&amp;$X184,$D:$K,8,0),"")</f>
        <v/>
      </c>
      <c r="AB184" s="44" t="str">
        <f t="shared" si="101"/>
        <v/>
      </c>
      <c r="AC184" s="44" t="str">
        <f t="shared" si="101"/>
        <v/>
      </c>
      <c r="AD184" s="44" t="str">
        <f t="shared" si="101"/>
        <v/>
      </c>
      <c r="AE184" s="44" t="str">
        <f t="shared" si="101"/>
        <v/>
      </c>
      <c r="AF184" s="44" t="str">
        <f t="shared" si="101"/>
        <v/>
      </c>
      <c r="AG184" s="44" t="str">
        <f t="shared" si="101"/>
        <v/>
      </c>
      <c r="AH184" s="44" t="str">
        <f t="shared" si="101"/>
        <v/>
      </c>
      <c r="AI184" s="44" t="str">
        <f t="shared" si="101"/>
        <v/>
      </c>
      <c r="AJ184" s="44" t="str">
        <f t="shared" si="101"/>
        <v/>
      </c>
      <c r="AK184" s="44" t="str">
        <f t="shared" ref="AK184:AY193" si="102">IFERROR(VLOOKUP($W$101&amp;"_"&amp;AK$101&amp;"_"&amp;$X184,$D:$K,8,0),"")</f>
        <v/>
      </c>
      <c r="AL184" s="44" t="str">
        <f t="shared" si="102"/>
        <v/>
      </c>
      <c r="AM184" s="44" t="str">
        <f t="shared" si="102"/>
        <v/>
      </c>
      <c r="AN184" s="44" t="str">
        <f t="shared" si="102"/>
        <v/>
      </c>
      <c r="AO184" s="44" t="str">
        <f t="shared" si="102"/>
        <v/>
      </c>
      <c r="AP184" s="44" t="str">
        <f t="shared" si="102"/>
        <v/>
      </c>
      <c r="AQ184" s="44" t="str">
        <f t="shared" si="102"/>
        <v/>
      </c>
      <c r="AR184" s="44" t="str">
        <f t="shared" si="102"/>
        <v/>
      </c>
      <c r="AS184" s="44" t="str">
        <f t="shared" si="102"/>
        <v/>
      </c>
      <c r="AT184" s="44" t="str">
        <f t="shared" si="102"/>
        <v/>
      </c>
      <c r="AU184" s="44" t="str">
        <f t="shared" si="102"/>
        <v/>
      </c>
      <c r="AV184" s="44" t="str">
        <f t="shared" si="102"/>
        <v/>
      </c>
      <c r="AW184" s="44" t="str">
        <f t="shared" si="102"/>
        <v/>
      </c>
      <c r="AX184" s="44" t="str">
        <f t="shared" si="102"/>
        <v/>
      </c>
      <c r="AY184" s="44" t="str">
        <f t="shared" si="102"/>
        <v/>
      </c>
      <c r="AZ184" s="44" t="str">
        <f t="shared" si="98"/>
        <v/>
      </c>
    </row>
    <row r="185" spans="2:52" x14ac:dyDescent="0.2">
      <c r="B185" s="37">
        <f t="shared" si="74"/>
        <v>11</v>
      </c>
      <c r="C185" s="37">
        <f t="shared" si="75"/>
        <v>53</v>
      </c>
      <c r="D185" s="37" t="str">
        <f t="shared" si="76"/>
        <v>1994_11_53</v>
      </c>
      <c r="E185" s="37" t="str">
        <f t="shared" si="78"/>
        <v>1_53_11</v>
      </c>
      <c r="F185" s="37">
        <f t="shared" si="79"/>
        <v>1</v>
      </c>
      <c r="G185" s="37">
        <f t="shared" si="80"/>
        <v>184</v>
      </c>
      <c r="H185" s="37">
        <f t="shared" si="81"/>
        <v>1184</v>
      </c>
      <c r="I185" s="44">
        <v>1994</v>
      </c>
      <c r="J185" s="44" t="s">
        <v>142</v>
      </c>
      <c r="K185" s="44" t="s">
        <v>185</v>
      </c>
      <c r="L185" s="44" t="str">
        <f t="shared" si="82"/>
        <v>1994_工業</v>
      </c>
      <c r="M185" s="44" t="str">
        <f t="shared" si="83"/>
        <v>1994_工業_材料加工</v>
      </c>
      <c r="N185" s="44">
        <f t="shared" si="77"/>
        <v>1184</v>
      </c>
      <c r="P185" s="44">
        <f t="shared" si="84"/>
        <v>184</v>
      </c>
      <c r="X185" s="46">
        <v>82</v>
      </c>
      <c r="Y185" s="43" t="str">
        <f t="shared" si="96"/>
        <v/>
      </c>
      <c r="Z185" s="44" t="str">
        <f t="shared" si="97"/>
        <v/>
      </c>
      <c r="AA185" s="44" t="str">
        <f t="shared" si="101"/>
        <v/>
      </c>
      <c r="AB185" s="44" t="str">
        <f t="shared" si="101"/>
        <v/>
      </c>
      <c r="AC185" s="44" t="str">
        <f t="shared" si="101"/>
        <v/>
      </c>
      <c r="AD185" s="44" t="str">
        <f t="shared" si="101"/>
        <v/>
      </c>
      <c r="AE185" s="44" t="str">
        <f t="shared" si="101"/>
        <v/>
      </c>
      <c r="AF185" s="44" t="str">
        <f t="shared" si="101"/>
        <v/>
      </c>
      <c r="AG185" s="44" t="str">
        <f t="shared" si="101"/>
        <v/>
      </c>
      <c r="AH185" s="44" t="str">
        <f t="shared" si="101"/>
        <v/>
      </c>
      <c r="AI185" s="44" t="str">
        <f t="shared" si="101"/>
        <v/>
      </c>
      <c r="AJ185" s="44" t="str">
        <f t="shared" si="101"/>
        <v/>
      </c>
      <c r="AK185" s="44" t="str">
        <f t="shared" si="102"/>
        <v/>
      </c>
      <c r="AL185" s="44" t="str">
        <f t="shared" si="102"/>
        <v/>
      </c>
      <c r="AM185" s="44" t="str">
        <f t="shared" si="102"/>
        <v/>
      </c>
      <c r="AN185" s="44" t="str">
        <f t="shared" si="102"/>
        <v/>
      </c>
      <c r="AO185" s="44" t="str">
        <f t="shared" si="102"/>
        <v/>
      </c>
      <c r="AP185" s="44" t="str">
        <f t="shared" si="102"/>
        <v/>
      </c>
      <c r="AQ185" s="44" t="str">
        <f t="shared" si="102"/>
        <v/>
      </c>
      <c r="AR185" s="44" t="str">
        <f t="shared" si="102"/>
        <v/>
      </c>
      <c r="AS185" s="44" t="str">
        <f t="shared" si="102"/>
        <v/>
      </c>
      <c r="AT185" s="44" t="str">
        <f t="shared" si="102"/>
        <v/>
      </c>
      <c r="AU185" s="44" t="str">
        <f t="shared" si="102"/>
        <v/>
      </c>
      <c r="AV185" s="44" t="str">
        <f t="shared" si="102"/>
        <v/>
      </c>
      <c r="AW185" s="44" t="str">
        <f t="shared" si="102"/>
        <v/>
      </c>
      <c r="AX185" s="44" t="str">
        <f t="shared" si="102"/>
        <v/>
      </c>
      <c r="AY185" s="44" t="str">
        <f t="shared" si="102"/>
        <v/>
      </c>
      <c r="AZ185" s="44" t="str">
        <f t="shared" si="98"/>
        <v/>
      </c>
    </row>
    <row r="186" spans="2:52" x14ac:dyDescent="0.2">
      <c r="B186" s="37">
        <f t="shared" si="74"/>
        <v>11</v>
      </c>
      <c r="C186" s="37">
        <f t="shared" si="75"/>
        <v>54</v>
      </c>
      <c r="D186" s="37" t="str">
        <f t="shared" si="76"/>
        <v>1994_11_54</v>
      </c>
      <c r="E186" s="37" t="str">
        <f t="shared" si="78"/>
        <v>1_54_11</v>
      </c>
      <c r="F186" s="37">
        <f t="shared" si="79"/>
        <v>1</v>
      </c>
      <c r="G186" s="37">
        <f t="shared" si="80"/>
        <v>185</v>
      </c>
      <c r="H186" s="37">
        <f t="shared" si="81"/>
        <v>1185</v>
      </c>
      <c r="I186" s="44">
        <v>1994</v>
      </c>
      <c r="J186" s="44" t="s">
        <v>142</v>
      </c>
      <c r="K186" s="44" t="s">
        <v>186</v>
      </c>
      <c r="L186" s="44" t="str">
        <f t="shared" si="82"/>
        <v>1994_工業</v>
      </c>
      <c r="M186" s="44" t="str">
        <f t="shared" si="83"/>
        <v>1994_工業_セラミック化学</v>
      </c>
      <c r="N186" s="44">
        <f t="shared" si="77"/>
        <v>1185</v>
      </c>
      <c r="P186" s="44">
        <f t="shared" si="84"/>
        <v>185</v>
      </c>
      <c r="X186" s="46">
        <v>83</v>
      </c>
      <c r="Y186" s="43" t="str">
        <f t="shared" si="96"/>
        <v/>
      </c>
      <c r="Z186" s="44" t="str">
        <f t="shared" si="97"/>
        <v/>
      </c>
      <c r="AA186" s="44" t="str">
        <f t="shared" si="101"/>
        <v/>
      </c>
      <c r="AB186" s="44" t="str">
        <f t="shared" si="101"/>
        <v/>
      </c>
      <c r="AC186" s="44" t="str">
        <f t="shared" si="101"/>
        <v/>
      </c>
      <c r="AD186" s="44" t="str">
        <f t="shared" si="101"/>
        <v/>
      </c>
      <c r="AE186" s="44" t="str">
        <f t="shared" si="101"/>
        <v/>
      </c>
      <c r="AF186" s="44" t="str">
        <f t="shared" si="101"/>
        <v/>
      </c>
      <c r="AG186" s="44" t="str">
        <f t="shared" si="101"/>
        <v/>
      </c>
      <c r="AH186" s="44" t="str">
        <f t="shared" si="101"/>
        <v/>
      </c>
      <c r="AI186" s="44" t="str">
        <f t="shared" si="101"/>
        <v/>
      </c>
      <c r="AJ186" s="44" t="str">
        <f t="shared" si="101"/>
        <v/>
      </c>
      <c r="AK186" s="44" t="str">
        <f t="shared" si="102"/>
        <v/>
      </c>
      <c r="AL186" s="44" t="str">
        <f t="shared" si="102"/>
        <v/>
      </c>
      <c r="AM186" s="44" t="str">
        <f t="shared" si="102"/>
        <v/>
      </c>
      <c r="AN186" s="44" t="str">
        <f t="shared" si="102"/>
        <v/>
      </c>
      <c r="AO186" s="44" t="str">
        <f t="shared" si="102"/>
        <v/>
      </c>
      <c r="AP186" s="44" t="str">
        <f t="shared" si="102"/>
        <v/>
      </c>
      <c r="AQ186" s="44" t="str">
        <f t="shared" si="102"/>
        <v/>
      </c>
      <c r="AR186" s="44" t="str">
        <f t="shared" si="102"/>
        <v/>
      </c>
      <c r="AS186" s="44" t="str">
        <f t="shared" si="102"/>
        <v/>
      </c>
      <c r="AT186" s="44" t="str">
        <f t="shared" si="102"/>
        <v/>
      </c>
      <c r="AU186" s="44" t="str">
        <f t="shared" si="102"/>
        <v/>
      </c>
      <c r="AV186" s="44" t="str">
        <f t="shared" si="102"/>
        <v/>
      </c>
      <c r="AW186" s="44" t="str">
        <f t="shared" si="102"/>
        <v/>
      </c>
      <c r="AX186" s="44" t="str">
        <f t="shared" si="102"/>
        <v/>
      </c>
      <c r="AY186" s="44" t="str">
        <f t="shared" si="102"/>
        <v/>
      </c>
      <c r="AZ186" s="44" t="str">
        <f t="shared" si="98"/>
        <v/>
      </c>
    </row>
    <row r="187" spans="2:52" x14ac:dyDescent="0.2">
      <c r="B187" s="37">
        <f t="shared" si="74"/>
        <v>11</v>
      </c>
      <c r="C187" s="37">
        <f t="shared" si="75"/>
        <v>55</v>
      </c>
      <c r="D187" s="37" t="str">
        <f t="shared" si="76"/>
        <v>1994_11_55</v>
      </c>
      <c r="E187" s="37" t="str">
        <f t="shared" si="78"/>
        <v>1_55_11</v>
      </c>
      <c r="F187" s="37">
        <f t="shared" si="79"/>
        <v>1</v>
      </c>
      <c r="G187" s="37">
        <f t="shared" si="80"/>
        <v>186</v>
      </c>
      <c r="H187" s="37">
        <f t="shared" si="81"/>
        <v>1186</v>
      </c>
      <c r="I187" s="44">
        <v>1994</v>
      </c>
      <c r="J187" s="44" t="s">
        <v>142</v>
      </c>
      <c r="K187" s="44" t="s">
        <v>508</v>
      </c>
      <c r="L187" s="44" t="str">
        <f t="shared" si="82"/>
        <v>1994_工業</v>
      </c>
      <c r="M187" s="44" t="str">
        <f t="shared" si="83"/>
        <v>1994_工業_セラミック材料</v>
      </c>
      <c r="N187" s="44">
        <f t="shared" si="77"/>
        <v>1186</v>
      </c>
      <c r="P187" s="44">
        <f t="shared" si="84"/>
        <v>186</v>
      </c>
      <c r="X187" s="46">
        <v>84</v>
      </c>
      <c r="Y187" s="43" t="str">
        <f t="shared" si="96"/>
        <v/>
      </c>
      <c r="Z187" s="44" t="str">
        <f t="shared" si="97"/>
        <v/>
      </c>
      <c r="AA187" s="44" t="str">
        <f t="shared" si="101"/>
        <v/>
      </c>
      <c r="AB187" s="44" t="str">
        <f t="shared" si="101"/>
        <v/>
      </c>
      <c r="AC187" s="44" t="str">
        <f t="shared" si="101"/>
        <v/>
      </c>
      <c r="AD187" s="44" t="str">
        <f t="shared" si="101"/>
        <v/>
      </c>
      <c r="AE187" s="44" t="str">
        <f t="shared" si="101"/>
        <v/>
      </c>
      <c r="AF187" s="44" t="str">
        <f t="shared" si="101"/>
        <v/>
      </c>
      <c r="AG187" s="44" t="str">
        <f t="shared" si="101"/>
        <v/>
      </c>
      <c r="AH187" s="44" t="str">
        <f t="shared" si="101"/>
        <v/>
      </c>
      <c r="AI187" s="44" t="str">
        <f t="shared" si="101"/>
        <v/>
      </c>
      <c r="AJ187" s="44" t="str">
        <f t="shared" si="101"/>
        <v/>
      </c>
      <c r="AK187" s="44" t="str">
        <f t="shared" si="102"/>
        <v/>
      </c>
      <c r="AL187" s="44" t="str">
        <f t="shared" si="102"/>
        <v/>
      </c>
      <c r="AM187" s="44" t="str">
        <f t="shared" si="102"/>
        <v/>
      </c>
      <c r="AN187" s="44" t="str">
        <f t="shared" si="102"/>
        <v/>
      </c>
      <c r="AO187" s="44" t="str">
        <f t="shared" si="102"/>
        <v/>
      </c>
      <c r="AP187" s="44" t="str">
        <f t="shared" si="102"/>
        <v/>
      </c>
      <c r="AQ187" s="44" t="str">
        <f t="shared" si="102"/>
        <v/>
      </c>
      <c r="AR187" s="44" t="str">
        <f t="shared" si="102"/>
        <v/>
      </c>
      <c r="AS187" s="44" t="str">
        <f t="shared" si="102"/>
        <v/>
      </c>
      <c r="AT187" s="44" t="str">
        <f t="shared" si="102"/>
        <v/>
      </c>
      <c r="AU187" s="44" t="str">
        <f t="shared" si="102"/>
        <v/>
      </c>
      <c r="AV187" s="44" t="str">
        <f t="shared" si="102"/>
        <v/>
      </c>
      <c r="AW187" s="44" t="str">
        <f t="shared" si="102"/>
        <v/>
      </c>
      <c r="AX187" s="44" t="str">
        <f t="shared" si="102"/>
        <v/>
      </c>
      <c r="AY187" s="44" t="str">
        <f t="shared" si="102"/>
        <v/>
      </c>
      <c r="AZ187" s="44" t="str">
        <f t="shared" si="98"/>
        <v/>
      </c>
    </row>
    <row r="188" spans="2:52" x14ac:dyDescent="0.2">
      <c r="B188" s="37">
        <f t="shared" si="74"/>
        <v>11</v>
      </c>
      <c r="C188" s="37">
        <f t="shared" si="75"/>
        <v>56</v>
      </c>
      <c r="D188" s="37" t="str">
        <f t="shared" si="76"/>
        <v>1994_11_56</v>
      </c>
      <c r="E188" s="37" t="str">
        <f t="shared" si="78"/>
        <v>1_56_11</v>
      </c>
      <c r="F188" s="37">
        <f t="shared" si="79"/>
        <v>1</v>
      </c>
      <c r="G188" s="37">
        <f t="shared" si="80"/>
        <v>187</v>
      </c>
      <c r="H188" s="37">
        <f t="shared" si="81"/>
        <v>1187</v>
      </c>
      <c r="I188" s="44">
        <v>1994</v>
      </c>
      <c r="J188" s="44" t="s">
        <v>142</v>
      </c>
      <c r="K188" s="44" t="s">
        <v>187</v>
      </c>
      <c r="L188" s="44" t="str">
        <f t="shared" si="82"/>
        <v>1994_工業</v>
      </c>
      <c r="M188" s="44" t="str">
        <f t="shared" si="83"/>
        <v>1994_工業_セラミック技術</v>
      </c>
      <c r="N188" s="44">
        <f t="shared" si="77"/>
        <v>1187</v>
      </c>
      <c r="P188" s="44">
        <f t="shared" si="84"/>
        <v>187</v>
      </c>
      <c r="X188" s="46">
        <v>85</v>
      </c>
      <c r="Y188" s="43" t="str">
        <f t="shared" si="96"/>
        <v/>
      </c>
      <c r="Z188" s="44" t="str">
        <f t="shared" si="97"/>
        <v/>
      </c>
      <c r="AA188" s="44" t="str">
        <f t="shared" si="101"/>
        <v/>
      </c>
      <c r="AB188" s="44" t="str">
        <f t="shared" si="101"/>
        <v/>
      </c>
      <c r="AC188" s="44" t="str">
        <f t="shared" si="101"/>
        <v/>
      </c>
      <c r="AD188" s="44" t="str">
        <f t="shared" si="101"/>
        <v/>
      </c>
      <c r="AE188" s="44" t="str">
        <f t="shared" si="101"/>
        <v/>
      </c>
      <c r="AF188" s="44" t="str">
        <f t="shared" si="101"/>
        <v/>
      </c>
      <c r="AG188" s="44" t="str">
        <f t="shared" si="101"/>
        <v/>
      </c>
      <c r="AH188" s="44" t="str">
        <f t="shared" si="101"/>
        <v/>
      </c>
      <c r="AI188" s="44" t="str">
        <f t="shared" si="101"/>
        <v/>
      </c>
      <c r="AJ188" s="44" t="str">
        <f t="shared" si="101"/>
        <v/>
      </c>
      <c r="AK188" s="44" t="str">
        <f t="shared" si="102"/>
        <v/>
      </c>
      <c r="AL188" s="44" t="str">
        <f t="shared" si="102"/>
        <v/>
      </c>
      <c r="AM188" s="44" t="str">
        <f t="shared" si="102"/>
        <v/>
      </c>
      <c r="AN188" s="44" t="str">
        <f t="shared" si="102"/>
        <v/>
      </c>
      <c r="AO188" s="44" t="str">
        <f t="shared" si="102"/>
        <v/>
      </c>
      <c r="AP188" s="44" t="str">
        <f t="shared" si="102"/>
        <v/>
      </c>
      <c r="AQ188" s="44" t="str">
        <f t="shared" si="102"/>
        <v/>
      </c>
      <c r="AR188" s="44" t="str">
        <f t="shared" si="102"/>
        <v/>
      </c>
      <c r="AS188" s="44" t="str">
        <f t="shared" si="102"/>
        <v/>
      </c>
      <c r="AT188" s="44" t="str">
        <f t="shared" si="102"/>
        <v/>
      </c>
      <c r="AU188" s="44" t="str">
        <f t="shared" si="102"/>
        <v/>
      </c>
      <c r="AV188" s="44" t="str">
        <f t="shared" si="102"/>
        <v/>
      </c>
      <c r="AW188" s="44" t="str">
        <f t="shared" si="102"/>
        <v/>
      </c>
      <c r="AX188" s="44" t="str">
        <f t="shared" si="102"/>
        <v/>
      </c>
      <c r="AY188" s="44" t="str">
        <f t="shared" si="102"/>
        <v/>
      </c>
      <c r="AZ188" s="44" t="str">
        <f t="shared" si="98"/>
        <v/>
      </c>
    </row>
    <row r="189" spans="2:52" x14ac:dyDescent="0.2">
      <c r="B189" s="37">
        <f t="shared" si="74"/>
        <v>11</v>
      </c>
      <c r="C189" s="37">
        <f t="shared" si="75"/>
        <v>57</v>
      </c>
      <c r="D189" s="37" t="str">
        <f t="shared" si="76"/>
        <v>1994_11_57</v>
      </c>
      <c r="E189" s="37" t="str">
        <f t="shared" si="78"/>
        <v>1_57_11</v>
      </c>
      <c r="F189" s="37">
        <f t="shared" si="79"/>
        <v>1</v>
      </c>
      <c r="G189" s="37">
        <f t="shared" si="80"/>
        <v>188</v>
      </c>
      <c r="H189" s="37">
        <f t="shared" si="81"/>
        <v>1188</v>
      </c>
      <c r="I189" s="44">
        <v>1994</v>
      </c>
      <c r="J189" s="44" t="s">
        <v>142</v>
      </c>
      <c r="K189" s="44" t="s">
        <v>188</v>
      </c>
      <c r="L189" s="44" t="str">
        <f t="shared" si="82"/>
        <v>1994_工業</v>
      </c>
      <c r="M189" s="44" t="str">
        <f t="shared" si="83"/>
        <v>1994_工業_セラミック工業</v>
      </c>
      <c r="N189" s="44">
        <f t="shared" si="77"/>
        <v>1188</v>
      </c>
      <c r="P189" s="44">
        <f t="shared" si="84"/>
        <v>188</v>
      </c>
      <c r="X189" s="46">
        <v>86</v>
      </c>
      <c r="Y189" s="43" t="str">
        <f t="shared" si="96"/>
        <v/>
      </c>
      <c r="Z189" s="44" t="str">
        <f t="shared" si="97"/>
        <v/>
      </c>
      <c r="AA189" s="44" t="str">
        <f t="shared" si="101"/>
        <v/>
      </c>
      <c r="AB189" s="44" t="str">
        <f t="shared" si="101"/>
        <v/>
      </c>
      <c r="AC189" s="44" t="str">
        <f t="shared" si="101"/>
        <v/>
      </c>
      <c r="AD189" s="44" t="str">
        <f t="shared" si="101"/>
        <v/>
      </c>
      <c r="AE189" s="44" t="str">
        <f t="shared" si="101"/>
        <v/>
      </c>
      <c r="AF189" s="44" t="str">
        <f t="shared" si="101"/>
        <v/>
      </c>
      <c r="AG189" s="44" t="str">
        <f t="shared" si="101"/>
        <v/>
      </c>
      <c r="AH189" s="44" t="str">
        <f t="shared" si="101"/>
        <v/>
      </c>
      <c r="AI189" s="44" t="str">
        <f t="shared" si="101"/>
        <v/>
      </c>
      <c r="AJ189" s="44" t="str">
        <f t="shared" si="101"/>
        <v/>
      </c>
      <c r="AK189" s="44" t="str">
        <f t="shared" si="102"/>
        <v/>
      </c>
      <c r="AL189" s="44" t="str">
        <f t="shared" si="102"/>
        <v/>
      </c>
      <c r="AM189" s="44" t="str">
        <f t="shared" si="102"/>
        <v/>
      </c>
      <c r="AN189" s="44" t="str">
        <f t="shared" si="102"/>
        <v/>
      </c>
      <c r="AO189" s="44" t="str">
        <f t="shared" si="102"/>
        <v/>
      </c>
      <c r="AP189" s="44" t="str">
        <f t="shared" si="102"/>
        <v/>
      </c>
      <c r="AQ189" s="44" t="str">
        <f t="shared" si="102"/>
        <v/>
      </c>
      <c r="AR189" s="44" t="str">
        <f t="shared" si="102"/>
        <v/>
      </c>
      <c r="AS189" s="44" t="str">
        <f t="shared" si="102"/>
        <v/>
      </c>
      <c r="AT189" s="44" t="str">
        <f t="shared" si="102"/>
        <v/>
      </c>
      <c r="AU189" s="44" t="str">
        <f t="shared" si="102"/>
        <v/>
      </c>
      <c r="AV189" s="44" t="str">
        <f t="shared" si="102"/>
        <v/>
      </c>
      <c r="AW189" s="44" t="str">
        <f t="shared" si="102"/>
        <v/>
      </c>
      <c r="AX189" s="44" t="str">
        <f t="shared" si="102"/>
        <v/>
      </c>
      <c r="AY189" s="44" t="str">
        <f t="shared" si="102"/>
        <v/>
      </c>
      <c r="AZ189" s="44" t="str">
        <f t="shared" si="98"/>
        <v/>
      </c>
    </row>
    <row r="190" spans="2:52" x14ac:dyDescent="0.2">
      <c r="B190" s="37">
        <f t="shared" si="74"/>
        <v>11</v>
      </c>
      <c r="C190" s="37">
        <f t="shared" si="75"/>
        <v>58</v>
      </c>
      <c r="D190" s="37" t="str">
        <f t="shared" si="76"/>
        <v>1994_11_58</v>
      </c>
      <c r="E190" s="37" t="str">
        <f t="shared" si="78"/>
        <v>1_58_11</v>
      </c>
      <c r="F190" s="37">
        <f t="shared" si="79"/>
        <v>1</v>
      </c>
      <c r="G190" s="37">
        <f t="shared" si="80"/>
        <v>189</v>
      </c>
      <c r="H190" s="37">
        <f t="shared" si="81"/>
        <v>1189</v>
      </c>
      <c r="I190" s="44">
        <v>1994</v>
      </c>
      <c r="J190" s="44" t="s">
        <v>142</v>
      </c>
      <c r="K190" s="44" t="s">
        <v>189</v>
      </c>
      <c r="L190" s="44" t="str">
        <f t="shared" si="82"/>
        <v>1994_工業</v>
      </c>
      <c r="M190" s="44" t="str">
        <f t="shared" si="83"/>
        <v>1994_工業_繊維製品</v>
      </c>
      <c r="N190" s="44">
        <f t="shared" si="77"/>
        <v>1189</v>
      </c>
      <c r="P190" s="44">
        <f t="shared" si="84"/>
        <v>189</v>
      </c>
      <c r="X190" s="46">
        <v>87</v>
      </c>
      <c r="Y190" s="43" t="str">
        <f t="shared" si="96"/>
        <v/>
      </c>
      <c r="Z190" s="44" t="str">
        <f t="shared" si="97"/>
        <v/>
      </c>
      <c r="AA190" s="44" t="str">
        <f t="shared" si="101"/>
        <v/>
      </c>
      <c r="AB190" s="44" t="str">
        <f t="shared" si="101"/>
        <v/>
      </c>
      <c r="AC190" s="44" t="str">
        <f t="shared" si="101"/>
        <v/>
      </c>
      <c r="AD190" s="44" t="str">
        <f t="shared" si="101"/>
        <v/>
      </c>
      <c r="AE190" s="44" t="str">
        <f t="shared" si="101"/>
        <v/>
      </c>
      <c r="AF190" s="44" t="str">
        <f t="shared" si="101"/>
        <v/>
      </c>
      <c r="AG190" s="44" t="str">
        <f t="shared" si="101"/>
        <v/>
      </c>
      <c r="AH190" s="44" t="str">
        <f t="shared" si="101"/>
        <v/>
      </c>
      <c r="AI190" s="44" t="str">
        <f t="shared" si="101"/>
        <v/>
      </c>
      <c r="AJ190" s="44" t="str">
        <f t="shared" si="101"/>
        <v/>
      </c>
      <c r="AK190" s="44" t="str">
        <f t="shared" si="102"/>
        <v/>
      </c>
      <c r="AL190" s="44" t="str">
        <f t="shared" si="102"/>
        <v/>
      </c>
      <c r="AM190" s="44" t="str">
        <f t="shared" si="102"/>
        <v/>
      </c>
      <c r="AN190" s="44" t="str">
        <f t="shared" si="102"/>
        <v/>
      </c>
      <c r="AO190" s="44" t="str">
        <f t="shared" si="102"/>
        <v/>
      </c>
      <c r="AP190" s="44" t="str">
        <f t="shared" si="102"/>
        <v/>
      </c>
      <c r="AQ190" s="44" t="str">
        <f t="shared" si="102"/>
        <v/>
      </c>
      <c r="AR190" s="44" t="str">
        <f t="shared" si="102"/>
        <v/>
      </c>
      <c r="AS190" s="44" t="str">
        <f t="shared" si="102"/>
        <v/>
      </c>
      <c r="AT190" s="44" t="str">
        <f t="shared" si="102"/>
        <v/>
      </c>
      <c r="AU190" s="44" t="str">
        <f t="shared" si="102"/>
        <v/>
      </c>
      <c r="AV190" s="44" t="str">
        <f t="shared" si="102"/>
        <v/>
      </c>
      <c r="AW190" s="44" t="str">
        <f t="shared" si="102"/>
        <v/>
      </c>
      <c r="AX190" s="44" t="str">
        <f t="shared" si="102"/>
        <v/>
      </c>
      <c r="AY190" s="44" t="str">
        <f t="shared" si="102"/>
        <v/>
      </c>
      <c r="AZ190" s="44" t="str">
        <f t="shared" si="98"/>
        <v/>
      </c>
    </row>
    <row r="191" spans="2:52" x14ac:dyDescent="0.2">
      <c r="B191" s="37">
        <f t="shared" si="74"/>
        <v>11</v>
      </c>
      <c r="C191" s="37">
        <f t="shared" si="75"/>
        <v>59</v>
      </c>
      <c r="D191" s="37" t="str">
        <f t="shared" si="76"/>
        <v>1994_11_59</v>
      </c>
      <c r="E191" s="37" t="str">
        <f t="shared" si="78"/>
        <v>1_59_11</v>
      </c>
      <c r="F191" s="37">
        <f t="shared" si="79"/>
        <v>1</v>
      </c>
      <c r="G191" s="37">
        <f t="shared" si="80"/>
        <v>190</v>
      </c>
      <c r="H191" s="37">
        <f t="shared" si="81"/>
        <v>1190</v>
      </c>
      <c r="I191" s="44">
        <v>1994</v>
      </c>
      <c r="J191" s="44" t="s">
        <v>142</v>
      </c>
      <c r="K191" s="44" t="s">
        <v>509</v>
      </c>
      <c r="L191" s="44" t="str">
        <f t="shared" si="82"/>
        <v>1994_工業</v>
      </c>
      <c r="M191" s="44" t="str">
        <f t="shared" si="83"/>
        <v>1994_工業_繊維技術</v>
      </c>
      <c r="N191" s="44">
        <f t="shared" si="77"/>
        <v>1190</v>
      </c>
      <c r="P191" s="44">
        <f t="shared" si="84"/>
        <v>190</v>
      </c>
      <c r="X191" s="46">
        <v>88</v>
      </c>
      <c r="Y191" s="43" t="str">
        <f t="shared" si="96"/>
        <v/>
      </c>
      <c r="Z191" s="44" t="str">
        <f t="shared" si="97"/>
        <v/>
      </c>
      <c r="AA191" s="44" t="str">
        <f t="shared" si="101"/>
        <v/>
      </c>
      <c r="AB191" s="44" t="str">
        <f t="shared" si="101"/>
        <v/>
      </c>
      <c r="AC191" s="44" t="str">
        <f t="shared" si="101"/>
        <v/>
      </c>
      <c r="AD191" s="44" t="str">
        <f t="shared" si="101"/>
        <v/>
      </c>
      <c r="AE191" s="44" t="str">
        <f t="shared" si="101"/>
        <v/>
      </c>
      <c r="AF191" s="44" t="str">
        <f t="shared" si="101"/>
        <v/>
      </c>
      <c r="AG191" s="44" t="str">
        <f t="shared" si="101"/>
        <v/>
      </c>
      <c r="AH191" s="44" t="str">
        <f t="shared" si="101"/>
        <v/>
      </c>
      <c r="AI191" s="44" t="str">
        <f t="shared" si="101"/>
        <v/>
      </c>
      <c r="AJ191" s="44" t="str">
        <f t="shared" si="101"/>
        <v/>
      </c>
      <c r="AK191" s="44" t="str">
        <f t="shared" si="102"/>
        <v/>
      </c>
      <c r="AL191" s="44" t="str">
        <f t="shared" si="102"/>
        <v/>
      </c>
      <c r="AM191" s="44" t="str">
        <f t="shared" si="102"/>
        <v/>
      </c>
      <c r="AN191" s="44" t="str">
        <f t="shared" si="102"/>
        <v/>
      </c>
      <c r="AO191" s="44" t="str">
        <f t="shared" si="102"/>
        <v/>
      </c>
      <c r="AP191" s="44" t="str">
        <f t="shared" si="102"/>
        <v/>
      </c>
      <c r="AQ191" s="44" t="str">
        <f t="shared" si="102"/>
        <v/>
      </c>
      <c r="AR191" s="44" t="str">
        <f t="shared" si="102"/>
        <v/>
      </c>
      <c r="AS191" s="44" t="str">
        <f t="shared" si="102"/>
        <v/>
      </c>
      <c r="AT191" s="44" t="str">
        <f t="shared" si="102"/>
        <v/>
      </c>
      <c r="AU191" s="44" t="str">
        <f t="shared" si="102"/>
        <v/>
      </c>
      <c r="AV191" s="44" t="str">
        <f t="shared" si="102"/>
        <v/>
      </c>
      <c r="AW191" s="44" t="str">
        <f t="shared" si="102"/>
        <v/>
      </c>
      <c r="AX191" s="44" t="str">
        <f t="shared" si="102"/>
        <v/>
      </c>
      <c r="AY191" s="44" t="str">
        <f t="shared" si="102"/>
        <v/>
      </c>
      <c r="AZ191" s="44" t="str">
        <f t="shared" si="98"/>
        <v/>
      </c>
    </row>
    <row r="192" spans="2:52" x14ac:dyDescent="0.2">
      <c r="B192" s="37">
        <f t="shared" si="74"/>
        <v>11</v>
      </c>
      <c r="C192" s="37">
        <f t="shared" si="75"/>
        <v>60</v>
      </c>
      <c r="D192" s="37" t="str">
        <f t="shared" si="76"/>
        <v>1994_11_60</v>
      </c>
      <c r="E192" s="37" t="str">
        <f t="shared" si="78"/>
        <v>1_60_11</v>
      </c>
      <c r="F192" s="37">
        <f t="shared" si="79"/>
        <v>1</v>
      </c>
      <c r="G192" s="37">
        <f t="shared" si="80"/>
        <v>191</v>
      </c>
      <c r="H192" s="37">
        <f t="shared" si="81"/>
        <v>1191</v>
      </c>
      <c r="I192" s="44">
        <v>1994</v>
      </c>
      <c r="J192" s="44" t="s">
        <v>142</v>
      </c>
      <c r="K192" s="44" t="s">
        <v>510</v>
      </c>
      <c r="L192" s="44" t="str">
        <f t="shared" si="82"/>
        <v>1994_工業</v>
      </c>
      <c r="M192" s="44" t="str">
        <f t="shared" si="83"/>
        <v>1994_工業_染色デザイン</v>
      </c>
      <c r="N192" s="44">
        <f t="shared" si="77"/>
        <v>1191</v>
      </c>
      <c r="P192" s="44">
        <f t="shared" si="84"/>
        <v>191</v>
      </c>
      <c r="X192" s="46">
        <v>89</v>
      </c>
      <c r="Y192" s="43" t="str">
        <f t="shared" si="96"/>
        <v/>
      </c>
      <c r="Z192" s="44" t="str">
        <f t="shared" si="97"/>
        <v/>
      </c>
      <c r="AA192" s="44" t="str">
        <f t="shared" si="101"/>
        <v/>
      </c>
      <c r="AB192" s="44" t="str">
        <f t="shared" si="101"/>
        <v/>
      </c>
      <c r="AC192" s="44" t="str">
        <f t="shared" si="101"/>
        <v/>
      </c>
      <c r="AD192" s="44" t="str">
        <f t="shared" si="101"/>
        <v/>
      </c>
      <c r="AE192" s="44" t="str">
        <f t="shared" si="101"/>
        <v/>
      </c>
      <c r="AF192" s="44" t="str">
        <f t="shared" si="101"/>
        <v/>
      </c>
      <c r="AG192" s="44" t="str">
        <f t="shared" si="101"/>
        <v/>
      </c>
      <c r="AH192" s="44" t="str">
        <f t="shared" si="101"/>
        <v/>
      </c>
      <c r="AI192" s="44" t="str">
        <f t="shared" si="101"/>
        <v/>
      </c>
      <c r="AJ192" s="44" t="str">
        <f t="shared" si="101"/>
        <v/>
      </c>
      <c r="AK192" s="44" t="str">
        <f t="shared" si="102"/>
        <v/>
      </c>
      <c r="AL192" s="44" t="str">
        <f t="shared" si="102"/>
        <v/>
      </c>
      <c r="AM192" s="44" t="str">
        <f t="shared" si="102"/>
        <v/>
      </c>
      <c r="AN192" s="44" t="str">
        <f t="shared" si="102"/>
        <v/>
      </c>
      <c r="AO192" s="44" t="str">
        <f t="shared" si="102"/>
        <v/>
      </c>
      <c r="AP192" s="44" t="str">
        <f t="shared" si="102"/>
        <v/>
      </c>
      <c r="AQ192" s="44" t="str">
        <f t="shared" si="102"/>
        <v/>
      </c>
      <c r="AR192" s="44" t="str">
        <f t="shared" si="102"/>
        <v/>
      </c>
      <c r="AS192" s="44" t="str">
        <f t="shared" si="102"/>
        <v/>
      </c>
      <c r="AT192" s="44" t="str">
        <f t="shared" si="102"/>
        <v/>
      </c>
      <c r="AU192" s="44" t="str">
        <f t="shared" si="102"/>
        <v/>
      </c>
      <c r="AV192" s="44" t="str">
        <f t="shared" si="102"/>
        <v/>
      </c>
      <c r="AW192" s="44" t="str">
        <f t="shared" si="102"/>
        <v/>
      </c>
      <c r="AX192" s="44" t="str">
        <f t="shared" si="102"/>
        <v/>
      </c>
      <c r="AY192" s="44" t="str">
        <f t="shared" si="102"/>
        <v/>
      </c>
      <c r="AZ192" s="44" t="str">
        <f t="shared" si="98"/>
        <v/>
      </c>
    </row>
    <row r="193" spans="2:52" x14ac:dyDescent="0.2">
      <c r="B193" s="37">
        <f t="shared" si="74"/>
        <v>11</v>
      </c>
      <c r="C193" s="37">
        <f t="shared" si="75"/>
        <v>61</v>
      </c>
      <c r="D193" s="37" t="str">
        <f t="shared" si="76"/>
        <v>1994_11_61</v>
      </c>
      <c r="E193" s="37" t="str">
        <f t="shared" si="78"/>
        <v>1_61_11</v>
      </c>
      <c r="F193" s="37">
        <f t="shared" si="79"/>
        <v>1</v>
      </c>
      <c r="G193" s="37">
        <f t="shared" si="80"/>
        <v>192</v>
      </c>
      <c r="H193" s="37">
        <f t="shared" si="81"/>
        <v>1192</v>
      </c>
      <c r="I193" s="44">
        <v>1994</v>
      </c>
      <c r="J193" s="44" t="s">
        <v>142</v>
      </c>
      <c r="K193" s="44" t="s">
        <v>511</v>
      </c>
      <c r="L193" s="44" t="str">
        <f t="shared" si="82"/>
        <v>1994_工業</v>
      </c>
      <c r="M193" s="44" t="str">
        <f t="shared" si="83"/>
        <v>1994_工業_染色技術</v>
      </c>
      <c r="N193" s="44">
        <f t="shared" si="77"/>
        <v>1192</v>
      </c>
      <c r="P193" s="44">
        <f t="shared" si="84"/>
        <v>192</v>
      </c>
      <c r="X193" s="46">
        <v>90</v>
      </c>
      <c r="Y193" s="43" t="str">
        <f t="shared" si="96"/>
        <v/>
      </c>
      <c r="Z193" s="44" t="str">
        <f t="shared" si="97"/>
        <v/>
      </c>
      <c r="AA193" s="44" t="str">
        <f t="shared" si="101"/>
        <v/>
      </c>
      <c r="AB193" s="44" t="str">
        <f t="shared" si="101"/>
        <v/>
      </c>
      <c r="AC193" s="44" t="str">
        <f t="shared" si="101"/>
        <v/>
      </c>
      <c r="AD193" s="44" t="str">
        <f t="shared" si="101"/>
        <v/>
      </c>
      <c r="AE193" s="44" t="str">
        <f t="shared" si="101"/>
        <v/>
      </c>
      <c r="AF193" s="44" t="str">
        <f t="shared" si="101"/>
        <v/>
      </c>
      <c r="AG193" s="44" t="str">
        <f t="shared" si="101"/>
        <v/>
      </c>
      <c r="AH193" s="44" t="str">
        <f t="shared" si="101"/>
        <v/>
      </c>
      <c r="AI193" s="44" t="str">
        <f t="shared" si="101"/>
        <v/>
      </c>
      <c r="AJ193" s="44" t="str">
        <f t="shared" si="101"/>
        <v/>
      </c>
      <c r="AK193" s="44" t="str">
        <f t="shared" si="102"/>
        <v/>
      </c>
      <c r="AL193" s="44" t="str">
        <f t="shared" si="102"/>
        <v/>
      </c>
      <c r="AM193" s="44" t="str">
        <f t="shared" si="102"/>
        <v/>
      </c>
      <c r="AN193" s="44" t="str">
        <f t="shared" si="102"/>
        <v/>
      </c>
      <c r="AO193" s="44" t="str">
        <f t="shared" si="102"/>
        <v/>
      </c>
      <c r="AP193" s="44" t="str">
        <f t="shared" si="102"/>
        <v/>
      </c>
      <c r="AQ193" s="44" t="str">
        <f t="shared" si="102"/>
        <v/>
      </c>
      <c r="AR193" s="44" t="str">
        <f t="shared" si="102"/>
        <v/>
      </c>
      <c r="AS193" s="44" t="str">
        <f t="shared" si="102"/>
        <v/>
      </c>
      <c r="AT193" s="44" t="str">
        <f t="shared" si="102"/>
        <v/>
      </c>
      <c r="AU193" s="44" t="str">
        <f t="shared" si="102"/>
        <v/>
      </c>
      <c r="AV193" s="44" t="str">
        <f t="shared" si="102"/>
        <v/>
      </c>
      <c r="AW193" s="44" t="str">
        <f t="shared" si="102"/>
        <v/>
      </c>
      <c r="AX193" s="44" t="str">
        <f t="shared" si="102"/>
        <v/>
      </c>
      <c r="AY193" s="44" t="str">
        <f t="shared" si="102"/>
        <v/>
      </c>
      <c r="AZ193" s="44" t="str">
        <f t="shared" si="98"/>
        <v/>
      </c>
    </row>
    <row r="194" spans="2:52" x14ac:dyDescent="0.2">
      <c r="B194" s="37">
        <f t="shared" ref="B194:B257" si="103">IF($I194="","",IF($I193&lt;&gt;$I194,1,IF($J193&lt;&gt;$J194,B193+1,B193)))</f>
        <v>11</v>
      </c>
      <c r="C194" s="37">
        <f t="shared" ref="C194:C257" si="104">IF($I194="","",IF($J193&lt;&gt;$J194,1,C193+1))</f>
        <v>62</v>
      </c>
      <c r="D194" s="37" t="str">
        <f t="shared" ref="D194:D257" si="105">IF($I194="","",$I194&amp;"_"&amp;$B194&amp;"_"&amp;$C194)</f>
        <v>1994_11_62</v>
      </c>
      <c r="E194" s="37" t="str">
        <f t="shared" si="78"/>
        <v>1_62_11</v>
      </c>
      <c r="F194" s="37">
        <f t="shared" si="79"/>
        <v>1</v>
      </c>
      <c r="G194" s="37">
        <f t="shared" si="80"/>
        <v>193</v>
      </c>
      <c r="H194" s="37">
        <f t="shared" si="81"/>
        <v>1193</v>
      </c>
      <c r="I194" s="44">
        <v>1994</v>
      </c>
      <c r="J194" s="44" t="s">
        <v>142</v>
      </c>
      <c r="K194" s="44" t="s">
        <v>192</v>
      </c>
      <c r="L194" s="44" t="str">
        <f t="shared" si="82"/>
        <v>1994_工業</v>
      </c>
      <c r="M194" s="44" t="str">
        <f t="shared" si="83"/>
        <v>1994_工業_インテリア計画</v>
      </c>
      <c r="N194" s="44">
        <f t="shared" ref="N194:N257" si="106">H194</f>
        <v>1193</v>
      </c>
      <c r="P194" s="44">
        <f t="shared" si="84"/>
        <v>193</v>
      </c>
    </row>
    <row r="195" spans="2:52" x14ac:dyDescent="0.2">
      <c r="B195" s="37">
        <f t="shared" si="103"/>
        <v>11</v>
      </c>
      <c r="C195" s="37">
        <f t="shared" si="104"/>
        <v>63</v>
      </c>
      <c r="D195" s="37" t="str">
        <f t="shared" si="105"/>
        <v>1994_11_63</v>
      </c>
      <c r="E195" s="37" t="str">
        <f t="shared" ref="E195:E258" si="107">IF($I195="","",$F195&amp;"_"&amp;$C195&amp;"_"&amp;$B195)</f>
        <v>1_63_11</v>
      </c>
      <c r="F195" s="37">
        <f t="shared" ref="F195:F258" si="108">IF($I195="","",IF($I194&lt;&gt;$I195,F194+1,F194))</f>
        <v>1</v>
      </c>
      <c r="G195" s="37">
        <f t="shared" ref="G195:G258" si="109">IF($I195="","",IF($I194&lt;&gt;$I195,1,G194+1))</f>
        <v>194</v>
      </c>
      <c r="H195" s="37">
        <f t="shared" ref="H195:H258" si="110">IF($I195="","",1000*F195+G195)</f>
        <v>1194</v>
      </c>
      <c r="I195" s="44">
        <v>1994</v>
      </c>
      <c r="J195" s="44" t="s">
        <v>142</v>
      </c>
      <c r="K195" s="44" t="s">
        <v>193</v>
      </c>
      <c r="L195" s="44" t="str">
        <f t="shared" ref="L195:L258" si="111">$I195&amp;"_"&amp;$J195</f>
        <v>1994_工業</v>
      </c>
      <c r="M195" s="44" t="str">
        <f t="shared" ref="M195:M258" si="112">$I195&amp;"_"&amp;$J195&amp;"_"&amp;$K195</f>
        <v>1994_工業_インテリア装備</v>
      </c>
      <c r="N195" s="44">
        <f t="shared" si="106"/>
        <v>1194</v>
      </c>
      <c r="P195" s="44">
        <f t="shared" ref="P195:P258" si="113">IF(COUNTIF(K195,"*"&amp;$X$1&amp;"*"),P194+1,P194)</f>
        <v>194</v>
      </c>
    </row>
    <row r="196" spans="2:52" x14ac:dyDescent="0.2">
      <c r="B196" s="37">
        <f t="shared" si="103"/>
        <v>11</v>
      </c>
      <c r="C196" s="37">
        <f t="shared" si="104"/>
        <v>64</v>
      </c>
      <c r="D196" s="37" t="str">
        <f t="shared" si="105"/>
        <v>1994_11_64</v>
      </c>
      <c r="E196" s="37" t="str">
        <f t="shared" si="107"/>
        <v>1_64_11</v>
      </c>
      <c r="F196" s="37">
        <f t="shared" si="108"/>
        <v>1</v>
      </c>
      <c r="G196" s="37">
        <f t="shared" si="109"/>
        <v>195</v>
      </c>
      <c r="H196" s="37">
        <f t="shared" si="110"/>
        <v>1195</v>
      </c>
      <c r="I196" s="44">
        <v>1994</v>
      </c>
      <c r="J196" s="44" t="s">
        <v>142</v>
      </c>
      <c r="K196" s="44" t="s">
        <v>194</v>
      </c>
      <c r="L196" s="44" t="str">
        <f t="shared" si="111"/>
        <v>1994_工業</v>
      </c>
      <c r="M196" s="44" t="str">
        <f t="shared" si="112"/>
        <v>1994_工業_インテリアエレメント生産</v>
      </c>
      <c r="N196" s="44">
        <f t="shared" si="106"/>
        <v>1195</v>
      </c>
      <c r="P196" s="44">
        <f t="shared" si="113"/>
        <v>195</v>
      </c>
    </row>
    <row r="197" spans="2:52" x14ac:dyDescent="0.2">
      <c r="B197" s="37">
        <f t="shared" si="103"/>
        <v>11</v>
      </c>
      <c r="C197" s="37">
        <f t="shared" si="104"/>
        <v>65</v>
      </c>
      <c r="D197" s="37" t="str">
        <f t="shared" si="105"/>
        <v>1994_11_65</v>
      </c>
      <c r="E197" s="37" t="str">
        <f t="shared" si="107"/>
        <v>1_65_11</v>
      </c>
      <c r="F197" s="37">
        <f t="shared" si="108"/>
        <v>1</v>
      </c>
      <c r="G197" s="37">
        <f t="shared" si="109"/>
        <v>196</v>
      </c>
      <c r="H197" s="37">
        <f t="shared" si="110"/>
        <v>1196</v>
      </c>
      <c r="I197" s="44">
        <v>1994</v>
      </c>
      <c r="J197" s="44" t="s">
        <v>142</v>
      </c>
      <c r="K197" s="44" t="s">
        <v>512</v>
      </c>
      <c r="L197" s="44" t="str">
        <f t="shared" si="111"/>
        <v>1994_工業</v>
      </c>
      <c r="M197" s="44" t="str">
        <f t="shared" si="112"/>
        <v>1994_工業_木材工芸</v>
      </c>
      <c r="N197" s="44">
        <f t="shared" si="106"/>
        <v>1196</v>
      </c>
      <c r="P197" s="44">
        <f t="shared" si="113"/>
        <v>196</v>
      </c>
    </row>
    <row r="198" spans="2:52" x14ac:dyDescent="0.2">
      <c r="B198" s="37">
        <f t="shared" si="103"/>
        <v>11</v>
      </c>
      <c r="C198" s="37">
        <f t="shared" si="104"/>
        <v>66</v>
      </c>
      <c r="D198" s="37" t="str">
        <f t="shared" si="105"/>
        <v>1994_11_66</v>
      </c>
      <c r="E198" s="37" t="str">
        <f t="shared" si="107"/>
        <v>1_66_11</v>
      </c>
      <c r="F198" s="37">
        <f t="shared" si="108"/>
        <v>1</v>
      </c>
      <c r="G198" s="37">
        <f t="shared" si="109"/>
        <v>197</v>
      </c>
      <c r="H198" s="37">
        <f t="shared" si="110"/>
        <v>1197</v>
      </c>
      <c r="I198" s="44">
        <v>1994</v>
      </c>
      <c r="J198" s="44" t="s">
        <v>142</v>
      </c>
      <c r="K198" s="44" t="s">
        <v>197</v>
      </c>
      <c r="L198" s="44" t="str">
        <f t="shared" si="111"/>
        <v>1994_工業</v>
      </c>
      <c r="M198" s="44" t="str">
        <f t="shared" si="112"/>
        <v>1994_工業_デザイン史</v>
      </c>
      <c r="N198" s="44">
        <f t="shared" si="106"/>
        <v>1197</v>
      </c>
      <c r="P198" s="44">
        <f t="shared" si="113"/>
        <v>197</v>
      </c>
    </row>
    <row r="199" spans="2:52" x14ac:dyDescent="0.2">
      <c r="B199" s="37">
        <f t="shared" si="103"/>
        <v>11</v>
      </c>
      <c r="C199" s="37">
        <f t="shared" si="104"/>
        <v>67</v>
      </c>
      <c r="D199" s="37" t="str">
        <f t="shared" si="105"/>
        <v>1994_11_67</v>
      </c>
      <c r="E199" s="37" t="str">
        <f t="shared" si="107"/>
        <v>1_67_11</v>
      </c>
      <c r="F199" s="37">
        <f t="shared" si="108"/>
        <v>1</v>
      </c>
      <c r="G199" s="37">
        <f t="shared" si="109"/>
        <v>198</v>
      </c>
      <c r="H199" s="37">
        <f t="shared" si="110"/>
        <v>1198</v>
      </c>
      <c r="I199" s="44">
        <v>1994</v>
      </c>
      <c r="J199" s="44" t="s">
        <v>142</v>
      </c>
      <c r="K199" s="44" t="s">
        <v>394</v>
      </c>
      <c r="L199" s="44" t="str">
        <f t="shared" si="111"/>
        <v>1994_工業</v>
      </c>
      <c r="M199" s="44" t="str">
        <f t="shared" si="112"/>
        <v>1994_工業_デザイン技術</v>
      </c>
      <c r="N199" s="44">
        <f t="shared" si="106"/>
        <v>1198</v>
      </c>
      <c r="P199" s="44">
        <f t="shared" si="113"/>
        <v>198</v>
      </c>
    </row>
    <row r="200" spans="2:52" x14ac:dyDescent="0.2">
      <c r="B200" s="37">
        <f t="shared" si="103"/>
        <v>11</v>
      </c>
      <c r="C200" s="37">
        <f t="shared" si="104"/>
        <v>68</v>
      </c>
      <c r="D200" s="37" t="str">
        <f t="shared" si="105"/>
        <v>1994_11_68</v>
      </c>
      <c r="E200" s="37" t="str">
        <f t="shared" si="107"/>
        <v>1_68_11</v>
      </c>
      <c r="F200" s="37">
        <f t="shared" si="108"/>
        <v>1</v>
      </c>
      <c r="G200" s="37">
        <f t="shared" si="109"/>
        <v>199</v>
      </c>
      <c r="H200" s="37">
        <f t="shared" si="110"/>
        <v>1199</v>
      </c>
      <c r="I200" s="44">
        <v>1994</v>
      </c>
      <c r="J200" s="44" t="s">
        <v>142</v>
      </c>
      <c r="K200" s="44" t="s">
        <v>196</v>
      </c>
      <c r="L200" s="44" t="str">
        <f t="shared" si="111"/>
        <v>1994_工業</v>
      </c>
      <c r="M200" s="44" t="str">
        <f t="shared" si="112"/>
        <v>1994_工業_デザイン材料</v>
      </c>
      <c r="N200" s="44">
        <f t="shared" si="106"/>
        <v>1199</v>
      </c>
      <c r="P200" s="44">
        <f t="shared" si="113"/>
        <v>199</v>
      </c>
    </row>
    <row r="201" spans="2:52" x14ac:dyDescent="0.2">
      <c r="B201" s="37">
        <f t="shared" si="103"/>
        <v>11</v>
      </c>
      <c r="C201" s="37">
        <f t="shared" si="104"/>
        <v>69</v>
      </c>
      <c r="D201" s="37" t="str">
        <f t="shared" si="105"/>
        <v>1994_11_69</v>
      </c>
      <c r="E201" s="37" t="str">
        <f t="shared" si="107"/>
        <v>1_69_11</v>
      </c>
      <c r="F201" s="37">
        <f t="shared" si="108"/>
        <v>1</v>
      </c>
      <c r="G201" s="37">
        <f t="shared" si="109"/>
        <v>200</v>
      </c>
      <c r="H201" s="37">
        <f t="shared" si="110"/>
        <v>1200</v>
      </c>
      <c r="I201" s="44">
        <v>1994</v>
      </c>
      <c r="J201" s="44" t="s">
        <v>142</v>
      </c>
      <c r="K201" s="44" t="s">
        <v>513</v>
      </c>
      <c r="L201" s="44" t="str">
        <f t="shared" si="111"/>
        <v>1994_工業</v>
      </c>
      <c r="M201" s="44" t="str">
        <f t="shared" si="112"/>
        <v>1994_工業_電子基礎</v>
      </c>
      <c r="N201" s="44">
        <f t="shared" si="106"/>
        <v>1200</v>
      </c>
      <c r="P201" s="44">
        <f t="shared" si="113"/>
        <v>200</v>
      </c>
      <c r="V201" s="46">
        <v>3</v>
      </c>
      <c r="W201" s="46">
        <f>IFERROR(VLOOKUP(V201,$Q:$R,2,0),"")</f>
        <v>2013</v>
      </c>
      <c r="Y201" s="47"/>
      <c r="Z201" s="47">
        <f>IF(W201="","",0)</f>
        <v>0</v>
      </c>
      <c r="AA201" s="47">
        <f t="shared" ref="AA201:AZ201" si="114">IF(Z201="","",IF(Z201+1&lt;=$W203-3-100*($V201-1),Z201+1,""))</f>
        <v>1</v>
      </c>
      <c r="AB201" s="47">
        <f t="shared" si="114"/>
        <v>2</v>
      </c>
      <c r="AC201" s="47">
        <f t="shared" si="114"/>
        <v>3</v>
      </c>
      <c r="AD201" s="47">
        <f t="shared" si="114"/>
        <v>4</v>
      </c>
      <c r="AE201" s="47">
        <f t="shared" si="114"/>
        <v>5</v>
      </c>
      <c r="AF201" s="47">
        <f t="shared" si="114"/>
        <v>6</v>
      </c>
      <c r="AG201" s="47">
        <f t="shared" si="114"/>
        <v>7</v>
      </c>
      <c r="AH201" s="47">
        <f t="shared" si="114"/>
        <v>8</v>
      </c>
      <c r="AI201" s="47">
        <f t="shared" si="114"/>
        <v>9</v>
      </c>
      <c r="AJ201" s="47">
        <f t="shared" si="114"/>
        <v>10</v>
      </c>
      <c r="AK201" s="47">
        <f t="shared" si="114"/>
        <v>11</v>
      </c>
      <c r="AL201" s="47">
        <f t="shared" si="114"/>
        <v>12</v>
      </c>
      <c r="AM201" s="47">
        <f t="shared" si="114"/>
        <v>13</v>
      </c>
      <c r="AN201" s="47">
        <f t="shared" si="114"/>
        <v>14</v>
      </c>
      <c r="AO201" s="47">
        <f t="shared" si="114"/>
        <v>15</v>
      </c>
      <c r="AP201" s="47">
        <f t="shared" si="114"/>
        <v>16</v>
      </c>
      <c r="AQ201" s="47">
        <f t="shared" si="114"/>
        <v>17</v>
      </c>
      <c r="AR201" s="47">
        <f t="shared" si="114"/>
        <v>18</v>
      </c>
      <c r="AS201" s="47">
        <f t="shared" si="114"/>
        <v>19</v>
      </c>
      <c r="AT201" s="47">
        <f t="shared" si="114"/>
        <v>20</v>
      </c>
      <c r="AU201" s="47">
        <f t="shared" si="114"/>
        <v>21</v>
      </c>
      <c r="AV201" s="47">
        <f t="shared" si="114"/>
        <v>22</v>
      </c>
      <c r="AW201" s="47">
        <f t="shared" si="114"/>
        <v>23</v>
      </c>
      <c r="AX201" s="47">
        <f t="shared" si="114"/>
        <v>24</v>
      </c>
      <c r="AY201" s="47">
        <f t="shared" si="114"/>
        <v>25</v>
      </c>
      <c r="AZ201" s="47" t="str">
        <f t="shared" si="114"/>
        <v/>
      </c>
    </row>
    <row r="202" spans="2:52" x14ac:dyDescent="0.2">
      <c r="B202" s="37">
        <f t="shared" si="103"/>
        <v>11</v>
      </c>
      <c r="C202" s="37">
        <f t="shared" si="104"/>
        <v>70</v>
      </c>
      <c r="D202" s="37" t="str">
        <f t="shared" si="105"/>
        <v>1994_11_70</v>
      </c>
      <c r="E202" s="37" t="str">
        <f t="shared" si="107"/>
        <v>1_70_11</v>
      </c>
      <c r="F202" s="37">
        <f t="shared" si="108"/>
        <v>1</v>
      </c>
      <c r="G202" s="37">
        <f t="shared" si="109"/>
        <v>201</v>
      </c>
      <c r="H202" s="37">
        <f t="shared" si="110"/>
        <v>1201</v>
      </c>
      <c r="I202" s="44">
        <v>1994</v>
      </c>
      <c r="J202" s="44" t="s">
        <v>142</v>
      </c>
      <c r="K202" s="44" t="s">
        <v>148</v>
      </c>
      <c r="L202" s="44" t="str">
        <f t="shared" si="111"/>
        <v>1994_工業</v>
      </c>
      <c r="M202" s="44" t="str">
        <f t="shared" si="112"/>
        <v>1994_工業_工業管理技術</v>
      </c>
      <c r="N202" s="44">
        <f t="shared" si="106"/>
        <v>1201</v>
      </c>
      <c r="P202" s="44">
        <f t="shared" si="113"/>
        <v>201</v>
      </c>
      <c r="W202" s="43">
        <f>100*(V201-1)+4</f>
        <v>204</v>
      </c>
      <c r="Y202" s="48"/>
      <c r="Z202" s="44" t="str">
        <f>IF(Z201="","","tb"&amp;$W201&amp;"_教科")</f>
        <v>tb2013_教科</v>
      </c>
      <c r="AA202" s="44" t="str">
        <f t="shared" ref="AA202:AZ202" si="115">IF(AA201="","","tb"&amp;$W201&amp;"_"&amp;VLOOKUP(AA201,$X204:$Z293,3,0))</f>
        <v>tb2013_国語</v>
      </c>
      <c r="AB202" s="44" t="str">
        <f t="shared" si="115"/>
        <v>tb2013_地理歴史</v>
      </c>
      <c r="AC202" s="44" t="str">
        <f t="shared" si="115"/>
        <v>tb2013_公民</v>
      </c>
      <c r="AD202" s="44" t="str">
        <f t="shared" si="115"/>
        <v>tb2013_数学</v>
      </c>
      <c r="AE202" s="44" t="str">
        <f t="shared" si="115"/>
        <v>tb2013_理科</v>
      </c>
      <c r="AF202" s="44" t="str">
        <f t="shared" si="115"/>
        <v>tb2013_保健体育</v>
      </c>
      <c r="AG202" s="44" t="str">
        <f t="shared" si="115"/>
        <v>tb2013_芸術</v>
      </c>
      <c r="AH202" s="44" t="str">
        <f t="shared" si="115"/>
        <v>tb2013_外国語</v>
      </c>
      <c r="AI202" s="44" t="str">
        <f t="shared" si="115"/>
        <v>tb2013_家庭</v>
      </c>
      <c r="AJ202" s="44" t="str">
        <f t="shared" si="115"/>
        <v>tb2013_情報</v>
      </c>
      <c r="AK202" s="44" t="str">
        <f t="shared" si="115"/>
        <v>tb2013_教科なし</v>
      </c>
      <c r="AL202" s="44" t="str">
        <f t="shared" si="115"/>
        <v>tb2013_学校設定教科</v>
      </c>
      <c r="AM202" s="44" t="str">
        <f t="shared" si="115"/>
        <v>tb2013_農業</v>
      </c>
      <c r="AN202" s="44" t="str">
        <f t="shared" si="115"/>
        <v>tb2013_工業</v>
      </c>
      <c r="AO202" s="44" t="str">
        <f t="shared" si="115"/>
        <v>tb2013_商業</v>
      </c>
      <c r="AP202" s="44" t="str">
        <f t="shared" si="115"/>
        <v>tb2013_水産</v>
      </c>
      <c r="AQ202" s="44" t="str">
        <f t="shared" si="115"/>
        <v>tb2013_専・家庭</v>
      </c>
      <c r="AR202" s="44" t="str">
        <f t="shared" si="115"/>
        <v>tb2013_看護</v>
      </c>
      <c r="AS202" s="44" t="str">
        <f t="shared" si="115"/>
        <v>tb2013_専・情報</v>
      </c>
      <c r="AT202" s="44" t="str">
        <f t="shared" si="115"/>
        <v>tb2013_福祉</v>
      </c>
      <c r="AU202" s="44" t="str">
        <f t="shared" si="115"/>
        <v>tb2013_理数</v>
      </c>
      <c r="AV202" s="44" t="str">
        <f t="shared" si="115"/>
        <v>tb2013_体育</v>
      </c>
      <c r="AW202" s="44" t="str">
        <f t="shared" si="115"/>
        <v>tb2013_音楽</v>
      </c>
      <c r="AX202" s="44" t="str">
        <f t="shared" si="115"/>
        <v>tb2013_美術</v>
      </c>
      <c r="AY202" s="44" t="str">
        <f t="shared" si="115"/>
        <v>tb2013_英語</v>
      </c>
      <c r="AZ202" s="44" t="str">
        <f t="shared" si="115"/>
        <v/>
      </c>
    </row>
    <row r="203" spans="2:52" x14ac:dyDescent="0.2">
      <c r="B203" s="37">
        <f t="shared" si="103"/>
        <v>11</v>
      </c>
      <c r="C203" s="37">
        <f t="shared" si="104"/>
        <v>71</v>
      </c>
      <c r="D203" s="37" t="str">
        <f t="shared" si="105"/>
        <v>1994_11_71</v>
      </c>
      <c r="E203" s="37" t="str">
        <f t="shared" si="107"/>
        <v>1_71_11</v>
      </c>
      <c r="F203" s="37">
        <f t="shared" si="108"/>
        <v>1</v>
      </c>
      <c r="G203" s="37">
        <f t="shared" si="109"/>
        <v>202</v>
      </c>
      <c r="H203" s="37">
        <f t="shared" si="110"/>
        <v>1202</v>
      </c>
      <c r="I203" s="44">
        <v>1994</v>
      </c>
      <c r="J203" s="44" t="s">
        <v>142</v>
      </c>
      <c r="K203" s="44" t="s">
        <v>514</v>
      </c>
      <c r="L203" s="44" t="str">
        <f t="shared" si="111"/>
        <v>1994_工業</v>
      </c>
      <c r="M203" s="44" t="str">
        <f t="shared" si="112"/>
        <v>1994_工業_工業英語</v>
      </c>
      <c r="N203" s="44">
        <f t="shared" si="106"/>
        <v>1202</v>
      </c>
      <c r="P203" s="44">
        <f t="shared" si="113"/>
        <v>202</v>
      </c>
      <c r="W203" s="43">
        <f>IFERROR(VLOOKUP(V201,$Q:$U,5,0)+W202-1,0)</f>
        <v>228</v>
      </c>
      <c r="Z203" s="44" t="str">
        <f>IF(Z201="","","=教育課程!R"&amp;$W202&amp;"C"&amp;COLUMN()&amp;":R"&amp;$W203&amp;"C"&amp;COLUMN())</f>
        <v>=教育課程!R204C26:R228C26</v>
      </c>
      <c r="AA203" s="44" t="str">
        <f t="shared" ref="AA203:AZ203" si="116">IF(AA201="","","=教育課程!R"&amp;$W202&amp;"C"&amp;COLUMN()&amp;":R"&amp;VLOOKUP(AA201,$X204:$Z293,2,0)+$W202-1&amp;"C"&amp;COLUMN())</f>
        <v>=教育課程!R204C27:R210C27</v>
      </c>
      <c r="AB203" s="44" t="str">
        <f t="shared" si="116"/>
        <v>=教育課程!R204C28:R210C28</v>
      </c>
      <c r="AC203" s="44" t="str">
        <f t="shared" si="116"/>
        <v>=教育課程!R204C29:R207C29</v>
      </c>
      <c r="AD203" s="44" t="str">
        <f t="shared" si="116"/>
        <v>=教育課程!R204C30:R210C30</v>
      </c>
      <c r="AE203" s="44" t="str">
        <f t="shared" si="116"/>
        <v>=教育課程!R204C31:R214C31</v>
      </c>
      <c r="AF203" s="44" t="str">
        <f t="shared" si="116"/>
        <v>=教育課程!R204C32:R206C32</v>
      </c>
      <c r="AG203" s="44" t="str">
        <f t="shared" si="116"/>
        <v>=教育課程!R204C33:R216C33</v>
      </c>
      <c r="AH203" s="44" t="str">
        <f t="shared" si="116"/>
        <v>=教育課程!R204C34:R211C34</v>
      </c>
      <c r="AI203" s="44" t="str">
        <f t="shared" si="116"/>
        <v>=教育課程!R204C35:R207C35</v>
      </c>
      <c r="AJ203" s="44" t="str">
        <f t="shared" si="116"/>
        <v>=教育課程!R204C36:R206C36</v>
      </c>
      <c r="AK203" s="44" t="str">
        <f t="shared" si="116"/>
        <v>=教育課程!R204C37:R206C37</v>
      </c>
      <c r="AL203" s="44" t="str">
        <f t="shared" si="116"/>
        <v>=教育課程!R204C38:R204C38</v>
      </c>
      <c r="AM203" s="44" t="str">
        <f t="shared" si="116"/>
        <v>=教育課程!R204C39:R234C39</v>
      </c>
      <c r="AN203" s="44" t="str">
        <f t="shared" si="116"/>
        <v>=教育課程!R204C40:R265C40</v>
      </c>
      <c r="AO203" s="44" t="str">
        <f t="shared" si="116"/>
        <v>=教育課程!R204C41:R224C41</v>
      </c>
      <c r="AP203" s="44" t="str">
        <f t="shared" si="116"/>
        <v>=教育課程!R204C42:R226C42</v>
      </c>
      <c r="AQ203" s="44" t="str">
        <f t="shared" si="116"/>
        <v>=教育課程!R204C43:R224C43</v>
      </c>
      <c r="AR203" s="44" t="str">
        <f t="shared" si="116"/>
        <v>=教育課程!R204C44:R217C44</v>
      </c>
      <c r="AS203" s="44" t="str">
        <f t="shared" si="116"/>
        <v>=教育課程!R204C45:R217C45</v>
      </c>
      <c r="AT203" s="44" t="str">
        <f t="shared" si="116"/>
        <v>=教育課程!R204C46:R213C46</v>
      </c>
      <c r="AU203" s="44" t="str">
        <f t="shared" si="116"/>
        <v>=教育課程!R204C47:R212C47</v>
      </c>
      <c r="AV203" s="44" t="str">
        <f t="shared" si="116"/>
        <v>=教育課程!R204C48:R212C48</v>
      </c>
      <c r="AW203" s="44" t="str">
        <f t="shared" si="116"/>
        <v>=教育課程!R204C49:R212C49</v>
      </c>
      <c r="AX203" s="44" t="str">
        <f t="shared" si="116"/>
        <v>=教育課程!R204C50:R217C50</v>
      </c>
      <c r="AY203" s="44" t="str">
        <f t="shared" si="116"/>
        <v>=教育課程!R204C51:R209C51</v>
      </c>
      <c r="AZ203" s="44" t="str">
        <f t="shared" si="116"/>
        <v/>
      </c>
    </row>
    <row r="204" spans="2:52" x14ac:dyDescent="0.2">
      <c r="B204" s="37">
        <f t="shared" si="103"/>
        <v>11</v>
      </c>
      <c r="C204" s="37">
        <f t="shared" si="104"/>
        <v>72</v>
      </c>
      <c r="D204" s="37" t="str">
        <f t="shared" si="105"/>
        <v>1994_11_72</v>
      </c>
      <c r="E204" s="37" t="str">
        <f t="shared" si="107"/>
        <v>1_72_11</v>
      </c>
      <c r="F204" s="37">
        <f t="shared" si="108"/>
        <v>1</v>
      </c>
      <c r="G204" s="37">
        <f t="shared" si="109"/>
        <v>203</v>
      </c>
      <c r="H204" s="37">
        <f t="shared" si="110"/>
        <v>1203</v>
      </c>
      <c r="I204" s="44">
        <v>1994</v>
      </c>
      <c r="J204" s="44" t="s">
        <v>142</v>
      </c>
      <c r="K204" s="44" t="s">
        <v>365</v>
      </c>
      <c r="L204" s="44" t="str">
        <f t="shared" si="111"/>
        <v>1994_工業</v>
      </c>
      <c r="M204" s="44" t="str">
        <f t="shared" si="112"/>
        <v>1994_工業_材料技術基礎</v>
      </c>
      <c r="N204" s="44">
        <f t="shared" si="106"/>
        <v>1203</v>
      </c>
      <c r="P204" s="44">
        <f t="shared" si="113"/>
        <v>203</v>
      </c>
      <c r="X204" s="46">
        <v>1</v>
      </c>
      <c r="Y204" s="43">
        <f t="shared" ref="Y204:Y235" si="117">IF($Z204="","",COUNTIF($L:$L,W$201&amp;"_"&amp;$Z204))</f>
        <v>7</v>
      </c>
      <c r="Z204" s="44" t="str">
        <f t="shared" ref="Z204:Z235" si="118">IFERROR(VLOOKUP($W$201&amp;"_"&amp;$X204&amp;"_1",$D:$J,7,0),"")</f>
        <v>国語</v>
      </c>
      <c r="AA204" s="44" t="str">
        <f t="shared" ref="AA204:AJ213" si="119">IFERROR(VLOOKUP($W$201&amp;"_"&amp;AA$201&amp;"_"&amp;$X204,$D:$K,8,0),"")</f>
        <v>国語総合</v>
      </c>
      <c r="AB204" s="44" t="str">
        <f t="shared" si="119"/>
        <v>世界史Ａ</v>
      </c>
      <c r="AC204" s="44" t="str">
        <f t="shared" si="119"/>
        <v>現代社会</v>
      </c>
      <c r="AD204" s="44" t="str">
        <f t="shared" si="119"/>
        <v>数学Ⅰ</v>
      </c>
      <c r="AE204" s="44" t="str">
        <f t="shared" si="119"/>
        <v>科学と人間生活</v>
      </c>
      <c r="AF204" s="44" t="str">
        <f t="shared" si="119"/>
        <v>体育</v>
      </c>
      <c r="AG204" s="44" t="str">
        <f t="shared" si="119"/>
        <v>音楽Ⅰ</v>
      </c>
      <c r="AH204" s="44" t="str">
        <f t="shared" si="119"/>
        <v>コミュニケーション英語基礎</v>
      </c>
      <c r="AI204" s="44" t="str">
        <f t="shared" si="119"/>
        <v>家庭基礎</v>
      </c>
      <c r="AJ204" s="44" t="str">
        <f t="shared" si="119"/>
        <v>社会と情報</v>
      </c>
      <c r="AK204" s="44" t="str">
        <f t="shared" ref="AK204:AT213" si="120">IFERROR(VLOOKUP($W$201&amp;"_"&amp;AK$201&amp;"_"&amp;$X204,$D:$K,8,0),"")</f>
        <v>総合的な学習の時間</v>
      </c>
      <c r="AL204" s="44" t="str">
        <f t="shared" si="120"/>
        <v>学校設定科目</v>
      </c>
      <c r="AM204" s="44" t="str">
        <f t="shared" si="120"/>
        <v>農業と環境</v>
      </c>
      <c r="AN204" s="44" t="str">
        <f t="shared" si="120"/>
        <v>工業技術基礎</v>
      </c>
      <c r="AO204" s="44" t="str">
        <f t="shared" si="120"/>
        <v>ビジネス基礎</v>
      </c>
      <c r="AP204" s="44" t="str">
        <f t="shared" si="120"/>
        <v>水産海洋基礎</v>
      </c>
      <c r="AQ204" s="44" t="str">
        <f t="shared" si="120"/>
        <v>生活産業基礎</v>
      </c>
      <c r="AR204" s="44" t="str">
        <f t="shared" si="120"/>
        <v>基礎看護</v>
      </c>
      <c r="AS204" s="44" t="str">
        <f t="shared" si="120"/>
        <v>情報産業と社会</v>
      </c>
      <c r="AT204" s="44" t="str">
        <f t="shared" si="120"/>
        <v>社会福祉基礎</v>
      </c>
      <c r="AU204" s="44" t="str">
        <f t="shared" ref="AU204:AZ213" si="121">IFERROR(VLOOKUP($W$201&amp;"_"&amp;AU$201&amp;"_"&amp;$X204,$D:$K,8,0),"")</f>
        <v>理数数学Ⅰ</v>
      </c>
      <c r="AV204" s="44" t="str">
        <f t="shared" si="121"/>
        <v>スポーツ概論</v>
      </c>
      <c r="AW204" s="44" t="str">
        <f t="shared" si="121"/>
        <v>音楽理論</v>
      </c>
      <c r="AX204" s="44" t="str">
        <f t="shared" si="121"/>
        <v>美術概論</v>
      </c>
      <c r="AY204" s="44" t="str">
        <f t="shared" si="121"/>
        <v>総合英語</v>
      </c>
      <c r="AZ204" s="44" t="str">
        <f t="shared" si="121"/>
        <v/>
      </c>
    </row>
    <row r="205" spans="2:52" x14ac:dyDescent="0.2">
      <c r="B205" s="37">
        <f t="shared" si="103"/>
        <v>11</v>
      </c>
      <c r="C205" s="37">
        <f t="shared" si="104"/>
        <v>73</v>
      </c>
      <c r="D205" s="37" t="str">
        <f t="shared" si="105"/>
        <v>1994_11_73</v>
      </c>
      <c r="E205" s="37" t="str">
        <f t="shared" si="107"/>
        <v>1_73_11</v>
      </c>
      <c r="F205" s="37">
        <f t="shared" si="108"/>
        <v>1</v>
      </c>
      <c r="G205" s="37">
        <f t="shared" si="109"/>
        <v>204</v>
      </c>
      <c r="H205" s="37">
        <f t="shared" si="110"/>
        <v>1204</v>
      </c>
      <c r="I205" s="44">
        <v>1994</v>
      </c>
      <c r="J205" s="44" t="s">
        <v>142</v>
      </c>
      <c r="K205" s="44" t="s">
        <v>421</v>
      </c>
      <c r="L205" s="44" t="str">
        <f t="shared" si="111"/>
        <v>1994_工業</v>
      </c>
      <c r="M205" s="44" t="str">
        <f t="shared" si="112"/>
        <v>1994_工業_その他の科目</v>
      </c>
      <c r="N205" s="44">
        <f t="shared" si="106"/>
        <v>1204</v>
      </c>
      <c r="P205" s="44">
        <f t="shared" si="113"/>
        <v>204</v>
      </c>
      <c r="X205" s="46">
        <v>2</v>
      </c>
      <c r="Y205" s="43">
        <f t="shared" si="117"/>
        <v>7</v>
      </c>
      <c r="Z205" s="44" t="str">
        <f t="shared" si="118"/>
        <v>地理歴史</v>
      </c>
      <c r="AA205" s="44" t="str">
        <f t="shared" si="119"/>
        <v>国語表現</v>
      </c>
      <c r="AB205" s="44" t="str">
        <f t="shared" si="119"/>
        <v>世界史Ｂ</v>
      </c>
      <c r="AC205" s="44" t="str">
        <f t="shared" si="119"/>
        <v>倫理</v>
      </c>
      <c r="AD205" s="44" t="str">
        <f t="shared" si="119"/>
        <v>数学Ⅱ</v>
      </c>
      <c r="AE205" s="44" t="str">
        <f t="shared" si="119"/>
        <v>物理基礎</v>
      </c>
      <c r="AF205" s="44" t="str">
        <f t="shared" si="119"/>
        <v>保健</v>
      </c>
      <c r="AG205" s="44" t="str">
        <f t="shared" si="119"/>
        <v>音楽Ⅱ</v>
      </c>
      <c r="AH205" s="44" t="str">
        <f t="shared" si="119"/>
        <v>コミュニケーション英語Ⅰ</v>
      </c>
      <c r="AI205" s="44" t="str">
        <f t="shared" si="119"/>
        <v>家庭総合</v>
      </c>
      <c r="AJ205" s="44" t="str">
        <f t="shared" si="119"/>
        <v>情報の科学</v>
      </c>
      <c r="AK205" s="44" t="str">
        <f t="shared" si="120"/>
        <v>留学</v>
      </c>
      <c r="AL205" s="44" t="str">
        <f t="shared" si="120"/>
        <v/>
      </c>
      <c r="AM205" s="44" t="str">
        <f t="shared" si="120"/>
        <v>課題研究</v>
      </c>
      <c r="AN205" s="44" t="str">
        <f t="shared" si="120"/>
        <v>課題研究</v>
      </c>
      <c r="AO205" s="44" t="str">
        <f t="shared" si="120"/>
        <v>課題研究</v>
      </c>
      <c r="AP205" s="44" t="str">
        <f t="shared" si="120"/>
        <v>課題研究</v>
      </c>
      <c r="AQ205" s="44" t="str">
        <f t="shared" si="120"/>
        <v>課題研究</v>
      </c>
      <c r="AR205" s="44" t="str">
        <f t="shared" si="120"/>
        <v>人体と看護</v>
      </c>
      <c r="AS205" s="44" t="str">
        <f t="shared" si="120"/>
        <v>課題研究</v>
      </c>
      <c r="AT205" s="44" t="str">
        <f t="shared" si="120"/>
        <v>介護福祉基礎</v>
      </c>
      <c r="AU205" s="44" t="str">
        <f t="shared" si="121"/>
        <v>理数数学Ⅱ</v>
      </c>
      <c r="AV205" s="44" t="str">
        <f t="shared" si="121"/>
        <v>スポーツⅠ</v>
      </c>
      <c r="AW205" s="44" t="str">
        <f t="shared" si="121"/>
        <v>音楽史</v>
      </c>
      <c r="AX205" s="44" t="str">
        <f t="shared" si="121"/>
        <v>美術史</v>
      </c>
      <c r="AY205" s="44" t="str">
        <f t="shared" si="121"/>
        <v>英語理解</v>
      </c>
      <c r="AZ205" s="44" t="str">
        <f t="shared" si="121"/>
        <v/>
      </c>
    </row>
    <row r="206" spans="2:52" x14ac:dyDescent="0.2">
      <c r="B206" s="37">
        <f t="shared" si="103"/>
        <v>12</v>
      </c>
      <c r="C206" s="37">
        <f t="shared" si="104"/>
        <v>1</v>
      </c>
      <c r="D206" s="37" t="str">
        <f t="shared" si="105"/>
        <v>1994_12_1</v>
      </c>
      <c r="E206" s="37" t="str">
        <f t="shared" si="107"/>
        <v>1_1_12</v>
      </c>
      <c r="F206" s="37">
        <f t="shared" si="108"/>
        <v>1</v>
      </c>
      <c r="G206" s="37">
        <f t="shared" si="109"/>
        <v>205</v>
      </c>
      <c r="H206" s="37">
        <f t="shared" si="110"/>
        <v>1205</v>
      </c>
      <c r="I206" s="44">
        <v>1994</v>
      </c>
      <c r="J206" s="44" t="s">
        <v>198</v>
      </c>
      <c r="K206" s="44" t="s">
        <v>515</v>
      </c>
      <c r="L206" s="44" t="str">
        <f t="shared" si="111"/>
        <v>1994_商業</v>
      </c>
      <c r="M206" s="44" t="str">
        <f t="shared" si="112"/>
        <v>1994_商業_流通経済</v>
      </c>
      <c r="N206" s="44">
        <f t="shared" si="106"/>
        <v>1205</v>
      </c>
      <c r="P206" s="44">
        <f t="shared" si="113"/>
        <v>205</v>
      </c>
      <c r="X206" s="46">
        <v>3</v>
      </c>
      <c r="Y206" s="43">
        <f t="shared" si="117"/>
        <v>4</v>
      </c>
      <c r="Z206" s="44" t="str">
        <f t="shared" si="118"/>
        <v>公民</v>
      </c>
      <c r="AA206" s="44" t="str">
        <f t="shared" si="119"/>
        <v>現代文Ａ</v>
      </c>
      <c r="AB206" s="44" t="str">
        <f t="shared" si="119"/>
        <v>日本史Ａ</v>
      </c>
      <c r="AC206" s="44" t="str">
        <f t="shared" si="119"/>
        <v>政治・経済</v>
      </c>
      <c r="AD206" s="44" t="str">
        <f t="shared" si="119"/>
        <v>数学Ⅲ</v>
      </c>
      <c r="AE206" s="44" t="str">
        <f t="shared" si="119"/>
        <v>物理</v>
      </c>
      <c r="AF206" s="44" t="str">
        <f t="shared" si="119"/>
        <v>学校設定科目</v>
      </c>
      <c r="AG206" s="44" t="str">
        <f t="shared" si="119"/>
        <v>音楽Ⅲ</v>
      </c>
      <c r="AH206" s="44" t="str">
        <f t="shared" si="119"/>
        <v>コミュニケーション英語Ⅱ</v>
      </c>
      <c r="AI206" s="44" t="str">
        <f t="shared" si="119"/>
        <v>生活デザイン</v>
      </c>
      <c r="AJ206" s="44" t="str">
        <f t="shared" si="119"/>
        <v>学校設定科目</v>
      </c>
      <c r="AK206" s="44" t="str">
        <f t="shared" si="120"/>
        <v>自立活動</v>
      </c>
      <c r="AL206" s="44" t="str">
        <f t="shared" si="120"/>
        <v/>
      </c>
      <c r="AM206" s="44" t="str">
        <f t="shared" si="120"/>
        <v>総合実習</v>
      </c>
      <c r="AN206" s="44" t="str">
        <f t="shared" si="120"/>
        <v>実習</v>
      </c>
      <c r="AO206" s="44" t="str">
        <f t="shared" si="120"/>
        <v>総合実践</v>
      </c>
      <c r="AP206" s="44" t="str">
        <f t="shared" si="120"/>
        <v>総合実習</v>
      </c>
      <c r="AQ206" s="44" t="str">
        <f t="shared" si="120"/>
        <v>生活産業情報</v>
      </c>
      <c r="AR206" s="44" t="str">
        <f t="shared" si="120"/>
        <v>疾病と看護</v>
      </c>
      <c r="AS206" s="44" t="str">
        <f t="shared" si="120"/>
        <v>情報の表現と管理</v>
      </c>
      <c r="AT206" s="44" t="str">
        <f t="shared" si="120"/>
        <v>コミュニケーション技術</v>
      </c>
      <c r="AU206" s="44" t="str">
        <f t="shared" si="121"/>
        <v>理数数学特論</v>
      </c>
      <c r="AV206" s="44" t="str">
        <f t="shared" si="121"/>
        <v>スポーツⅡ</v>
      </c>
      <c r="AW206" s="44" t="str">
        <f t="shared" si="121"/>
        <v>演奏研究</v>
      </c>
      <c r="AX206" s="44" t="str">
        <f t="shared" si="121"/>
        <v>素描</v>
      </c>
      <c r="AY206" s="44" t="str">
        <f t="shared" si="121"/>
        <v>英語表現</v>
      </c>
      <c r="AZ206" s="44" t="str">
        <f t="shared" si="121"/>
        <v/>
      </c>
    </row>
    <row r="207" spans="2:52" x14ac:dyDescent="0.2">
      <c r="B207" s="37">
        <f t="shared" si="103"/>
        <v>12</v>
      </c>
      <c r="C207" s="37">
        <f t="shared" si="104"/>
        <v>2</v>
      </c>
      <c r="D207" s="37" t="str">
        <f t="shared" si="105"/>
        <v>1994_12_2</v>
      </c>
      <c r="E207" s="37" t="str">
        <f t="shared" si="107"/>
        <v>1_2_12</v>
      </c>
      <c r="F207" s="37">
        <f t="shared" si="108"/>
        <v>1</v>
      </c>
      <c r="G207" s="37">
        <f t="shared" si="109"/>
        <v>206</v>
      </c>
      <c r="H207" s="37">
        <f t="shared" si="110"/>
        <v>1206</v>
      </c>
      <c r="I207" s="44">
        <v>1994</v>
      </c>
      <c r="J207" s="44" t="s">
        <v>198</v>
      </c>
      <c r="K207" s="44" t="s">
        <v>207</v>
      </c>
      <c r="L207" s="44" t="str">
        <f t="shared" si="111"/>
        <v>1994_商業</v>
      </c>
      <c r="M207" s="44" t="str">
        <f t="shared" si="112"/>
        <v>1994_商業_簿記</v>
      </c>
      <c r="N207" s="44">
        <f t="shared" si="106"/>
        <v>1206</v>
      </c>
      <c r="P207" s="44">
        <f t="shared" si="113"/>
        <v>206</v>
      </c>
      <c r="X207" s="46">
        <v>4</v>
      </c>
      <c r="Y207" s="43">
        <f t="shared" si="117"/>
        <v>7</v>
      </c>
      <c r="Z207" s="44" t="str">
        <f t="shared" si="118"/>
        <v>数学</v>
      </c>
      <c r="AA207" s="44" t="str">
        <f t="shared" si="119"/>
        <v>現代文Ｂ</v>
      </c>
      <c r="AB207" s="44" t="str">
        <f t="shared" si="119"/>
        <v>日本史Ｂ</v>
      </c>
      <c r="AC207" s="44" t="str">
        <f t="shared" si="119"/>
        <v>学校設定科目</v>
      </c>
      <c r="AD207" s="44" t="str">
        <f t="shared" si="119"/>
        <v>数学Ａ</v>
      </c>
      <c r="AE207" s="44" t="str">
        <f t="shared" si="119"/>
        <v>化学基礎</v>
      </c>
      <c r="AF207" s="44" t="str">
        <f t="shared" si="119"/>
        <v/>
      </c>
      <c r="AG207" s="44" t="str">
        <f t="shared" si="119"/>
        <v>美術Ⅰ</v>
      </c>
      <c r="AH207" s="44" t="str">
        <f t="shared" si="119"/>
        <v>コミュニケーション英語Ⅲ</v>
      </c>
      <c r="AI207" s="44" t="str">
        <f t="shared" si="119"/>
        <v>学校設定科目</v>
      </c>
      <c r="AJ207" s="44" t="str">
        <f t="shared" si="119"/>
        <v/>
      </c>
      <c r="AK207" s="44" t="str">
        <f t="shared" si="120"/>
        <v/>
      </c>
      <c r="AL207" s="44" t="str">
        <f t="shared" si="120"/>
        <v/>
      </c>
      <c r="AM207" s="44" t="str">
        <f t="shared" si="120"/>
        <v>農業情報処理</v>
      </c>
      <c r="AN207" s="44" t="str">
        <f t="shared" si="120"/>
        <v>製図</v>
      </c>
      <c r="AO207" s="44" t="str">
        <f t="shared" si="120"/>
        <v>ビジネス実務</v>
      </c>
      <c r="AP207" s="44" t="str">
        <f t="shared" si="120"/>
        <v>海洋情報技術</v>
      </c>
      <c r="AQ207" s="44" t="str">
        <f t="shared" si="120"/>
        <v>消費生活</v>
      </c>
      <c r="AR207" s="44" t="str">
        <f t="shared" si="120"/>
        <v>生活と看護</v>
      </c>
      <c r="AS207" s="44" t="str">
        <f t="shared" si="120"/>
        <v>情報と問題解決</v>
      </c>
      <c r="AT207" s="44" t="str">
        <f t="shared" si="120"/>
        <v>生活支援技術</v>
      </c>
      <c r="AU207" s="44" t="str">
        <f t="shared" si="121"/>
        <v>理数物理</v>
      </c>
      <c r="AV207" s="44" t="str">
        <f t="shared" si="121"/>
        <v>スポーツⅢ</v>
      </c>
      <c r="AW207" s="44" t="str">
        <f t="shared" si="121"/>
        <v>ソルフェージュ</v>
      </c>
      <c r="AX207" s="44" t="str">
        <f t="shared" si="121"/>
        <v>構成</v>
      </c>
      <c r="AY207" s="44" t="str">
        <f t="shared" si="121"/>
        <v>異文化理解</v>
      </c>
      <c r="AZ207" s="44" t="str">
        <f t="shared" si="121"/>
        <v/>
      </c>
    </row>
    <row r="208" spans="2:52" x14ac:dyDescent="0.2">
      <c r="B208" s="37">
        <f t="shared" si="103"/>
        <v>12</v>
      </c>
      <c r="C208" s="37">
        <f t="shared" si="104"/>
        <v>3</v>
      </c>
      <c r="D208" s="37" t="str">
        <f t="shared" si="105"/>
        <v>1994_12_3</v>
      </c>
      <c r="E208" s="37" t="str">
        <f t="shared" si="107"/>
        <v>1_3_12</v>
      </c>
      <c r="F208" s="37">
        <f t="shared" si="108"/>
        <v>1</v>
      </c>
      <c r="G208" s="37">
        <f t="shared" si="109"/>
        <v>207</v>
      </c>
      <c r="H208" s="37">
        <f t="shared" si="110"/>
        <v>1207</v>
      </c>
      <c r="I208" s="44">
        <v>1994</v>
      </c>
      <c r="J208" s="44" t="s">
        <v>198</v>
      </c>
      <c r="K208" s="44" t="s">
        <v>212</v>
      </c>
      <c r="L208" s="44" t="str">
        <f t="shared" si="111"/>
        <v>1994_商業</v>
      </c>
      <c r="M208" s="44" t="str">
        <f t="shared" si="112"/>
        <v>1994_商業_情報処理</v>
      </c>
      <c r="N208" s="44">
        <f t="shared" si="106"/>
        <v>1207</v>
      </c>
      <c r="P208" s="44">
        <f t="shared" si="113"/>
        <v>207</v>
      </c>
      <c r="X208" s="46">
        <v>5</v>
      </c>
      <c r="Y208" s="43">
        <f t="shared" si="117"/>
        <v>11</v>
      </c>
      <c r="Z208" s="44" t="str">
        <f t="shared" si="118"/>
        <v>理科</v>
      </c>
      <c r="AA208" s="44" t="str">
        <f t="shared" si="119"/>
        <v>古典Ａ</v>
      </c>
      <c r="AB208" s="44" t="str">
        <f t="shared" si="119"/>
        <v>地理Ａ</v>
      </c>
      <c r="AC208" s="44" t="str">
        <f t="shared" si="119"/>
        <v/>
      </c>
      <c r="AD208" s="44" t="str">
        <f t="shared" si="119"/>
        <v>数学Ｂ</v>
      </c>
      <c r="AE208" s="44" t="str">
        <f t="shared" si="119"/>
        <v>化学</v>
      </c>
      <c r="AF208" s="44" t="str">
        <f t="shared" si="119"/>
        <v/>
      </c>
      <c r="AG208" s="44" t="str">
        <f t="shared" si="119"/>
        <v>美術Ⅱ</v>
      </c>
      <c r="AH208" s="44" t="str">
        <f t="shared" si="119"/>
        <v>英語表現Ⅰ</v>
      </c>
      <c r="AI208" s="44" t="str">
        <f t="shared" si="119"/>
        <v/>
      </c>
      <c r="AJ208" s="44" t="str">
        <f t="shared" si="119"/>
        <v/>
      </c>
      <c r="AK208" s="44" t="str">
        <f t="shared" si="120"/>
        <v/>
      </c>
      <c r="AL208" s="44" t="str">
        <f t="shared" si="120"/>
        <v/>
      </c>
      <c r="AM208" s="44" t="str">
        <f t="shared" si="120"/>
        <v>作物</v>
      </c>
      <c r="AN208" s="44" t="str">
        <f t="shared" si="120"/>
        <v>工業数理基礎</v>
      </c>
      <c r="AO208" s="44" t="str">
        <f t="shared" si="120"/>
        <v>マーケティング</v>
      </c>
      <c r="AP208" s="44" t="str">
        <f t="shared" si="120"/>
        <v>水産海洋科学</v>
      </c>
      <c r="AQ208" s="44" t="str">
        <f t="shared" si="120"/>
        <v>子どもの発達と保育</v>
      </c>
      <c r="AR208" s="44" t="str">
        <f t="shared" si="120"/>
        <v>成人看護</v>
      </c>
      <c r="AS208" s="44" t="str">
        <f t="shared" si="120"/>
        <v>情報テクノロジー</v>
      </c>
      <c r="AT208" s="44" t="str">
        <f t="shared" si="120"/>
        <v>介護過程</v>
      </c>
      <c r="AU208" s="44" t="str">
        <f t="shared" si="121"/>
        <v>理数化学</v>
      </c>
      <c r="AV208" s="44" t="str">
        <f t="shared" si="121"/>
        <v>スポーツⅣ</v>
      </c>
      <c r="AW208" s="44" t="str">
        <f t="shared" si="121"/>
        <v>声楽</v>
      </c>
      <c r="AX208" s="44" t="str">
        <f t="shared" si="121"/>
        <v>絵画</v>
      </c>
      <c r="AY208" s="44" t="str">
        <f t="shared" si="121"/>
        <v>時事英語</v>
      </c>
      <c r="AZ208" s="44" t="str">
        <f t="shared" si="121"/>
        <v/>
      </c>
    </row>
    <row r="209" spans="2:52" x14ac:dyDescent="0.2">
      <c r="B209" s="37">
        <f t="shared" si="103"/>
        <v>12</v>
      </c>
      <c r="C209" s="37">
        <f t="shared" si="104"/>
        <v>4</v>
      </c>
      <c r="D209" s="37" t="str">
        <f t="shared" si="105"/>
        <v>1994_12_4</v>
      </c>
      <c r="E209" s="37" t="str">
        <f t="shared" si="107"/>
        <v>1_4_12</v>
      </c>
      <c r="F209" s="37">
        <f t="shared" si="108"/>
        <v>1</v>
      </c>
      <c r="G209" s="37">
        <f t="shared" si="109"/>
        <v>208</v>
      </c>
      <c r="H209" s="37">
        <f t="shared" si="110"/>
        <v>1208</v>
      </c>
      <c r="I209" s="44">
        <v>1994</v>
      </c>
      <c r="J209" s="44" t="s">
        <v>198</v>
      </c>
      <c r="K209" s="44" t="s">
        <v>516</v>
      </c>
      <c r="L209" s="44" t="str">
        <f t="shared" si="111"/>
        <v>1994_商業</v>
      </c>
      <c r="M209" s="44" t="str">
        <f t="shared" si="112"/>
        <v>1994_商業_計算事務</v>
      </c>
      <c r="N209" s="44">
        <f t="shared" si="106"/>
        <v>1208</v>
      </c>
      <c r="P209" s="44">
        <f t="shared" si="113"/>
        <v>208</v>
      </c>
      <c r="X209" s="46">
        <v>6</v>
      </c>
      <c r="Y209" s="43">
        <f t="shared" si="117"/>
        <v>3</v>
      </c>
      <c r="Z209" s="44" t="str">
        <f t="shared" si="118"/>
        <v>保健体育</v>
      </c>
      <c r="AA209" s="44" t="str">
        <f t="shared" si="119"/>
        <v>古典Ｂ </v>
      </c>
      <c r="AB209" s="44" t="str">
        <f t="shared" si="119"/>
        <v>地理Ｂ </v>
      </c>
      <c r="AC209" s="44" t="str">
        <f t="shared" si="119"/>
        <v/>
      </c>
      <c r="AD209" s="44" t="str">
        <f t="shared" si="119"/>
        <v>数学活用</v>
      </c>
      <c r="AE209" s="44" t="str">
        <f t="shared" si="119"/>
        <v>生物基礎</v>
      </c>
      <c r="AF209" s="44" t="str">
        <f t="shared" si="119"/>
        <v/>
      </c>
      <c r="AG209" s="44" t="str">
        <f t="shared" si="119"/>
        <v>美術Ⅲ</v>
      </c>
      <c r="AH209" s="44" t="str">
        <f t="shared" si="119"/>
        <v>英語表現Ⅱ</v>
      </c>
      <c r="AI209" s="44" t="str">
        <f t="shared" si="119"/>
        <v/>
      </c>
      <c r="AJ209" s="44" t="str">
        <f t="shared" si="119"/>
        <v/>
      </c>
      <c r="AK209" s="44" t="str">
        <f t="shared" si="120"/>
        <v/>
      </c>
      <c r="AL209" s="44" t="str">
        <f t="shared" si="120"/>
        <v/>
      </c>
      <c r="AM209" s="44" t="str">
        <f t="shared" si="120"/>
        <v>野菜</v>
      </c>
      <c r="AN209" s="44" t="str">
        <f t="shared" si="120"/>
        <v>情報技術基礎</v>
      </c>
      <c r="AO209" s="44" t="str">
        <f t="shared" si="120"/>
        <v>商品開発</v>
      </c>
      <c r="AP209" s="44" t="str">
        <f t="shared" si="120"/>
        <v>漁業</v>
      </c>
      <c r="AQ209" s="44" t="str">
        <f t="shared" si="120"/>
        <v>子ども文化</v>
      </c>
      <c r="AR209" s="44" t="str">
        <f t="shared" si="120"/>
        <v>老年看護</v>
      </c>
      <c r="AS209" s="44" t="str">
        <f t="shared" si="120"/>
        <v>アルゴリズムとプログラム</v>
      </c>
      <c r="AT209" s="44" t="str">
        <f t="shared" si="120"/>
        <v>介護総合演習</v>
      </c>
      <c r="AU209" s="44" t="str">
        <f t="shared" si="121"/>
        <v>理数生物</v>
      </c>
      <c r="AV209" s="44" t="str">
        <f t="shared" si="121"/>
        <v>スポーツⅤ</v>
      </c>
      <c r="AW209" s="44" t="str">
        <f t="shared" si="121"/>
        <v>器楽</v>
      </c>
      <c r="AX209" s="44" t="str">
        <f t="shared" si="121"/>
        <v>版画</v>
      </c>
      <c r="AY209" s="44" t="str">
        <f t="shared" si="121"/>
        <v>学校設定科目</v>
      </c>
      <c r="AZ209" s="44" t="str">
        <f t="shared" si="121"/>
        <v/>
      </c>
    </row>
    <row r="210" spans="2:52" x14ac:dyDescent="0.2">
      <c r="B210" s="37">
        <f t="shared" si="103"/>
        <v>12</v>
      </c>
      <c r="C210" s="37">
        <f t="shared" si="104"/>
        <v>5</v>
      </c>
      <c r="D210" s="37" t="str">
        <f t="shared" si="105"/>
        <v>1994_12_5</v>
      </c>
      <c r="E210" s="37" t="str">
        <f t="shared" si="107"/>
        <v>1_5_12</v>
      </c>
      <c r="F210" s="37">
        <f t="shared" si="108"/>
        <v>1</v>
      </c>
      <c r="G210" s="37">
        <f t="shared" si="109"/>
        <v>209</v>
      </c>
      <c r="H210" s="37">
        <f t="shared" si="110"/>
        <v>1209</v>
      </c>
      <c r="I210" s="44">
        <v>1994</v>
      </c>
      <c r="J210" s="44" t="s">
        <v>198</v>
      </c>
      <c r="K210" s="44" t="s">
        <v>200</v>
      </c>
      <c r="L210" s="44" t="str">
        <f t="shared" si="111"/>
        <v>1994_商業</v>
      </c>
      <c r="M210" s="44" t="str">
        <f t="shared" si="112"/>
        <v>1994_商業_総合実践</v>
      </c>
      <c r="N210" s="44">
        <f t="shared" si="106"/>
        <v>1209</v>
      </c>
      <c r="P210" s="44">
        <f t="shared" si="113"/>
        <v>209</v>
      </c>
      <c r="X210" s="46">
        <v>7</v>
      </c>
      <c r="Y210" s="43">
        <f t="shared" si="117"/>
        <v>13</v>
      </c>
      <c r="Z210" s="44" t="str">
        <f t="shared" si="118"/>
        <v>芸術</v>
      </c>
      <c r="AA210" s="44" t="str">
        <f t="shared" si="119"/>
        <v>学校設定科目</v>
      </c>
      <c r="AB210" s="44" t="str">
        <f t="shared" si="119"/>
        <v>学校設定科目</v>
      </c>
      <c r="AC210" s="44" t="str">
        <f t="shared" si="119"/>
        <v/>
      </c>
      <c r="AD210" s="44" t="str">
        <f t="shared" si="119"/>
        <v>学校設定科目</v>
      </c>
      <c r="AE210" s="44" t="str">
        <f t="shared" si="119"/>
        <v>生物</v>
      </c>
      <c r="AF210" s="44" t="str">
        <f t="shared" si="119"/>
        <v/>
      </c>
      <c r="AG210" s="44" t="str">
        <f t="shared" si="119"/>
        <v>工芸Ⅰ</v>
      </c>
      <c r="AH210" s="44" t="str">
        <f t="shared" si="119"/>
        <v>英語会話</v>
      </c>
      <c r="AI210" s="44" t="str">
        <f t="shared" si="119"/>
        <v/>
      </c>
      <c r="AJ210" s="44" t="str">
        <f t="shared" si="119"/>
        <v/>
      </c>
      <c r="AK210" s="44" t="str">
        <f t="shared" si="120"/>
        <v/>
      </c>
      <c r="AL210" s="44" t="str">
        <f t="shared" si="120"/>
        <v/>
      </c>
      <c r="AM210" s="44" t="str">
        <f t="shared" si="120"/>
        <v>果樹</v>
      </c>
      <c r="AN210" s="44" t="str">
        <f t="shared" si="120"/>
        <v>材料技術基礎</v>
      </c>
      <c r="AO210" s="44" t="str">
        <f t="shared" si="120"/>
        <v>広告と販売促進</v>
      </c>
      <c r="AP210" s="44" t="str">
        <f t="shared" si="120"/>
        <v>航海・計器</v>
      </c>
      <c r="AQ210" s="44" t="str">
        <f t="shared" si="120"/>
        <v>生活と福祉</v>
      </c>
      <c r="AR210" s="44" t="str">
        <f t="shared" si="120"/>
        <v>精神看護</v>
      </c>
      <c r="AS210" s="44" t="str">
        <f t="shared" si="120"/>
        <v>ネットワークシステム</v>
      </c>
      <c r="AT210" s="44" t="str">
        <f t="shared" si="120"/>
        <v>介護実習</v>
      </c>
      <c r="AU210" s="44" t="str">
        <f t="shared" si="121"/>
        <v>理数地学</v>
      </c>
      <c r="AV210" s="44" t="str">
        <f t="shared" si="121"/>
        <v>スポーツⅥ</v>
      </c>
      <c r="AW210" s="44" t="str">
        <f t="shared" si="121"/>
        <v>作曲</v>
      </c>
      <c r="AX210" s="44" t="str">
        <f t="shared" si="121"/>
        <v>彫刻</v>
      </c>
      <c r="AY210" s="44" t="str">
        <f t="shared" si="121"/>
        <v/>
      </c>
      <c r="AZ210" s="44" t="str">
        <f t="shared" si="121"/>
        <v/>
      </c>
    </row>
    <row r="211" spans="2:52" x14ac:dyDescent="0.2">
      <c r="B211" s="37">
        <f t="shared" si="103"/>
        <v>12</v>
      </c>
      <c r="C211" s="37">
        <f t="shared" si="104"/>
        <v>6</v>
      </c>
      <c r="D211" s="37" t="str">
        <f t="shared" si="105"/>
        <v>1994_12_6</v>
      </c>
      <c r="E211" s="37" t="str">
        <f t="shared" si="107"/>
        <v>1_6_12</v>
      </c>
      <c r="F211" s="37">
        <f t="shared" si="108"/>
        <v>1</v>
      </c>
      <c r="G211" s="37">
        <f t="shared" si="109"/>
        <v>210</v>
      </c>
      <c r="H211" s="37">
        <f t="shared" si="110"/>
        <v>1210</v>
      </c>
      <c r="I211" s="44">
        <v>1994</v>
      </c>
      <c r="J211" s="44" t="s">
        <v>198</v>
      </c>
      <c r="K211" s="44" t="s">
        <v>113</v>
      </c>
      <c r="L211" s="44" t="str">
        <f t="shared" si="111"/>
        <v>1994_商業</v>
      </c>
      <c r="M211" s="44" t="str">
        <f t="shared" si="112"/>
        <v>1994_商業_課題研究</v>
      </c>
      <c r="N211" s="44">
        <f t="shared" si="106"/>
        <v>1210</v>
      </c>
      <c r="P211" s="44">
        <f t="shared" si="113"/>
        <v>210</v>
      </c>
      <c r="X211" s="46">
        <v>8</v>
      </c>
      <c r="Y211" s="43">
        <f t="shared" si="117"/>
        <v>8</v>
      </c>
      <c r="Z211" s="44" t="str">
        <f t="shared" si="118"/>
        <v>外国語</v>
      </c>
      <c r="AA211" s="44" t="str">
        <f t="shared" si="119"/>
        <v/>
      </c>
      <c r="AB211" s="44" t="str">
        <f t="shared" si="119"/>
        <v/>
      </c>
      <c r="AC211" s="44" t="str">
        <f t="shared" si="119"/>
        <v/>
      </c>
      <c r="AD211" s="44" t="str">
        <f t="shared" si="119"/>
        <v/>
      </c>
      <c r="AE211" s="44" t="str">
        <f t="shared" si="119"/>
        <v>地学基礎</v>
      </c>
      <c r="AF211" s="44" t="str">
        <f t="shared" si="119"/>
        <v/>
      </c>
      <c r="AG211" s="44" t="str">
        <f t="shared" si="119"/>
        <v>工芸Ⅱ</v>
      </c>
      <c r="AH211" s="44" t="str">
        <f t="shared" si="119"/>
        <v>学校設定科目</v>
      </c>
      <c r="AI211" s="44" t="str">
        <f t="shared" si="119"/>
        <v/>
      </c>
      <c r="AJ211" s="44" t="str">
        <f t="shared" si="119"/>
        <v/>
      </c>
      <c r="AK211" s="44" t="str">
        <f t="shared" si="120"/>
        <v/>
      </c>
      <c r="AL211" s="44" t="str">
        <f t="shared" si="120"/>
        <v/>
      </c>
      <c r="AM211" s="44" t="str">
        <f t="shared" si="120"/>
        <v>草花</v>
      </c>
      <c r="AN211" s="44" t="str">
        <f t="shared" si="120"/>
        <v>生産システム技術</v>
      </c>
      <c r="AO211" s="44" t="str">
        <f t="shared" si="120"/>
        <v>ビジネス経済</v>
      </c>
      <c r="AP211" s="44" t="str">
        <f t="shared" si="120"/>
        <v>船舶運用</v>
      </c>
      <c r="AQ211" s="44" t="str">
        <f t="shared" si="120"/>
        <v>リビングデザイン</v>
      </c>
      <c r="AR211" s="44" t="str">
        <f t="shared" si="120"/>
        <v>在宅看護</v>
      </c>
      <c r="AS211" s="44" t="str">
        <f t="shared" si="120"/>
        <v>データベース</v>
      </c>
      <c r="AT211" s="44" t="str">
        <f t="shared" si="120"/>
        <v>こころとからだの理解</v>
      </c>
      <c r="AU211" s="44" t="str">
        <f t="shared" si="121"/>
        <v>課題研究</v>
      </c>
      <c r="AV211" s="44" t="str">
        <f t="shared" si="121"/>
        <v>スポーツ総合演習</v>
      </c>
      <c r="AW211" s="44" t="str">
        <f t="shared" si="121"/>
        <v>鑑賞研究</v>
      </c>
      <c r="AX211" s="44" t="str">
        <f t="shared" si="121"/>
        <v>ビジュアルデザイン</v>
      </c>
      <c r="AY211" s="44" t="str">
        <f t="shared" si="121"/>
        <v/>
      </c>
      <c r="AZ211" s="44" t="str">
        <f t="shared" si="121"/>
        <v/>
      </c>
    </row>
    <row r="212" spans="2:52" x14ac:dyDescent="0.2">
      <c r="B212" s="37">
        <f t="shared" si="103"/>
        <v>12</v>
      </c>
      <c r="C212" s="37">
        <f t="shared" si="104"/>
        <v>7</v>
      </c>
      <c r="D212" s="37" t="str">
        <f t="shared" si="105"/>
        <v>1994_12_7</v>
      </c>
      <c r="E212" s="37" t="str">
        <f t="shared" si="107"/>
        <v>1_7_12</v>
      </c>
      <c r="F212" s="37">
        <f t="shared" si="108"/>
        <v>1</v>
      </c>
      <c r="G212" s="37">
        <f t="shared" si="109"/>
        <v>211</v>
      </c>
      <c r="H212" s="37">
        <f t="shared" si="110"/>
        <v>1211</v>
      </c>
      <c r="I212" s="44">
        <v>1994</v>
      </c>
      <c r="J212" s="44" t="s">
        <v>198</v>
      </c>
      <c r="K212" s="44" t="s">
        <v>517</v>
      </c>
      <c r="L212" s="44" t="str">
        <f t="shared" si="111"/>
        <v>1994_商業</v>
      </c>
      <c r="M212" s="44" t="str">
        <f t="shared" si="112"/>
        <v>1994_商業_商品</v>
      </c>
      <c r="N212" s="44">
        <f t="shared" si="106"/>
        <v>1211</v>
      </c>
      <c r="P212" s="44">
        <f t="shared" si="113"/>
        <v>211</v>
      </c>
      <c r="X212" s="46">
        <v>9</v>
      </c>
      <c r="Y212" s="43">
        <f t="shared" si="117"/>
        <v>4</v>
      </c>
      <c r="Z212" s="44" t="str">
        <f t="shared" si="118"/>
        <v>家庭</v>
      </c>
      <c r="AA212" s="44" t="str">
        <f t="shared" si="119"/>
        <v/>
      </c>
      <c r="AB212" s="44" t="str">
        <f t="shared" si="119"/>
        <v/>
      </c>
      <c r="AC212" s="44" t="str">
        <f t="shared" si="119"/>
        <v/>
      </c>
      <c r="AD212" s="44" t="str">
        <f t="shared" si="119"/>
        <v/>
      </c>
      <c r="AE212" s="44" t="str">
        <f t="shared" si="119"/>
        <v>地学</v>
      </c>
      <c r="AF212" s="44" t="str">
        <f t="shared" si="119"/>
        <v/>
      </c>
      <c r="AG212" s="44" t="str">
        <f t="shared" si="119"/>
        <v>工芸Ⅲ</v>
      </c>
      <c r="AH212" s="44" t="str">
        <f t="shared" si="119"/>
        <v/>
      </c>
      <c r="AI212" s="44" t="str">
        <f t="shared" si="119"/>
        <v/>
      </c>
      <c r="AJ212" s="44" t="str">
        <f t="shared" si="119"/>
        <v/>
      </c>
      <c r="AK212" s="44" t="str">
        <f t="shared" si="120"/>
        <v/>
      </c>
      <c r="AL212" s="44" t="str">
        <f t="shared" si="120"/>
        <v/>
      </c>
      <c r="AM212" s="44" t="str">
        <f t="shared" si="120"/>
        <v>畜産</v>
      </c>
      <c r="AN212" s="44" t="str">
        <f t="shared" si="120"/>
        <v>工業技術英語</v>
      </c>
      <c r="AO212" s="44" t="str">
        <f t="shared" si="120"/>
        <v>ビジネス経済応用</v>
      </c>
      <c r="AP212" s="44" t="str">
        <f t="shared" si="120"/>
        <v>船用機関</v>
      </c>
      <c r="AQ212" s="44" t="str">
        <f t="shared" si="120"/>
        <v>服飾文化</v>
      </c>
      <c r="AR212" s="44" t="str">
        <f t="shared" si="120"/>
        <v>母性看護</v>
      </c>
      <c r="AS212" s="44" t="str">
        <f t="shared" si="120"/>
        <v>情報システム実習</v>
      </c>
      <c r="AT212" s="44" t="str">
        <f t="shared" si="120"/>
        <v>福祉情報活用</v>
      </c>
      <c r="AU212" s="44" t="str">
        <f t="shared" si="121"/>
        <v>学校設定科目</v>
      </c>
      <c r="AV212" s="44" t="str">
        <f t="shared" si="121"/>
        <v>学校設定科目</v>
      </c>
      <c r="AW212" s="44" t="str">
        <f t="shared" si="121"/>
        <v>学校設定科目</v>
      </c>
      <c r="AX212" s="44" t="str">
        <f t="shared" si="121"/>
        <v>クラフトデザイン</v>
      </c>
      <c r="AY212" s="44" t="str">
        <f t="shared" si="121"/>
        <v/>
      </c>
      <c r="AZ212" s="44" t="str">
        <f t="shared" si="121"/>
        <v/>
      </c>
    </row>
    <row r="213" spans="2:52" x14ac:dyDescent="0.2">
      <c r="B213" s="37">
        <f t="shared" si="103"/>
        <v>12</v>
      </c>
      <c r="C213" s="37">
        <f t="shared" si="104"/>
        <v>8</v>
      </c>
      <c r="D213" s="37" t="str">
        <f t="shared" si="105"/>
        <v>1994_12_8</v>
      </c>
      <c r="E213" s="37" t="str">
        <f t="shared" si="107"/>
        <v>1_8_12</v>
      </c>
      <c r="F213" s="37">
        <f t="shared" si="108"/>
        <v>1</v>
      </c>
      <c r="G213" s="37">
        <f t="shared" si="109"/>
        <v>212</v>
      </c>
      <c r="H213" s="37">
        <f t="shared" si="110"/>
        <v>1212</v>
      </c>
      <c r="I213" s="44">
        <v>1994</v>
      </c>
      <c r="J213" s="44" t="s">
        <v>198</v>
      </c>
      <c r="K213" s="44" t="s">
        <v>202</v>
      </c>
      <c r="L213" s="44" t="str">
        <f t="shared" si="111"/>
        <v>1994_商業</v>
      </c>
      <c r="M213" s="44" t="str">
        <f t="shared" si="112"/>
        <v>1994_商業_マーケティング</v>
      </c>
      <c r="N213" s="44">
        <f t="shared" si="106"/>
        <v>1212</v>
      </c>
      <c r="P213" s="44">
        <f t="shared" si="113"/>
        <v>212</v>
      </c>
      <c r="X213" s="46">
        <v>10</v>
      </c>
      <c r="Y213" s="43">
        <f t="shared" si="117"/>
        <v>3</v>
      </c>
      <c r="Z213" s="44" t="str">
        <f t="shared" si="118"/>
        <v>情報</v>
      </c>
      <c r="AA213" s="44" t="str">
        <f t="shared" si="119"/>
        <v/>
      </c>
      <c r="AB213" s="44" t="str">
        <f t="shared" si="119"/>
        <v/>
      </c>
      <c r="AC213" s="44" t="str">
        <f t="shared" si="119"/>
        <v/>
      </c>
      <c r="AD213" s="44" t="str">
        <f t="shared" si="119"/>
        <v/>
      </c>
      <c r="AE213" s="44" t="str">
        <f t="shared" si="119"/>
        <v>理科課題研究</v>
      </c>
      <c r="AF213" s="44" t="str">
        <f t="shared" si="119"/>
        <v/>
      </c>
      <c r="AG213" s="44" t="str">
        <f t="shared" si="119"/>
        <v>書道Ⅰ</v>
      </c>
      <c r="AH213" s="44" t="str">
        <f t="shared" si="119"/>
        <v/>
      </c>
      <c r="AI213" s="44" t="str">
        <f t="shared" si="119"/>
        <v/>
      </c>
      <c r="AJ213" s="44" t="str">
        <f t="shared" si="119"/>
        <v/>
      </c>
      <c r="AK213" s="44" t="str">
        <f t="shared" si="120"/>
        <v/>
      </c>
      <c r="AL213" s="44" t="str">
        <f t="shared" si="120"/>
        <v/>
      </c>
      <c r="AM213" s="44" t="str">
        <f t="shared" si="120"/>
        <v>農業経営</v>
      </c>
      <c r="AN213" s="44" t="str">
        <f t="shared" si="120"/>
        <v>工業管理技術</v>
      </c>
      <c r="AO213" s="44" t="str">
        <f t="shared" si="120"/>
        <v>経済活動と法</v>
      </c>
      <c r="AP213" s="44" t="str">
        <f t="shared" si="120"/>
        <v>機械設計工作</v>
      </c>
      <c r="AQ213" s="44" t="str">
        <f t="shared" si="120"/>
        <v>ファッション造形基礎</v>
      </c>
      <c r="AR213" s="44" t="str">
        <f t="shared" si="120"/>
        <v>小児看護</v>
      </c>
      <c r="AS213" s="44" t="str">
        <f t="shared" si="120"/>
        <v>情報メディア</v>
      </c>
      <c r="AT213" s="44" t="str">
        <f t="shared" si="120"/>
        <v>学校設定科目</v>
      </c>
      <c r="AU213" s="44" t="str">
        <f t="shared" si="121"/>
        <v/>
      </c>
      <c r="AV213" s="44" t="str">
        <f t="shared" si="121"/>
        <v/>
      </c>
      <c r="AW213" s="44" t="str">
        <f t="shared" si="121"/>
        <v/>
      </c>
      <c r="AX213" s="44" t="str">
        <f t="shared" si="121"/>
        <v>情報メディアデザイン</v>
      </c>
      <c r="AY213" s="44" t="str">
        <f t="shared" si="121"/>
        <v/>
      </c>
      <c r="AZ213" s="44" t="str">
        <f t="shared" si="121"/>
        <v/>
      </c>
    </row>
    <row r="214" spans="2:52" x14ac:dyDescent="0.2">
      <c r="B214" s="37">
        <f t="shared" si="103"/>
        <v>12</v>
      </c>
      <c r="C214" s="37">
        <f t="shared" si="104"/>
        <v>9</v>
      </c>
      <c r="D214" s="37" t="str">
        <f t="shared" si="105"/>
        <v>1994_12_9</v>
      </c>
      <c r="E214" s="37" t="str">
        <f t="shared" si="107"/>
        <v>1_9_12</v>
      </c>
      <c r="F214" s="37">
        <f t="shared" si="108"/>
        <v>1</v>
      </c>
      <c r="G214" s="37">
        <f t="shared" si="109"/>
        <v>213</v>
      </c>
      <c r="H214" s="37">
        <f t="shared" si="110"/>
        <v>1213</v>
      </c>
      <c r="I214" s="44">
        <v>1994</v>
      </c>
      <c r="J214" s="44" t="s">
        <v>198</v>
      </c>
      <c r="K214" s="44" t="s">
        <v>518</v>
      </c>
      <c r="L214" s="44" t="str">
        <f t="shared" si="111"/>
        <v>1994_商業</v>
      </c>
      <c r="M214" s="44" t="str">
        <f t="shared" si="112"/>
        <v>1994_商業_商業デザイン</v>
      </c>
      <c r="N214" s="44">
        <f t="shared" si="106"/>
        <v>1213</v>
      </c>
      <c r="P214" s="44">
        <f t="shared" si="113"/>
        <v>213</v>
      </c>
      <c r="X214" s="46">
        <v>11</v>
      </c>
      <c r="Y214" s="43">
        <f t="shared" si="117"/>
        <v>3</v>
      </c>
      <c r="Z214" s="44" t="str">
        <f t="shared" si="118"/>
        <v>教科なし</v>
      </c>
      <c r="AA214" s="44" t="str">
        <f t="shared" ref="AA214:AJ223" si="122">IFERROR(VLOOKUP($W$201&amp;"_"&amp;AA$201&amp;"_"&amp;$X214,$D:$K,8,0),"")</f>
        <v/>
      </c>
      <c r="AB214" s="44" t="str">
        <f t="shared" si="122"/>
        <v/>
      </c>
      <c r="AC214" s="44" t="str">
        <f t="shared" si="122"/>
        <v/>
      </c>
      <c r="AD214" s="44" t="str">
        <f t="shared" si="122"/>
        <v/>
      </c>
      <c r="AE214" s="44" t="str">
        <f t="shared" si="122"/>
        <v>学校設定科目</v>
      </c>
      <c r="AF214" s="44" t="str">
        <f t="shared" si="122"/>
        <v/>
      </c>
      <c r="AG214" s="44" t="str">
        <f t="shared" si="122"/>
        <v>書道Ⅱ</v>
      </c>
      <c r="AH214" s="44" t="str">
        <f t="shared" si="122"/>
        <v/>
      </c>
      <c r="AI214" s="44" t="str">
        <f t="shared" si="122"/>
        <v/>
      </c>
      <c r="AJ214" s="44" t="str">
        <f t="shared" si="122"/>
        <v/>
      </c>
      <c r="AK214" s="44" t="str">
        <f t="shared" ref="AK214:AT223" si="123">IFERROR(VLOOKUP($W$201&amp;"_"&amp;AK$201&amp;"_"&amp;$X214,$D:$K,8,0),"")</f>
        <v/>
      </c>
      <c r="AL214" s="44" t="str">
        <f t="shared" si="123"/>
        <v/>
      </c>
      <c r="AM214" s="44" t="str">
        <f t="shared" si="123"/>
        <v>農業機械</v>
      </c>
      <c r="AN214" s="44" t="str">
        <f t="shared" si="123"/>
        <v>環境工学基礎</v>
      </c>
      <c r="AO214" s="44" t="str">
        <f t="shared" si="123"/>
        <v>簿記</v>
      </c>
      <c r="AP214" s="44" t="str">
        <f t="shared" si="123"/>
        <v>電気理論</v>
      </c>
      <c r="AQ214" s="44" t="str">
        <f t="shared" si="123"/>
        <v>ファッション造形</v>
      </c>
      <c r="AR214" s="44" t="str">
        <f t="shared" si="123"/>
        <v>看護の統合と実践</v>
      </c>
      <c r="AS214" s="44" t="str">
        <f t="shared" si="123"/>
        <v>情報デザイン</v>
      </c>
      <c r="AT214" s="44" t="str">
        <f t="shared" si="123"/>
        <v/>
      </c>
      <c r="AU214" s="44" t="str">
        <f t="shared" ref="AU214:AZ223" si="124">IFERROR(VLOOKUP($W$201&amp;"_"&amp;AU$201&amp;"_"&amp;$X214,$D:$K,8,0),"")</f>
        <v/>
      </c>
      <c r="AV214" s="44" t="str">
        <f t="shared" si="124"/>
        <v/>
      </c>
      <c r="AW214" s="44" t="str">
        <f t="shared" si="124"/>
        <v/>
      </c>
      <c r="AX214" s="44" t="str">
        <f t="shared" si="124"/>
        <v>映像表現</v>
      </c>
      <c r="AY214" s="44" t="str">
        <f t="shared" si="124"/>
        <v/>
      </c>
      <c r="AZ214" s="44" t="str">
        <f t="shared" si="124"/>
        <v/>
      </c>
    </row>
    <row r="215" spans="2:52" x14ac:dyDescent="0.2">
      <c r="B215" s="37">
        <f t="shared" si="103"/>
        <v>12</v>
      </c>
      <c r="C215" s="37">
        <f t="shared" si="104"/>
        <v>10</v>
      </c>
      <c r="D215" s="37" t="str">
        <f t="shared" si="105"/>
        <v>1994_12_10</v>
      </c>
      <c r="E215" s="37" t="str">
        <f t="shared" si="107"/>
        <v>1_10_12</v>
      </c>
      <c r="F215" s="37">
        <f t="shared" si="108"/>
        <v>1</v>
      </c>
      <c r="G215" s="37">
        <f t="shared" si="109"/>
        <v>214</v>
      </c>
      <c r="H215" s="37">
        <f t="shared" si="110"/>
        <v>1214</v>
      </c>
      <c r="I215" s="44">
        <v>1994</v>
      </c>
      <c r="J215" s="44" t="s">
        <v>198</v>
      </c>
      <c r="K215" s="44" t="s">
        <v>519</v>
      </c>
      <c r="L215" s="44" t="str">
        <f t="shared" si="111"/>
        <v>1994_商業</v>
      </c>
      <c r="M215" s="44" t="str">
        <f t="shared" si="112"/>
        <v>1994_商業_商業経済</v>
      </c>
      <c r="N215" s="44">
        <f t="shared" si="106"/>
        <v>1214</v>
      </c>
      <c r="P215" s="44">
        <f t="shared" si="113"/>
        <v>214</v>
      </c>
      <c r="X215" s="46">
        <v>12</v>
      </c>
      <c r="Y215" s="43">
        <f t="shared" si="117"/>
        <v>1</v>
      </c>
      <c r="Z215" s="44" t="str">
        <f t="shared" si="118"/>
        <v>学校設定教科</v>
      </c>
      <c r="AA215" s="44" t="str">
        <f t="shared" si="122"/>
        <v/>
      </c>
      <c r="AB215" s="44" t="str">
        <f t="shared" si="122"/>
        <v/>
      </c>
      <c r="AC215" s="44" t="str">
        <f t="shared" si="122"/>
        <v/>
      </c>
      <c r="AD215" s="44" t="str">
        <f t="shared" si="122"/>
        <v/>
      </c>
      <c r="AE215" s="44" t="str">
        <f t="shared" si="122"/>
        <v/>
      </c>
      <c r="AF215" s="44" t="str">
        <f t="shared" si="122"/>
        <v/>
      </c>
      <c r="AG215" s="44" t="str">
        <f t="shared" si="122"/>
        <v>書道Ⅲ </v>
      </c>
      <c r="AH215" s="44" t="str">
        <f t="shared" si="122"/>
        <v/>
      </c>
      <c r="AI215" s="44" t="str">
        <f t="shared" si="122"/>
        <v/>
      </c>
      <c r="AJ215" s="44" t="str">
        <f t="shared" si="122"/>
        <v/>
      </c>
      <c r="AK215" s="44" t="str">
        <f t="shared" si="123"/>
        <v/>
      </c>
      <c r="AL215" s="44" t="str">
        <f t="shared" si="123"/>
        <v/>
      </c>
      <c r="AM215" s="44" t="str">
        <f t="shared" si="123"/>
        <v>食品製造</v>
      </c>
      <c r="AN215" s="44" t="str">
        <f t="shared" si="123"/>
        <v>機械工作</v>
      </c>
      <c r="AO215" s="44" t="str">
        <f t="shared" si="123"/>
        <v>財務会計Ⅰ</v>
      </c>
      <c r="AP215" s="44" t="str">
        <f t="shared" si="123"/>
        <v>移動体通信工学</v>
      </c>
      <c r="AQ215" s="44" t="str">
        <f t="shared" si="123"/>
        <v>ファッションデザイン</v>
      </c>
      <c r="AR215" s="44" t="str">
        <f t="shared" si="123"/>
        <v>看護臨地実習</v>
      </c>
      <c r="AS215" s="44" t="str">
        <f t="shared" si="123"/>
        <v>表現メディアの編集と表現</v>
      </c>
      <c r="AT215" s="44" t="str">
        <f t="shared" si="123"/>
        <v/>
      </c>
      <c r="AU215" s="44" t="str">
        <f t="shared" si="124"/>
        <v/>
      </c>
      <c r="AV215" s="44" t="str">
        <f t="shared" si="124"/>
        <v/>
      </c>
      <c r="AW215" s="44" t="str">
        <f t="shared" si="124"/>
        <v/>
      </c>
      <c r="AX215" s="44" t="str">
        <f t="shared" si="124"/>
        <v>環境造形</v>
      </c>
      <c r="AY215" s="44" t="str">
        <f t="shared" si="124"/>
        <v/>
      </c>
      <c r="AZ215" s="44" t="str">
        <f t="shared" si="124"/>
        <v/>
      </c>
    </row>
    <row r="216" spans="2:52" x14ac:dyDescent="0.2">
      <c r="B216" s="37">
        <f t="shared" si="103"/>
        <v>12</v>
      </c>
      <c r="C216" s="37">
        <f t="shared" si="104"/>
        <v>11</v>
      </c>
      <c r="D216" s="37" t="str">
        <f t="shared" si="105"/>
        <v>1994_12_11</v>
      </c>
      <c r="E216" s="37" t="str">
        <f t="shared" si="107"/>
        <v>1_11_12</v>
      </c>
      <c r="F216" s="37">
        <f t="shared" si="108"/>
        <v>1</v>
      </c>
      <c r="G216" s="37">
        <f t="shared" si="109"/>
        <v>215</v>
      </c>
      <c r="H216" s="37">
        <f t="shared" si="110"/>
        <v>1215</v>
      </c>
      <c r="I216" s="44">
        <v>1994</v>
      </c>
      <c r="J216" s="44" t="s">
        <v>198</v>
      </c>
      <c r="K216" s="44" t="s">
        <v>520</v>
      </c>
      <c r="L216" s="44" t="str">
        <f t="shared" si="111"/>
        <v>1994_商業</v>
      </c>
      <c r="M216" s="44" t="str">
        <f t="shared" si="112"/>
        <v>1994_商業_経営</v>
      </c>
      <c r="N216" s="44">
        <f t="shared" si="106"/>
        <v>1215</v>
      </c>
      <c r="P216" s="44">
        <f t="shared" si="113"/>
        <v>215</v>
      </c>
      <c r="X216" s="46">
        <v>13</v>
      </c>
      <c r="Y216" s="43">
        <f t="shared" si="117"/>
        <v>31</v>
      </c>
      <c r="Z216" s="44" t="str">
        <f t="shared" si="118"/>
        <v>農業</v>
      </c>
      <c r="AA216" s="44" t="str">
        <f t="shared" si="122"/>
        <v/>
      </c>
      <c r="AB216" s="44" t="str">
        <f t="shared" si="122"/>
        <v/>
      </c>
      <c r="AC216" s="44" t="str">
        <f t="shared" si="122"/>
        <v/>
      </c>
      <c r="AD216" s="44" t="str">
        <f t="shared" si="122"/>
        <v/>
      </c>
      <c r="AE216" s="44" t="str">
        <f t="shared" si="122"/>
        <v/>
      </c>
      <c r="AF216" s="44" t="str">
        <f t="shared" si="122"/>
        <v/>
      </c>
      <c r="AG216" s="44" t="str">
        <f t="shared" si="122"/>
        <v>学校設定科目</v>
      </c>
      <c r="AH216" s="44" t="str">
        <f t="shared" si="122"/>
        <v/>
      </c>
      <c r="AI216" s="44" t="str">
        <f t="shared" si="122"/>
        <v/>
      </c>
      <c r="AJ216" s="44" t="str">
        <f t="shared" si="122"/>
        <v/>
      </c>
      <c r="AK216" s="44" t="str">
        <f t="shared" si="123"/>
        <v/>
      </c>
      <c r="AL216" s="44" t="str">
        <f t="shared" si="123"/>
        <v/>
      </c>
      <c r="AM216" s="44" t="str">
        <f t="shared" si="123"/>
        <v>食品化学</v>
      </c>
      <c r="AN216" s="44" t="str">
        <f t="shared" si="123"/>
        <v>機械設計</v>
      </c>
      <c r="AO216" s="44" t="str">
        <f t="shared" si="123"/>
        <v>財務会計Ⅱ</v>
      </c>
      <c r="AP216" s="44" t="str">
        <f t="shared" si="123"/>
        <v>海洋通信技術</v>
      </c>
      <c r="AQ216" s="44" t="str">
        <f t="shared" si="123"/>
        <v>服飾手芸</v>
      </c>
      <c r="AR216" s="44" t="str">
        <f t="shared" si="123"/>
        <v>看護情報活用</v>
      </c>
      <c r="AS216" s="44" t="str">
        <f t="shared" si="123"/>
        <v>情報コンテンツ実習</v>
      </c>
      <c r="AT216" s="44" t="str">
        <f t="shared" si="123"/>
        <v/>
      </c>
      <c r="AU216" s="44" t="str">
        <f t="shared" si="124"/>
        <v/>
      </c>
      <c r="AV216" s="44" t="str">
        <f t="shared" si="124"/>
        <v/>
      </c>
      <c r="AW216" s="44" t="str">
        <f t="shared" si="124"/>
        <v/>
      </c>
      <c r="AX216" s="44" t="str">
        <f t="shared" si="124"/>
        <v>鑑賞研究</v>
      </c>
      <c r="AY216" s="44" t="str">
        <f t="shared" si="124"/>
        <v/>
      </c>
      <c r="AZ216" s="44" t="str">
        <f t="shared" si="124"/>
        <v/>
      </c>
    </row>
    <row r="217" spans="2:52" x14ac:dyDescent="0.2">
      <c r="B217" s="37">
        <f t="shared" si="103"/>
        <v>12</v>
      </c>
      <c r="C217" s="37">
        <f t="shared" si="104"/>
        <v>12</v>
      </c>
      <c r="D217" s="37" t="str">
        <f t="shared" si="105"/>
        <v>1994_12_12</v>
      </c>
      <c r="E217" s="37" t="str">
        <f t="shared" si="107"/>
        <v>1_12_12</v>
      </c>
      <c r="F217" s="37">
        <f t="shared" si="108"/>
        <v>1</v>
      </c>
      <c r="G217" s="37">
        <f t="shared" si="109"/>
        <v>216</v>
      </c>
      <c r="H217" s="37">
        <f t="shared" si="110"/>
        <v>1216</v>
      </c>
      <c r="I217" s="44">
        <v>1994</v>
      </c>
      <c r="J217" s="44" t="s">
        <v>198</v>
      </c>
      <c r="K217" s="44" t="s">
        <v>521</v>
      </c>
      <c r="L217" s="44" t="str">
        <f t="shared" si="111"/>
        <v>1994_商業</v>
      </c>
      <c r="M217" s="44" t="str">
        <f t="shared" si="112"/>
        <v>1994_商業_商業法規</v>
      </c>
      <c r="N217" s="44">
        <f t="shared" si="106"/>
        <v>1216</v>
      </c>
      <c r="P217" s="44">
        <f t="shared" si="113"/>
        <v>216</v>
      </c>
      <c r="X217" s="46">
        <v>14</v>
      </c>
      <c r="Y217" s="43">
        <f t="shared" si="117"/>
        <v>62</v>
      </c>
      <c r="Z217" s="44" t="str">
        <f t="shared" si="118"/>
        <v>工業</v>
      </c>
      <c r="AA217" s="44" t="str">
        <f t="shared" si="122"/>
        <v/>
      </c>
      <c r="AB217" s="44" t="str">
        <f t="shared" si="122"/>
        <v/>
      </c>
      <c r="AC217" s="44" t="str">
        <f t="shared" si="122"/>
        <v/>
      </c>
      <c r="AD217" s="44" t="str">
        <f t="shared" si="122"/>
        <v/>
      </c>
      <c r="AE217" s="44" t="str">
        <f t="shared" si="122"/>
        <v/>
      </c>
      <c r="AF217" s="44" t="str">
        <f t="shared" si="122"/>
        <v/>
      </c>
      <c r="AG217" s="44" t="str">
        <f t="shared" si="122"/>
        <v/>
      </c>
      <c r="AH217" s="44" t="str">
        <f t="shared" si="122"/>
        <v/>
      </c>
      <c r="AI217" s="44" t="str">
        <f t="shared" si="122"/>
        <v/>
      </c>
      <c r="AJ217" s="44" t="str">
        <f t="shared" si="122"/>
        <v/>
      </c>
      <c r="AK217" s="44" t="str">
        <f t="shared" si="123"/>
        <v/>
      </c>
      <c r="AL217" s="44" t="str">
        <f t="shared" si="123"/>
        <v/>
      </c>
      <c r="AM217" s="44" t="str">
        <f t="shared" si="123"/>
        <v>微生物利用</v>
      </c>
      <c r="AN217" s="44" t="str">
        <f t="shared" si="123"/>
        <v>原動機</v>
      </c>
      <c r="AO217" s="44" t="str">
        <f t="shared" si="123"/>
        <v>原価計算</v>
      </c>
      <c r="AP217" s="44" t="str">
        <f t="shared" si="123"/>
        <v>資源増殖</v>
      </c>
      <c r="AQ217" s="44" t="str">
        <f t="shared" si="123"/>
        <v>フードデザイン</v>
      </c>
      <c r="AR217" s="44" t="str">
        <f t="shared" si="123"/>
        <v>学校設定科目</v>
      </c>
      <c r="AS217" s="44" t="str">
        <f t="shared" si="123"/>
        <v>学校設定科目</v>
      </c>
      <c r="AT217" s="44" t="str">
        <f t="shared" si="123"/>
        <v/>
      </c>
      <c r="AU217" s="44" t="str">
        <f t="shared" si="124"/>
        <v/>
      </c>
      <c r="AV217" s="44" t="str">
        <f t="shared" si="124"/>
        <v/>
      </c>
      <c r="AW217" s="44" t="str">
        <f t="shared" si="124"/>
        <v/>
      </c>
      <c r="AX217" s="44" t="str">
        <f t="shared" si="124"/>
        <v>学校設定科目</v>
      </c>
      <c r="AY217" s="44" t="str">
        <f t="shared" si="124"/>
        <v/>
      </c>
      <c r="AZ217" s="44" t="str">
        <f t="shared" si="124"/>
        <v/>
      </c>
    </row>
    <row r="218" spans="2:52" x14ac:dyDescent="0.2">
      <c r="B218" s="37">
        <f t="shared" si="103"/>
        <v>12</v>
      </c>
      <c r="C218" s="37">
        <f t="shared" si="104"/>
        <v>13</v>
      </c>
      <c r="D218" s="37" t="str">
        <f t="shared" si="105"/>
        <v>1994_12_13</v>
      </c>
      <c r="E218" s="37" t="str">
        <f t="shared" si="107"/>
        <v>1_13_12</v>
      </c>
      <c r="F218" s="37">
        <f t="shared" si="108"/>
        <v>1</v>
      </c>
      <c r="G218" s="37">
        <f t="shared" si="109"/>
        <v>217</v>
      </c>
      <c r="H218" s="37">
        <f t="shared" si="110"/>
        <v>1217</v>
      </c>
      <c r="I218" s="44">
        <v>1994</v>
      </c>
      <c r="J218" s="44" t="s">
        <v>198</v>
      </c>
      <c r="K218" s="44" t="s">
        <v>522</v>
      </c>
      <c r="L218" s="44" t="str">
        <f t="shared" si="111"/>
        <v>1994_商業</v>
      </c>
      <c r="M218" s="44" t="str">
        <f t="shared" si="112"/>
        <v>1994_商業_英語実務</v>
      </c>
      <c r="N218" s="44">
        <f t="shared" si="106"/>
        <v>1217</v>
      </c>
      <c r="P218" s="44">
        <f t="shared" si="113"/>
        <v>217</v>
      </c>
      <c r="X218" s="46">
        <v>15</v>
      </c>
      <c r="Y218" s="43">
        <f t="shared" si="117"/>
        <v>21</v>
      </c>
      <c r="Z218" s="44" t="str">
        <f t="shared" si="118"/>
        <v>商業</v>
      </c>
      <c r="AA218" s="44" t="str">
        <f t="shared" si="122"/>
        <v/>
      </c>
      <c r="AB218" s="44" t="str">
        <f t="shared" si="122"/>
        <v/>
      </c>
      <c r="AC218" s="44" t="str">
        <f t="shared" si="122"/>
        <v/>
      </c>
      <c r="AD218" s="44" t="str">
        <f t="shared" si="122"/>
        <v/>
      </c>
      <c r="AE218" s="44" t="str">
        <f t="shared" si="122"/>
        <v/>
      </c>
      <c r="AF218" s="44" t="str">
        <f t="shared" si="122"/>
        <v/>
      </c>
      <c r="AG218" s="44" t="str">
        <f t="shared" si="122"/>
        <v/>
      </c>
      <c r="AH218" s="44" t="str">
        <f t="shared" si="122"/>
        <v/>
      </c>
      <c r="AI218" s="44" t="str">
        <f t="shared" si="122"/>
        <v/>
      </c>
      <c r="AJ218" s="44" t="str">
        <f t="shared" si="122"/>
        <v/>
      </c>
      <c r="AK218" s="44" t="str">
        <f t="shared" si="123"/>
        <v/>
      </c>
      <c r="AL218" s="44" t="str">
        <f t="shared" si="123"/>
        <v/>
      </c>
      <c r="AM218" s="44" t="str">
        <f t="shared" si="123"/>
        <v>植物バイオテクノロジー</v>
      </c>
      <c r="AN218" s="44" t="str">
        <f t="shared" si="123"/>
        <v>電子機械</v>
      </c>
      <c r="AO218" s="44" t="str">
        <f t="shared" si="123"/>
        <v>管理会計</v>
      </c>
      <c r="AP218" s="44" t="str">
        <f t="shared" si="123"/>
        <v>海洋生物</v>
      </c>
      <c r="AQ218" s="44" t="str">
        <f t="shared" si="123"/>
        <v>食文化</v>
      </c>
      <c r="AR218" s="44" t="str">
        <f t="shared" si="123"/>
        <v/>
      </c>
      <c r="AS218" s="44" t="str">
        <f t="shared" si="123"/>
        <v/>
      </c>
      <c r="AT218" s="44" t="str">
        <f t="shared" si="123"/>
        <v/>
      </c>
      <c r="AU218" s="44" t="str">
        <f t="shared" si="124"/>
        <v/>
      </c>
      <c r="AV218" s="44" t="str">
        <f t="shared" si="124"/>
        <v/>
      </c>
      <c r="AW218" s="44" t="str">
        <f t="shared" si="124"/>
        <v/>
      </c>
      <c r="AX218" s="44" t="str">
        <f t="shared" si="124"/>
        <v/>
      </c>
      <c r="AY218" s="44" t="str">
        <f t="shared" si="124"/>
        <v/>
      </c>
      <c r="AZ218" s="44" t="str">
        <f t="shared" si="124"/>
        <v/>
      </c>
    </row>
    <row r="219" spans="2:52" x14ac:dyDescent="0.2">
      <c r="B219" s="37">
        <f t="shared" si="103"/>
        <v>12</v>
      </c>
      <c r="C219" s="37">
        <f t="shared" si="104"/>
        <v>14</v>
      </c>
      <c r="D219" s="37" t="str">
        <f t="shared" si="105"/>
        <v>1994_12_14</v>
      </c>
      <c r="E219" s="37" t="str">
        <f t="shared" si="107"/>
        <v>1_14_12</v>
      </c>
      <c r="F219" s="37">
        <f t="shared" si="108"/>
        <v>1</v>
      </c>
      <c r="G219" s="37">
        <f t="shared" si="109"/>
        <v>218</v>
      </c>
      <c r="H219" s="37">
        <f t="shared" si="110"/>
        <v>1218</v>
      </c>
      <c r="I219" s="44">
        <v>1994</v>
      </c>
      <c r="J219" s="44" t="s">
        <v>198</v>
      </c>
      <c r="K219" s="44" t="s">
        <v>523</v>
      </c>
      <c r="L219" s="44" t="str">
        <f t="shared" si="111"/>
        <v>1994_商業</v>
      </c>
      <c r="M219" s="44" t="str">
        <f t="shared" si="112"/>
        <v>1994_商業_国際経済</v>
      </c>
      <c r="N219" s="44">
        <f t="shared" si="106"/>
        <v>1218</v>
      </c>
      <c r="P219" s="44">
        <f t="shared" si="113"/>
        <v>218</v>
      </c>
      <c r="X219" s="46">
        <v>16</v>
      </c>
      <c r="Y219" s="43">
        <f t="shared" si="117"/>
        <v>23</v>
      </c>
      <c r="Z219" s="44" t="str">
        <f t="shared" si="118"/>
        <v>水産</v>
      </c>
      <c r="AA219" s="44" t="str">
        <f t="shared" si="122"/>
        <v/>
      </c>
      <c r="AB219" s="44" t="str">
        <f t="shared" si="122"/>
        <v/>
      </c>
      <c r="AC219" s="44" t="str">
        <f t="shared" si="122"/>
        <v/>
      </c>
      <c r="AD219" s="44" t="str">
        <f t="shared" si="122"/>
        <v/>
      </c>
      <c r="AE219" s="44" t="str">
        <f t="shared" si="122"/>
        <v/>
      </c>
      <c r="AF219" s="44" t="str">
        <f t="shared" si="122"/>
        <v/>
      </c>
      <c r="AG219" s="44" t="str">
        <f t="shared" si="122"/>
        <v/>
      </c>
      <c r="AH219" s="44" t="str">
        <f t="shared" si="122"/>
        <v/>
      </c>
      <c r="AI219" s="44" t="str">
        <f t="shared" si="122"/>
        <v/>
      </c>
      <c r="AJ219" s="44" t="str">
        <f t="shared" si="122"/>
        <v/>
      </c>
      <c r="AK219" s="44" t="str">
        <f t="shared" si="123"/>
        <v/>
      </c>
      <c r="AL219" s="44" t="str">
        <f t="shared" si="123"/>
        <v/>
      </c>
      <c r="AM219" s="44" t="str">
        <f t="shared" si="123"/>
        <v>動物バイオテクノロジー</v>
      </c>
      <c r="AN219" s="44" t="str">
        <f t="shared" si="123"/>
        <v>電子機械応用</v>
      </c>
      <c r="AO219" s="44" t="str">
        <f t="shared" si="123"/>
        <v>情報処理</v>
      </c>
      <c r="AP219" s="44" t="str">
        <f t="shared" si="123"/>
        <v>海洋環境</v>
      </c>
      <c r="AQ219" s="44" t="str">
        <f t="shared" si="123"/>
        <v>調理</v>
      </c>
      <c r="AR219" s="44" t="str">
        <f t="shared" si="123"/>
        <v/>
      </c>
      <c r="AS219" s="44" t="str">
        <f t="shared" si="123"/>
        <v/>
      </c>
      <c r="AT219" s="44" t="str">
        <f t="shared" si="123"/>
        <v/>
      </c>
      <c r="AU219" s="44" t="str">
        <f t="shared" si="124"/>
        <v/>
      </c>
      <c r="AV219" s="44" t="str">
        <f t="shared" si="124"/>
        <v/>
      </c>
      <c r="AW219" s="44" t="str">
        <f t="shared" si="124"/>
        <v/>
      </c>
      <c r="AX219" s="44" t="str">
        <f t="shared" si="124"/>
        <v/>
      </c>
      <c r="AY219" s="44" t="str">
        <f t="shared" si="124"/>
        <v/>
      </c>
      <c r="AZ219" s="44" t="str">
        <f t="shared" si="124"/>
        <v/>
      </c>
    </row>
    <row r="220" spans="2:52" x14ac:dyDescent="0.2">
      <c r="B220" s="37">
        <f t="shared" si="103"/>
        <v>12</v>
      </c>
      <c r="C220" s="37">
        <f t="shared" si="104"/>
        <v>15</v>
      </c>
      <c r="D220" s="37" t="str">
        <f t="shared" si="105"/>
        <v>1994_12_15</v>
      </c>
      <c r="E220" s="37" t="str">
        <f t="shared" si="107"/>
        <v>1_15_12</v>
      </c>
      <c r="F220" s="37">
        <f t="shared" si="108"/>
        <v>1</v>
      </c>
      <c r="G220" s="37">
        <f t="shared" si="109"/>
        <v>219</v>
      </c>
      <c r="H220" s="37">
        <f t="shared" si="110"/>
        <v>1219</v>
      </c>
      <c r="I220" s="44">
        <v>1994</v>
      </c>
      <c r="J220" s="44" t="s">
        <v>198</v>
      </c>
      <c r="K220" s="44" t="s">
        <v>524</v>
      </c>
      <c r="L220" s="44" t="str">
        <f t="shared" si="111"/>
        <v>1994_商業</v>
      </c>
      <c r="M220" s="44" t="str">
        <f t="shared" si="112"/>
        <v>1994_商業_工業簿記</v>
      </c>
      <c r="N220" s="44">
        <f t="shared" si="106"/>
        <v>1219</v>
      </c>
      <c r="P220" s="44">
        <f t="shared" si="113"/>
        <v>219</v>
      </c>
      <c r="X220" s="46">
        <v>17</v>
      </c>
      <c r="Y220" s="43">
        <f t="shared" si="117"/>
        <v>21</v>
      </c>
      <c r="Z220" s="44" t="str">
        <f t="shared" si="118"/>
        <v>専・家庭</v>
      </c>
      <c r="AA220" s="44" t="str">
        <f t="shared" si="122"/>
        <v/>
      </c>
      <c r="AB220" s="44" t="str">
        <f t="shared" si="122"/>
        <v/>
      </c>
      <c r="AC220" s="44" t="str">
        <f t="shared" si="122"/>
        <v/>
      </c>
      <c r="AD220" s="44" t="str">
        <f t="shared" si="122"/>
        <v/>
      </c>
      <c r="AE220" s="44" t="str">
        <f t="shared" si="122"/>
        <v/>
      </c>
      <c r="AF220" s="44" t="str">
        <f t="shared" si="122"/>
        <v/>
      </c>
      <c r="AG220" s="44" t="str">
        <f t="shared" si="122"/>
        <v/>
      </c>
      <c r="AH220" s="44" t="str">
        <f t="shared" si="122"/>
        <v/>
      </c>
      <c r="AI220" s="44" t="str">
        <f t="shared" si="122"/>
        <v/>
      </c>
      <c r="AJ220" s="44" t="str">
        <f t="shared" si="122"/>
        <v/>
      </c>
      <c r="AK220" s="44" t="str">
        <f t="shared" si="123"/>
        <v/>
      </c>
      <c r="AL220" s="44" t="str">
        <f t="shared" si="123"/>
        <v/>
      </c>
      <c r="AM220" s="44" t="str">
        <f t="shared" si="123"/>
        <v>農業経済</v>
      </c>
      <c r="AN220" s="44" t="str">
        <f t="shared" si="123"/>
        <v>自動車工学</v>
      </c>
      <c r="AO220" s="44" t="str">
        <f t="shared" si="123"/>
        <v>ビジネス情報</v>
      </c>
      <c r="AP220" s="44" t="str">
        <f t="shared" si="123"/>
        <v>小型船舶</v>
      </c>
      <c r="AQ220" s="44" t="str">
        <f t="shared" si="123"/>
        <v>栄養</v>
      </c>
      <c r="AR220" s="44" t="str">
        <f t="shared" si="123"/>
        <v/>
      </c>
      <c r="AS220" s="44" t="str">
        <f t="shared" si="123"/>
        <v/>
      </c>
      <c r="AT220" s="44" t="str">
        <f t="shared" si="123"/>
        <v/>
      </c>
      <c r="AU220" s="44" t="str">
        <f t="shared" si="124"/>
        <v/>
      </c>
      <c r="AV220" s="44" t="str">
        <f t="shared" si="124"/>
        <v/>
      </c>
      <c r="AW220" s="44" t="str">
        <f t="shared" si="124"/>
        <v/>
      </c>
      <c r="AX220" s="44" t="str">
        <f t="shared" si="124"/>
        <v/>
      </c>
      <c r="AY220" s="44" t="str">
        <f t="shared" si="124"/>
        <v/>
      </c>
      <c r="AZ220" s="44" t="str">
        <f t="shared" si="124"/>
        <v/>
      </c>
    </row>
    <row r="221" spans="2:52" x14ac:dyDescent="0.2">
      <c r="B221" s="37">
        <f t="shared" si="103"/>
        <v>12</v>
      </c>
      <c r="C221" s="37">
        <f t="shared" si="104"/>
        <v>16</v>
      </c>
      <c r="D221" s="37" t="str">
        <f t="shared" si="105"/>
        <v>1994_12_16</v>
      </c>
      <c r="E221" s="37" t="str">
        <f t="shared" si="107"/>
        <v>1_16_12</v>
      </c>
      <c r="F221" s="37">
        <f t="shared" si="108"/>
        <v>1</v>
      </c>
      <c r="G221" s="37">
        <f t="shared" si="109"/>
        <v>220</v>
      </c>
      <c r="H221" s="37">
        <f t="shared" si="110"/>
        <v>1220</v>
      </c>
      <c r="I221" s="44">
        <v>1994</v>
      </c>
      <c r="J221" s="44" t="s">
        <v>198</v>
      </c>
      <c r="K221" s="44" t="s">
        <v>525</v>
      </c>
      <c r="L221" s="44" t="str">
        <f t="shared" si="111"/>
        <v>1994_商業</v>
      </c>
      <c r="M221" s="44" t="str">
        <f t="shared" si="112"/>
        <v>1994_商業_会計</v>
      </c>
      <c r="N221" s="44">
        <f t="shared" si="106"/>
        <v>1220</v>
      </c>
      <c r="P221" s="44">
        <f t="shared" si="113"/>
        <v>220</v>
      </c>
      <c r="X221" s="46">
        <v>18</v>
      </c>
      <c r="Y221" s="43">
        <f t="shared" si="117"/>
        <v>14</v>
      </c>
      <c r="Z221" s="44" t="str">
        <f t="shared" si="118"/>
        <v>看護</v>
      </c>
      <c r="AA221" s="44" t="str">
        <f t="shared" si="122"/>
        <v/>
      </c>
      <c r="AB221" s="44" t="str">
        <f t="shared" si="122"/>
        <v/>
      </c>
      <c r="AC221" s="44" t="str">
        <f t="shared" si="122"/>
        <v/>
      </c>
      <c r="AD221" s="44" t="str">
        <f t="shared" si="122"/>
        <v/>
      </c>
      <c r="AE221" s="44" t="str">
        <f t="shared" si="122"/>
        <v/>
      </c>
      <c r="AF221" s="44" t="str">
        <f t="shared" si="122"/>
        <v/>
      </c>
      <c r="AG221" s="44" t="str">
        <f t="shared" si="122"/>
        <v/>
      </c>
      <c r="AH221" s="44" t="str">
        <f t="shared" si="122"/>
        <v/>
      </c>
      <c r="AI221" s="44" t="str">
        <f t="shared" si="122"/>
        <v/>
      </c>
      <c r="AJ221" s="44" t="str">
        <f t="shared" si="122"/>
        <v/>
      </c>
      <c r="AK221" s="44" t="str">
        <f t="shared" si="123"/>
        <v/>
      </c>
      <c r="AL221" s="44" t="str">
        <f t="shared" si="123"/>
        <v/>
      </c>
      <c r="AM221" s="44" t="str">
        <f t="shared" si="123"/>
        <v>食品流通</v>
      </c>
      <c r="AN221" s="44" t="str">
        <f t="shared" si="123"/>
        <v>自動車整備</v>
      </c>
      <c r="AO221" s="44" t="str">
        <f t="shared" si="123"/>
        <v>電子商取引</v>
      </c>
      <c r="AP221" s="44" t="str">
        <f t="shared" si="123"/>
        <v>食品製造</v>
      </c>
      <c r="AQ221" s="44" t="str">
        <f t="shared" si="123"/>
        <v>食品</v>
      </c>
      <c r="AR221" s="44" t="str">
        <f t="shared" si="123"/>
        <v/>
      </c>
      <c r="AS221" s="44" t="str">
        <f t="shared" si="123"/>
        <v/>
      </c>
      <c r="AT221" s="44" t="str">
        <f t="shared" si="123"/>
        <v/>
      </c>
      <c r="AU221" s="44" t="str">
        <f t="shared" si="124"/>
        <v/>
      </c>
      <c r="AV221" s="44" t="str">
        <f t="shared" si="124"/>
        <v/>
      </c>
      <c r="AW221" s="44" t="str">
        <f t="shared" si="124"/>
        <v/>
      </c>
      <c r="AX221" s="44" t="str">
        <f t="shared" si="124"/>
        <v/>
      </c>
      <c r="AY221" s="44" t="str">
        <f t="shared" si="124"/>
        <v/>
      </c>
      <c r="AZ221" s="44" t="str">
        <f t="shared" si="124"/>
        <v/>
      </c>
    </row>
    <row r="222" spans="2:52" x14ac:dyDescent="0.2">
      <c r="B222" s="37">
        <f t="shared" si="103"/>
        <v>12</v>
      </c>
      <c r="C222" s="37">
        <f t="shared" si="104"/>
        <v>17</v>
      </c>
      <c r="D222" s="37" t="str">
        <f t="shared" si="105"/>
        <v>1994_12_17</v>
      </c>
      <c r="E222" s="37" t="str">
        <f t="shared" si="107"/>
        <v>1_17_12</v>
      </c>
      <c r="F222" s="37">
        <f t="shared" si="108"/>
        <v>1</v>
      </c>
      <c r="G222" s="37">
        <f t="shared" si="109"/>
        <v>221</v>
      </c>
      <c r="H222" s="37">
        <f t="shared" si="110"/>
        <v>1221</v>
      </c>
      <c r="I222" s="44">
        <v>1994</v>
      </c>
      <c r="J222" s="44" t="s">
        <v>198</v>
      </c>
      <c r="K222" s="44" t="s">
        <v>526</v>
      </c>
      <c r="L222" s="44" t="str">
        <f t="shared" si="111"/>
        <v>1994_商業</v>
      </c>
      <c r="M222" s="44" t="str">
        <f t="shared" si="112"/>
        <v>1994_商業_税務会計</v>
      </c>
      <c r="N222" s="44">
        <f t="shared" si="106"/>
        <v>1221</v>
      </c>
      <c r="P222" s="44">
        <f t="shared" si="113"/>
        <v>221</v>
      </c>
      <c r="X222" s="46">
        <v>19</v>
      </c>
      <c r="Y222" s="43">
        <f t="shared" si="117"/>
        <v>14</v>
      </c>
      <c r="Z222" s="44" t="str">
        <f t="shared" si="118"/>
        <v>専・情報</v>
      </c>
      <c r="AA222" s="44" t="str">
        <f t="shared" si="122"/>
        <v/>
      </c>
      <c r="AB222" s="44" t="str">
        <f t="shared" si="122"/>
        <v/>
      </c>
      <c r="AC222" s="44" t="str">
        <f t="shared" si="122"/>
        <v/>
      </c>
      <c r="AD222" s="44" t="str">
        <f t="shared" si="122"/>
        <v/>
      </c>
      <c r="AE222" s="44" t="str">
        <f t="shared" si="122"/>
        <v/>
      </c>
      <c r="AF222" s="44" t="str">
        <f t="shared" si="122"/>
        <v/>
      </c>
      <c r="AG222" s="44" t="str">
        <f t="shared" si="122"/>
        <v/>
      </c>
      <c r="AH222" s="44" t="str">
        <f t="shared" si="122"/>
        <v/>
      </c>
      <c r="AI222" s="44" t="str">
        <f t="shared" si="122"/>
        <v/>
      </c>
      <c r="AJ222" s="44" t="str">
        <f t="shared" si="122"/>
        <v/>
      </c>
      <c r="AK222" s="44" t="str">
        <f t="shared" si="123"/>
        <v/>
      </c>
      <c r="AL222" s="44" t="str">
        <f t="shared" si="123"/>
        <v/>
      </c>
      <c r="AM222" s="44" t="str">
        <f t="shared" si="123"/>
        <v>森林科学</v>
      </c>
      <c r="AN222" s="44" t="str">
        <f t="shared" si="123"/>
        <v>電気基礎</v>
      </c>
      <c r="AO222" s="44" t="str">
        <f t="shared" si="123"/>
        <v>プログラミング</v>
      </c>
      <c r="AP222" s="44" t="str">
        <f t="shared" si="123"/>
        <v>食品管理</v>
      </c>
      <c r="AQ222" s="44" t="str">
        <f t="shared" si="123"/>
        <v>食品衛生</v>
      </c>
      <c r="AR222" s="44" t="str">
        <f t="shared" si="123"/>
        <v/>
      </c>
      <c r="AS222" s="44" t="str">
        <f t="shared" si="123"/>
        <v/>
      </c>
      <c r="AT222" s="44" t="str">
        <f t="shared" si="123"/>
        <v/>
      </c>
      <c r="AU222" s="44" t="str">
        <f t="shared" si="124"/>
        <v/>
      </c>
      <c r="AV222" s="44" t="str">
        <f t="shared" si="124"/>
        <v/>
      </c>
      <c r="AW222" s="44" t="str">
        <f t="shared" si="124"/>
        <v/>
      </c>
      <c r="AX222" s="44" t="str">
        <f t="shared" si="124"/>
        <v/>
      </c>
      <c r="AY222" s="44" t="str">
        <f t="shared" si="124"/>
        <v/>
      </c>
      <c r="AZ222" s="44" t="str">
        <f t="shared" si="124"/>
        <v/>
      </c>
    </row>
    <row r="223" spans="2:52" x14ac:dyDescent="0.2">
      <c r="B223" s="37">
        <f t="shared" si="103"/>
        <v>12</v>
      </c>
      <c r="C223" s="37">
        <f t="shared" si="104"/>
        <v>18</v>
      </c>
      <c r="D223" s="37" t="str">
        <f t="shared" si="105"/>
        <v>1994_12_18</v>
      </c>
      <c r="E223" s="37" t="str">
        <f t="shared" si="107"/>
        <v>1_18_12</v>
      </c>
      <c r="F223" s="37">
        <f t="shared" si="108"/>
        <v>1</v>
      </c>
      <c r="G223" s="37">
        <f t="shared" si="109"/>
        <v>222</v>
      </c>
      <c r="H223" s="37">
        <f t="shared" si="110"/>
        <v>1222</v>
      </c>
      <c r="I223" s="44">
        <v>1994</v>
      </c>
      <c r="J223" s="44" t="s">
        <v>198</v>
      </c>
      <c r="K223" s="44" t="s">
        <v>527</v>
      </c>
      <c r="L223" s="44" t="str">
        <f t="shared" si="111"/>
        <v>1994_商業</v>
      </c>
      <c r="M223" s="44" t="str">
        <f t="shared" si="112"/>
        <v>1994_商業_文書処理</v>
      </c>
      <c r="N223" s="44">
        <f t="shared" si="106"/>
        <v>1222</v>
      </c>
      <c r="P223" s="44">
        <f t="shared" si="113"/>
        <v>222</v>
      </c>
      <c r="X223" s="46">
        <v>20</v>
      </c>
      <c r="Y223" s="43">
        <f t="shared" si="117"/>
        <v>10</v>
      </c>
      <c r="Z223" s="44" t="str">
        <f t="shared" si="118"/>
        <v>福祉</v>
      </c>
      <c r="AA223" s="44" t="str">
        <f t="shared" si="122"/>
        <v/>
      </c>
      <c r="AB223" s="44" t="str">
        <f t="shared" si="122"/>
        <v/>
      </c>
      <c r="AC223" s="44" t="str">
        <f t="shared" si="122"/>
        <v/>
      </c>
      <c r="AD223" s="44" t="str">
        <f t="shared" si="122"/>
        <v/>
      </c>
      <c r="AE223" s="44" t="str">
        <f t="shared" si="122"/>
        <v/>
      </c>
      <c r="AF223" s="44" t="str">
        <f t="shared" si="122"/>
        <v/>
      </c>
      <c r="AG223" s="44" t="str">
        <f t="shared" si="122"/>
        <v/>
      </c>
      <c r="AH223" s="44" t="str">
        <f t="shared" si="122"/>
        <v/>
      </c>
      <c r="AI223" s="44" t="str">
        <f t="shared" si="122"/>
        <v/>
      </c>
      <c r="AJ223" s="44" t="str">
        <f t="shared" si="122"/>
        <v/>
      </c>
      <c r="AK223" s="44" t="str">
        <f t="shared" si="123"/>
        <v/>
      </c>
      <c r="AL223" s="44" t="str">
        <f t="shared" si="123"/>
        <v/>
      </c>
      <c r="AM223" s="44" t="str">
        <f t="shared" si="123"/>
        <v>森林経営</v>
      </c>
      <c r="AN223" s="44" t="str">
        <f t="shared" si="123"/>
        <v>電気機器</v>
      </c>
      <c r="AO223" s="44" t="str">
        <f t="shared" si="123"/>
        <v>ビジネス情報管理</v>
      </c>
      <c r="AP223" s="44" t="str">
        <f t="shared" si="123"/>
        <v>水産流通</v>
      </c>
      <c r="AQ223" s="44" t="str">
        <f t="shared" si="123"/>
        <v>公衆衛生</v>
      </c>
      <c r="AR223" s="44" t="str">
        <f t="shared" si="123"/>
        <v/>
      </c>
      <c r="AS223" s="44" t="str">
        <f t="shared" si="123"/>
        <v/>
      </c>
      <c r="AT223" s="44" t="str">
        <f t="shared" si="123"/>
        <v/>
      </c>
      <c r="AU223" s="44" t="str">
        <f t="shared" si="124"/>
        <v/>
      </c>
      <c r="AV223" s="44" t="str">
        <f t="shared" si="124"/>
        <v/>
      </c>
      <c r="AW223" s="44" t="str">
        <f t="shared" si="124"/>
        <v/>
      </c>
      <c r="AX223" s="44" t="str">
        <f t="shared" si="124"/>
        <v/>
      </c>
      <c r="AY223" s="44" t="str">
        <f t="shared" si="124"/>
        <v/>
      </c>
      <c r="AZ223" s="44" t="str">
        <f t="shared" si="124"/>
        <v/>
      </c>
    </row>
    <row r="224" spans="2:52" x14ac:dyDescent="0.2">
      <c r="B224" s="37">
        <f t="shared" si="103"/>
        <v>12</v>
      </c>
      <c r="C224" s="37">
        <f t="shared" si="104"/>
        <v>19</v>
      </c>
      <c r="D224" s="37" t="str">
        <f t="shared" si="105"/>
        <v>1994_12_19</v>
      </c>
      <c r="E224" s="37" t="str">
        <f t="shared" si="107"/>
        <v>1_19_12</v>
      </c>
      <c r="F224" s="37">
        <f t="shared" si="108"/>
        <v>1</v>
      </c>
      <c r="G224" s="37">
        <f t="shared" si="109"/>
        <v>223</v>
      </c>
      <c r="H224" s="37">
        <f t="shared" si="110"/>
        <v>1223</v>
      </c>
      <c r="I224" s="44">
        <v>1994</v>
      </c>
      <c r="J224" s="44" t="s">
        <v>198</v>
      </c>
      <c r="K224" s="44" t="s">
        <v>213</v>
      </c>
      <c r="L224" s="44" t="str">
        <f t="shared" si="111"/>
        <v>1994_商業</v>
      </c>
      <c r="M224" s="44" t="str">
        <f t="shared" si="112"/>
        <v>1994_商業_プログラミング</v>
      </c>
      <c r="N224" s="44">
        <f t="shared" si="106"/>
        <v>1223</v>
      </c>
      <c r="P224" s="44">
        <f t="shared" si="113"/>
        <v>223</v>
      </c>
      <c r="X224" s="46">
        <v>21</v>
      </c>
      <c r="Y224" s="43">
        <f t="shared" si="117"/>
        <v>9</v>
      </c>
      <c r="Z224" s="44" t="str">
        <f t="shared" si="118"/>
        <v>理数</v>
      </c>
      <c r="AA224" s="44" t="str">
        <f t="shared" ref="AA224:AJ233" si="125">IFERROR(VLOOKUP($W$201&amp;"_"&amp;AA$201&amp;"_"&amp;$X224,$D:$K,8,0),"")</f>
        <v/>
      </c>
      <c r="AB224" s="44" t="str">
        <f t="shared" si="125"/>
        <v/>
      </c>
      <c r="AC224" s="44" t="str">
        <f t="shared" si="125"/>
        <v/>
      </c>
      <c r="AD224" s="44" t="str">
        <f t="shared" si="125"/>
        <v/>
      </c>
      <c r="AE224" s="44" t="str">
        <f t="shared" si="125"/>
        <v/>
      </c>
      <c r="AF224" s="44" t="str">
        <f t="shared" si="125"/>
        <v/>
      </c>
      <c r="AG224" s="44" t="str">
        <f t="shared" si="125"/>
        <v/>
      </c>
      <c r="AH224" s="44" t="str">
        <f t="shared" si="125"/>
        <v/>
      </c>
      <c r="AI224" s="44" t="str">
        <f t="shared" si="125"/>
        <v/>
      </c>
      <c r="AJ224" s="44" t="str">
        <f t="shared" si="125"/>
        <v/>
      </c>
      <c r="AK224" s="44" t="str">
        <f t="shared" ref="AK224:AT233" si="126">IFERROR(VLOOKUP($W$201&amp;"_"&amp;AK$201&amp;"_"&amp;$X224,$D:$K,8,0),"")</f>
        <v/>
      </c>
      <c r="AL224" s="44" t="str">
        <f t="shared" si="126"/>
        <v/>
      </c>
      <c r="AM224" s="44" t="str">
        <f t="shared" si="126"/>
        <v>林産物利用</v>
      </c>
      <c r="AN224" s="44" t="str">
        <f t="shared" si="126"/>
        <v>電力技術</v>
      </c>
      <c r="AO224" s="44" t="str">
        <f t="shared" si="126"/>
        <v>学校設定科目</v>
      </c>
      <c r="AP224" s="44" t="str">
        <f t="shared" si="126"/>
        <v>ダイビング</v>
      </c>
      <c r="AQ224" s="44" t="str">
        <f t="shared" si="126"/>
        <v>学校設定科目</v>
      </c>
      <c r="AR224" s="44" t="str">
        <f t="shared" si="126"/>
        <v/>
      </c>
      <c r="AS224" s="44" t="str">
        <f t="shared" si="126"/>
        <v/>
      </c>
      <c r="AT224" s="44" t="str">
        <f t="shared" si="126"/>
        <v/>
      </c>
      <c r="AU224" s="44" t="str">
        <f t="shared" ref="AU224:AZ233" si="127">IFERROR(VLOOKUP($W$201&amp;"_"&amp;AU$201&amp;"_"&amp;$X224,$D:$K,8,0),"")</f>
        <v/>
      </c>
      <c r="AV224" s="44" t="str">
        <f t="shared" si="127"/>
        <v/>
      </c>
      <c r="AW224" s="44" t="str">
        <f t="shared" si="127"/>
        <v/>
      </c>
      <c r="AX224" s="44" t="str">
        <f t="shared" si="127"/>
        <v/>
      </c>
      <c r="AY224" s="44" t="str">
        <f t="shared" si="127"/>
        <v/>
      </c>
      <c r="AZ224" s="44" t="str">
        <f t="shared" si="127"/>
        <v/>
      </c>
    </row>
    <row r="225" spans="2:52" x14ac:dyDescent="0.2">
      <c r="B225" s="37">
        <f t="shared" si="103"/>
        <v>12</v>
      </c>
      <c r="C225" s="37">
        <f t="shared" si="104"/>
        <v>20</v>
      </c>
      <c r="D225" s="37" t="str">
        <f t="shared" si="105"/>
        <v>1994_12_20</v>
      </c>
      <c r="E225" s="37" t="str">
        <f t="shared" si="107"/>
        <v>1_20_12</v>
      </c>
      <c r="F225" s="37">
        <f t="shared" si="108"/>
        <v>1</v>
      </c>
      <c r="G225" s="37">
        <f t="shared" si="109"/>
        <v>224</v>
      </c>
      <c r="H225" s="37">
        <f t="shared" si="110"/>
        <v>1224</v>
      </c>
      <c r="I225" s="44">
        <v>1994</v>
      </c>
      <c r="J225" s="44" t="s">
        <v>198</v>
      </c>
      <c r="K225" s="44" t="s">
        <v>528</v>
      </c>
      <c r="L225" s="44" t="str">
        <f t="shared" si="111"/>
        <v>1994_商業</v>
      </c>
      <c r="M225" s="44" t="str">
        <f t="shared" si="112"/>
        <v>1994_商業_情報管理</v>
      </c>
      <c r="N225" s="44">
        <f t="shared" si="106"/>
        <v>1224</v>
      </c>
      <c r="P225" s="44">
        <f t="shared" si="113"/>
        <v>224</v>
      </c>
      <c r="X225" s="46">
        <v>22</v>
      </c>
      <c r="Y225" s="43">
        <f t="shared" si="117"/>
        <v>9</v>
      </c>
      <c r="Z225" s="44" t="str">
        <f t="shared" si="118"/>
        <v>体育</v>
      </c>
      <c r="AA225" s="44" t="str">
        <f t="shared" si="125"/>
        <v/>
      </c>
      <c r="AB225" s="44" t="str">
        <f t="shared" si="125"/>
        <v/>
      </c>
      <c r="AC225" s="44" t="str">
        <f t="shared" si="125"/>
        <v/>
      </c>
      <c r="AD225" s="44" t="str">
        <f t="shared" si="125"/>
        <v/>
      </c>
      <c r="AE225" s="44" t="str">
        <f t="shared" si="125"/>
        <v/>
      </c>
      <c r="AF225" s="44" t="str">
        <f t="shared" si="125"/>
        <v/>
      </c>
      <c r="AG225" s="44" t="str">
        <f t="shared" si="125"/>
        <v/>
      </c>
      <c r="AH225" s="44" t="str">
        <f t="shared" si="125"/>
        <v/>
      </c>
      <c r="AI225" s="44" t="str">
        <f t="shared" si="125"/>
        <v/>
      </c>
      <c r="AJ225" s="44" t="str">
        <f t="shared" si="125"/>
        <v/>
      </c>
      <c r="AK225" s="44" t="str">
        <f t="shared" si="126"/>
        <v/>
      </c>
      <c r="AL225" s="44" t="str">
        <f t="shared" si="126"/>
        <v/>
      </c>
      <c r="AM225" s="44" t="str">
        <f t="shared" si="126"/>
        <v>農業土木設計</v>
      </c>
      <c r="AN225" s="44" t="str">
        <f t="shared" si="126"/>
        <v>電子技術</v>
      </c>
      <c r="AO225" s="44" t="str">
        <f t="shared" si="126"/>
        <v/>
      </c>
      <c r="AP225" s="44" t="str">
        <f t="shared" si="126"/>
        <v>マリンスポーツ</v>
      </c>
      <c r="AQ225" s="44" t="str">
        <f t="shared" si="126"/>
        <v/>
      </c>
      <c r="AR225" s="44" t="str">
        <f t="shared" si="126"/>
        <v/>
      </c>
      <c r="AS225" s="44" t="str">
        <f t="shared" si="126"/>
        <v/>
      </c>
      <c r="AT225" s="44" t="str">
        <f t="shared" si="126"/>
        <v/>
      </c>
      <c r="AU225" s="44" t="str">
        <f t="shared" si="127"/>
        <v/>
      </c>
      <c r="AV225" s="44" t="str">
        <f t="shared" si="127"/>
        <v/>
      </c>
      <c r="AW225" s="44" t="str">
        <f t="shared" si="127"/>
        <v/>
      </c>
      <c r="AX225" s="44" t="str">
        <f t="shared" si="127"/>
        <v/>
      </c>
      <c r="AY225" s="44" t="str">
        <f t="shared" si="127"/>
        <v/>
      </c>
      <c r="AZ225" s="44" t="str">
        <f t="shared" si="127"/>
        <v/>
      </c>
    </row>
    <row r="226" spans="2:52" x14ac:dyDescent="0.2">
      <c r="B226" s="37">
        <f t="shared" si="103"/>
        <v>12</v>
      </c>
      <c r="C226" s="37">
        <f t="shared" si="104"/>
        <v>21</v>
      </c>
      <c r="D226" s="37" t="str">
        <f t="shared" si="105"/>
        <v>1994_12_21</v>
      </c>
      <c r="E226" s="37" t="str">
        <f t="shared" si="107"/>
        <v>1_21_12</v>
      </c>
      <c r="F226" s="37">
        <f t="shared" si="108"/>
        <v>1</v>
      </c>
      <c r="G226" s="37">
        <f t="shared" si="109"/>
        <v>225</v>
      </c>
      <c r="H226" s="37">
        <f t="shared" si="110"/>
        <v>1225</v>
      </c>
      <c r="I226" s="44">
        <v>1994</v>
      </c>
      <c r="J226" s="44" t="s">
        <v>198</v>
      </c>
      <c r="K226" s="44" t="s">
        <v>529</v>
      </c>
      <c r="L226" s="44" t="str">
        <f t="shared" si="111"/>
        <v>1994_商業</v>
      </c>
      <c r="M226" s="44" t="str">
        <f t="shared" si="112"/>
        <v>1994_商業_経営情報</v>
      </c>
      <c r="N226" s="44">
        <f t="shared" si="106"/>
        <v>1225</v>
      </c>
      <c r="P226" s="44">
        <f t="shared" si="113"/>
        <v>225</v>
      </c>
      <c r="X226" s="46">
        <v>23</v>
      </c>
      <c r="Y226" s="43">
        <f t="shared" si="117"/>
        <v>9</v>
      </c>
      <c r="Z226" s="44" t="str">
        <f t="shared" si="118"/>
        <v>音楽</v>
      </c>
      <c r="AA226" s="44" t="str">
        <f t="shared" si="125"/>
        <v/>
      </c>
      <c r="AB226" s="44" t="str">
        <f t="shared" si="125"/>
        <v/>
      </c>
      <c r="AC226" s="44" t="str">
        <f t="shared" si="125"/>
        <v/>
      </c>
      <c r="AD226" s="44" t="str">
        <f t="shared" si="125"/>
        <v/>
      </c>
      <c r="AE226" s="44" t="str">
        <f t="shared" si="125"/>
        <v/>
      </c>
      <c r="AF226" s="44" t="str">
        <f t="shared" si="125"/>
        <v/>
      </c>
      <c r="AG226" s="44" t="str">
        <f t="shared" si="125"/>
        <v/>
      </c>
      <c r="AH226" s="44" t="str">
        <f t="shared" si="125"/>
        <v/>
      </c>
      <c r="AI226" s="44" t="str">
        <f t="shared" si="125"/>
        <v/>
      </c>
      <c r="AJ226" s="44" t="str">
        <f t="shared" si="125"/>
        <v/>
      </c>
      <c r="AK226" s="44" t="str">
        <f t="shared" si="126"/>
        <v/>
      </c>
      <c r="AL226" s="44" t="str">
        <f t="shared" si="126"/>
        <v/>
      </c>
      <c r="AM226" s="44" t="str">
        <f t="shared" si="126"/>
        <v>農業土木施工</v>
      </c>
      <c r="AN226" s="44" t="str">
        <f t="shared" si="126"/>
        <v>電子回路</v>
      </c>
      <c r="AO226" s="44" t="str">
        <f t="shared" si="126"/>
        <v/>
      </c>
      <c r="AP226" s="44" t="str">
        <f t="shared" si="126"/>
        <v>学校設定科目</v>
      </c>
      <c r="AQ226" s="44" t="str">
        <f t="shared" si="126"/>
        <v/>
      </c>
      <c r="AR226" s="44" t="str">
        <f t="shared" si="126"/>
        <v/>
      </c>
      <c r="AS226" s="44" t="str">
        <f t="shared" si="126"/>
        <v/>
      </c>
      <c r="AT226" s="44" t="str">
        <f t="shared" si="126"/>
        <v/>
      </c>
      <c r="AU226" s="44" t="str">
        <f t="shared" si="127"/>
        <v/>
      </c>
      <c r="AV226" s="44" t="str">
        <f t="shared" si="127"/>
        <v/>
      </c>
      <c r="AW226" s="44" t="str">
        <f t="shared" si="127"/>
        <v/>
      </c>
      <c r="AX226" s="44" t="str">
        <f t="shared" si="127"/>
        <v/>
      </c>
      <c r="AY226" s="44" t="str">
        <f t="shared" si="127"/>
        <v/>
      </c>
      <c r="AZ226" s="44" t="str">
        <f t="shared" si="127"/>
        <v/>
      </c>
    </row>
    <row r="227" spans="2:52" x14ac:dyDescent="0.2">
      <c r="B227" s="37">
        <f t="shared" si="103"/>
        <v>12</v>
      </c>
      <c r="C227" s="37">
        <f t="shared" si="104"/>
        <v>22</v>
      </c>
      <c r="D227" s="37" t="str">
        <f t="shared" si="105"/>
        <v>1994_12_22</v>
      </c>
      <c r="E227" s="37" t="str">
        <f t="shared" si="107"/>
        <v>1_22_12</v>
      </c>
      <c r="F227" s="37">
        <f t="shared" si="108"/>
        <v>1</v>
      </c>
      <c r="G227" s="37">
        <f t="shared" si="109"/>
        <v>226</v>
      </c>
      <c r="H227" s="37">
        <f t="shared" si="110"/>
        <v>1226</v>
      </c>
      <c r="I227" s="44">
        <v>1994</v>
      </c>
      <c r="J227" s="44" t="s">
        <v>198</v>
      </c>
      <c r="K227" s="44" t="s">
        <v>421</v>
      </c>
      <c r="L227" s="44" t="str">
        <f t="shared" si="111"/>
        <v>1994_商業</v>
      </c>
      <c r="M227" s="44" t="str">
        <f t="shared" si="112"/>
        <v>1994_商業_その他の科目</v>
      </c>
      <c r="N227" s="44">
        <f t="shared" si="106"/>
        <v>1226</v>
      </c>
      <c r="P227" s="44">
        <f t="shared" si="113"/>
        <v>226</v>
      </c>
      <c r="X227" s="46">
        <v>24</v>
      </c>
      <c r="Y227" s="43">
        <f t="shared" si="117"/>
        <v>14</v>
      </c>
      <c r="Z227" s="44" t="str">
        <f t="shared" si="118"/>
        <v>美術</v>
      </c>
      <c r="AA227" s="44" t="str">
        <f t="shared" si="125"/>
        <v/>
      </c>
      <c r="AB227" s="44" t="str">
        <f t="shared" si="125"/>
        <v/>
      </c>
      <c r="AC227" s="44" t="str">
        <f t="shared" si="125"/>
        <v/>
      </c>
      <c r="AD227" s="44" t="str">
        <f t="shared" si="125"/>
        <v/>
      </c>
      <c r="AE227" s="44" t="str">
        <f t="shared" si="125"/>
        <v/>
      </c>
      <c r="AF227" s="44" t="str">
        <f t="shared" si="125"/>
        <v/>
      </c>
      <c r="AG227" s="44" t="str">
        <f t="shared" si="125"/>
        <v/>
      </c>
      <c r="AH227" s="44" t="str">
        <f t="shared" si="125"/>
        <v/>
      </c>
      <c r="AI227" s="44" t="str">
        <f t="shared" si="125"/>
        <v/>
      </c>
      <c r="AJ227" s="44" t="str">
        <f t="shared" si="125"/>
        <v/>
      </c>
      <c r="AK227" s="44" t="str">
        <f t="shared" si="126"/>
        <v/>
      </c>
      <c r="AL227" s="44" t="str">
        <f t="shared" si="126"/>
        <v/>
      </c>
      <c r="AM227" s="44" t="str">
        <f t="shared" si="126"/>
        <v>水循環</v>
      </c>
      <c r="AN227" s="44" t="str">
        <f t="shared" si="126"/>
        <v>電子計測制御</v>
      </c>
      <c r="AO227" s="44" t="str">
        <f t="shared" si="126"/>
        <v/>
      </c>
      <c r="AP227" s="44" t="str">
        <f t="shared" si="126"/>
        <v/>
      </c>
      <c r="AQ227" s="44" t="str">
        <f t="shared" si="126"/>
        <v/>
      </c>
      <c r="AR227" s="44" t="str">
        <f t="shared" si="126"/>
        <v/>
      </c>
      <c r="AS227" s="44" t="str">
        <f t="shared" si="126"/>
        <v/>
      </c>
      <c r="AT227" s="44" t="str">
        <f t="shared" si="126"/>
        <v/>
      </c>
      <c r="AU227" s="44" t="str">
        <f t="shared" si="127"/>
        <v/>
      </c>
      <c r="AV227" s="44" t="str">
        <f t="shared" si="127"/>
        <v/>
      </c>
      <c r="AW227" s="44" t="str">
        <f t="shared" si="127"/>
        <v/>
      </c>
      <c r="AX227" s="44" t="str">
        <f t="shared" si="127"/>
        <v/>
      </c>
      <c r="AY227" s="44" t="str">
        <f t="shared" si="127"/>
        <v/>
      </c>
      <c r="AZ227" s="44" t="str">
        <f t="shared" si="127"/>
        <v/>
      </c>
    </row>
    <row r="228" spans="2:52" x14ac:dyDescent="0.2">
      <c r="B228" s="37">
        <f t="shared" si="103"/>
        <v>13</v>
      </c>
      <c r="C228" s="37">
        <f t="shared" si="104"/>
        <v>1</v>
      </c>
      <c r="D228" s="37" t="str">
        <f t="shared" si="105"/>
        <v>1994_13_1</v>
      </c>
      <c r="E228" s="37" t="str">
        <f t="shared" si="107"/>
        <v>1_1_13</v>
      </c>
      <c r="F228" s="37">
        <f t="shared" si="108"/>
        <v>1</v>
      </c>
      <c r="G228" s="37">
        <f t="shared" si="109"/>
        <v>227</v>
      </c>
      <c r="H228" s="37">
        <f t="shared" si="110"/>
        <v>1227</v>
      </c>
      <c r="I228" s="44">
        <v>1994</v>
      </c>
      <c r="J228" s="44" t="s">
        <v>215</v>
      </c>
      <c r="K228" s="44" t="s">
        <v>530</v>
      </c>
      <c r="L228" s="44" t="str">
        <f t="shared" si="111"/>
        <v>1994_水産</v>
      </c>
      <c r="M228" s="44" t="str">
        <f t="shared" si="112"/>
        <v>1994_水産_水産一般</v>
      </c>
      <c r="N228" s="44">
        <f t="shared" si="106"/>
        <v>1227</v>
      </c>
      <c r="P228" s="44">
        <f t="shared" si="113"/>
        <v>227</v>
      </c>
      <c r="X228" s="46">
        <v>25</v>
      </c>
      <c r="Y228" s="43">
        <f t="shared" si="117"/>
        <v>6</v>
      </c>
      <c r="Z228" s="44" t="str">
        <f t="shared" si="118"/>
        <v>英語</v>
      </c>
      <c r="AA228" s="44" t="str">
        <f t="shared" si="125"/>
        <v/>
      </c>
      <c r="AB228" s="44" t="str">
        <f t="shared" si="125"/>
        <v/>
      </c>
      <c r="AC228" s="44" t="str">
        <f t="shared" si="125"/>
        <v/>
      </c>
      <c r="AD228" s="44" t="str">
        <f t="shared" si="125"/>
        <v/>
      </c>
      <c r="AE228" s="44" t="str">
        <f t="shared" si="125"/>
        <v/>
      </c>
      <c r="AF228" s="44" t="str">
        <f t="shared" si="125"/>
        <v/>
      </c>
      <c r="AG228" s="44" t="str">
        <f t="shared" si="125"/>
        <v/>
      </c>
      <c r="AH228" s="44" t="str">
        <f t="shared" si="125"/>
        <v/>
      </c>
      <c r="AI228" s="44" t="str">
        <f t="shared" si="125"/>
        <v/>
      </c>
      <c r="AJ228" s="44" t="str">
        <f t="shared" si="125"/>
        <v/>
      </c>
      <c r="AK228" s="44" t="str">
        <f t="shared" si="126"/>
        <v/>
      </c>
      <c r="AL228" s="44" t="str">
        <f t="shared" si="126"/>
        <v/>
      </c>
      <c r="AM228" s="44" t="str">
        <f t="shared" si="126"/>
        <v>造園計画</v>
      </c>
      <c r="AN228" s="44" t="str">
        <f t="shared" si="126"/>
        <v>通信技術</v>
      </c>
      <c r="AO228" s="44" t="str">
        <f t="shared" si="126"/>
        <v/>
      </c>
      <c r="AP228" s="44" t="str">
        <f t="shared" si="126"/>
        <v/>
      </c>
      <c r="AQ228" s="44" t="str">
        <f t="shared" si="126"/>
        <v/>
      </c>
      <c r="AR228" s="44" t="str">
        <f t="shared" si="126"/>
        <v/>
      </c>
      <c r="AS228" s="44" t="str">
        <f t="shared" si="126"/>
        <v/>
      </c>
      <c r="AT228" s="44" t="str">
        <f t="shared" si="126"/>
        <v/>
      </c>
      <c r="AU228" s="44" t="str">
        <f t="shared" si="127"/>
        <v/>
      </c>
      <c r="AV228" s="44" t="str">
        <f t="shared" si="127"/>
        <v/>
      </c>
      <c r="AW228" s="44" t="str">
        <f t="shared" si="127"/>
        <v/>
      </c>
      <c r="AX228" s="44" t="str">
        <f t="shared" si="127"/>
        <v/>
      </c>
      <c r="AY228" s="44" t="str">
        <f t="shared" si="127"/>
        <v/>
      </c>
      <c r="AZ228" s="44" t="str">
        <f t="shared" si="127"/>
        <v/>
      </c>
    </row>
    <row r="229" spans="2:52" x14ac:dyDescent="0.2">
      <c r="B229" s="37">
        <f t="shared" si="103"/>
        <v>13</v>
      </c>
      <c r="C229" s="37">
        <f t="shared" si="104"/>
        <v>2</v>
      </c>
      <c r="D229" s="37" t="str">
        <f t="shared" si="105"/>
        <v>1994_13_2</v>
      </c>
      <c r="E229" s="37" t="str">
        <f t="shared" si="107"/>
        <v>1_2_13</v>
      </c>
      <c r="F229" s="37">
        <f t="shared" si="108"/>
        <v>1</v>
      </c>
      <c r="G229" s="37">
        <f t="shared" si="109"/>
        <v>228</v>
      </c>
      <c r="H229" s="37">
        <f t="shared" si="110"/>
        <v>1228</v>
      </c>
      <c r="I229" s="44">
        <v>1994</v>
      </c>
      <c r="J229" s="44" t="s">
        <v>215</v>
      </c>
      <c r="K229" s="44" t="s">
        <v>531</v>
      </c>
      <c r="L229" s="44" t="str">
        <f t="shared" si="111"/>
        <v>1994_水産</v>
      </c>
      <c r="M229" s="44" t="str">
        <f t="shared" si="112"/>
        <v>1994_水産_水産情報処理</v>
      </c>
      <c r="N229" s="44">
        <f t="shared" si="106"/>
        <v>1228</v>
      </c>
      <c r="P229" s="44">
        <f t="shared" si="113"/>
        <v>228</v>
      </c>
      <c r="X229" s="46">
        <v>26</v>
      </c>
      <c r="Y229" s="43" t="str">
        <f t="shared" si="117"/>
        <v/>
      </c>
      <c r="Z229" s="44" t="str">
        <f t="shared" si="118"/>
        <v/>
      </c>
      <c r="AA229" s="44" t="str">
        <f t="shared" si="125"/>
        <v/>
      </c>
      <c r="AB229" s="44" t="str">
        <f t="shared" si="125"/>
        <v/>
      </c>
      <c r="AC229" s="44" t="str">
        <f t="shared" si="125"/>
        <v/>
      </c>
      <c r="AD229" s="44" t="str">
        <f t="shared" si="125"/>
        <v/>
      </c>
      <c r="AE229" s="44" t="str">
        <f t="shared" si="125"/>
        <v/>
      </c>
      <c r="AF229" s="44" t="str">
        <f t="shared" si="125"/>
        <v/>
      </c>
      <c r="AG229" s="44" t="str">
        <f t="shared" si="125"/>
        <v/>
      </c>
      <c r="AH229" s="44" t="str">
        <f t="shared" si="125"/>
        <v/>
      </c>
      <c r="AI229" s="44" t="str">
        <f t="shared" si="125"/>
        <v/>
      </c>
      <c r="AJ229" s="44" t="str">
        <f t="shared" si="125"/>
        <v/>
      </c>
      <c r="AK229" s="44" t="str">
        <f t="shared" si="126"/>
        <v/>
      </c>
      <c r="AL229" s="44" t="str">
        <f t="shared" si="126"/>
        <v/>
      </c>
      <c r="AM229" s="44" t="str">
        <f t="shared" si="126"/>
        <v>造園技術</v>
      </c>
      <c r="AN229" s="44" t="str">
        <f t="shared" si="126"/>
        <v>電子情報技術</v>
      </c>
      <c r="AO229" s="44" t="str">
        <f t="shared" si="126"/>
        <v/>
      </c>
      <c r="AP229" s="44" t="str">
        <f t="shared" si="126"/>
        <v/>
      </c>
      <c r="AQ229" s="44" t="str">
        <f t="shared" si="126"/>
        <v/>
      </c>
      <c r="AR229" s="44" t="str">
        <f t="shared" si="126"/>
        <v/>
      </c>
      <c r="AS229" s="44" t="str">
        <f t="shared" si="126"/>
        <v/>
      </c>
      <c r="AT229" s="44" t="str">
        <f t="shared" si="126"/>
        <v/>
      </c>
      <c r="AU229" s="44" t="str">
        <f t="shared" si="127"/>
        <v/>
      </c>
      <c r="AV229" s="44" t="str">
        <f t="shared" si="127"/>
        <v/>
      </c>
      <c r="AW229" s="44" t="str">
        <f t="shared" si="127"/>
        <v/>
      </c>
      <c r="AX229" s="44" t="str">
        <f t="shared" si="127"/>
        <v/>
      </c>
      <c r="AY229" s="44" t="str">
        <f t="shared" si="127"/>
        <v/>
      </c>
      <c r="AZ229" s="44" t="str">
        <f t="shared" si="127"/>
        <v/>
      </c>
    </row>
    <row r="230" spans="2:52" x14ac:dyDescent="0.2">
      <c r="B230" s="37">
        <f t="shared" si="103"/>
        <v>13</v>
      </c>
      <c r="C230" s="37">
        <f t="shared" si="104"/>
        <v>3</v>
      </c>
      <c r="D230" s="37" t="str">
        <f t="shared" si="105"/>
        <v>1994_13_3</v>
      </c>
      <c r="E230" s="37" t="str">
        <f t="shared" si="107"/>
        <v>1_3_13</v>
      </c>
      <c r="F230" s="37">
        <f t="shared" si="108"/>
        <v>1</v>
      </c>
      <c r="G230" s="37">
        <f t="shared" si="109"/>
        <v>229</v>
      </c>
      <c r="H230" s="37">
        <f t="shared" si="110"/>
        <v>1229</v>
      </c>
      <c r="I230" s="44">
        <v>1994</v>
      </c>
      <c r="J230" s="44" t="s">
        <v>215</v>
      </c>
      <c r="K230" s="44" t="s">
        <v>114</v>
      </c>
      <c r="L230" s="44" t="str">
        <f t="shared" si="111"/>
        <v>1994_水産</v>
      </c>
      <c r="M230" s="44" t="str">
        <f t="shared" si="112"/>
        <v>1994_水産_総合実習</v>
      </c>
      <c r="N230" s="44">
        <f t="shared" si="106"/>
        <v>1229</v>
      </c>
      <c r="P230" s="44">
        <f t="shared" si="113"/>
        <v>229</v>
      </c>
      <c r="X230" s="46">
        <v>27</v>
      </c>
      <c r="Y230" s="43" t="str">
        <f t="shared" si="117"/>
        <v/>
      </c>
      <c r="Z230" s="44" t="str">
        <f t="shared" si="118"/>
        <v/>
      </c>
      <c r="AA230" s="44" t="str">
        <f t="shared" si="125"/>
        <v/>
      </c>
      <c r="AB230" s="44" t="str">
        <f t="shared" si="125"/>
        <v/>
      </c>
      <c r="AC230" s="44" t="str">
        <f t="shared" si="125"/>
        <v/>
      </c>
      <c r="AD230" s="44" t="str">
        <f t="shared" si="125"/>
        <v/>
      </c>
      <c r="AE230" s="44" t="str">
        <f t="shared" si="125"/>
        <v/>
      </c>
      <c r="AF230" s="44" t="str">
        <f t="shared" si="125"/>
        <v/>
      </c>
      <c r="AG230" s="44" t="str">
        <f t="shared" si="125"/>
        <v/>
      </c>
      <c r="AH230" s="44" t="str">
        <f t="shared" si="125"/>
        <v/>
      </c>
      <c r="AI230" s="44" t="str">
        <f t="shared" si="125"/>
        <v/>
      </c>
      <c r="AJ230" s="44" t="str">
        <f t="shared" si="125"/>
        <v/>
      </c>
      <c r="AK230" s="44" t="str">
        <f t="shared" si="126"/>
        <v/>
      </c>
      <c r="AL230" s="44" t="str">
        <f t="shared" si="126"/>
        <v/>
      </c>
      <c r="AM230" s="44" t="str">
        <f t="shared" si="126"/>
        <v>環境緑化材料</v>
      </c>
      <c r="AN230" s="44" t="str">
        <f t="shared" si="126"/>
        <v>プログラミング技術</v>
      </c>
      <c r="AO230" s="44" t="str">
        <f t="shared" si="126"/>
        <v/>
      </c>
      <c r="AP230" s="44" t="str">
        <f t="shared" si="126"/>
        <v/>
      </c>
      <c r="AQ230" s="44" t="str">
        <f t="shared" si="126"/>
        <v/>
      </c>
      <c r="AR230" s="44" t="str">
        <f t="shared" si="126"/>
        <v/>
      </c>
      <c r="AS230" s="44" t="str">
        <f t="shared" si="126"/>
        <v/>
      </c>
      <c r="AT230" s="44" t="str">
        <f t="shared" si="126"/>
        <v/>
      </c>
      <c r="AU230" s="44" t="str">
        <f t="shared" si="127"/>
        <v/>
      </c>
      <c r="AV230" s="44" t="str">
        <f t="shared" si="127"/>
        <v/>
      </c>
      <c r="AW230" s="44" t="str">
        <f t="shared" si="127"/>
        <v/>
      </c>
      <c r="AX230" s="44" t="str">
        <f t="shared" si="127"/>
        <v/>
      </c>
      <c r="AY230" s="44" t="str">
        <f t="shared" si="127"/>
        <v/>
      </c>
      <c r="AZ230" s="44" t="str">
        <f t="shared" si="127"/>
        <v/>
      </c>
    </row>
    <row r="231" spans="2:52" x14ac:dyDescent="0.2">
      <c r="B231" s="37">
        <f t="shared" si="103"/>
        <v>13</v>
      </c>
      <c r="C231" s="37">
        <f t="shared" si="104"/>
        <v>4</v>
      </c>
      <c r="D231" s="37" t="str">
        <f t="shared" si="105"/>
        <v>1994_13_4</v>
      </c>
      <c r="E231" s="37" t="str">
        <f t="shared" si="107"/>
        <v>1_4_13</v>
      </c>
      <c r="F231" s="37">
        <f t="shared" si="108"/>
        <v>1</v>
      </c>
      <c r="G231" s="37">
        <f t="shared" si="109"/>
        <v>230</v>
      </c>
      <c r="H231" s="37">
        <f t="shared" si="110"/>
        <v>1230</v>
      </c>
      <c r="I231" s="44">
        <v>1994</v>
      </c>
      <c r="J231" s="44" t="s">
        <v>215</v>
      </c>
      <c r="K231" s="44" t="s">
        <v>113</v>
      </c>
      <c r="L231" s="44" t="str">
        <f t="shared" si="111"/>
        <v>1994_水産</v>
      </c>
      <c r="M231" s="44" t="str">
        <f t="shared" si="112"/>
        <v>1994_水産_課題研究</v>
      </c>
      <c r="N231" s="44">
        <f t="shared" si="106"/>
        <v>1230</v>
      </c>
      <c r="P231" s="44">
        <f t="shared" si="113"/>
        <v>230</v>
      </c>
      <c r="X231" s="46">
        <v>28</v>
      </c>
      <c r="Y231" s="43" t="str">
        <f t="shared" si="117"/>
        <v/>
      </c>
      <c r="Z231" s="44" t="str">
        <f t="shared" si="118"/>
        <v/>
      </c>
      <c r="AA231" s="44" t="str">
        <f t="shared" si="125"/>
        <v/>
      </c>
      <c r="AB231" s="44" t="str">
        <f t="shared" si="125"/>
        <v/>
      </c>
      <c r="AC231" s="44" t="str">
        <f t="shared" si="125"/>
        <v/>
      </c>
      <c r="AD231" s="44" t="str">
        <f t="shared" si="125"/>
        <v/>
      </c>
      <c r="AE231" s="44" t="str">
        <f t="shared" si="125"/>
        <v/>
      </c>
      <c r="AF231" s="44" t="str">
        <f t="shared" si="125"/>
        <v/>
      </c>
      <c r="AG231" s="44" t="str">
        <f t="shared" si="125"/>
        <v/>
      </c>
      <c r="AH231" s="44" t="str">
        <f t="shared" si="125"/>
        <v/>
      </c>
      <c r="AI231" s="44" t="str">
        <f t="shared" si="125"/>
        <v/>
      </c>
      <c r="AJ231" s="44" t="str">
        <f t="shared" si="125"/>
        <v/>
      </c>
      <c r="AK231" s="44" t="str">
        <f t="shared" si="126"/>
        <v/>
      </c>
      <c r="AL231" s="44" t="str">
        <f t="shared" si="126"/>
        <v/>
      </c>
      <c r="AM231" s="44" t="str">
        <f t="shared" si="126"/>
        <v>測量</v>
      </c>
      <c r="AN231" s="44" t="str">
        <f t="shared" si="126"/>
        <v>ハードウェア技術</v>
      </c>
      <c r="AO231" s="44" t="str">
        <f t="shared" si="126"/>
        <v/>
      </c>
      <c r="AP231" s="44" t="str">
        <f t="shared" si="126"/>
        <v/>
      </c>
      <c r="AQ231" s="44" t="str">
        <f t="shared" si="126"/>
        <v/>
      </c>
      <c r="AR231" s="44" t="str">
        <f t="shared" si="126"/>
        <v/>
      </c>
      <c r="AS231" s="44" t="str">
        <f t="shared" si="126"/>
        <v/>
      </c>
      <c r="AT231" s="44" t="str">
        <f t="shared" si="126"/>
        <v/>
      </c>
      <c r="AU231" s="44" t="str">
        <f t="shared" si="127"/>
        <v/>
      </c>
      <c r="AV231" s="44" t="str">
        <f t="shared" si="127"/>
        <v/>
      </c>
      <c r="AW231" s="44" t="str">
        <f t="shared" si="127"/>
        <v/>
      </c>
      <c r="AX231" s="44" t="str">
        <f t="shared" si="127"/>
        <v/>
      </c>
      <c r="AY231" s="44" t="str">
        <f t="shared" si="127"/>
        <v/>
      </c>
      <c r="AZ231" s="44" t="str">
        <f t="shared" si="127"/>
        <v/>
      </c>
    </row>
    <row r="232" spans="2:52" x14ac:dyDescent="0.2">
      <c r="B232" s="37">
        <f t="shared" si="103"/>
        <v>13</v>
      </c>
      <c r="C232" s="37">
        <f t="shared" si="104"/>
        <v>5</v>
      </c>
      <c r="D232" s="37" t="str">
        <f t="shared" si="105"/>
        <v>1994_13_5</v>
      </c>
      <c r="E232" s="37" t="str">
        <f t="shared" si="107"/>
        <v>1_5_13</v>
      </c>
      <c r="F232" s="37">
        <f t="shared" si="108"/>
        <v>1</v>
      </c>
      <c r="G232" s="37">
        <f t="shared" si="109"/>
        <v>231</v>
      </c>
      <c r="H232" s="37">
        <f t="shared" si="110"/>
        <v>1231</v>
      </c>
      <c r="I232" s="44">
        <v>1994</v>
      </c>
      <c r="J232" s="44" t="s">
        <v>215</v>
      </c>
      <c r="K232" s="44" t="s">
        <v>219</v>
      </c>
      <c r="L232" s="44" t="str">
        <f t="shared" si="111"/>
        <v>1994_水産</v>
      </c>
      <c r="M232" s="44" t="str">
        <f t="shared" si="112"/>
        <v>1994_水産_漁業</v>
      </c>
      <c r="N232" s="44">
        <f t="shared" si="106"/>
        <v>1231</v>
      </c>
      <c r="P232" s="44">
        <f t="shared" si="113"/>
        <v>231</v>
      </c>
      <c r="X232" s="46">
        <v>29</v>
      </c>
      <c r="Y232" s="43" t="str">
        <f t="shared" si="117"/>
        <v/>
      </c>
      <c r="Z232" s="44" t="str">
        <f t="shared" si="118"/>
        <v/>
      </c>
      <c r="AA232" s="44" t="str">
        <f t="shared" si="125"/>
        <v/>
      </c>
      <c r="AB232" s="44" t="str">
        <f t="shared" si="125"/>
        <v/>
      </c>
      <c r="AC232" s="44" t="str">
        <f t="shared" si="125"/>
        <v/>
      </c>
      <c r="AD232" s="44" t="str">
        <f t="shared" si="125"/>
        <v/>
      </c>
      <c r="AE232" s="44" t="str">
        <f t="shared" si="125"/>
        <v/>
      </c>
      <c r="AF232" s="44" t="str">
        <f t="shared" si="125"/>
        <v/>
      </c>
      <c r="AG232" s="44" t="str">
        <f t="shared" si="125"/>
        <v/>
      </c>
      <c r="AH232" s="44" t="str">
        <f t="shared" si="125"/>
        <v/>
      </c>
      <c r="AI232" s="44" t="str">
        <f t="shared" si="125"/>
        <v/>
      </c>
      <c r="AJ232" s="44" t="str">
        <f t="shared" si="125"/>
        <v/>
      </c>
      <c r="AK232" s="44" t="str">
        <f t="shared" si="126"/>
        <v/>
      </c>
      <c r="AL232" s="44" t="str">
        <f t="shared" si="126"/>
        <v/>
      </c>
      <c r="AM232" s="44" t="str">
        <f t="shared" si="126"/>
        <v>生物活用</v>
      </c>
      <c r="AN232" s="44" t="str">
        <f t="shared" si="126"/>
        <v>ソフトウェア技術</v>
      </c>
      <c r="AO232" s="44" t="str">
        <f t="shared" si="126"/>
        <v/>
      </c>
      <c r="AP232" s="44" t="str">
        <f t="shared" si="126"/>
        <v/>
      </c>
      <c r="AQ232" s="44" t="str">
        <f t="shared" si="126"/>
        <v/>
      </c>
      <c r="AR232" s="44" t="str">
        <f t="shared" si="126"/>
        <v/>
      </c>
      <c r="AS232" s="44" t="str">
        <f t="shared" si="126"/>
        <v/>
      </c>
      <c r="AT232" s="44" t="str">
        <f t="shared" si="126"/>
        <v/>
      </c>
      <c r="AU232" s="44" t="str">
        <f t="shared" si="127"/>
        <v/>
      </c>
      <c r="AV232" s="44" t="str">
        <f t="shared" si="127"/>
        <v/>
      </c>
      <c r="AW232" s="44" t="str">
        <f t="shared" si="127"/>
        <v/>
      </c>
      <c r="AX232" s="44" t="str">
        <f t="shared" si="127"/>
        <v/>
      </c>
      <c r="AY232" s="44" t="str">
        <f t="shared" si="127"/>
        <v/>
      </c>
      <c r="AZ232" s="44" t="str">
        <f t="shared" si="127"/>
        <v/>
      </c>
    </row>
    <row r="233" spans="2:52" x14ac:dyDescent="0.2">
      <c r="B233" s="37">
        <f t="shared" si="103"/>
        <v>13</v>
      </c>
      <c r="C233" s="37">
        <f t="shared" si="104"/>
        <v>6</v>
      </c>
      <c r="D233" s="37" t="str">
        <f t="shared" si="105"/>
        <v>1994_13_6</v>
      </c>
      <c r="E233" s="37" t="str">
        <f t="shared" si="107"/>
        <v>1_6_13</v>
      </c>
      <c r="F233" s="37">
        <f t="shared" si="108"/>
        <v>1</v>
      </c>
      <c r="G233" s="37">
        <f t="shared" si="109"/>
        <v>232</v>
      </c>
      <c r="H233" s="37">
        <f t="shared" si="110"/>
        <v>1232</v>
      </c>
      <c r="I233" s="44">
        <v>1994</v>
      </c>
      <c r="J233" s="44" t="s">
        <v>215</v>
      </c>
      <c r="K233" s="44" t="s">
        <v>220</v>
      </c>
      <c r="L233" s="44" t="str">
        <f t="shared" si="111"/>
        <v>1994_水産</v>
      </c>
      <c r="M233" s="44" t="str">
        <f t="shared" si="112"/>
        <v>1994_水産_航海・計器</v>
      </c>
      <c r="N233" s="44">
        <f t="shared" si="106"/>
        <v>1232</v>
      </c>
      <c r="P233" s="44">
        <f t="shared" si="113"/>
        <v>232</v>
      </c>
      <c r="X233" s="46">
        <v>30</v>
      </c>
      <c r="Y233" s="43" t="str">
        <f t="shared" si="117"/>
        <v/>
      </c>
      <c r="Z233" s="44" t="str">
        <f t="shared" si="118"/>
        <v/>
      </c>
      <c r="AA233" s="44" t="str">
        <f t="shared" si="125"/>
        <v/>
      </c>
      <c r="AB233" s="44" t="str">
        <f t="shared" si="125"/>
        <v/>
      </c>
      <c r="AC233" s="44" t="str">
        <f t="shared" si="125"/>
        <v/>
      </c>
      <c r="AD233" s="44" t="str">
        <f t="shared" si="125"/>
        <v/>
      </c>
      <c r="AE233" s="44" t="str">
        <f t="shared" si="125"/>
        <v/>
      </c>
      <c r="AF233" s="44" t="str">
        <f t="shared" si="125"/>
        <v/>
      </c>
      <c r="AG233" s="44" t="str">
        <f t="shared" si="125"/>
        <v/>
      </c>
      <c r="AH233" s="44" t="str">
        <f t="shared" si="125"/>
        <v/>
      </c>
      <c r="AI233" s="44" t="str">
        <f t="shared" si="125"/>
        <v/>
      </c>
      <c r="AJ233" s="44" t="str">
        <f t="shared" si="125"/>
        <v/>
      </c>
      <c r="AK233" s="44" t="str">
        <f t="shared" si="126"/>
        <v/>
      </c>
      <c r="AL233" s="44" t="str">
        <f t="shared" si="126"/>
        <v/>
      </c>
      <c r="AM233" s="44" t="str">
        <f t="shared" si="126"/>
        <v>グリーンライフ</v>
      </c>
      <c r="AN233" s="44" t="str">
        <f t="shared" si="126"/>
        <v>コンピュータシステム技術</v>
      </c>
      <c r="AO233" s="44" t="str">
        <f t="shared" si="126"/>
        <v/>
      </c>
      <c r="AP233" s="44" t="str">
        <f t="shared" si="126"/>
        <v/>
      </c>
      <c r="AQ233" s="44" t="str">
        <f t="shared" si="126"/>
        <v/>
      </c>
      <c r="AR233" s="44" t="str">
        <f t="shared" si="126"/>
        <v/>
      </c>
      <c r="AS233" s="44" t="str">
        <f t="shared" si="126"/>
        <v/>
      </c>
      <c r="AT233" s="44" t="str">
        <f t="shared" si="126"/>
        <v/>
      </c>
      <c r="AU233" s="44" t="str">
        <f t="shared" si="127"/>
        <v/>
      </c>
      <c r="AV233" s="44" t="str">
        <f t="shared" si="127"/>
        <v/>
      </c>
      <c r="AW233" s="44" t="str">
        <f t="shared" si="127"/>
        <v/>
      </c>
      <c r="AX233" s="44" t="str">
        <f t="shared" si="127"/>
        <v/>
      </c>
      <c r="AY233" s="44" t="str">
        <f t="shared" si="127"/>
        <v/>
      </c>
      <c r="AZ233" s="44" t="str">
        <f t="shared" si="127"/>
        <v/>
      </c>
    </row>
    <row r="234" spans="2:52" x14ac:dyDescent="0.2">
      <c r="B234" s="37">
        <f t="shared" si="103"/>
        <v>13</v>
      </c>
      <c r="C234" s="37">
        <f t="shared" si="104"/>
        <v>7</v>
      </c>
      <c r="D234" s="37" t="str">
        <f t="shared" si="105"/>
        <v>1994_13_7</v>
      </c>
      <c r="E234" s="37" t="str">
        <f t="shared" si="107"/>
        <v>1_7_13</v>
      </c>
      <c r="F234" s="37">
        <f t="shared" si="108"/>
        <v>1</v>
      </c>
      <c r="G234" s="37">
        <f t="shared" si="109"/>
        <v>233</v>
      </c>
      <c r="H234" s="37">
        <f t="shared" si="110"/>
        <v>1233</v>
      </c>
      <c r="I234" s="44">
        <v>1994</v>
      </c>
      <c r="J234" s="44" t="s">
        <v>215</v>
      </c>
      <c r="K234" s="44" t="s">
        <v>532</v>
      </c>
      <c r="L234" s="44" t="str">
        <f t="shared" si="111"/>
        <v>1994_水産</v>
      </c>
      <c r="M234" s="44" t="str">
        <f t="shared" si="112"/>
        <v>1994_水産_漁船運用</v>
      </c>
      <c r="N234" s="44">
        <f t="shared" si="106"/>
        <v>1233</v>
      </c>
      <c r="P234" s="44">
        <f t="shared" si="113"/>
        <v>233</v>
      </c>
      <c r="X234" s="46">
        <v>31</v>
      </c>
      <c r="Y234" s="43" t="str">
        <f t="shared" si="117"/>
        <v/>
      </c>
      <c r="Z234" s="44" t="str">
        <f t="shared" si="118"/>
        <v/>
      </c>
      <c r="AA234" s="44" t="str">
        <f t="shared" ref="AA234:AJ243" si="128">IFERROR(VLOOKUP($W$201&amp;"_"&amp;AA$201&amp;"_"&amp;$X234,$D:$K,8,0),"")</f>
        <v/>
      </c>
      <c r="AB234" s="44" t="str">
        <f t="shared" si="128"/>
        <v/>
      </c>
      <c r="AC234" s="44" t="str">
        <f t="shared" si="128"/>
        <v/>
      </c>
      <c r="AD234" s="44" t="str">
        <f t="shared" si="128"/>
        <v/>
      </c>
      <c r="AE234" s="44" t="str">
        <f t="shared" si="128"/>
        <v/>
      </c>
      <c r="AF234" s="44" t="str">
        <f t="shared" si="128"/>
        <v/>
      </c>
      <c r="AG234" s="44" t="str">
        <f t="shared" si="128"/>
        <v/>
      </c>
      <c r="AH234" s="44" t="str">
        <f t="shared" si="128"/>
        <v/>
      </c>
      <c r="AI234" s="44" t="str">
        <f t="shared" si="128"/>
        <v/>
      </c>
      <c r="AJ234" s="44" t="str">
        <f t="shared" si="128"/>
        <v/>
      </c>
      <c r="AK234" s="44" t="str">
        <f t="shared" ref="AK234:AT243" si="129">IFERROR(VLOOKUP($W$201&amp;"_"&amp;AK$201&amp;"_"&amp;$X234,$D:$K,8,0),"")</f>
        <v/>
      </c>
      <c r="AL234" s="44" t="str">
        <f t="shared" si="129"/>
        <v/>
      </c>
      <c r="AM234" s="44" t="str">
        <f t="shared" si="129"/>
        <v>学校設定科目</v>
      </c>
      <c r="AN234" s="44" t="str">
        <f t="shared" si="129"/>
        <v>建築構造</v>
      </c>
      <c r="AO234" s="44" t="str">
        <f t="shared" si="129"/>
        <v/>
      </c>
      <c r="AP234" s="44" t="str">
        <f t="shared" si="129"/>
        <v/>
      </c>
      <c r="AQ234" s="44" t="str">
        <f t="shared" si="129"/>
        <v/>
      </c>
      <c r="AR234" s="44" t="str">
        <f t="shared" si="129"/>
        <v/>
      </c>
      <c r="AS234" s="44" t="str">
        <f t="shared" si="129"/>
        <v/>
      </c>
      <c r="AT234" s="44" t="str">
        <f t="shared" si="129"/>
        <v/>
      </c>
      <c r="AU234" s="44" t="str">
        <f t="shared" ref="AU234:AZ243" si="130">IFERROR(VLOOKUP($W$201&amp;"_"&amp;AU$201&amp;"_"&amp;$X234,$D:$K,8,0),"")</f>
        <v/>
      </c>
      <c r="AV234" s="44" t="str">
        <f t="shared" si="130"/>
        <v/>
      </c>
      <c r="AW234" s="44" t="str">
        <f t="shared" si="130"/>
        <v/>
      </c>
      <c r="AX234" s="44" t="str">
        <f t="shared" si="130"/>
        <v/>
      </c>
      <c r="AY234" s="44" t="str">
        <f t="shared" si="130"/>
        <v/>
      </c>
      <c r="AZ234" s="44" t="str">
        <f t="shared" si="130"/>
        <v/>
      </c>
    </row>
    <row r="235" spans="2:52" x14ac:dyDescent="0.2">
      <c r="B235" s="37">
        <f t="shared" si="103"/>
        <v>13</v>
      </c>
      <c r="C235" s="37">
        <f t="shared" si="104"/>
        <v>8</v>
      </c>
      <c r="D235" s="37" t="str">
        <f t="shared" si="105"/>
        <v>1994_13_8</v>
      </c>
      <c r="E235" s="37" t="str">
        <f t="shared" si="107"/>
        <v>1_8_13</v>
      </c>
      <c r="F235" s="37">
        <f t="shared" si="108"/>
        <v>1</v>
      </c>
      <c r="G235" s="37">
        <f t="shared" si="109"/>
        <v>234</v>
      </c>
      <c r="H235" s="37">
        <f t="shared" si="110"/>
        <v>1234</v>
      </c>
      <c r="I235" s="44">
        <v>1994</v>
      </c>
      <c r="J235" s="44" t="s">
        <v>215</v>
      </c>
      <c r="K235" s="44" t="s">
        <v>533</v>
      </c>
      <c r="L235" s="44" t="str">
        <f t="shared" si="111"/>
        <v>1994_水産</v>
      </c>
      <c r="M235" s="44" t="str">
        <f t="shared" si="112"/>
        <v>1994_水産_水産経済</v>
      </c>
      <c r="N235" s="44">
        <f t="shared" si="106"/>
        <v>1234</v>
      </c>
      <c r="P235" s="44">
        <f t="shared" si="113"/>
        <v>234</v>
      </c>
      <c r="X235" s="46">
        <v>32</v>
      </c>
      <c r="Y235" s="43" t="str">
        <f t="shared" si="117"/>
        <v/>
      </c>
      <c r="Z235" s="44" t="str">
        <f t="shared" si="118"/>
        <v/>
      </c>
      <c r="AA235" s="44" t="str">
        <f t="shared" si="128"/>
        <v/>
      </c>
      <c r="AB235" s="44" t="str">
        <f t="shared" si="128"/>
        <v/>
      </c>
      <c r="AC235" s="44" t="str">
        <f t="shared" si="128"/>
        <v/>
      </c>
      <c r="AD235" s="44" t="str">
        <f t="shared" si="128"/>
        <v/>
      </c>
      <c r="AE235" s="44" t="str">
        <f t="shared" si="128"/>
        <v/>
      </c>
      <c r="AF235" s="44" t="str">
        <f t="shared" si="128"/>
        <v/>
      </c>
      <c r="AG235" s="44" t="str">
        <f t="shared" si="128"/>
        <v/>
      </c>
      <c r="AH235" s="44" t="str">
        <f t="shared" si="128"/>
        <v/>
      </c>
      <c r="AI235" s="44" t="str">
        <f t="shared" si="128"/>
        <v/>
      </c>
      <c r="AJ235" s="44" t="str">
        <f t="shared" si="128"/>
        <v/>
      </c>
      <c r="AK235" s="44" t="str">
        <f t="shared" si="129"/>
        <v/>
      </c>
      <c r="AL235" s="44" t="str">
        <f t="shared" si="129"/>
        <v/>
      </c>
      <c r="AM235" s="44" t="str">
        <f t="shared" si="129"/>
        <v/>
      </c>
      <c r="AN235" s="44" t="str">
        <f t="shared" si="129"/>
        <v>建築計画</v>
      </c>
      <c r="AO235" s="44" t="str">
        <f t="shared" si="129"/>
        <v/>
      </c>
      <c r="AP235" s="44" t="str">
        <f t="shared" si="129"/>
        <v/>
      </c>
      <c r="AQ235" s="44" t="str">
        <f t="shared" si="129"/>
        <v/>
      </c>
      <c r="AR235" s="44" t="str">
        <f t="shared" si="129"/>
        <v/>
      </c>
      <c r="AS235" s="44" t="str">
        <f t="shared" si="129"/>
        <v/>
      </c>
      <c r="AT235" s="44" t="str">
        <f t="shared" si="129"/>
        <v/>
      </c>
      <c r="AU235" s="44" t="str">
        <f t="shared" si="130"/>
        <v/>
      </c>
      <c r="AV235" s="44" t="str">
        <f t="shared" si="130"/>
        <v/>
      </c>
      <c r="AW235" s="44" t="str">
        <f t="shared" si="130"/>
        <v/>
      </c>
      <c r="AX235" s="44" t="str">
        <f t="shared" si="130"/>
        <v/>
      </c>
      <c r="AY235" s="44" t="str">
        <f t="shared" si="130"/>
        <v/>
      </c>
      <c r="AZ235" s="44" t="str">
        <f t="shared" si="130"/>
        <v/>
      </c>
    </row>
    <row r="236" spans="2:52" x14ac:dyDescent="0.2">
      <c r="B236" s="37">
        <f t="shared" si="103"/>
        <v>13</v>
      </c>
      <c r="C236" s="37">
        <f t="shared" si="104"/>
        <v>9</v>
      </c>
      <c r="D236" s="37" t="str">
        <f t="shared" si="105"/>
        <v>1994_13_9</v>
      </c>
      <c r="E236" s="37" t="str">
        <f t="shared" si="107"/>
        <v>1_9_13</v>
      </c>
      <c r="F236" s="37">
        <f t="shared" si="108"/>
        <v>1</v>
      </c>
      <c r="G236" s="37">
        <f t="shared" si="109"/>
        <v>235</v>
      </c>
      <c r="H236" s="37">
        <f t="shared" si="110"/>
        <v>1235</v>
      </c>
      <c r="I236" s="44">
        <v>1994</v>
      </c>
      <c r="J236" s="44" t="s">
        <v>215</v>
      </c>
      <c r="K236" s="44" t="s">
        <v>222</v>
      </c>
      <c r="L236" s="44" t="str">
        <f t="shared" si="111"/>
        <v>1994_水産</v>
      </c>
      <c r="M236" s="44" t="str">
        <f t="shared" si="112"/>
        <v>1994_水産_船用機関</v>
      </c>
      <c r="N236" s="44">
        <f t="shared" si="106"/>
        <v>1235</v>
      </c>
      <c r="P236" s="44">
        <f t="shared" si="113"/>
        <v>235</v>
      </c>
      <c r="X236" s="46">
        <v>33</v>
      </c>
      <c r="Y236" s="43" t="str">
        <f t="shared" ref="Y236:Y267" si="131">IF($Z236="","",COUNTIF($L:$L,W$201&amp;"_"&amp;$Z236))</f>
        <v/>
      </c>
      <c r="Z236" s="44" t="str">
        <f t="shared" ref="Z236:Z267" si="132">IFERROR(VLOOKUP($W$201&amp;"_"&amp;$X236&amp;"_1",$D:$J,7,0),"")</f>
        <v/>
      </c>
      <c r="AA236" s="44" t="str">
        <f t="shared" si="128"/>
        <v/>
      </c>
      <c r="AB236" s="44" t="str">
        <f t="shared" si="128"/>
        <v/>
      </c>
      <c r="AC236" s="44" t="str">
        <f t="shared" si="128"/>
        <v/>
      </c>
      <c r="AD236" s="44" t="str">
        <f t="shared" si="128"/>
        <v/>
      </c>
      <c r="AE236" s="44" t="str">
        <f t="shared" si="128"/>
        <v/>
      </c>
      <c r="AF236" s="44" t="str">
        <f t="shared" si="128"/>
        <v/>
      </c>
      <c r="AG236" s="44" t="str">
        <f t="shared" si="128"/>
        <v/>
      </c>
      <c r="AH236" s="44" t="str">
        <f t="shared" si="128"/>
        <v/>
      </c>
      <c r="AI236" s="44" t="str">
        <f t="shared" si="128"/>
        <v/>
      </c>
      <c r="AJ236" s="44" t="str">
        <f t="shared" si="128"/>
        <v/>
      </c>
      <c r="AK236" s="44" t="str">
        <f t="shared" si="129"/>
        <v/>
      </c>
      <c r="AL236" s="44" t="str">
        <f t="shared" si="129"/>
        <v/>
      </c>
      <c r="AM236" s="44" t="str">
        <f t="shared" si="129"/>
        <v/>
      </c>
      <c r="AN236" s="44" t="str">
        <f t="shared" si="129"/>
        <v>建築構造設計</v>
      </c>
      <c r="AO236" s="44" t="str">
        <f t="shared" si="129"/>
        <v/>
      </c>
      <c r="AP236" s="44" t="str">
        <f t="shared" si="129"/>
        <v/>
      </c>
      <c r="AQ236" s="44" t="str">
        <f t="shared" si="129"/>
        <v/>
      </c>
      <c r="AR236" s="44" t="str">
        <f t="shared" si="129"/>
        <v/>
      </c>
      <c r="AS236" s="44" t="str">
        <f t="shared" si="129"/>
        <v/>
      </c>
      <c r="AT236" s="44" t="str">
        <f t="shared" si="129"/>
        <v/>
      </c>
      <c r="AU236" s="44" t="str">
        <f t="shared" si="130"/>
        <v/>
      </c>
      <c r="AV236" s="44" t="str">
        <f t="shared" si="130"/>
        <v/>
      </c>
      <c r="AW236" s="44" t="str">
        <f t="shared" si="130"/>
        <v/>
      </c>
      <c r="AX236" s="44" t="str">
        <f t="shared" si="130"/>
        <v/>
      </c>
      <c r="AY236" s="44" t="str">
        <f t="shared" si="130"/>
        <v/>
      </c>
      <c r="AZ236" s="44" t="str">
        <f t="shared" si="130"/>
        <v/>
      </c>
    </row>
    <row r="237" spans="2:52" x14ac:dyDescent="0.2">
      <c r="B237" s="37">
        <f t="shared" si="103"/>
        <v>13</v>
      </c>
      <c r="C237" s="37">
        <f t="shared" si="104"/>
        <v>10</v>
      </c>
      <c r="D237" s="37" t="str">
        <f t="shared" si="105"/>
        <v>1994_13_10</v>
      </c>
      <c r="E237" s="37" t="str">
        <f t="shared" si="107"/>
        <v>1_10_13</v>
      </c>
      <c r="F237" s="37">
        <f t="shared" si="108"/>
        <v>1</v>
      </c>
      <c r="G237" s="37">
        <f t="shared" si="109"/>
        <v>236</v>
      </c>
      <c r="H237" s="37">
        <f t="shared" si="110"/>
        <v>1236</v>
      </c>
      <c r="I237" s="44">
        <v>1994</v>
      </c>
      <c r="J237" s="44" t="s">
        <v>215</v>
      </c>
      <c r="K237" s="44" t="s">
        <v>534</v>
      </c>
      <c r="L237" s="44" t="str">
        <f t="shared" si="111"/>
        <v>1994_水産</v>
      </c>
      <c r="M237" s="44" t="str">
        <f t="shared" si="112"/>
        <v>1994_水産_水産工学</v>
      </c>
      <c r="N237" s="44">
        <f t="shared" si="106"/>
        <v>1236</v>
      </c>
      <c r="P237" s="44">
        <f t="shared" si="113"/>
        <v>236</v>
      </c>
      <c r="X237" s="46">
        <v>34</v>
      </c>
      <c r="Y237" s="43" t="str">
        <f t="shared" si="131"/>
        <v/>
      </c>
      <c r="Z237" s="44" t="str">
        <f t="shared" si="132"/>
        <v/>
      </c>
      <c r="AA237" s="44" t="str">
        <f t="shared" si="128"/>
        <v/>
      </c>
      <c r="AB237" s="44" t="str">
        <f t="shared" si="128"/>
        <v/>
      </c>
      <c r="AC237" s="44" t="str">
        <f t="shared" si="128"/>
        <v/>
      </c>
      <c r="AD237" s="44" t="str">
        <f t="shared" si="128"/>
        <v/>
      </c>
      <c r="AE237" s="44" t="str">
        <f t="shared" si="128"/>
        <v/>
      </c>
      <c r="AF237" s="44" t="str">
        <f t="shared" si="128"/>
        <v/>
      </c>
      <c r="AG237" s="44" t="str">
        <f t="shared" si="128"/>
        <v/>
      </c>
      <c r="AH237" s="44" t="str">
        <f t="shared" si="128"/>
        <v/>
      </c>
      <c r="AI237" s="44" t="str">
        <f t="shared" si="128"/>
        <v/>
      </c>
      <c r="AJ237" s="44" t="str">
        <f t="shared" si="128"/>
        <v/>
      </c>
      <c r="AK237" s="44" t="str">
        <f t="shared" si="129"/>
        <v/>
      </c>
      <c r="AL237" s="44" t="str">
        <f t="shared" si="129"/>
        <v/>
      </c>
      <c r="AM237" s="44" t="str">
        <f t="shared" si="129"/>
        <v/>
      </c>
      <c r="AN237" s="44" t="str">
        <f t="shared" si="129"/>
        <v>建築施工</v>
      </c>
      <c r="AO237" s="44" t="str">
        <f t="shared" si="129"/>
        <v/>
      </c>
      <c r="AP237" s="44" t="str">
        <f t="shared" si="129"/>
        <v/>
      </c>
      <c r="AQ237" s="44" t="str">
        <f t="shared" si="129"/>
        <v/>
      </c>
      <c r="AR237" s="44" t="str">
        <f t="shared" si="129"/>
        <v/>
      </c>
      <c r="AS237" s="44" t="str">
        <f t="shared" si="129"/>
        <v/>
      </c>
      <c r="AT237" s="44" t="str">
        <f t="shared" si="129"/>
        <v/>
      </c>
      <c r="AU237" s="44" t="str">
        <f t="shared" si="130"/>
        <v/>
      </c>
      <c r="AV237" s="44" t="str">
        <f t="shared" si="130"/>
        <v/>
      </c>
      <c r="AW237" s="44" t="str">
        <f t="shared" si="130"/>
        <v/>
      </c>
      <c r="AX237" s="44" t="str">
        <f t="shared" si="130"/>
        <v/>
      </c>
      <c r="AY237" s="44" t="str">
        <f t="shared" si="130"/>
        <v/>
      </c>
      <c r="AZ237" s="44" t="str">
        <f t="shared" si="130"/>
        <v/>
      </c>
    </row>
    <row r="238" spans="2:52" x14ac:dyDescent="0.2">
      <c r="B238" s="37">
        <f t="shared" si="103"/>
        <v>13</v>
      </c>
      <c r="C238" s="37">
        <f t="shared" si="104"/>
        <v>11</v>
      </c>
      <c r="D238" s="37" t="str">
        <f t="shared" si="105"/>
        <v>1994_13_11</v>
      </c>
      <c r="E238" s="37" t="str">
        <f t="shared" si="107"/>
        <v>1_11_13</v>
      </c>
      <c r="F238" s="37">
        <f t="shared" si="108"/>
        <v>1</v>
      </c>
      <c r="G238" s="37">
        <f t="shared" si="109"/>
        <v>237</v>
      </c>
      <c r="H238" s="37">
        <f t="shared" si="110"/>
        <v>1237</v>
      </c>
      <c r="I238" s="44">
        <v>1994</v>
      </c>
      <c r="J238" s="44" t="s">
        <v>215</v>
      </c>
      <c r="K238" s="44" t="s">
        <v>223</v>
      </c>
      <c r="L238" s="44" t="str">
        <f t="shared" si="111"/>
        <v>1994_水産</v>
      </c>
      <c r="M238" s="44" t="str">
        <f t="shared" si="112"/>
        <v>1994_水産_機械設計工作</v>
      </c>
      <c r="N238" s="44">
        <f t="shared" si="106"/>
        <v>1237</v>
      </c>
      <c r="P238" s="44">
        <f t="shared" si="113"/>
        <v>237</v>
      </c>
      <c r="X238" s="46">
        <v>35</v>
      </c>
      <c r="Y238" s="43" t="str">
        <f t="shared" si="131"/>
        <v/>
      </c>
      <c r="Z238" s="44" t="str">
        <f t="shared" si="132"/>
        <v/>
      </c>
      <c r="AA238" s="44" t="str">
        <f t="shared" si="128"/>
        <v/>
      </c>
      <c r="AB238" s="44" t="str">
        <f t="shared" si="128"/>
        <v/>
      </c>
      <c r="AC238" s="44" t="str">
        <f t="shared" si="128"/>
        <v/>
      </c>
      <c r="AD238" s="44" t="str">
        <f t="shared" si="128"/>
        <v/>
      </c>
      <c r="AE238" s="44" t="str">
        <f t="shared" si="128"/>
        <v/>
      </c>
      <c r="AF238" s="44" t="str">
        <f t="shared" si="128"/>
        <v/>
      </c>
      <c r="AG238" s="44" t="str">
        <f t="shared" si="128"/>
        <v/>
      </c>
      <c r="AH238" s="44" t="str">
        <f t="shared" si="128"/>
        <v/>
      </c>
      <c r="AI238" s="44" t="str">
        <f t="shared" si="128"/>
        <v/>
      </c>
      <c r="AJ238" s="44" t="str">
        <f t="shared" si="128"/>
        <v/>
      </c>
      <c r="AK238" s="44" t="str">
        <f t="shared" si="129"/>
        <v/>
      </c>
      <c r="AL238" s="44" t="str">
        <f t="shared" si="129"/>
        <v/>
      </c>
      <c r="AM238" s="44" t="str">
        <f t="shared" si="129"/>
        <v/>
      </c>
      <c r="AN238" s="44" t="str">
        <f t="shared" si="129"/>
        <v>建築法規</v>
      </c>
      <c r="AO238" s="44" t="str">
        <f t="shared" si="129"/>
        <v/>
      </c>
      <c r="AP238" s="44" t="str">
        <f t="shared" si="129"/>
        <v/>
      </c>
      <c r="AQ238" s="44" t="str">
        <f t="shared" si="129"/>
        <v/>
      </c>
      <c r="AR238" s="44" t="str">
        <f t="shared" si="129"/>
        <v/>
      </c>
      <c r="AS238" s="44" t="str">
        <f t="shared" si="129"/>
        <v/>
      </c>
      <c r="AT238" s="44" t="str">
        <f t="shared" si="129"/>
        <v/>
      </c>
      <c r="AU238" s="44" t="str">
        <f t="shared" si="130"/>
        <v/>
      </c>
      <c r="AV238" s="44" t="str">
        <f t="shared" si="130"/>
        <v/>
      </c>
      <c r="AW238" s="44" t="str">
        <f t="shared" si="130"/>
        <v/>
      </c>
      <c r="AX238" s="44" t="str">
        <f t="shared" si="130"/>
        <v/>
      </c>
      <c r="AY238" s="44" t="str">
        <f t="shared" si="130"/>
        <v/>
      </c>
      <c r="AZ238" s="44" t="str">
        <f t="shared" si="130"/>
        <v/>
      </c>
    </row>
    <row r="239" spans="2:52" x14ac:dyDescent="0.2">
      <c r="B239" s="37">
        <f t="shared" si="103"/>
        <v>13</v>
      </c>
      <c r="C239" s="37">
        <f t="shared" si="104"/>
        <v>12</v>
      </c>
      <c r="D239" s="37" t="str">
        <f t="shared" si="105"/>
        <v>1994_13_12</v>
      </c>
      <c r="E239" s="37" t="str">
        <f t="shared" si="107"/>
        <v>1_12_13</v>
      </c>
      <c r="F239" s="37">
        <f t="shared" si="108"/>
        <v>1</v>
      </c>
      <c r="G239" s="37">
        <f t="shared" si="109"/>
        <v>238</v>
      </c>
      <c r="H239" s="37">
        <f t="shared" si="110"/>
        <v>1238</v>
      </c>
      <c r="I239" s="44">
        <v>1994</v>
      </c>
      <c r="J239" s="44" t="s">
        <v>215</v>
      </c>
      <c r="K239" s="44" t="s">
        <v>535</v>
      </c>
      <c r="L239" s="44" t="str">
        <f t="shared" si="111"/>
        <v>1994_水産</v>
      </c>
      <c r="M239" s="44" t="str">
        <f t="shared" si="112"/>
        <v>1994_水産_電気工学</v>
      </c>
      <c r="N239" s="44">
        <f t="shared" si="106"/>
        <v>1238</v>
      </c>
      <c r="P239" s="44">
        <f t="shared" si="113"/>
        <v>238</v>
      </c>
      <c r="X239" s="46">
        <v>36</v>
      </c>
      <c r="Y239" s="43" t="str">
        <f t="shared" si="131"/>
        <v/>
      </c>
      <c r="Z239" s="44" t="str">
        <f t="shared" si="132"/>
        <v/>
      </c>
      <c r="AA239" s="44" t="str">
        <f t="shared" si="128"/>
        <v/>
      </c>
      <c r="AB239" s="44" t="str">
        <f t="shared" si="128"/>
        <v/>
      </c>
      <c r="AC239" s="44" t="str">
        <f t="shared" si="128"/>
        <v/>
      </c>
      <c r="AD239" s="44" t="str">
        <f t="shared" si="128"/>
        <v/>
      </c>
      <c r="AE239" s="44" t="str">
        <f t="shared" si="128"/>
        <v/>
      </c>
      <c r="AF239" s="44" t="str">
        <f t="shared" si="128"/>
        <v/>
      </c>
      <c r="AG239" s="44" t="str">
        <f t="shared" si="128"/>
        <v/>
      </c>
      <c r="AH239" s="44" t="str">
        <f t="shared" si="128"/>
        <v/>
      </c>
      <c r="AI239" s="44" t="str">
        <f t="shared" si="128"/>
        <v/>
      </c>
      <c r="AJ239" s="44" t="str">
        <f t="shared" si="128"/>
        <v/>
      </c>
      <c r="AK239" s="44" t="str">
        <f t="shared" si="129"/>
        <v/>
      </c>
      <c r="AL239" s="44" t="str">
        <f t="shared" si="129"/>
        <v/>
      </c>
      <c r="AM239" s="44" t="str">
        <f t="shared" si="129"/>
        <v/>
      </c>
      <c r="AN239" s="44" t="str">
        <f t="shared" si="129"/>
        <v>設備計画</v>
      </c>
      <c r="AO239" s="44" t="str">
        <f t="shared" si="129"/>
        <v/>
      </c>
      <c r="AP239" s="44" t="str">
        <f t="shared" si="129"/>
        <v/>
      </c>
      <c r="AQ239" s="44" t="str">
        <f t="shared" si="129"/>
        <v/>
      </c>
      <c r="AR239" s="44" t="str">
        <f t="shared" si="129"/>
        <v/>
      </c>
      <c r="AS239" s="44" t="str">
        <f t="shared" si="129"/>
        <v/>
      </c>
      <c r="AT239" s="44" t="str">
        <f t="shared" si="129"/>
        <v/>
      </c>
      <c r="AU239" s="44" t="str">
        <f t="shared" si="130"/>
        <v/>
      </c>
      <c r="AV239" s="44" t="str">
        <f t="shared" si="130"/>
        <v/>
      </c>
      <c r="AW239" s="44" t="str">
        <f t="shared" si="130"/>
        <v/>
      </c>
      <c r="AX239" s="44" t="str">
        <f t="shared" si="130"/>
        <v/>
      </c>
      <c r="AY239" s="44" t="str">
        <f t="shared" si="130"/>
        <v/>
      </c>
      <c r="AZ239" s="44" t="str">
        <f t="shared" si="130"/>
        <v/>
      </c>
    </row>
    <row r="240" spans="2:52" x14ac:dyDescent="0.2">
      <c r="B240" s="37">
        <f t="shared" si="103"/>
        <v>13</v>
      </c>
      <c r="C240" s="37">
        <f t="shared" si="104"/>
        <v>13</v>
      </c>
      <c r="D240" s="37" t="str">
        <f t="shared" si="105"/>
        <v>1994_13_13</v>
      </c>
      <c r="E240" s="37" t="str">
        <f t="shared" si="107"/>
        <v>1_13_13</v>
      </c>
      <c r="F240" s="37">
        <f t="shared" si="108"/>
        <v>1</v>
      </c>
      <c r="G240" s="37">
        <f t="shared" si="109"/>
        <v>239</v>
      </c>
      <c r="H240" s="37">
        <f t="shared" si="110"/>
        <v>1239</v>
      </c>
      <c r="I240" s="44">
        <v>1994</v>
      </c>
      <c r="J240" s="44" t="s">
        <v>215</v>
      </c>
      <c r="K240" s="44" t="s">
        <v>536</v>
      </c>
      <c r="L240" s="44" t="str">
        <f t="shared" si="111"/>
        <v>1994_水産</v>
      </c>
      <c r="M240" s="44" t="str">
        <f t="shared" si="112"/>
        <v>1994_水産_通信工学</v>
      </c>
      <c r="N240" s="44">
        <f t="shared" si="106"/>
        <v>1239</v>
      </c>
      <c r="P240" s="44">
        <f t="shared" si="113"/>
        <v>239</v>
      </c>
      <c r="X240" s="46">
        <v>37</v>
      </c>
      <c r="Y240" s="43" t="str">
        <f t="shared" si="131"/>
        <v/>
      </c>
      <c r="Z240" s="44" t="str">
        <f t="shared" si="132"/>
        <v/>
      </c>
      <c r="AA240" s="44" t="str">
        <f t="shared" si="128"/>
        <v/>
      </c>
      <c r="AB240" s="44" t="str">
        <f t="shared" si="128"/>
        <v/>
      </c>
      <c r="AC240" s="44" t="str">
        <f t="shared" si="128"/>
        <v/>
      </c>
      <c r="AD240" s="44" t="str">
        <f t="shared" si="128"/>
        <v/>
      </c>
      <c r="AE240" s="44" t="str">
        <f t="shared" si="128"/>
        <v/>
      </c>
      <c r="AF240" s="44" t="str">
        <f t="shared" si="128"/>
        <v/>
      </c>
      <c r="AG240" s="44" t="str">
        <f t="shared" si="128"/>
        <v/>
      </c>
      <c r="AH240" s="44" t="str">
        <f t="shared" si="128"/>
        <v/>
      </c>
      <c r="AI240" s="44" t="str">
        <f t="shared" si="128"/>
        <v/>
      </c>
      <c r="AJ240" s="44" t="str">
        <f t="shared" si="128"/>
        <v/>
      </c>
      <c r="AK240" s="44" t="str">
        <f t="shared" si="129"/>
        <v/>
      </c>
      <c r="AL240" s="44" t="str">
        <f t="shared" si="129"/>
        <v/>
      </c>
      <c r="AM240" s="44" t="str">
        <f t="shared" si="129"/>
        <v/>
      </c>
      <c r="AN240" s="44" t="str">
        <f t="shared" si="129"/>
        <v>空気調和設備</v>
      </c>
      <c r="AO240" s="44" t="str">
        <f t="shared" si="129"/>
        <v/>
      </c>
      <c r="AP240" s="44" t="str">
        <f t="shared" si="129"/>
        <v/>
      </c>
      <c r="AQ240" s="44" t="str">
        <f t="shared" si="129"/>
        <v/>
      </c>
      <c r="AR240" s="44" t="str">
        <f t="shared" si="129"/>
        <v/>
      </c>
      <c r="AS240" s="44" t="str">
        <f t="shared" si="129"/>
        <v/>
      </c>
      <c r="AT240" s="44" t="str">
        <f t="shared" si="129"/>
        <v/>
      </c>
      <c r="AU240" s="44" t="str">
        <f t="shared" si="130"/>
        <v/>
      </c>
      <c r="AV240" s="44" t="str">
        <f t="shared" si="130"/>
        <v/>
      </c>
      <c r="AW240" s="44" t="str">
        <f t="shared" si="130"/>
        <v/>
      </c>
      <c r="AX240" s="44" t="str">
        <f t="shared" si="130"/>
        <v/>
      </c>
      <c r="AY240" s="44" t="str">
        <f t="shared" si="130"/>
        <v/>
      </c>
      <c r="AZ240" s="44" t="str">
        <f t="shared" si="130"/>
        <v/>
      </c>
    </row>
    <row r="241" spans="2:52" x14ac:dyDescent="0.2">
      <c r="B241" s="37">
        <f t="shared" si="103"/>
        <v>13</v>
      </c>
      <c r="C241" s="37">
        <f t="shared" si="104"/>
        <v>14</v>
      </c>
      <c r="D241" s="37" t="str">
        <f t="shared" si="105"/>
        <v>1994_13_14</v>
      </c>
      <c r="E241" s="37" t="str">
        <f t="shared" si="107"/>
        <v>1_14_13</v>
      </c>
      <c r="F241" s="37">
        <f t="shared" si="108"/>
        <v>1</v>
      </c>
      <c r="G241" s="37">
        <f t="shared" si="109"/>
        <v>240</v>
      </c>
      <c r="H241" s="37">
        <f t="shared" si="110"/>
        <v>1240</v>
      </c>
      <c r="I241" s="44">
        <v>1994</v>
      </c>
      <c r="J241" s="44" t="s">
        <v>215</v>
      </c>
      <c r="K241" s="44" t="s">
        <v>163</v>
      </c>
      <c r="L241" s="44" t="str">
        <f t="shared" si="111"/>
        <v>1994_水産</v>
      </c>
      <c r="M241" s="44" t="str">
        <f t="shared" si="112"/>
        <v>1994_水産_通信技術</v>
      </c>
      <c r="N241" s="44">
        <f t="shared" si="106"/>
        <v>1240</v>
      </c>
      <c r="P241" s="44">
        <f t="shared" si="113"/>
        <v>240</v>
      </c>
      <c r="X241" s="46">
        <v>38</v>
      </c>
      <c r="Y241" s="43" t="str">
        <f t="shared" si="131"/>
        <v/>
      </c>
      <c r="Z241" s="44" t="str">
        <f t="shared" si="132"/>
        <v/>
      </c>
      <c r="AA241" s="44" t="str">
        <f t="shared" si="128"/>
        <v/>
      </c>
      <c r="AB241" s="44" t="str">
        <f t="shared" si="128"/>
        <v/>
      </c>
      <c r="AC241" s="44" t="str">
        <f t="shared" si="128"/>
        <v/>
      </c>
      <c r="AD241" s="44" t="str">
        <f t="shared" si="128"/>
        <v/>
      </c>
      <c r="AE241" s="44" t="str">
        <f t="shared" si="128"/>
        <v/>
      </c>
      <c r="AF241" s="44" t="str">
        <f t="shared" si="128"/>
        <v/>
      </c>
      <c r="AG241" s="44" t="str">
        <f t="shared" si="128"/>
        <v/>
      </c>
      <c r="AH241" s="44" t="str">
        <f t="shared" si="128"/>
        <v/>
      </c>
      <c r="AI241" s="44" t="str">
        <f t="shared" si="128"/>
        <v/>
      </c>
      <c r="AJ241" s="44" t="str">
        <f t="shared" si="128"/>
        <v/>
      </c>
      <c r="AK241" s="44" t="str">
        <f t="shared" si="129"/>
        <v/>
      </c>
      <c r="AL241" s="44" t="str">
        <f t="shared" si="129"/>
        <v/>
      </c>
      <c r="AM241" s="44" t="str">
        <f t="shared" si="129"/>
        <v/>
      </c>
      <c r="AN241" s="44" t="str">
        <f t="shared" si="129"/>
        <v>衛生・防災設備</v>
      </c>
      <c r="AO241" s="44" t="str">
        <f t="shared" si="129"/>
        <v/>
      </c>
      <c r="AP241" s="44" t="str">
        <f t="shared" si="129"/>
        <v/>
      </c>
      <c r="AQ241" s="44" t="str">
        <f t="shared" si="129"/>
        <v/>
      </c>
      <c r="AR241" s="44" t="str">
        <f t="shared" si="129"/>
        <v/>
      </c>
      <c r="AS241" s="44" t="str">
        <f t="shared" si="129"/>
        <v/>
      </c>
      <c r="AT241" s="44" t="str">
        <f t="shared" si="129"/>
        <v/>
      </c>
      <c r="AU241" s="44" t="str">
        <f t="shared" si="130"/>
        <v/>
      </c>
      <c r="AV241" s="44" t="str">
        <f t="shared" si="130"/>
        <v/>
      </c>
      <c r="AW241" s="44" t="str">
        <f t="shared" si="130"/>
        <v/>
      </c>
      <c r="AX241" s="44" t="str">
        <f t="shared" si="130"/>
        <v/>
      </c>
      <c r="AY241" s="44" t="str">
        <f t="shared" si="130"/>
        <v/>
      </c>
      <c r="AZ241" s="44" t="str">
        <f t="shared" si="130"/>
        <v/>
      </c>
    </row>
    <row r="242" spans="2:52" x14ac:dyDescent="0.2">
      <c r="B242" s="37">
        <f t="shared" si="103"/>
        <v>13</v>
      </c>
      <c r="C242" s="37">
        <f t="shared" si="104"/>
        <v>15</v>
      </c>
      <c r="D242" s="37" t="str">
        <f t="shared" si="105"/>
        <v>1994_13_15</v>
      </c>
      <c r="E242" s="37" t="str">
        <f t="shared" si="107"/>
        <v>1_15_13</v>
      </c>
      <c r="F242" s="37">
        <f t="shared" si="108"/>
        <v>1</v>
      </c>
      <c r="G242" s="37">
        <f t="shared" si="109"/>
        <v>241</v>
      </c>
      <c r="H242" s="37">
        <f t="shared" si="110"/>
        <v>1241</v>
      </c>
      <c r="I242" s="44">
        <v>1994</v>
      </c>
      <c r="J242" s="44" t="s">
        <v>215</v>
      </c>
      <c r="K242" s="44" t="s">
        <v>537</v>
      </c>
      <c r="L242" s="44" t="str">
        <f t="shared" si="111"/>
        <v>1994_水産</v>
      </c>
      <c r="M242" s="44" t="str">
        <f t="shared" si="112"/>
        <v>1994_水産_電気通信理論</v>
      </c>
      <c r="N242" s="44">
        <f t="shared" si="106"/>
        <v>1241</v>
      </c>
      <c r="P242" s="44">
        <f t="shared" si="113"/>
        <v>241</v>
      </c>
      <c r="X242" s="46">
        <v>39</v>
      </c>
      <c r="Y242" s="43" t="str">
        <f t="shared" si="131"/>
        <v/>
      </c>
      <c r="Z242" s="44" t="str">
        <f t="shared" si="132"/>
        <v/>
      </c>
      <c r="AA242" s="44" t="str">
        <f t="shared" si="128"/>
        <v/>
      </c>
      <c r="AB242" s="44" t="str">
        <f t="shared" si="128"/>
        <v/>
      </c>
      <c r="AC242" s="44" t="str">
        <f t="shared" si="128"/>
        <v/>
      </c>
      <c r="AD242" s="44" t="str">
        <f t="shared" si="128"/>
        <v/>
      </c>
      <c r="AE242" s="44" t="str">
        <f t="shared" si="128"/>
        <v/>
      </c>
      <c r="AF242" s="44" t="str">
        <f t="shared" si="128"/>
        <v/>
      </c>
      <c r="AG242" s="44" t="str">
        <f t="shared" si="128"/>
        <v/>
      </c>
      <c r="AH242" s="44" t="str">
        <f t="shared" si="128"/>
        <v/>
      </c>
      <c r="AI242" s="44" t="str">
        <f t="shared" si="128"/>
        <v/>
      </c>
      <c r="AJ242" s="44" t="str">
        <f t="shared" si="128"/>
        <v/>
      </c>
      <c r="AK242" s="44" t="str">
        <f t="shared" si="129"/>
        <v/>
      </c>
      <c r="AL242" s="44" t="str">
        <f t="shared" si="129"/>
        <v/>
      </c>
      <c r="AM242" s="44" t="str">
        <f t="shared" si="129"/>
        <v/>
      </c>
      <c r="AN242" s="44" t="str">
        <f t="shared" si="129"/>
        <v>測量</v>
      </c>
      <c r="AO242" s="44" t="str">
        <f t="shared" si="129"/>
        <v/>
      </c>
      <c r="AP242" s="44" t="str">
        <f t="shared" si="129"/>
        <v/>
      </c>
      <c r="AQ242" s="44" t="str">
        <f t="shared" si="129"/>
        <v/>
      </c>
      <c r="AR242" s="44" t="str">
        <f t="shared" si="129"/>
        <v/>
      </c>
      <c r="AS242" s="44" t="str">
        <f t="shared" si="129"/>
        <v/>
      </c>
      <c r="AT242" s="44" t="str">
        <f t="shared" si="129"/>
        <v/>
      </c>
      <c r="AU242" s="44" t="str">
        <f t="shared" si="130"/>
        <v/>
      </c>
      <c r="AV242" s="44" t="str">
        <f t="shared" si="130"/>
        <v/>
      </c>
      <c r="AW242" s="44" t="str">
        <f t="shared" si="130"/>
        <v/>
      </c>
      <c r="AX242" s="44" t="str">
        <f t="shared" si="130"/>
        <v/>
      </c>
      <c r="AY242" s="44" t="str">
        <f t="shared" si="130"/>
        <v/>
      </c>
      <c r="AZ242" s="44" t="str">
        <f t="shared" si="130"/>
        <v/>
      </c>
    </row>
    <row r="243" spans="2:52" x14ac:dyDescent="0.2">
      <c r="B243" s="37">
        <f t="shared" si="103"/>
        <v>13</v>
      </c>
      <c r="C243" s="37">
        <f t="shared" si="104"/>
        <v>16</v>
      </c>
      <c r="D243" s="37" t="str">
        <f t="shared" si="105"/>
        <v>1994_13_16</v>
      </c>
      <c r="E243" s="37" t="str">
        <f t="shared" si="107"/>
        <v>1_16_13</v>
      </c>
      <c r="F243" s="37">
        <f t="shared" si="108"/>
        <v>1</v>
      </c>
      <c r="G243" s="37">
        <f t="shared" si="109"/>
        <v>242</v>
      </c>
      <c r="H243" s="37">
        <f t="shared" si="110"/>
        <v>1242</v>
      </c>
      <c r="I243" s="44">
        <v>1994</v>
      </c>
      <c r="J243" s="44" t="s">
        <v>215</v>
      </c>
      <c r="K243" s="44" t="s">
        <v>538</v>
      </c>
      <c r="L243" s="44" t="str">
        <f t="shared" si="111"/>
        <v>1994_水産</v>
      </c>
      <c r="M243" s="44" t="str">
        <f t="shared" si="112"/>
        <v>1994_水産_水産情報技術</v>
      </c>
      <c r="N243" s="44">
        <f t="shared" si="106"/>
        <v>1242</v>
      </c>
      <c r="P243" s="44">
        <f t="shared" si="113"/>
        <v>242</v>
      </c>
      <c r="X243" s="46">
        <v>40</v>
      </c>
      <c r="Y243" s="43" t="str">
        <f t="shared" si="131"/>
        <v/>
      </c>
      <c r="Z243" s="44" t="str">
        <f t="shared" si="132"/>
        <v/>
      </c>
      <c r="AA243" s="44" t="str">
        <f t="shared" si="128"/>
        <v/>
      </c>
      <c r="AB243" s="44" t="str">
        <f t="shared" si="128"/>
        <v/>
      </c>
      <c r="AC243" s="44" t="str">
        <f t="shared" si="128"/>
        <v/>
      </c>
      <c r="AD243" s="44" t="str">
        <f t="shared" si="128"/>
        <v/>
      </c>
      <c r="AE243" s="44" t="str">
        <f t="shared" si="128"/>
        <v/>
      </c>
      <c r="AF243" s="44" t="str">
        <f t="shared" si="128"/>
        <v/>
      </c>
      <c r="AG243" s="44" t="str">
        <f t="shared" si="128"/>
        <v/>
      </c>
      <c r="AH243" s="44" t="str">
        <f t="shared" si="128"/>
        <v/>
      </c>
      <c r="AI243" s="44" t="str">
        <f t="shared" si="128"/>
        <v/>
      </c>
      <c r="AJ243" s="44" t="str">
        <f t="shared" si="128"/>
        <v/>
      </c>
      <c r="AK243" s="44" t="str">
        <f t="shared" si="129"/>
        <v/>
      </c>
      <c r="AL243" s="44" t="str">
        <f t="shared" si="129"/>
        <v/>
      </c>
      <c r="AM243" s="44" t="str">
        <f t="shared" si="129"/>
        <v/>
      </c>
      <c r="AN243" s="44" t="str">
        <f t="shared" si="129"/>
        <v>土木基礎力学</v>
      </c>
      <c r="AO243" s="44" t="str">
        <f t="shared" si="129"/>
        <v/>
      </c>
      <c r="AP243" s="44" t="str">
        <f t="shared" si="129"/>
        <v/>
      </c>
      <c r="AQ243" s="44" t="str">
        <f t="shared" si="129"/>
        <v/>
      </c>
      <c r="AR243" s="44" t="str">
        <f t="shared" si="129"/>
        <v/>
      </c>
      <c r="AS243" s="44" t="str">
        <f t="shared" si="129"/>
        <v/>
      </c>
      <c r="AT243" s="44" t="str">
        <f t="shared" si="129"/>
        <v/>
      </c>
      <c r="AU243" s="44" t="str">
        <f t="shared" si="130"/>
        <v/>
      </c>
      <c r="AV243" s="44" t="str">
        <f t="shared" si="130"/>
        <v/>
      </c>
      <c r="AW243" s="44" t="str">
        <f t="shared" si="130"/>
        <v/>
      </c>
      <c r="AX243" s="44" t="str">
        <f t="shared" si="130"/>
        <v/>
      </c>
      <c r="AY243" s="44" t="str">
        <f t="shared" si="130"/>
        <v/>
      </c>
      <c r="AZ243" s="44" t="str">
        <f t="shared" si="130"/>
        <v/>
      </c>
    </row>
    <row r="244" spans="2:52" x14ac:dyDescent="0.2">
      <c r="B244" s="37">
        <f t="shared" si="103"/>
        <v>13</v>
      </c>
      <c r="C244" s="37">
        <f t="shared" si="104"/>
        <v>17</v>
      </c>
      <c r="D244" s="37" t="str">
        <f t="shared" si="105"/>
        <v>1994_13_17</v>
      </c>
      <c r="E244" s="37" t="str">
        <f t="shared" si="107"/>
        <v>1_17_13</v>
      </c>
      <c r="F244" s="37">
        <f t="shared" si="108"/>
        <v>1</v>
      </c>
      <c r="G244" s="37">
        <f t="shared" si="109"/>
        <v>243</v>
      </c>
      <c r="H244" s="37">
        <f t="shared" si="110"/>
        <v>1243</v>
      </c>
      <c r="I244" s="44">
        <v>1994</v>
      </c>
      <c r="J244" s="44" t="s">
        <v>215</v>
      </c>
      <c r="K244" s="44" t="s">
        <v>539</v>
      </c>
      <c r="L244" s="44" t="str">
        <f t="shared" si="111"/>
        <v>1994_水産</v>
      </c>
      <c r="M244" s="44" t="str">
        <f t="shared" si="112"/>
        <v>1994_水産_栽培漁業</v>
      </c>
      <c r="N244" s="44">
        <f t="shared" si="106"/>
        <v>1243</v>
      </c>
      <c r="P244" s="44">
        <f t="shared" si="113"/>
        <v>243</v>
      </c>
      <c r="X244" s="46">
        <v>41</v>
      </c>
      <c r="Y244" s="43" t="str">
        <f t="shared" si="131"/>
        <v/>
      </c>
      <c r="Z244" s="44" t="str">
        <f t="shared" si="132"/>
        <v/>
      </c>
      <c r="AA244" s="44" t="str">
        <f t="shared" ref="AA244:AJ253" si="133">IFERROR(VLOOKUP($W$201&amp;"_"&amp;AA$201&amp;"_"&amp;$X244,$D:$K,8,0),"")</f>
        <v/>
      </c>
      <c r="AB244" s="44" t="str">
        <f t="shared" si="133"/>
        <v/>
      </c>
      <c r="AC244" s="44" t="str">
        <f t="shared" si="133"/>
        <v/>
      </c>
      <c r="AD244" s="44" t="str">
        <f t="shared" si="133"/>
        <v/>
      </c>
      <c r="AE244" s="44" t="str">
        <f t="shared" si="133"/>
        <v/>
      </c>
      <c r="AF244" s="44" t="str">
        <f t="shared" si="133"/>
        <v/>
      </c>
      <c r="AG244" s="44" t="str">
        <f t="shared" si="133"/>
        <v/>
      </c>
      <c r="AH244" s="44" t="str">
        <f t="shared" si="133"/>
        <v/>
      </c>
      <c r="AI244" s="44" t="str">
        <f t="shared" si="133"/>
        <v/>
      </c>
      <c r="AJ244" s="44" t="str">
        <f t="shared" si="133"/>
        <v/>
      </c>
      <c r="AK244" s="44" t="str">
        <f t="shared" ref="AK244:AT253" si="134">IFERROR(VLOOKUP($W$201&amp;"_"&amp;AK$201&amp;"_"&amp;$X244,$D:$K,8,0),"")</f>
        <v/>
      </c>
      <c r="AL244" s="44" t="str">
        <f t="shared" si="134"/>
        <v/>
      </c>
      <c r="AM244" s="44" t="str">
        <f t="shared" si="134"/>
        <v/>
      </c>
      <c r="AN244" s="44" t="str">
        <f t="shared" si="134"/>
        <v>土木構造設計</v>
      </c>
      <c r="AO244" s="44" t="str">
        <f t="shared" si="134"/>
        <v/>
      </c>
      <c r="AP244" s="44" t="str">
        <f t="shared" si="134"/>
        <v/>
      </c>
      <c r="AQ244" s="44" t="str">
        <f t="shared" si="134"/>
        <v/>
      </c>
      <c r="AR244" s="44" t="str">
        <f t="shared" si="134"/>
        <v/>
      </c>
      <c r="AS244" s="44" t="str">
        <f t="shared" si="134"/>
        <v/>
      </c>
      <c r="AT244" s="44" t="str">
        <f t="shared" si="134"/>
        <v/>
      </c>
      <c r="AU244" s="44" t="str">
        <f t="shared" ref="AU244:AZ253" si="135">IFERROR(VLOOKUP($W$201&amp;"_"&amp;AU$201&amp;"_"&amp;$X244,$D:$K,8,0),"")</f>
        <v/>
      </c>
      <c r="AV244" s="44" t="str">
        <f t="shared" si="135"/>
        <v/>
      </c>
      <c r="AW244" s="44" t="str">
        <f t="shared" si="135"/>
        <v/>
      </c>
      <c r="AX244" s="44" t="str">
        <f t="shared" si="135"/>
        <v/>
      </c>
      <c r="AY244" s="44" t="str">
        <f t="shared" si="135"/>
        <v/>
      </c>
      <c r="AZ244" s="44" t="str">
        <f t="shared" si="135"/>
        <v/>
      </c>
    </row>
    <row r="245" spans="2:52" x14ac:dyDescent="0.2">
      <c r="B245" s="37">
        <f t="shared" si="103"/>
        <v>13</v>
      </c>
      <c r="C245" s="37">
        <f t="shared" si="104"/>
        <v>18</v>
      </c>
      <c r="D245" s="37" t="str">
        <f t="shared" si="105"/>
        <v>1994_13_18</v>
      </c>
      <c r="E245" s="37" t="str">
        <f t="shared" si="107"/>
        <v>1_18_13</v>
      </c>
      <c r="F245" s="37">
        <f t="shared" si="108"/>
        <v>1</v>
      </c>
      <c r="G245" s="37">
        <f t="shared" si="109"/>
        <v>244</v>
      </c>
      <c r="H245" s="37">
        <f t="shared" si="110"/>
        <v>1244</v>
      </c>
      <c r="I245" s="44">
        <v>1994</v>
      </c>
      <c r="J245" s="44" t="s">
        <v>215</v>
      </c>
      <c r="K245" s="44" t="s">
        <v>540</v>
      </c>
      <c r="L245" s="44" t="str">
        <f t="shared" si="111"/>
        <v>1994_水産</v>
      </c>
      <c r="M245" s="44" t="str">
        <f t="shared" si="112"/>
        <v>1994_水産_水産生物</v>
      </c>
      <c r="N245" s="44">
        <f t="shared" si="106"/>
        <v>1244</v>
      </c>
      <c r="P245" s="44">
        <f t="shared" si="113"/>
        <v>244</v>
      </c>
      <c r="X245" s="46">
        <v>42</v>
      </c>
      <c r="Y245" s="43" t="str">
        <f t="shared" si="131"/>
        <v/>
      </c>
      <c r="Z245" s="44" t="str">
        <f t="shared" si="132"/>
        <v/>
      </c>
      <c r="AA245" s="44" t="str">
        <f t="shared" si="133"/>
        <v/>
      </c>
      <c r="AB245" s="44" t="str">
        <f t="shared" si="133"/>
        <v/>
      </c>
      <c r="AC245" s="44" t="str">
        <f t="shared" si="133"/>
        <v/>
      </c>
      <c r="AD245" s="44" t="str">
        <f t="shared" si="133"/>
        <v/>
      </c>
      <c r="AE245" s="44" t="str">
        <f t="shared" si="133"/>
        <v/>
      </c>
      <c r="AF245" s="44" t="str">
        <f t="shared" si="133"/>
        <v/>
      </c>
      <c r="AG245" s="44" t="str">
        <f t="shared" si="133"/>
        <v/>
      </c>
      <c r="AH245" s="44" t="str">
        <f t="shared" si="133"/>
        <v/>
      </c>
      <c r="AI245" s="44" t="str">
        <f t="shared" si="133"/>
        <v/>
      </c>
      <c r="AJ245" s="44" t="str">
        <f t="shared" si="133"/>
        <v/>
      </c>
      <c r="AK245" s="44" t="str">
        <f t="shared" si="134"/>
        <v/>
      </c>
      <c r="AL245" s="44" t="str">
        <f t="shared" si="134"/>
        <v/>
      </c>
      <c r="AM245" s="44" t="str">
        <f t="shared" si="134"/>
        <v/>
      </c>
      <c r="AN245" s="44" t="str">
        <f t="shared" si="134"/>
        <v>土木施工</v>
      </c>
      <c r="AO245" s="44" t="str">
        <f t="shared" si="134"/>
        <v/>
      </c>
      <c r="AP245" s="44" t="str">
        <f t="shared" si="134"/>
        <v/>
      </c>
      <c r="AQ245" s="44" t="str">
        <f t="shared" si="134"/>
        <v/>
      </c>
      <c r="AR245" s="44" t="str">
        <f t="shared" si="134"/>
        <v/>
      </c>
      <c r="AS245" s="44" t="str">
        <f t="shared" si="134"/>
        <v/>
      </c>
      <c r="AT245" s="44" t="str">
        <f t="shared" si="134"/>
        <v/>
      </c>
      <c r="AU245" s="44" t="str">
        <f t="shared" si="135"/>
        <v/>
      </c>
      <c r="AV245" s="44" t="str">
        <f t="shared" si="135"/>
        <v/>
      </c>
      <c r="AW245" s="44" t="str">
        <f t="shared" si="135"/>
        <v/>
      </c>
      <c r="AX245" s="44" t="str">
        <f t="shared" si="135"/>
        <v/>
      </c>
      <c r="AY245" s="44" t="str">
        <f t="shared" si="135"/>
        <v/>
      </c>
      <c r="AZ245" s="44" t="str">
        <f t="shared" si="135"/>
        <v/>
      </c>
    </row>
    <row r="246" spans="2:52" x14ac:dyDescent="0.2">
      <c r="B246" s="37">
        <f t="shared" si="103"/>
        <v>13</v>
      </c>
      <c r="C246" s="37">
        <f t="shared" si="104"/>
        <v>19</v>
      </c>
      <c r="D246" s="37" t="str">
        <f t="shared" si="105"/>
        <v>1994_13_19</v>
      </c>
      <c r="E246" s="37" t="str">
        <f t="shared" si="107"/>
        <v>1_19_13</v>
      </c>
      <c r="F246" s="37">
        <f t="shared" si="108"/>
        <v>1</v>
      </c>
      <c r="G246" s="37">
        <f t="shared" si="109"/>
        <v>245</v>
      </c>
      <c r="H246" s="37">
        <f t="shared" si="110"/>
        <v>1245</v>
      </c>
      <c r="I246" s="44">
        <v>1994</v>
      </c>
      <c r="J246" s="44" t="s">
        <v>215</v>
      </c>
      <c r="K246" s="44" t="s">
        <v>541</v>
      </c>
      <c r="L246" s="44" t="str">
        <f t="shared" si="111"/>
        <v>1994_水産</v>
      </c>
      <c r="M246" s="44" t="str">
        <f t="shared" si="112"/>
        <v>1994_水産_漁場環境</v>
      </c>
      <c r="N246" s="44">
        <f t="shared" si="106"/>
        <v>1245</v>
      </c>
      <c r="P246" s="44">
        <f t="shared" si="113"/>
        <v>245</v>
      </c>
      <c r="X246" s="46">
        <v>43</v>
      </c>
      <c r="Y246" s="43" t="str">
        <f t="shared" si="131"/>
        <v/>
      </c>
      <c r="Z246" s="44" t="str">
        <f t="shared" si="132"/>
        <v/>
      </c>
      <c r="AA246" s="44" t="str">
        <f t="shared" si="133"/>
        <v/>
      </c>
      <c r="AB246" s="44" t="str">
        <f t="shared" si="133"/>
        <v/>
      </c>
      <c r="AC246" s="44" t="str">
        <f t="shared" si="133"/>
        <v/>
      </c>
      <c r="AD246" s="44" t="str">
        <f t="shared" si="133"/>
        <v/>
      </c>
      <c r="AE246" s="44" t="str">
        <f t="shared" si="133"/>
        <v/>
      </c>
      <c r="AF246" s="44" t="str">
        <f t="shared" si="133"/>
        <v/>
      </c>
      <c r="AG246" s="44" t="str">
        <f t="shared" si="133"/>
        <v/>
      </c>
      <c r="AH246" s="44" t="str">
        <f t="shared" si="133"/>
        <v/>
      </c>
      <c r="AI246" s="44" t="str">
        <f t="shared" si="133"/>
        <v/>
      </c>
      <c r="AJ246" s="44" t="str">
        <f t="shared" si="133"/>
        <v/>
      </c>
      <c r="AK246" s="44" t="str">
        <f t="shared" si="134"/>
        <v/>
      </c>
      <c r="AL246" s="44" t="str">
        <f t="shared" si="134"/>
        <v/>
      </c>
      <c r="AM246" s="44" t="str">
        <f t="shared" si="134"/>
        <v/>
      </c>
      <c r="AN246" s="44" t="str">
        <f t="shared" si="134"/>
        <v>社会基盤工学</v>
      </c>
      <c r="AO246" s="44" t="str">
        <f t="shared" si="134"/>
        <v/>
      </c>
      <c r="AP246" s="44" t="str">
        <f t="shared" si="134"/>
        <v/>
      </c>
      <c r="AQ246" s="44" t="str">
        <f t="shared" si="134"/>
        <v/>
      </c>
      <c r="AR246" s="44" t="str">
        <f t="shared" si="134"/>
        <v/>
      </c>
      <c r="AS246" s="44" t="str">
        <f t="shared" si="134"/>
        <v/>
      </c>
      <c r="AT246" s="44" t="str">
        <f t="shared" si="134"/>
        <v/>
      </c>
      <c r="AU246" s="44" t="str">
        <f t="shared" si="135"/>
        <v/>
      </c>
      <c r="AV246" s="44" t="str">
        <f t="shared" si="135"/>
        <v/>
      </c>
      <c r="AW246" s="44" t="str">
        <f t="shared" si="135"/>
        <v/>
      </c>
      <c r="AX246" s="44" t="str">
        <f t="shared" si="135"/>
        <v/>
      </c>
      <c r="AY246" s="44" t="str">
        <f t="shared" si="135"/>
        <v/>
      </c>
      <c r="AZ246" s="44" t="str">
        <f t="shared" si="135"/>
        <v/>
      </c>
    </row>
    <row r="247" spans="2:52" x14ac:dyDescent="0.2">
      <c r="B247" s="37">
        <f t="shared" si="103"/>
        <v>13</v>
      </c>
      <c r="C247" s="37">
        <f t="shared" si="104"/>
        <v>20</v>
      </c>
      <c r="D247" s="37" t="str">
        <f t="shared" si="105"/>
        <v>1994_13_20</v>
      </c>
      <c r="E247" s="37" t="str">
        <f t="shared" si="107"/>
        <v>1_20_13</v>
      </c>
      <c r="F247" s="37">
        <f t="shared" si="108"/>
        <v>1</v>
      </c>
      <c r="G247" s="37">
        <f t="shared" si="109"/>
        <v>246</v>
      </c>
      <c r="H247" s="37">
        <f t="shared" si="110"/>
        <v>1246</v>
      </c>
      <c r="I247" s="44">
        <v>1994</v>
      </c>
      <c r="J247" s="44" t="s">
        <v>215</v>
      </c>
      <c r="K247" s="44" t="s">
        <v>542</v>
      </c>
      <c r="L247" s="44" t="str">
        <f t="shared" si="111"/>
        <v>1994_水産</v>
      </c>
      <c r="M247" s="44" t="str">
        <f t="shared" si="112"/>
        <v>1994_水産_繰船</v>
      </c>
      <c r="N247" s="44">
        <f t="shared" si="106"/>
        <v>1246</v>
      </c>
      <c r="P247" s="44">
        <f t="shared" si="113"/>
        <v>246</v>
      </c>
      <c r="X247" s="46">
        <v>44</v>
      </c>
      <c r="Y247" s="43" t="str">
        <f t="shared" si="131"/>
        <v/>
      </c>
      <c r="Z247" s="44" t="str">
        <f t="shared" si="132"/>
        <v/>
      </c>
      <c r="AA247" s="44" t="str">
        <f t="shared" si="133"/>
        <v/>
      </c>
      <c r="AB247" s="44" t="str">
        <f t="shared" si="133"/>
        <v/>
      </c>
      <c r="AC247" s="44" t="str">
        <f t="shared" si="133"/>
        <v/>
      </c>
      <c r="AD247" s="44" t="str">
        <f t="shared" si="133"/>
        <v/>
      </c>
      <c r="AE247" s="44" t="str">
        <f t="shared" si="133"/>
        <v/>
      </c>
      <c r="AF247" s="44" t="str">
        <f t="shared" si="133"/>
        <v/>
      </c>
      <c r="AG247" s="44" t="str">
        <f t="shared" si="133"/>
        <v/>
      </c>
      <c r="AH247" s="44" t="str">
        <f t="shared" si="133"/>
        <v/>
      </c>
      <c r="AI247" s="44" t="str">
        <f t="shared" si="133"/>
        <v/>
      </c>
      <c r="AJ247" s="44" t="str">
        <f t="shared" si="133"/>
        <v/>
      </c>
      <c r="AK247" s="44" t="str">
        <f t="shared" si="134"/>
        <v/>
      </c>
      <c r="AL247" s="44" t="str">
        <f t="shared" si="134"/>
        <v/>
      </c>
      <c r="AM247" s="44" t="str">
        <f t="shared" si="134"/>
        <v/>
      </c>
      <c r="AN247" s="44" t="str">
        <f t="shared" si="134"/>
        <v>工業化学</v>
      </c>
      <c r="AO247" s="44" t="str">
        <f t="shared" si="134"/>
        <v/>
      </c>
      <c r="AP247" s="44" t="str">
        <f t="shared" si="134"/>
        <v/>
      </c>
      <c r="AQ247" s="44" t="str">
        <f t="shared" si="134"/>
        <v/>
      </c>
      <c r="AR247" s="44" t="str">
        <f t="shared" si="134"/>
        <v/>
      </c>
      <c r="AS247" s="44" t="str">
        <f t="shared" si="134"/>
        <v/>
      </c>
      <c r="AT247" s="44" t="str">
        <f t="shared" si="134"/>
        <v/>
      </c>
      <c r="AU247" s="44" t="str">
        <f t="shared" si="135"/>
        <v/>
      </c>
      <c r="AV247" s="44" t="str">
        <f t="shared" si="135"/>
        <v/>
      </c>
      <c r="AW247" s="44" t="str">
        <f t="shared" si="135"/>
        <v/>
      </c>
      <c r="AX247" s="44" t="str">
        <f t="shared" si="135"/>
        <v/>
      </c>
      <c r="AY247" s="44" t="str">
        <f t="shared" si="135"/>
        <v/>
      </c>
      <c r="AZ247" s="44" t="str">
        <f t="shared" si="135"/>
        <v/>
      </c>
    </row>
    <row r="248" spans="2:52" x14ac:dyDescent="0.2">
      <c r="B248" s="37">
        <f t="shared" si="103"/>
        <v>13</v>
      </c>
      <c r="C248" s="37">
        <f t="shared" si="104"/>
        <v>21</v>
      </c>
      <c r="D248" s="37" t="str">
        <f t="shared" si="105"/>
        <v>1994_13_21</v>
      </c>
      <c r="E248" s="37" t="str">
        <f t="shared" si="107"/>
        <v>1_21_13</v>
      </c>
      <c r="F248" s="37">
        <f t="shared" si="108"/>
        <v>1</v>
      </c>
      <c r="G248" s="37">
        <f t="shared" si="109"/>
        <v>247</v>
      </c>
      <c r="H248" s="37">
        <f t="shared" si="110"/>
        <v>1247</v>
      </c>
      <c r="I248" s="44">
        <v>1994</v>
      </c>
      <c r="J248" s="44" t="s">
        <v>215</v>
      </c>
      <c r="K248" s="44" t="s">
        <v>543</v>
      </c>
      <c r="L248" s="44" t="str">
        <f t="shared" si="111"/>
        <v>1994_水産</v>
      </c>
      <c r="M248" s="44" t="str">
        <f t="shared" si="112"/>
        <v>1994_水産_水産食品製造</v>
      </c>
      <c r="N248" s="44">
        <f t="shared" si="106"/>
        <v>1247</v>
      </c>
      <c r="P248" s="44">
        <f t="shared" si="113"/>
        <v>247</v>
      </c>
      <c r="X248" s="46">
        <v>45</v>
      </c>
      <c r="Y248" s="43" t="str">
        <f t="shared" si="131"/>
        <v/>
      </c>
      <c r="Z248" s="44" t="str">
        <f t="shared" si="132"/>
        <v/>
      </c>
      <c r="AA248" s="44" t="str">
        <f t="shared" si="133"/>
        <v/>
      </c>
      <c r="AB248" s="44" t="str">
        <f t="shared" si="133"/>
        <v/>
      </c>
      <c r="AC248" s="44" t="str">
        <f t="shared" si="133"/>
        <v/>
      </c>
      <c r="AD248" s="44" t="str">
        <f t="shared" si="133"/>
        <v/>
      </c>
      <c r="AE248" s="44" t="str">
        <f t="shared" si="133"/>
        <v/>
      </c>
      <c r="AF248" s="44" t="str">
        <f t="shared" si="133"/>
        <v/>
      </c>
      <c r="AG248" s="44" t="str">
        <f t="shared" si="133"/>
        <v/>
      </c>
      <c r="AH248" s="44" t="str">
        <f t="shared" si="133"/>
        <v/>
      </c>
      <c r="AI248" s="44" t="str">
        <f t="shared" si="133"/>
        <v/>
      </c>
      <c r="AJ248" s="44" t="str">
        <f t="shared" si="133"/>
        <v/>
      </c>
      <c r="AK248" s="44" t="str">
        <f t="shared" si="134"/>
        <v/>
      </c>
      <c r="AL248" s="44" t="str">
        <f t="shared" si="134"/>
        <v/>
      </c>
      <c r="AM248" s="44" t="str">
        <f t="shared" si="134"/>
        <v/>
      </c>
      <c r="AN248" s="44" t="str">
        <f t="shared" si="134"/>
        <v>化学工学</v>
      </c>
      <c r="AO248" s="44" t="str">
        <f t="shared" si="134"/>
        <v/>
      </c>
      <c r="AP248" s="44" t="str">
        <f t="shared" si="134"/>
        <v/>
      </c>
      <c r="AQ248" s="44" t="str">
        <f t="shared" si="134"/>
        <v/>
      </c>
      <c r="AR248" s="44" t="str">
        <f t="shared" si="134"/>
        <v/>
      </c>
      <c r="AS248" s="44" t="str">
        <f t="shared" si="134"/>
        <v/>
      </c>
      <c r="AT248" s="44" t="str">
        <f t="shared" si="134"/>
        <v/>
      </c>
      <c r="AU248" s="44" t="str">
        <f t="shared" si="135"/>
        <v/>
      </c>
      <c r="AV248" s="44" t="str">
        <f t="shared" si="135"/>
        <v/>
      </c>
      <c r="AW248" s="44" t="str">
        <f t="shared" si="135"/>
        <v/>
      </c>
      <c r="AX248" s="44" t="str">
        <f t="shared" si="135"/>
        <v/>
      </c>
      <c r="AY248" s="44" t="str">
        <f t="shared" si="135"/>
        <v/>
      </c>
      <c r="AZ248" s="44" t="str">
        <f t="shared" si="135"/>
        <v/>
      </c>
    </row>
    <row r="249" spans="2:52" x14ac:dyDescent="0.2">
      <c r="B249" s="37">
        <f t="shared" si="103"/>
        <v>13</v>
      </c>
      <c r="C249" s="37">
        <f t="shared" si="104"/>
        <v>22</v>
      </c>
      <c r="D249" s="37" t="str">
        <f t="shared" si="105"/>
        <v>1994_13_22</v>
      </c>
      <c r="E249" s="37" t="str">
        <f t="shared" si="107"/>
        <v>1_22_13</v>
      </c>
      <c r="F249" s="37">
        <f t="shared" si="108"/>
        <v>1</v>
      </c>
      <c r="G249" s="37">
        <f t="shared" si="109"/>
        <v>248</v>
      </c>
      <c r="H249" s="37">
        <f t="shared" si="110"/>
        <v>1248</v>
      </c>
      <c r="I249" s="44">
        <v>1994</v>
      </c>
      <c r="J249" s="44" t="s">
        <v>215</v>
      </c>
      <c r="K249" s="44" t="s">
        <v>544</v>
      </c>
      <c r="L249" s="44" t="str">
        <f t="shared" si="111"/>
        <v>1994_水産</v>
      </c>
      <c r="M249" s="44" t="str">
        <f t="shared" si="112"/>
        <v>1994_水産_水産食品化学</v>
      </c>
      <c r="N249" s="44">
        <f t="shared" si="106"/>
        <v>1248</v>
      </c>
      <c r="P249" s="44">
        <f t="shared" si="113"/>
        <v>248</v>
      </c>
      <c r="X249" s="46">
        <v>46</v>
      </c>
      <c r="Y249" s="43" t="str">
        <f t="shared" si="131"/>
        <v/>
      </c>
      <c r="Z249" s="44" t="str">
        <f t="shared" si="132"/>
        <v/>
      </c>
      <c r="AA249" s="44" t="str">
        <f t="shared" si="133"/>
        <v/>
      </c>
      <c r="AB249" s="44" t="str">
        <f t="shared" si="133"/>
        <v/>
      </c>
      <c r="AC249" s="44" t="str">
        <f t="shared" si="133"/>
        <v/>
      </c>
      <c r="AD249" s="44" t="str">
        <f t="shared" si="133"/>
        <v/>
      </c>
      <c r="AE249" s="44" t="str">
        <f t="shared" si="133"/>
        <v/>
      </c>
      <c r="AF249" s="44" t="str">
        <f t="shared" si="133"/>
        <v/>
      </c>
      <c r="AG249" s="44" t="str">
        <f t="shared" si="133"/>
        <v/>
      </c>
      <c r="AH249" s="44" t="str">
        <f t="shared" si="133"/>
        <v/>
      </c>
      <c r="AI249" s="44" t="str">
        <f t="shared" si="133"/>
        <v/>
      </c>
      <c r="AJ249" s="44" t="str">
        <f t="shared" si="133"/>
        <v/>
      </c>
      <c r="AK249" s="44" t="str">
        <f t="shared" si="134"/>
        <v/>
      </c>
      <c r="AL249" s="44" t="str">
        <f t="shared" si="134"/>
        <v/>
      </c>
      <c r="AM249" s="44" t="str">
        <f t="shared" si="134"/>
        <v/>
      </c>
      <c r="AN249" s="44" t="str">
        <f t="shared" si="134"/>
        <v>地球環境化学</v>
      </c>
      <c r="AO249" s="44" t="str">
        <f t="shared" si="134"/>
        <v/>
      </c>
      <c r="AP249" s="44" t="str">
        <f t="shared" si="134"/>
        <v/>
      </c>
      <c r="AQ249" s="44" t="str">
        <f t="shared" si="134"/>
        <v/>
      </c>
      <c r="AR249" s="44" t="str">
        <f t="shared" si="134"/>
        <v/>
      </c>
      <c r="AS249" s="44" t="str">
        <f t="shared" si="134"/>
        <v/>
      </c>
      <c r="AT249" s="44" t="str">
        <f t="shared" si="134"/>
        <v/>
      </c>
      <c r="AU249" s="44" t="str">
        <f t="shared" si="135"/>
        <v/>
      </c>
      <c r="AV249" s="44" t="str">
        <f t="shared" si="135"/>
        <v/>
      </c>
      <c r="AW249" s="44" t="str">
        <f t="shared" si="135"/>
        <v/>
      </c>
      <c r="AX249" s="44" t="str">
        <f t="shared" si="135"/>
        <v/>
      </c>
      <c r="AY249" s="44" t="str">
        <f t="shared" si="135"/>
        <v/>
      </c>
      <c r="AZ249" s="44" t="str">
        <f t="shared" si="135"/>
        <v/>
      </c>
    </row>
    <row r="250" spans="2:52" x14ac:dyDescent="0.2">
      <c r="B250" s="37">
        <f t="shared" si="103"/>
        <v>13</v>
      </c>
      <c r="C250" s="37">
        <f t="shared" si="104"/>
        <v>23</v>
      </c>
      <c r="D250" s="37" t="str">
        <f t="shared" si="105"/>
        <v>1994_13_23</v>
      </c>
      <c r="E250" s="37" t="str">
        <f t="shared" si="107"/>
        <v>1_23_13</v>
      </c>
      <c r="F250" s="37">
        <f t="shared" si="108"/>
        <v>1</v>
      </c>
      <c r="G250" s="37">
        <f t="shared" si="109"/>
        <v>249</v>
      </c>
      <c r="H250" s="37">
        <f t="shared" si="110"/>
        <v>1249</v>
      </c>
      <c r="I250" s="44">
        <v>1994</v>
      </c>
      <c r="J250" s="44" t="s">
        <v>215</v>
      </c>
      <c r="K250" s="44" t="s">
        <v>545</v>
      </c>
      <c r="L250" s="44" t="str">
        <f t="shared" si="111"/>
        <v>1994_水産</v>
      </c>
      <c r="M250" s="44" t="str">
        <f t="shared" si="112"/>
        <v>1994_水産_水産食品衛生</v>
      </c>
      <c r="N250" s="44">
        <f t="shared" si="106"/>
        <v>1249</v>
      </c>
      <c r="P250" s="44">
        <f t="shared" si="113"/>
        <v>249</v>
      </c>
      <c r="X250" s="46">
        <v>47</v>
      </c>
      <c r="Y250" s="43" t="str">
        <f t="shared" si="131"/>
        <v/>
      </c>
      <c r="Z250" s="44" t="str">
        <f t="shared" si="132"/>
        <v/>
      </c>
      <c r="AA250" s="44" t="str">
        <f t="shared" si="133"/>
        <v/>
      </c>
      <c r="AB250" s="44" t="str">
        <f t="shared" si="133"/>
        <v/>
      </c>
      <c r="AC250" s="44" t="str">
        <f t="shared" si="133"/>
        <v/>
      </c>
      <c r="AD250" s="44" t="str">
        <f t="shared" si="133"/>
        <v/>
      </c>
      <c r="AE250" s="44" t="str">
        <f t="shared" si="133"/>
        <v/>
      </c>
      <c r="AF250" s="44" t="str">
        <f t="shared" si="133"/>
        <v/>
      </c>
      <c r="AG250" s="44" t="str">
        <f t="shared" si="133"/>
        <v/>
      </c>
      <c r="AH250" s="44" t="str">
        <f t="shared" si="133"/>
        <v/>
      </c>
      <c r="AI250" s="44" t="str">
        <f t="shared" si="133"/>
        <v/>
      </c>
      <c r="AJ250" s="44" t="str">
        <f t="shared" si="133"/>
        <v/>
      </c>
      <c r="AK250" s="44" t="str">
        <f t="shared" si="134"/>
        <v/>
      </c>
      <c r="AL250" s="44" t="str">
        <f t="shared" si="134"/>
        <v/>
      </c>
      <c r="AM250" s="44" t="str">
        <f t="shared" si="134"/>
        <v/>
      </c>
      <c r="AN250" s="44" t="str">
        <f t="shared" si="134"/>
        <v>材料製造技術</v>
      </c>
      <c r="AO250" s="44" t="str">
        <f t="shared" si="134"/>
        <v/>
      </c>
      <c r="AP250" s="44" t="str">
        <f t="shared" si="134"/>
        <v/>
      </c>
      <c r="AQ250" s="44" t="str">
        <f t="shared" si="134"/>
        <v/>
      </c>
      <c r="AR250" s="44" t="str">
        <f t="shared" si="134"/>
        <v/>
      </c>
      <c r="AS250" s="44" t="str">
        <f t="shared" si="134"/>
        <v/>
      </c>
      <c r="AT250" s="44" t="str">
        <f t="shared" si="134"/>
        <v/>
      </c>
      <c r="AU250" s="44" t="str">
        <f t="shared" si="135"/>
        <v/>
      </c>
      <c r="AV250" s="44" t="str">
        <f t="shared" si="135"/>
        <v/>
      </c>
      <c r="AW250" s="44" t="str">
        <f t="shared" si="135"/>
        <v/>
      </c>
      <c r="AX250" s="44" t="str">
        <f t="shared" si="135"/>
        <v/>
      </c>
      <c r="AY250" s="44" t="str">
        <f t="shared" si="135"/>
        <v/>
      </c>
      <c r="AZ250" s="44" t="str">
        <f t="shared" si="135"/>
        <v/>
      </c>
    </row>
    <row r="251" spans="2:52" x14ac:dyDescent="0.2">
      <c r="B251" s="37">
        <f t="shared" si="103"/>
        <v>13</v>
      </c>
      <c r="C251" s="37">
        <f t="shared" si="104"/>
        <v>24</v>
      </c>
      <c r="D251" s="37" t="str">
        <f t="shared" si="105"/>
        <v>1994_13_24</v>
      </c>
      <c r="E251" s="37" t="str">
        <f t="shared" si="107"/>
        <v>1_24_13</v>
      </c>
      <c r="F251" s="37">
        <f t="shared" si="108"/>
        <v>1</v>
      </c>
      <c r="G251" s="37">
        <f t="shared" si="109"/>
        <v>250</v>
      </c>
      <c r="H251" s="37">
        <f t="shared" si="110"/>
        <v>1250</v>
      </c>
      <c r="I251" s="44">
        <v>1994</v>
      </c>
      <c r="J251" s="44" t="s">
        <v>215</v>
      </c>
      <c r="K251" s="44" t="s">
        <v>546</v>
      </c>
      <c r="L251" s="44" t="str">
        <f t="shared" si="111"/>
        <v>1994_水産</v>
      </c>
      <c r="M251" s="44" t="str">
        <f t="shared" si="112"/>
        <v>1994_水産_水産食品流通</v>
      </c>
      <c r="N251" s="44">
        <f t="shared" si="106"/>
        <v>1250</v>
      </c>
      <c r="P251" s="44">
        <f t="shared" si="113"/>
        <v>250</v>
      </c>
      <c r="X251" s="46">
        <v>48</v>
      </c>
      <c r="Y251" s="43" t="str">
        <f t="shared" si="131"/>
        <v/>
      </c>
      <c r="Z251" s="44" t="str">
        <f t="shared" si="132"/>
        <v/>
      </c>
      <c r="AA251" s="44" t="str">
        <f t="shared" si="133"/>
        <v/>
      </c>
      <c r="AB251" s="44" t="str">
        <f t="shared" si="133"/>
        <v/>
      </c>
      <c r="AC251" s="44" t="str">
        <f t="shared" si="133"/>
        <v/>
      </c>
      <c r="AD251" s="44" t="str">
        <f t="shared" si="133"/>
        <v/>
      </c>
      <c r="AE251" s="44" t="str">
        <f t="shared" si="133"/>
        <v/>
      </c>
      <c r="AF251" s="44" t="str">
        <f t="shared" si="133"/>
        <v/>
      </c>
      <c r="AG251" s="44" t="str">
        <f t="shared" si="133"/>
        <v/>
      </c>
      <c r="AH251" s="44" t="str">
        <f t="shared" si="133"/>
        <v/>
      </c>
      <c r="AI251" s="44" t="str">
        <f t="shared" si="133"/>
        <v/>
      </c>
      <c r="AJ251" s="44" t="str">
        <f t="shared" si="133"/>
        <v/>
      </c>
      <c r="AK251" s="44" t="str">
        <f t="shared" si="134"/>
        <v/>
      </c>
      <c r="AL251" s="44" t="str">
        <f t="shared" si="134"/>
        <v/>
      </c>
      <c r="AM251" s="44" t="str">
        <f t="shared" si="134"/>
        <v/>
      </c>
      <c r="AN251" s="44" t="str">
        <f t="shared" si="134"/>
        <v>工業材料</v>
      </c>
      <c r="AO251" s="44" t="str">
        <f t="shared" si="134"/>
        <v/>
      </c>
      <c r="AP251" s="44" t="str">
        <f t="shared" si="134"/>
        <v/>
      </c>
      <c r="AQ251" s="44" t="str">
        <f t="shared" si="134"/>
        <v/>
      </c>
      <c r="AR251" s="44" t="str">
        <f t="shared" si="134"/>
        <v/>
      </c>
      <c r="AS251" s="44" t="str">
        <f t="shared" si="134"/>
        <v/>
      </c>
      <c r="AT251" s="44" t="str">
        <f t="shared" si="134"/>
        <v/>
      </c>
      <c r="AU251" s="44" t="str">
        <f t="shared" si="135"/>
        <v/>
      </c>
      <c r="AV251" s="44" t="str">
        <f t="shared" si="135"/>
        <v/>
      </c>
      <c r="AW251" s="44" t="str">
        <f t="shared" si="135"/>
        <v/>
      </c>
      <c r="AX251" s="44" t="str">
        <f t="shared" si="135"/>
        <v/>
      </c>
      <c r="AY251" s="44" t="str">
        <f t="shared" si="135"/>
        <v/>
      </c>
      <c r="AZ251" s="44" t="str">
        <f t="shared" si="135"/>
        <v/>
      </c>
    </row>
    <row r="252" spans="2:52" x14ac:dyDescent="0.2">
      <c r="B252" s="37">
        <f t="shared" si="103"/>
        <v>13</v>
      </c>
      <c r="C252" s="37">
        <f t="shared" si="104"/>
        <v>25</v>
      </c>
      <c r="D252" s="37" t="str">
        <f t="shared" si="105"/>
        <v>1994_13_25</v>
      </c>
      <c r="E252" s="37" t="str">
        <f t="shared" si="107"/>
        <v>1_25_13</v>
      </c>
      <c r="F252" s="37">
        <f t="shared" si="108"/>
        <v>1</v>
      </c>
      <c r="G252" s="37">
        <f t="shared" si="109"/>
        <v>251</v>
      </c>
      <c r="H252" s="37">
        <f t="shared" si="110"/>
        <v>1251</v>
      </c>
      <c r="I252" s="44">
        <v>1994</v>
      </c>
      <c r="J252" s="44" t="s">
        <v>215</v>
      </c>
      <c r="K252" s="44" t="s">
        <v>421</v>
      </c>
      <c r="L252" s="44" t="str">
        <f t="shared" si="111"/>
        <v>1994_水産</v>
      </c>
      <c r="M252" s="44" t="str">
        <f t="shared" si="112"/>
        <v>1994_水産_その他の科目</v>
      </c>
      <c r="N252" s="44">
        <f t="shared" si="106"/>
        <v>1251</v>
      </c>
      <c r="P252" s="44">
        <f t="shared" si="113"/>
        <v>251</v>
      </c>
      <c r="X252" s="46">
        <v>49</v>
      </c>
      <c r="Y252" s="43" t="str">
        <f t="shared" si="131"/>
        <v/>
      </c>
      <c r="Z252" s="44" t="str">
        <f t="shared" si="132"/>
        <v/>
      </c>
      <c r="AA252" s="44" t="str">
        <f t="shared" si="133"/>
        <v/>
      </c>
      <c r="AB252" s="44" t="str">
        <f t="shared" si="133"/>
        <v/>
      </c>
      <c r="AC252" s="44" t="str">
        <f t="shared" si="133"/>
        <v/>
      </c>
      <c r="AD252" s="44" t="str">
        <f t="shared" si="133"/>
        <v/>
      </c>
      <c r="AE252" s="44" t="str">
        <f t="shared" si="133"/>
        <v/>
      </c>
      <c r="AF252" s="44" t="str">
        <f t="shared" si="133"/>
        <v/>
      </c>
      <c r="AG252" s="44" t="str">
        <f t="shared" si="133"/>
        <v/>
      </c>
      <c r="AH252" s="44" t="str">
        <f t="shared" si="133"/>
        <v/>
      </c>
      <c r="AI252" s="44" t="str">
        <f t="shared" si="133"/>
        <v/>
      </c>
      <c r="AJ252" s="44" t="str">
        <f t="shared" si="133"/>
        <v/>
      </c>
      <c r="AK252" s="44" t="str">
        <f t="shared" si="134"/>
        <v/>
      </c>
      <c r="AL252" s="44" t="str">
        <f t="shared" si="134"/>
        <v/>
      </c>
      <c r="AM252" s="44" t="str">
        <f t="shared" si="134"/>
        <v/>
      </c>
      <c r="AN252" s="44" t="str">
        <f t="shared" si="134"/>
        <v>材料加工</v>
      </c>
      <c r="AO252" s="44" t="str">
        <f t="shared" si="134"/>
        <v/>
      </c>
      <c r="AP252" s="44" t="str">
        <f t="shared" si="134"/>
        <v/>
      </c>
      <c r="AQ252" s="44" t="str">
        <f t="shared" si="134"/>
        <v/>
      </c>
      <c r="AR252" s="44" t="str">
        <f t="shared" si="134"/>
        <v/>
      </c>
      <c r="AS252" s="44" t="str">
        <f t="shared" si="134"/>
        <v/>
      </c>
      <c r="AT252" s="44" t="str">
        <f t="shared" si="134"/>
        <v/>
      </c>
      <c r="AU252" s="44" t="str">
        <f t="shared" si="135"/>
        <v/>
      </c>
      <c r="AV252" s="44" t="str">
        <f t="shared" si="135"/>
        <v/>
      </c>
      <c r="AW252" s="44" t="str">
        <f t="shared" si="135"/>
        <v/>
      </c>
      <c r="AX252" s="44" t="str">
        <f t="shared" si="135"/>
        <v/>
      </c>
      <c r="AY252" s="44" t="str">
        <f t="shared" si="135"/>
        <v/>
      </c>
      <c r="AZ252" s="44" t="str">
        <f t="shared" si="135"/>
        <v/>
      </c>
    </row>
    <row r="253" spans="2:52" x14ac:dyDescent="0.2">
      <c r="B253" s="37">
        <f t="shared" si="103"/>
        <v>14</v>
      </c>
      <c r="C253" s="37">
        <f t="shared" si="104"/>
        <v>1</v>
      </c>
      <c r="D253" s="37" t="str">
        <f t="shared" si="105"/>
        <v>1994_14_1</v>
      </c>
      <c r="E253" s="37" t="str">
        <f t="shared" si="107"/>
        <v>1_1_14</v>
      </c>
      <c r="F253" s="37">
        <f t="shared" si="108"/>
        <v>1</v>
      </c>
      <c r="G253" s="37">
        <f t="shared" si="109"/>
        <v>252</v>
      </c>
      <c r="H253" s="37">
        <f t="shared" si="110"/>
        <v>1252</v>
      </c>
      <c r="I253" s="44">
        <v>1994</v>
      </c>
      <c r="J253" s="44" t="s">
        <v>255</v>
      </c>
      <c r="K253" s="44" t="s">
        <v>547</v>
      </c>
      <c r="L253" s="44" t="str">
        <f t="shared" si="111"/>
        <v>1994_看護</v>
      </c>
      <c r="M253" s="44" t="str">
        <f t="shared" si="112"/>
        <v>1994_看護_看護基確医学</v>
      </c>
      <c r="N253" s="44">
        <f t="shared" si="106"/>
        <v>1252</v>
      </c>
      <c r="P253" s="44">
        <f t="shared" si="113"/>
        <v>252</v>
      </c>
      <c r="X253" s="46">
        <v>50</v>
      </c>
      <c r="Y253" s="43" t="str">
        <f t="shared" si="131"/>
        <v/>
      </c>
      <c r="Z253" s="44" t="str">
        <f t="shared" si="132"/>
        <v/>
      </c>
      <c r="AA253" s="44" t="str">
        <f t="shared" si="133"/>
        <v/>
      </c>
      <c r="AB253" s="44" t="str">
        <f t="shared" si="133"/>
        <v/>
      </c>
      <c r="AC253" s="44" t="str">
        <f t="shared" si="133"/>
        <v/>
      </c>
      <c r="AD253" s="44" t="str">
        <f t="shared" si="133"/>
        <v/>
      </c>
      <c r="AE253" s="44" t="str">
        <f t="shared" si="133"/>
        <v/>
      </c>
      <c r="AF253" s="44" t="str">
        <f t="shared" si="133"/>
        <v/>
      </c>
      <c r="AG253" s="44" t="str">
        <f t="shared" si="133"/>
        <v/>
      </c>
      <c r="AH253" s="44" t="str">
        <f t="shared" si="133"/>
        <v/>
      </c>
      <c r="AI253" s="44" t="str">
        <f t="shared" si="133"/>
        <v/>
      </c>
      <c r="AJ253" s="44" t="str">
        <f t="shared" si="133"/>
        <v/>
      </c>
      <c r="AK253" s="44" t="str">
        <f t="shared" si="134"/>
        <v/>
      </c>
      <c r="AL253" s="44" t="str">
        <f t="shared" si="134"/>
        <v/>
      </c>
      <c r="AM253" s="44" t="str">
        <f t="shared" si="134"/>
        <v/>
      </c>
      <c r="AN253" s="44" t="str">
        <f t="shared" si="134"/>
        <v>セラミック化学</v>
      </c>
      <c r="AO253" s="44" t="str">
        <f t="shared" si="134"/>
        <v/>
      </c>
      <c r="AP253" s="44" t="str">
        <f t="shared" si="134"/>
        <v/>
      </c>
      <c r="AQ253" s="44" t="str">
        <f t="shared" si="134"/>
        <v/>
      </c>
      <c r="AR253" s="44" t="str">
        <f t="shared" si="134"/>
        <v/>
      </c>
      <c r="AS253" s="44" t="str">
        <f t="shared" si="134"/>
        <v/>
      </c>
      <c r="AT253" s="44" t="str">
        <f t="shared" si="134"/>
        <v/>
      </c>
      <c r="AU253" s="44" t="str">
        <f t="shared" si="135"/>
        <v/>
      </c>
      <c r="AV253" s="44" t="str">
        <f t="shared" si="135"/>
        <v/>
      </c>
      <c r="AW253" s="44" t="str">
        <f t="shared" si="135"/>
        <v/>
      </c>
      <c r="AX253" s="44" t="str">
        <f t="shared" si="135"/>
        <v/>
      </c>
      <c r="AY253" s="44" t="str">
        <f t="shared" si="135"/>
        <v/>
      </c>
      <c r="AZ253" s="44" t="str">
        <f t="shared" si="135"/>
        <v/>
      </c>
    </row>
    <row r="254" spans="2:52" x14ac:dyDescent="0.2">
      <c r="B254" s="37">
        <f t="shared" si="103"/>
        <v>14</v>
      </c>
      <c r="C254" s="37">
        <f t="shared" si="104"/>
        <v>2</v>
      </c>
      <c r="D254" s="37" t="str">
        <f t="shared" si="105"/>
        <v>1994_14_2</v>
      </c>
      <c r="E254" s="37" t="str">
        <f t="shared" si="107"/>
        <v>1_2_14</v>
      </c>
      <c r="F254" s="37">
        <f t="shared" si="108"/>
        <v>1</v>
      </c>
      <c r="G254" s="37">
        <f t="shared" si="109"/>
        <v>253</v>
      </c>
      <c r="H254" s="37">
        <f t="shared" si="110"/>
        <v>1253</v>
      </c>
      <c r="I254" s="44">
        <v>1994</v>
      </c>
      <c r="J254" s="44" t="s">
        <v>255</v>
      </c>
      <c r="K254" s="44" t="s">
        <v>548</v>
      </c>
      <c r="L254" s="44" t="str">
        <f t="shared" si="111"/>
        <v>1994_看護</v>
      </c>
      <c r="M254" s="44" t="str">
        <f t="shared" si="112"/>
        <v>1994_看護_基確看護</v>
      </c>
      <c r="N254" s="44">
        <f t="shared" si="106"/>
        <v>1253</v>
      </c>
      <c r="P254" s="44">
        <f t="shared" si="113"/>
        <v>253</v>
      </c>
      <c r="X254" s="46">
        <v>51</v>
      </c>
      <c r="Y254" s="43" t="str">
        <f t="shared" si="131"/>
        <v/>
      </c>
      <c r="Z254" s="44" t="str">
        <f t="shared" si="132"/>
        <v/>
      </c>
      <c r="AA254" s="44" t="str">
        <f t="shared" ref="AA254:AJ263" si="136">IFERROR(VLOOKUP($W$201&amp;"_"&amp;AA$201&amp;"_"&amp;$X254,$D:$K,8,0),"")</f>
        <v/>
      </c>
      <c r="AB254" s="44" t="str">
        <f t="shared" si="136"/>
        <v/>
      </c>
      <c r="AC254" s="44" t="str">
        <f t="shared" si="136"/>
        <v/>
      </c>
      <c r="AD254" s="44" t="str">
        <f t="shared" si="136"/>
        <v/>
      </c>
      <c r="AE254" s="44" t="str">
        <f t="shared" si="136"/>
        <v/>
      </c>
      <c r="AF254" s="44" t="str">
        <f t="shared" si="136"/>
        <v/>
      </c>
      <c r="AG254" s="44" t="str">
        <f t="shared" si="136"/>
        <v/>
      </c>
      <c r="AH254" s="44" t="str">
        <f t="shared" si="136"/>
        <v/>
      </c>
      <c r="AI254" s="44" t="str">
        <f t="shared" si="136"/>
        <v/>
      </c>
      <c r="AJ254" s="44" t="str">
        <f t="shared" si="136"/>
        <v/>
      </c>
      <c r="AK254" s="44" t="str">
        <f t="shared" ref="AK254:AT263" si="137">IFERROR(VLOOKUP($W$201&amp;"_"&amp;AK$201&amp;"_"&amp;$X254,$D:$K,8,0),"")</f>
        <v/>
      </c>
      <c r="AL254" s="44" t="str">
        <f t="shared" si="137"/>
        <v/>
      </c>
      <c r="AM254" s="44" t="str">
        <f t="shared" si="137"/>
        <v/>
      </c>
      <c r="AN254" s="44" t="str">
        <f t="shared" si="137"/>
        <v>セラミック技術</v>
      </c>
      <c r="AO254" s="44" t="str">
        <f t="shared" si="137"/>
        <v/>
      </c>
      <c r="AP254" s="44" t="str">
        <f t="shared" si="137"/>
        <v/>
      </c>
      <c r="AQ254" s="44" t="str">
        <f t="shared" si="137"/>
        <v/>
      </c>
      <c r="AR254" s="44" t="str">
        <f t="shared" si="137"/>
        <v/>
      </c>
      <c r="AS254" s="44" t="str">
        <f t="shared" si="137"/>
        <v/>
      </c>
      <c r="AT254" s="44" t="str">
        <f t="shared" si="137"/>
        <v/>
      </c>
      <c r="AU254" s="44" t="str">
        <f t="shared" ref="AU254:AZ263" si="138">IFERROR(VLOOKUP($W$201&amp;"_"&amp;AU$201&amp;"_"&amp;$X254,$D:$K,8,0),"")</f>
        <v/>
      </c>
      <c r="AV254" s="44" t="str">
        <f t="shared" si="138"/>
        <v/>
      </c>
      <c r="AW254" s="44" t="str">
        <f t="shared" si="138"/>
        <v/>
      </c>
      <c r="AX254" s="44" t="str">
        <f t="shared" si="138"/>
        <v/>
      </c>
      <c r="AY254" s="44" t="str">
        <f t="shared" si="138"/>
        <v/>
      </c>
      <c r="AZ254" s="44" t="str">
        <f t="shared" si="138"/>
        <v/>
      </c>
    </row>
    <row r="255" spans="2:52" x14ac:dyDescent="0.2">
      <c r="B255" s="37">
        <f t="shared" si="103"/>
        <v>14</v>
      </c>
      <c r="C255" s="37">
        <f t="shared" si="104"/>
        <v>3</v>
      </c>
      <c r="D255" s="37" t="str">
        <f t="shared" si="105"/>
        <v>1994_14_3</v>
      </c>
      <c r="E255" s="37" t="str">
        <f t="shared" si="107"/>
        <v>1_3_14</v>
      </c>
      <c r="F255" s="37">
        <f t="shared" si="108"/>
        <v>1</v>
      </c>
      <c r="G255" s="37">
        <f t="shared" si="109"/>
        <v>254</v>
      </c>
      <c r="H255" s="37">
        <f t="shared" si="110"/>
        <v>1254</v>
      </c>
      <c r="I255" s="44">
        <v>1994</v>
      </c>
      <c r="J255" s="44" t="s">
        <v>255</v>
      </c>
      <c r="K255" s="44" t="s">
        <v>260</v>
      </c>
      <c r="L255" s="44" t="str">
        <f t="shared" si="111"/>
        <v>1994_看護</v>
      </c>
      <c r="M255" s="44" t="str">
        <f t="shared" si="112"/>
        <v>1994_看護_成人看護</v>
      </c>
      <c r="N255" s="44">
        <f t="shared" si="106"/>
        <v>1254</v>
      </c>
      <c r="P255" s="44">
        <f t="shared" si="113"/>
        <v>254</v>
      </c>
      <c r="X255" s="46">
        <v>52</v>
      </c>
      <c r="Y255" s="43" t="str">
        <f t="shared" si="131"/>
        <v/>
      </c>
      <c r="Z255" s="44" t="str">
        <f t="shared" si="132"/>
        <v/>
      </c>
      <c r="AA255" s="44" t="str">
        <f t="shared" si="136"/>
        <v/>
      </c>
      <c r="AB255" s="44" t="str">
        <f t="shared" si="136"/>
        <v/>
      </c>
      <c r="AC255" s="44" t="str">
        <f t="shared" si="136"/>
        <v/>
      </c>
      <c r="AD255" s="44" t="str">
        <f t="shared" si="136"/>
        <v/>
      </c>
      <c r="AE255" s="44" t="str">
        <f t="shared" si="136"/>
        <v/>
      </c>
      <c r="AF255" s="44" t="str">
        <f t="shared" si="136"/>
        <v/>
      </c>
      <c r="AG255" s="44" t="str">
        <f t="shared" si="136"/>
        <v/>
      </c>
      <c r="AH255" s="44" t="str">
        <f t="shared" si="136"/>
        <v/>
      </c>
      <c r="AI255" s="44" t="str">
        <f t="shared" si="136"/>
        <v/>
      </c>
      <c r="AJ255" s="44" t="str">
        <f t="shared" si="136"/>
        <v/>
      </c>
      <c r="AK255" s="44" t="str">
        <f t="shared" si="137"/>
        <v/>
      </c>
      <c r="AL255" s="44" t="str">
        <f t="shared" si="137"/>
        <v/>
      </c>
      <c r="AM255" s="44" t="str">
        <f t="shared" si="137"/>
        <v/>
      </c>
      <c r="AN255" s="44" t="str">
        <f t="shared" si="137"/>
        <v>セラミック工業</v>
      </c>
      <c r="AO255" s="44" t="str">
        <f t="shared" si="137"/>
        <v/>
      </c>
      <c r="AP255" s="44" t="str">
        <f t="shared" si="137"/>
        <v/>
      </c>
      <c r="AQ255" s="44" t="str">
        <f t="shared" si="137"/>
        <v/>
      </c>
      <c r="AR255" s="44" t="str">
        <f t="shared" si="137"/>
        <v/>
      </c>
      <c r="AS255" s="44" t="str">
        <f t="shared" si="137"/>
        <v/>
      </c>
      <c r="AT255" s="44" t="str">
        <f t="shared" si="137"/>
        <v/>
      </c>
      <c r="AU255" s="44" t="str">
        <f t="shared" si="138"/>
        <v/>
      </c>
      <c r="AV255" s="44" t="str">
        <f t="shared" si="138"/>
        <v/>
      </c>
      <c r="AW255" s="44" t="str">
        <f t="shared" si="138"/>
        <v/>
      </c>
      <c r="AX255" s="44" t="str">
        <f t="shared" si="138"/>
        <v/>
      </c>
      <c r="AY255" s="44" t="str">
        <f t="shared" si="138"/>
        <v/>
      </c>
      <c r="AZ255" s="44" t="str">
        <f t="shared" si="138"/>
        <v/>
      </c>
    </row>
    <row r="256" spans="2:52" x14ac:dyDescent="0.2">
      <c r="B256" s="37">
        <f t="shared" si="103"/>
        <v>14</v>
      </c>
      <c r="C256" s="37">
        <f t="shared" si="104"/>
        <v>4</v>
      </c>
      <c r="D256" s="37" t="str">
        <f t="shared" si="105"/>
        <v>1994_14_4</v>
      </c>
      <c r="E256" s="37" t="str">
        <f t="shared" si="107"/>
        <v>1_4_14</v>
      </c>
      <c r="F256" s="37">
        <f t="shared" si="108"/>
        <v>1</v>
      </c>
      <c r="G256" s="37">
        <f t="shared" si="109"/>
        <v>255</v>
      </c>
      <c r="H256" s="37">
        <f t="shared" si="110"/>
        <v>1255</v>
      </c>
      <c r="I256" s="44">
        <v>1994</v>
      </c>
      <c r="J256" s="44" t="s">
        <v>255</v>
      </c>
      <c r="K256" s="44" t="s">
        <v>549</v>
      </c>
      <c r="L256" s="44" t="str">
        <f t="shared" si="111"/>
        <v>1994_看護</v>
      </c>
      <c r="M256" s="44" t="str">
        <f t="shared" si="112"/>
        <v>1994_看護_母子看護</v>
      </c>
      <c r="N256" s="44">
        <f t="shared" si="106"/>
        <v>1255</v>
      </c>
      <c r="P256" s="44">
        <f t="shared" si="113"/>
        <v>255</v>
      </c>
      <c r="X256" s="46">
        <v>53</v>
      </c>
      <c r="Y256" s="43" t="str">
        <f t="shared" si="131"/>
        <v/>
      </c>
      <c r="Z256" s="44" t="str">
        <f t="shared" si="132"/>
        <v/>
      </c>
      <c r="AA256" s="44" t="str">
        <f t="shared" si="136"/>
        <v/>
      </c>
      <c r="AB256" s="44" t="str">
        <f t="shared" si="136"/>
        <v/>
      </c>
      <c r="AC256" s="44" t="str">
        <f t="shared" si="136"/>
        <v/>
      </c>
      <c r="AD256" s="44" t="str">
        <f t="shared" si="136"/>
        <v/>
      </c>
      <c r="AE256" s="44" t="str">
        <f t="shared" si="136"/>
        <v/>
      </c>
      <c r="AF256" s="44" t="str">
        <f t="shared" si="136"/>
        <v/>
      </c>
      <c r="AG256" s="44" t="str">
        <f t="shared" si="136"/>
        <v/>
      </c>
      <c r="AH256" s="44" t="str">
        <f t="shared" si="136"/>
        <v/>
      </c>
      <c r="AI256" s="44" t="str">
        <f t="shared" si="136"/>
        <v/>
      </c>
      <c r="AJ256" s="44" t="str">
        <f t="shared" si="136"/>
        <v/>
      </c>
      <c r="AK256" s="44" t="str">
        <f t="shared" si="137"/>
        <v/>
      </c>
      <c r="AL256" s="44" t="str">
        <f t="shared" si="137"/>
        <v/>
      </c>
      <c r="AM256" s="44" t="str">
        <f t="shared" si="137"/>
        <v/>
      </c>
      <c r="AN256" s="44" t="str">
        <f t="shared" si="137"/>
        <v>繊維製品</v>
      </c>
      <c r="AO256" s="44" t="str">
        <f t="shared" si="137"/>
        <v/>
      </c>
      <c r="AP256" s="44" t="str">
        <f t="shared" si="137"/>
        <v/>
      </c>
      <c r="AQ256" s="44" t="str">
        <f t="shared" si="137"/>
        <v/>
      </c>
      <c r="AR256" s="44" t="str">
        <f t="shared" si="137"/>
        <v/>
      </c>
      <c r="AS256" s="44" t="str">
        <f t="shared" si="137"/>
        <v/>
      </c>
      <c r="AT256" s="44" t="str">
        <f t="shared" si="137"/>
        <v/>
      </c>
      <c r="AU256" s="44" t="str">
        <f t="shared" si="138"/>
        <v/>
      </c>
      <c r="AV256" s="44" t="str">
        <f t="shared" si="138"/>
        <v/>
      </c>
      <c r="AW256" s="44" t="str">
        <f t="shared" si="138"/>
        <v/>
      </c>
      <c r="AX256" s="44" t="str">
        <f t="shared" si="138"/>
        <v/>
      </c>
      <c r="AY256" s="44" t="str">
        <f t="shared" si="138"/>
        <v/>
      </c>
      <c r="AZ256" s="44" t="str">
        <f t="shared" si="138"/>
        <v/>
      </c>
    </row>
    <row r="257" spans="2:52" x14ac:dyDescent="0.2">
      <c r="B257" s="37">
        <f t="shared" si="103"/>
        <v>14</v>
      </c>
      <c r="C257" s="37">
        <f t="shared" si="104"/>
        <v>5</v>
      </c>
      <c r="D257" s="37" t="str">
        <f t="shared" si="105"/>
        <v>1994_14_5</v>
      </c>
      <c r="E257" s="37" t="str">
        <f t="shared" si="107"/>
        <v>1_5_14</v>
      </c>
      <c r="F257" s="37">
        <f t="shared" si="108"/>
        <v>1</v>
      </c>
      <c r="G257" s="37">
        <f t="shared" si="109"/>
        <v>256</v>
      </c>
      <c r="H257" s="37">
        <f t="shared" si="110"/>
        <v>1256</v>
      </c>
      <c r="I257" s="44">
        <v>1994</v>
      </c>
      <c r="J257" s="44" t="s">
        <v>255</v>
      </c>
      <c r="K257" s="44" t="s">
        <v>550</v>
      </c>
      <c r="L257" s="44" t="str">
        <f t="shared" si="111"/>
        <v>1994_看護</v>
      </c>
      <c r="M257" s="44" t="str">
        <f t="shared" si="112"/>
        <v>1994_看護_看護臨床実習</v>
      </c>
      <c r="N257" s="44">
        <f t="shared" si="106"/>
        <v>1256</v>
      </c>
      <c r="P257" s="44">
        <f t="shared" si="113"/>
        <v>256</v>
      </c>
      <c r="X257" s="46">
        <v>54</v>
      </c>
      <c r="Y257" s="43" t="str">
        <f t="shared" si="131"/>
        <v/>
      </c>
      <c r="Z257" s="44" t="str">
        <f t="shared" si="132"/>
        <v/>
      </c>
      <c r="AA257" s="44" t="str">
        <f t="shared" si="136"/>
        <v/>
      </c>
      <c r="AB257" s="44" t="str">
        <f t="shared" si="136"/>
        <v/>
      </c>
      <c r="AC257" s="44" t="str">
        <f t="shared" si="136"/>
        <v/>
      </c>
      <c r="AD257" s="44" t="str">
        <f t="shared" si="136"/>
        <v/>
      </c>
      <c r="AE257" s="44" t="str">
        <f t="shared" si="136"/>
        <v/>
      </c>
      <c r="AF257" s="44" t="str">
        <f t="shared" si="136"/>
        <v/>
      </c>
      <c r="AG257" s="44" t="str">
        <f t="shared" si="136"/>
        <v/>
      </c>
      <c r="AH257" s="44" t="str">
        <f t="shared" si="136"/>
        <v/>
      </c>
      <c r="AI257" s="44" t="str">
        <f t="shared" si="136"/>
        <v/>
      </c>
      <c r="AJ257" s="44" t="str">
        <f t="shared" si="136"/>
        <v/>
      </c>
      <c r="AK257" s="44" t="str">
        <f t="shared" si="137"/>
        <v/>
      </c>
      <c r="AL257" s="44" t="str">
        <f t="shared" si="137"/>
        <v/>
      </c>
      <c r="AM257" s="44" t="str">
        <f t="shared" si="137"/>
        <v/>
      </c>
      <c r="AN257" s="44" t="str">
        <f t="shared" si="137"/>
        <v>繊維・染色技術</v>
      </c>
      <c r="AO257" s="44" t="str">
        <f t="shared" si="137"/>
        <v/>
      </c>
      <c r="AP257" s="44" t="str">
        <f t="shared" si="137"/>
        <v/>
      </c>
      <c r="AQ257" s="44" t="str">
        <f t="shared" si="137"/>
        <v/>
      </c>
      <c r="AR257" s="44" t="str">
        <f t="shared" si="137"/>
        <v/>
      </c>
      <c r="AS257" s="44" t="str">
        <f t="shared" si="137"/>
        <v/>
      </c>
      <c r="AT257" s="44" t="str">
        <f t="shared" si="137"/>
        <v/>
      </c>
      <c r="AU257" s="44" t="str">
        <f t="shared" si="138"/>
        <v/>
      </c>
      <c r="AV257" s="44" t="str">
        <f t="shared" si="138"/>
        <v/>
      </c>
      <c r="AW257" s="44" t="str">
        <f t="shared" si="138"/>
        <v/>
      </c>
      <c r="AX257" s="44" t="str">
        <f t="shared" si="138"/>
        <v/>
      </c>
      <c r="AY257" s="44" t="str">
        <f t="shared" si="138"/>
        <v/>
      </c>
      <c r="AZ257" s="44" t="str">
        <f t="shared" si="138"/>
        <v/>
      </c>
    </row>
    <row r="258" spans="2:52" x14ac:dyDescent="0.2">
      <c r="B258" s="37">
        <f t="shared" ref="B258:B321" si="139">IF($I258="","",IF($I257&lt;&gt;$I258,1,IF($J257&lt;&gt;$J258,B257+1,B257)))</f>
        <v>14</v>
      </c>
      <c r="C258" s="37">
        <f t="shared" ref="C258:C321" si="140">IF($I258="","",IF($J257&lt;&gt;$J258,1,C257+1))</f>
        <v>6</v>
      </c>
      <c r="D258" s="37" t="str">
        <f t="shared" ref="D258:D321" si="141">IF($I258="","",$I258&amp;"_"&amp;$B258&amp;"_"&amp;$C258)</f>
        <v>1994_14_6</v>
      </c>
      <c r="E258" s="37" t="str">
        <f t="shared" si="107"/>
        <v>1_6_14</v>
      </c>
      <c r="F258" s="37">
        <f t="shared" si="108"/>
        <v>1</v>
      </c>
      <c r="G258" s="37">
        <f t="shared" si="109"/>
        <v>257</v>
      </c>
      <c r="H258" s="37">
        <f t="shared" si="110"/>
        <v>1257</v>
      </c>
      <c r="I258" s="44">
        <v>1994</v>
      </c>
      <c r="J258" s="44" t="s">
        <v>255</v>
      </c>
      <c r="K258" s="44" t="s">
        <v>551</v>
      </c>
      <c r="L258" s="44" t="str">
        <f t="shared" si="111"/>
        <v>1994_看護</v>
      </c>
      <c r="M258" s="44" t="str">
        <f t="shared" si="112"/>
        <v>1994_看護_看護情報処理</v>
      </c>
      <c r="N258" s="44">
        <f t="shared" ref="N258:N321" si="142">H258</f>
        <v>1257</v>
      </c>
      <c r="P258" s="44">
        <f t="shared" si="113"/>
        <v>257</v>
      </c>
      <c r="X258" s="46">
        <v>55</v>
      </c>
      <c r="Y258" s="43" t="str">
        <f t="shared" si="131"/>
        <v/>
      </c>
      <c r="Z258" s="44" t="str">
        <f t="shared" si="132"/>
        <v/>
      </c>
      <c r="AA258" s="44" t="str">
        <f t="shared" si="136"/>
        <v/>
      </c>
      <c r="AB258" s="44" t="str">
        <f t="shared" si="136"/>
        <v/>
      </c>
      <c r="AC258" s="44" t="str">
        <f t="shared" si="136"/>
        <v/>
      </c>
      <c r="AD258" s="44" t="str">
        <f t="shared" si="136"/>
        <v/>
      </c>
      <c r="AE258" s="44" t="str">
        <f t="shared" si="136"/>
        <v/>
      </c>
      <c r="AF258" s="44" t="str">
        <f t="shared" si="136"/>
        <v/>
      </c>
      <c r="AG258" s="44" t="str">
        <f t="shared" si="136"/>
        <v/>
      </c>
      <c r="AH258" s="44" t="str">
        <f t="shared" si="136"/>
        <v/>
      </c>
      <c r="AI258" s="44" t="str">
        <f t="shared" si="136"/>
        <v/>
      </c>
      <c r="AJ258" s="44" t="str">
        <f t="shared" si="136"/>
        <v/>
      </c>
      <c r="AK258" s="44" t="str">
        <f t="shared" si="137"/>
        <v/>
      </c>
      <c r="AL258" s="44" t="str">
        <f t="shared" si="137"/>
        <v/>
      </c>
      <c r="AM258" s="44" t="str">
        <f t="shared" si="137"/>
        <v/>
      </c>
      <c r="AN258" s="44" t="str">
        <f t="shared" si="137"/>
        <v>染織デザイン</v>
      </c>
      <c r="AO258" s="44" t="str">
        <f t="shared" si="137"/>
        <v/>
      </c>
      <c r="AP258" s="44" t="str">
        <f t="shared" si="137"/>
        <v/>
      </c>
      <c r="AQ258" s="44" t="str">
        <f t="shared" si="137"/>
        <v/>
      </c>
      <c r="AR258" s="44" t="str">
        <f t="shared" si="137"/>
        <v/>
      </c>
      <c r="AS258" s="44" t="str">
        <f t="shared" si="137"/>
        <v/>
      </c>
      <c r="AT258" s="44" t="str">
        <f t="shared" si="137"/>
        <v/>
      </c>
      <c r="AU258" s="44" t="str">
        <f t="shared" si="138"/>
        <v/>
      </c>
      <c r="AV258" s="44" t="str">
        <f t="shared" si="138"/>
        <v/>
      </c>
      <c r="AW258" s="44" t="str">
        <f t="shared" si="138"/>
        <v/>
      </c>
      <c r="AX258" s="44" t="str">
        <f t="shared" si="138"/>
        <v/>
      </c>
      <c r="AY258" s="44" t="str">
        <f t="shared" si="138"/>
        <v/>
      </c>
      <c r="AZ258" s="44" t="str">
        <f t="shared" si="138"/>
        <v/>
      </c>
    </row>
    <row r="259" spans="2:52" x14ac:dyDescent="0.2">
      <c r="B259" s="37">
        <f t="shared" si="139"/>
        <v>14</v>
      </c>
      <c r="C259" s="37">
        <f t="shared" si="140"/>
        <v>7</v>
      </c>
      <c r="D259" s="37" t="str">
        <f t="shared" si="141"/>
        <v>1994_14_7</v>
      </c>
      <c r="E259" s="37" t="str">
        <f t="shared" ref="E259:E322" si="143">IF($I259="","",$F259&amp;"_"&amp;$C259&amp;"_"&amp;$B259)</f>
        <v>1_7_14</v>
      </c>
      <c r="F259" s="37">
        <f t="shared" ref="F259:F322" si="144">IF($I259="","",IF($I258&lt;&gt;$I259,F258+1,F258))</f>
        <v>1</v>
      </c>
      <c r="G259" s="37">
        <f t="shared" ref="G259:G322" si="145">IF($I259="","",IF($I258&lt;&gt;$I259,1,G258+1))</f>
        <v>258</v>
      </c>
      <c r="H259" s="37">
        <f t="shared" ref="H259:H322" si="146">IF($I259="","",1000*F259+G259)</f>
        <v>1258</v>
      </c>
      <c r="I259" s="44">
        <v>1994</v>
      </c>
      <c r="J259" s="44" t="s">
        <v>255</v>
      </c>
      <c r="K259" s="44" t="s">
        <v>421</v>
      </c>
      <c r="L259" s="44" t="str">
        <f t="shared" ref="L259:L322" si="147">$I259&amp;"_"&amp;$J259</f>
        <v>1994_看護</v>
      </c>
      <c r="M259" s="44" t="str">
        <f t="shared" ref="M259:M322" si="148">$I259&amp;"_"&amp;$J259&amp;"_"&amp;$K259</f>
        <v>1994_看護_その他の科目</v>
      </c>
      <c r="N259" s="44">
        <f t="shared" si="142"/>
        <v>1258</v>
      </c>
      <c r="P259" s="44">
        <f t="shared" ref="P259:P322" si="149">IF(COUNTIF(K259,"*"&amp;$X$1&amp;"*"),P258+1,P258)</f>
        <v>258</v>
      </c>
      <c r="X259" s="46">
        <v>56</v>
      </c>
      <c r="Y259" s="43" t="str">
        <f t="shared" si="131"/>
        <v/>
      </c>
      <c r="Z259" s="44" t="str">
        <f t="shared" si="132"/>
        <v/>
      </c>
      <c r="AA259" s="44" t="str">
        <f t="shared" si="136"/>
        <v/>
      </c>
      <c r="AB259" s="44" t="str">
        <f t="shared" si="136"/>
        <v/>
      </c>
      <c r="AC259" s="44" t="str">
        <f t="shared" si="136"/>
        <v/>
      </c>
      <c r="AD259" s="44" t="str">
        <f t="shared" si="136"/>
        <v/>
      </c>
      <c r="AE259" s="44" t="str">
        <f t="shared" si="136"/>
        <v/>
      </c>
      <c r="AF259" s="44" t="str">
        <f t="shared" si="136"/>
        <v/>
      </c>
      <c r="AG259" s="44" t="str">
        <f t="shared" si="136"/>
        <v/>
      </c>
      <c r="AH259" s="44" t="str">
        <f t="shared" si="136"/>
        <v/>
      </c>
      <c r="AI259" s="44" t="str">
        <f t="shared" si="136"/>
        <v/>
      </c>
      <c r="AJ259" s="44" t="str">
        <f t="shared" si="136"/>
        <v/>
      </c>
      <c r="AK259" s="44" t="str">
        <f t="shared" si="137"/>
        <v/>
      </c>
      <c r="AL259" s="44" t="str">
        <f t="shared" si="137"/>
        <v/>
      </c>
      <c r="AM259" s="44" t="str">
        <f t="shared" si="137"/>
        <v/>
      </c>
      <c r="AN259" s="44" t="str">
        <f t="shared" si="137"/>
        <v>インテリア計画</v>
      </c>
      <c r="AO259" s="44" t="str">
        <f t="shared" si="137"/>
        <v/>
      </c>
      <c r="AP259" s="44" t="str">
        <f t="shared" si="137"/>
        <v/>
      </c>
      <c r="AQ259" s="44" t="str">
        <f t="shared" si="137"/>
        <v/>
      </c>
      <c r="AR259" s="44" t="str">
        <f t="shared" si="137"/>
        <v/>
      </c>
      <c r="AS259" s="44" t="str">
        <f t="shared" si="137"/>
        <v/>
      </c>
      <c r="AT259" s="44" t="str">
        <f t="shared" si="137"/>
        <v/>
      </c>
      <c r="AU259" s="44" t="str">
        <f t="shared" si="138"/>
        <v/>
      </c>
      <c r="AV259" s="44" t="str">
        <f t="shared" si="138"/>
        <v/>
      </c>
      <c r="AW259" s="44" t="str">
        <f t="shared" si="138"/>
        <v/>
      </c>
      <c r="AX259" s="44" t="str">
        <f t="shared" si="138"/>
        <v/>
      </c>
      <c r="AY259" s="44" t="str">
        <f t="shared" si="138"/>
        <v/>
      </c>
      <c r="AZ259" s="44" t="str">
        <f t="shared" si="138"/>
        <v/>
      </c>
    </row>
    <row r="260" spans="2:52" x14ac:dyDescent="0.2">
      <c r="B260" s="37">
        <f t="shared" si="139"/>
        <v>15</v>
      </c>
      <c r="C260" s="37">
        <f t="shared" si="140"/>
        <v>1</v>
      </c>
      <c r="D260" s="37" t="str">
        <f t="shared" si="141"/>
        <v>1994_15_1</v>
      </c>
      <c r="E260" s="37" t="str">
        <f t="shared" si="143"/>
        <v>1_1_15</v>
      </c>
      <c r="F260" s="37">
        <f t="shared" si="144"/>
        <v>1</v>
      </c>
      <c r="G260" s="37">
        <f t="shared" si="145"/>
        <v>259</v>
      </c>
      <c r="H260" s="37">
        <f t="shared" si="146"/>
        <v>1259</v>
      </c>
      <c r="I260" s="44">
        <v>1994</v>
      </c>
      <c r="J260" s="44" t="s">
        <v>107</v>
      </c>
      <c r="K260" s="44" t="s">
        <v>290</v>
      </c>
      <c r="L260" s="44" t="str">
        <f t="shared" si="147"/>
        <v>1994_理数</v>
      </c>
      <c r="M260" s="44" t="str">
        <f t="shared" si="148"/>
        <v>1994_理数_理数数学Ⅰ</v>
      </c>
      <c r="N260" s="44">
        <f t="shared" si="142"/>
        <v>1259</v>
      </c>
      <c r="P260" s="44">
        <f t="shared" si="149"/>
        <v>259</v>
      </c>
      <c r="X260" s="46">
        <v>57</v>
      </c>
      <c r="Y260" s="43" t="str">
        <f t="shared" si="131"/>
        <v/>
      </c>
      <c r="Z260" s="44" t="str">
        <f t="shared" si="132"/>
        <v/>
      </c>
      <c r="AA260" s="44" t="str">
        <f t="shared" si="136"/>
        <v/>
      </c>
      <c r="AB260" s="44" t="str">
        <f t="shared" si="136"/>
        <v/>
      </c>
      <c r="AC260" s="44" t="str">
        <f t="shared" si="136"/>
        <v/>
      </c>
      <c r="AD260" s="44" t="str">
        <f t="shared" si="136"/>
        <v/>
      </c>
      <c r="AE260" s="44" t="str">
        <f t="shared" si="136"/>
        <v/>
      </c>
      <c r="AF260" s="44" t="str">
        <f t="shared" si="136"/>
        <v/>
      </c>
      <c r="AG260" s="44" t="str">
        <f t="shared" si="136"/>
        <v/>
      </c>
      <c r="AH260" s="44" t="str">
        <f t="shared" si="136"/>
        <v/>
      </c>
      <c r="AI260" s="44" t="str">
        <f t="shared" si="136"/>
        <v/>
      </c>
      <c r="AJ260" s="44" t="str">
        <f t="shared" si="136"/>
        <v/>
      </c>
      <c r="AK260" s="44" t="str">
        <f t="shared" si="137"/>
        <v/>
      </c>
      <c r="AL260" s="44" t="str">
        <f t="shared" si="137"/>
        <v/>
      </c>
      <c r="AM260" s="44" t="str">
        <f t="shared" si="137"/>
        <v/>
      </c>
      <c r="AN260" s="44" t="str">
        <f t="shared" si="137"/>
        <v>インテリア装備</v>
      </c>
      <c r="AO260" s="44" t="str">
        <f t="shared" si="137"/>
        <v/>
      </c>
      <c r="AP260" s="44" t="str">
        <f t="shared" si="137"/>
        <v/>
      </c>
      <c r="AQ260" s="44" t="str">
        <f t="shared" si="137"/>
        <v/>
      </c>
      <c r="AR260" s="44" t="str">
        <f t="shared" si="137"/>
        <v/>
      </c>
      <c r="AS260" s="44" t="str">
        <f t="shared" si="137"/>
        <v/>
      </c>
      <c r="AT260" s="44" t="str">
        <f t="shared" si="137"/>
        <v/>
      </c>
      <c r="AU260" s="44" t="str">
        <f t="shared" si="138"/>
        <v/>
      </c>
      <c r="AV260" s="44" t="str">
        <f t="shared" si="138"/>
        <v/>
      </c>
      <c r="AW260" s="44" t="str">
        <f t="shared" si="138"/>
        <v/>
      </c>
      <c r="AX260" s="44" t="str">
        <f t="shared" si="138"/>
        <v/>
      </c>
      <c r="AY260" s="44" t="str">
        <f t="shared" si="138"/>
        <v/>
      </c>
      <c r="AZ260" s="44" t="str">
        <f t="shared" si="138"/>
        <v/>
      </c>
    </row>
    <row r="261" spans="2:52" x14ac:dyDescent="0.2">
      <c r="B261" s="37">
        <f t="shared" si="139"/>
        <v>15</v>
      </c>
      <c r="C261" s="37">
        <f t="shared" si="140"/>
        <v>2</v>
      </c>
      <c r="D261" s="37" t="str">
        <f t="shared" si="141"/>
        <v>1994_15_2</v>
      </c>
      <c r="E261" s="37" t="str">
        <f t="shared" si="143"/>
        <v>1_2_15</v>
      </c>
      <c r="F261" s="37">
        <f t="shared" si="144"/>
        <v>1</v>
      </c>
      <c r="G261" s="37">
        <f t="shared" si="145"/>
        <v>260</v>
      </c>
      <c r="H261" s="37">
        <f t="shared" si="146"/>
        <v>1260</v>
      </c>
      <c r="I261" s="44">
        <v>1994</v>
      </c>
      <c r="J261" s="44" t="s">
        <v>107</v>
      </c>
      <c r="K261" s="44" t="s">
        <v>291</v>
      </c>
      <c r="L261" s="44" t="str">
        <f t="shared" si="147"/>
        <v>1994_理数</v>
      </c>
      <c r="M261" s="44" t="str">
        <f t="shared" si="148"/>
        <v>1994_理数_理数数学Ⅱ</v>
      </c>
      <c r="N261" s="44">
        <f t="shared" si="142"/>
        <v>1260</v>
      </c>
      <c r="P261" s="44">
        <f t="shared" si="149"/>
        <v>260</v>
      </c>
      <c r="X261" s="46">
        <v>58</v>
      </c>
      <c r="Y261" s="43" t="str">
        <f t="shared" si="131"/>
        <v/>
      </c>
      <c r="Z261" s="44" t="str">
        <f t="shared" si="132"/>
        <v/>
      </c>
      <c r="AA261" s="44" t="str">
        <f t="shared" si="136"/>
        <v/>
      </c>
      <c r="AB261" s="44" t="str">
        <f t="shared" si="136"/>
        <v/>
      </c>
      <c r="AC261" s="44" t="str">
        <f t="shared" si="136"/>
        <v/>
      </c>
      <c r="AD261" s="44" t="str">
        <f t="shared" si="136"/>
        <v/>
      </c>
      <c r="AE261" s="44" t="str">
        <f t="shared" si="136"/>
        <v/>
      </c>
      <c r="AF261" s="44" t="str">
        <f t="shared" si="136"/>
        <v/>
      </c>
      <c r="AG261" s="44" t="str">
        <f t="shared" si="136"/>
        <v/>
      </c>
      <c r="AH261" s="44" t="str">
        <f t="shared" si="136"/>
        <v/>
      </c>
      <c r="AI261" s="44" t="str">
        <f t="shared" si="136"/>
        <v/>
      </c>
      <c r="AJ261" s="44" t="str">
        <f t="shared" si="136"/>
        <v/>
      </c>
      <c r="AK261" s="44" t="str">
        <f t="shared" si="137"/>
        <v/>
      </c>
      <c r="AL261" s="44" t="str">
        <f t="shared" si="137"/>
        <v/>
      </c>
      <c r="AM261" s="44" t="str">
        <f t="shared" si="137"/>
        <v/>
      </c>
      <c r="AN261" s="44" t="str">
        <f t="shared" si="137"/>
        <v>インテリアエレメント生産</v>
      </c>
      <c r="AO261" s="44" t="str">
        <f t="shared" si="137"/>
        <v/>
      </c>
      <c r="AP261" s="44" t="str">
        <f t="shared" si="137"/>
        <v/>
      </c>
      <c r="AQ261" s="44" t="str">
        <f t="shared" si="137"/>
        <v/>
      </c>
      <c r="AR261" s="44" t="str">
        <f t="shared" si="137"/>
        <v/>
      </c>
      <c r="AS261" s="44" t="str">
        <f t="shared" si="137"/>
        <v/>
      </c>
      <c r="AT261" s="44" t="str">
        <f t="shared" si="137"/>
        <v/>
      </c>
      <c r="AU261" s="44" t="str">
        <f t="shared" si="138"/>
        <v/>
      </c>
      <c r="AV261" s="44" t="str">
        <f t="shared" si="138"/>
        <v/>
      </c>
      <c r="AW261" s="44" t="str">
        <f t="shared" si="138"/>
        <v/>
      </c>
      <c r="AX261" s="44" t="str">
        <f t="shared" si="138"/>
        <v/>
      </c>
      <c r="AY261" s="44" t="str">
        <f t="shared" si="138"/>
        <v/>
      </c>
      <c r="AZ261" s="44" t="str">
        <f t="shared" si="138"/>
        <v/>
      </c>
    </row>
    <row r="262" spans="2:52" x14ac:dyDescent="0.2">
      <c r="B262" s="37">
        <f t="shared" si="139"/>
        <v>15</v>
      </c>
      <c r="C262" s="37">
        <f t="shared" si="140"/>
        <v>3</v>
      </c>
      <c r="D262" s="37" t="str">
        <f t="shared" si="141"/>
        <v>1994_15_3</v>
      </c>
      <c r="E262" s="37" t="str">
        <f t="shared" si="143"/>
        <v>1_3_15</v>
      </c>
      <c r="F262" s="37">
        <f t="shared" si="144"/>
        <v>1</v>
      </c>
      <c r="G262" s="37">
        <f t="shared" si="145"/>
        <v>261</v>
      </c>
      <c r="H262" s="37">
        <f t="shared" si="146"/>
        <v>1261</v>
      </c>
      <c r="I262" s="44">
        <v>1994</v>
      </c>
      <c r="J262" s="44" t="s">
        <v>107</v>
      </c>
      <c r="K262" s="44" t="s">
        <v>293</v>
      </c>
      <c r="L262" s="44" t="str">
        <f t="shared" si="147"/>
        <v>1994_理数</v>
      </c>
      <c r="M262" s="44" t="str">
        <f t="shared" si="148"/>
        <v>1994_理数_理数物理</v>
      </c>
      <c r="N262" s="44">
        <f t="shared" si="142"/>
        <v>1261</v>
      </c>
      <c r="P262" s="44">
        <f t="shared" si="149"/>
        <v>261</v>
      </c>
      <c r="X262" s="46">
        <v>59</v>
      </c>
      <c r="Y262" s="43" t="str">
        <f t="shared" si="131"/>
        <v/>
      </c>
      <c r="Z262" s="44" t="str">
        <f t="shared" si="132"/>
        <v/>
      </c>
      <c r="AA262" s="44" t="str">
        <f t="shared" si="136"/>
        <v/>
      </c>
      <c r="AB262" s="44" t="str">
        <f t="shared" si="136"/>
        <v/>
      </c>
      <c r="AC262" s="44" t="str">
        <f t="shared" si="136"/>
        <v/>
      </c>
      <c r="AD262" s="44" t="str">
        <f t="shared" si="136"/>
        <v/>
      </c>
      <c r="AE262" s="44" t="str">
        <f t="shared" si="136"/>
        <v/>
      </c>
      <c r="AF262" s="44" t="str">
        <f t="shared" si="136"/>
        <v/>
      </c>
      <c r="AG262" s="44" t="str">
        <f t="shared" si="136"/>
        <v/>
      </c>
      <c r="AH262" s="44" t="str">
        <f t="shared" si="136"/>
        <v/>
      </c>
      <c r="AI262" s="44" t="str">
        <f t="shared" si="136"/>
        <v/>
      </c>
      <c r="AJ262" s="44" t="str">
        <f t="shared" si="136"/>
        <v/>
      </c>
      <c r="AK262" s="44" t="str">
        <f t="shared" si="137"/>
        <v/>
      </c>
      <c r="AL262" s="44" t="str">
        <f t="shared" si="137"/>
        <v/>
      </c>
      <c r="AM262" s="44" t="str">
        <f t="shared" si="137"/>
        <v/>
      </c>
      <c r="AN262" s="44" t="str">
        <f t="shared" si="137"/>
        <v>デザイン技術</v>
      </c>
      <c r="AO262" s="44" t="str">
        <f t="shared" si="137"/>
        <v/>
      </c>
      <c r="AP262" s="44" t="str">
        <f t="shared" si="137"/>
        <v/>
      </c>
      <c r="AQ262" s="44" t="str">
        <f t="shared" si="137"/>
        <v/>
      </c>
      <c r="AR262" s="44" t="str">
        <f t="shared" si="137"/>
        <v/>
      </c>
      <c r="AS262" s="44" t="str">
        <f t="shared" si="137"/>
        <v/>
      </c>
      <c r="AT262" s="44" t="str">
        <f t="shared" si="137"/>
        <v/>
      </c>
      <c r="AU262" s="44" t="str">
        <f t="shared" si="138"/>
        <v/>
      </c>
      <c r="AV262" s="44" t="str">
        <f t="shared" si="138"/>
        <v/>
      </c>
      <c r="AW262" s="44" t="str">
        <f t="shared" si="138"/>
        <v/>
      </c>
      <c r="AX262" s="44" t="str">
        <f t="shared" si="138"/>
        <v/>
      </c>
      <c r="AY262" s="44" t="str">
        <f t="shared" si="138"/>
        <v/>
      </c>
      <c r="AZ262" s="44" t="str">
        <f t="shared" si="138"/>
        <v/>
      </c>
    </row>
    <row r="263" spans="2:52" x14ac:dyDescent="0.2">
      <c r="B263" s="37">
        <f t="shared" si="139"/>
        <v>15</v>
      </c>
      <c r="C263" s="37">
        <f t="shared" si="140"/>
        <v>4</v>
      </c>
      <c r="D263" s="37" t="str">
        <f t="shared" si="141"/>
        <v>1994_15_4</v>
      </c>
      <c r="E263" s="37" t="str">
        <f t="shared" si="143"/>
        <v>1_4_15</v>
      </c>
      <c r="F263" s="37">
        <f t="shared" si="144"/>
        <v>1</v>
      </c>
      <c r="G263" s="37">
        <f t="shared" si="145"/>
        <v>262</v>
      </c>
      <c r="H263" s="37">
        <f t="shared" si="146"/>
        <v>1262</v>
      </c>
      <c r="I263" s="44">
        <v>1994</v>
      </c>
      <c r="J263" s="44" t="s">
        <v>107</v>
      </c>
      <c r="K263" s="44" t="s">
        <v>294</v>
      </c>
      <c r="L263" s="44" t="str">
        <f t="shared" si="147"/>
        <v>1994_理数</v>
      </c>
      <c r="M263" s="44" t="str">
        <f t="shared" si="148"/>
        <v>1994_理数_理数化学</v>
      </c>
      <c r="N263" s="44">
        <f t="shared" si="142"/>
        <v>1262</v>
      </c>
      <c r="P263" s="44">
        <f t="shared" si="149"/>
        <v>262</v>
      </c>
      <c r="X263" s="46">
        <v>60</v>
      </c>
      <c r="Y263" s="43" t="str">
        <f t="shared" si="131"/>
        <v/>
      </c>
      <c r="Z263" s="44" t="str">
        <f t="shared" si="132"/>
        <v/>
      </c>
      <c r="AA263" s="44" t="str">
        <f t="shared" si="136"/>
        <v/>
      </c>
      <c r="AB263" s="44" t="str">
        <f t="shared" si="136"/>
        <v/>
      </c>
      <c r="AC263" s="44" t="str">
        <f t="shared" si="136"/>
        <v/>
      </c>
      <c r="AD263" s="44" t="str">
        <f t="shared" si="136"/>
        <v/>
      </c>
      <c r="AE263" s="44" t="str">
        <f t="shared" si="136"/>
        <v/>
      </c>
      <c r="AF263" s="44" t="str">
        <f t="shared" si="136"/>
        <v/>
      </c>
      <c r="AG263" s="44" t="str">
        <f t="shared" si="136"/>
        <v/>
      </c>
      <c r="AH263" s="44" t="str">
        <f t="shared" si="136"/>
        <v/>
      </c>
      <c r="AI263" s="44" t="str">
        <f t="shared" si="136"/>
        <v/>
      </c>
      <c r="AJ263" s="44" t="str">
        <f t="shared" si="136"/>
        <v/>
      </c>
      <c r="AK263" s="44" t="str">
        <f t="shared" si="137"/>
        <v/>
      </c>
      <c r="AL263" s="44" t="str">
        <f t="shared" si="137"/>
        <v/>
      </c>
      <c r="AM263" s="44" t="str">
        <f t="shared" si="137"/>
        <v/>
      </c>
      <c r="AN263" s="44" t="str">
        <f t="shared" si="137"/>
        <v>デザイン材料</v>
      </c>
      <c r="AO263" s="44" t="str">
        <f t="shared" si="137"/>
        <v/>
      </c>
      <c r="AP263" s="44" t="str">
        <f t="shared" si="137"/>
        <v/>
      </c>
      <c r="AQ263" s="44" t="str">
        <f t="shared" si="137"/>
        <v/>
      </c>
      <c r="AR263" s="44" t="str">
        <f t="shared" si="137"/>
        <v/>
      </c>
      <c r="AS263" s="44" t="str">
        <f t="shared" si="137"/>
        <v/>
      </c>
      <c r="AT263" s="44" t="str">
        <f t="shared" si="137"/>
        <v/>
      </c>
      <c r="AU263" s="44" t="str">
        <f t="shared" si="138"/>
        <v/>
      </c>
      <c r="AV263" s="44" t="str">
        <f t="shared" si="138"/>
        <v/>
      </c>
      <c r="AW263" s="44" t="str">
        <f t="shared" si="138"/>
        <v/>
      </c>
      <c r="AX263" s="44" t="str">
        <f t="shared" si="138"/>
        <v/>
      </c>
      <c r="AY263" s="44" t="str">
        <f t="shared" si="138"/>
        <v/>
      </c>
      <c r="AZ263" s="44" t="str">
        <f t="shared" si="138"/>
        <v/>
      </c>
    </row>
    <row r="264" spans="2:52" x14ac:dyDescent="0.2">
      <c r="B264" s="37">
        <f t="shared" si="139"/>
        <v>15</v>
      </c>
      <c r="C264" s="37">
        <f t="shared" si="140"/>
        <v>5</v>
      </c>
      <c r="D264" s="37" t="str">
        <f t="shared" si="141"/>
        <v>1994_15_5</v>
      </c>
      <c r="E264" s="37" t="str">
        <f t="shared" si="143"/>
        <v>1_5_15</v>
      </c>
      <c r="F264" s="37">
        <f t="shared" si="144"/>
        <v>1</v>
      </c>
      <c r="G264" s="37">
        <f t="shared" si="145"/>
        <v>263</v>
      </c>
      <c r="H264" s="37">
        <f t="shared" si="146"/>
        <v>1263</v>
      </c>
      <c r="I264" s="44">
        <v>1994</v>
      </c>
      <c r="J264" s="44" t="s">
        <v>107</v>
      </c>
      <c r="K264" s="44" t="s">
        <v>295</v>
      </c>
      <c r="L264" s="44" t="str">
        <f t="shared" si="147"/>
        <v>1994_理数</v>
      </c>
      <c r="M264" s="44" t="str">
        <f t="shared" si="148"/>
        <v>1994_理数_理数生物</v>
      </c>
      <c r="N264" s="44">
        <f t="shared" si="142"/>
        <v>1263</v>
      </c>
      <c r="P264" s="44">
        <f t="shared" si="149"/>
        <v>263</v>
      </c>
      <c r="X264" s="46">
        <v>61</v>
      </c>
      <c r="Y264" s="43" t="str">
        <f t="shared" si="131"/>
        <v/>
      </c>
      <c r="Z264" s="44" t="str">
        <f t="shared" si="132"/>
        <v/>
      </c>
      <c r="AA264" s="44" t="str">
        <f t="shared" ref="AA264:AJ273" si="150">IFERROR(VLOOKUP($W$201&amp;"_"&amp;AA$201&amp;"_"&amp;$X264,$D:$K,8,0),"")</f>
        <v/>
      </c>
      <c r="AB264" s="44" t="str">
        <f t="shared" si="150"/>
        <v/>
      </c>
      <c r="AC264" s="44" t="str">
        <f t="shared" si="150"/>
        <v/>
      </c>
      <c r="AD264" s="44" t="str">
        <f t="shared" si="150"/>
        <v/>
      </c>
      <c r="AE264" s="44" t="str">
        <f t="shared" si="150"/>
        <v/>
      </c>
      <c r="AF264" s="44" t="str">
        <f t="shared" si="150"/>
        <v/>
      </c>
      <c r="AG264" s="44" t="str">
        <f t="shared" si="150"/>
        <v/>
      </c>
      <c r="AH264" s="44" t="str">
        <f t="shared" si="150"/>
        <v/>
      </c>
      <c r="AI264" s="44" t="str">
        <f t="shared" si="150"/>
        <v/>
      </c>
      <c r="AJ264" s="44" t="str">
        <f t="shared" si="150"/>
        <v/>
      </c>
      <c r="AK264" s="44" t="str">
        <f t="shared" ref="AK264:AT273" si="151">IFERROR(VLOOKUP($W$201&amp;"_"&amp;AK$201&amp;"_"&amp;$X264,$D:$K,8,0),"")</f>
        <v/>
      </c>
      <c r="AL264" s="44" t="str">
        <f t="shared" si="151"/>
        <v/>
      </c>
      <c r="AM264" s="44" t="str">
        <f t="shared" si="151"/>
        <v/>
      </c>
      <c r="AN264" s="44" t="str">
        <f t="shared" si="151"/>
        <v>デザイン史</v>
      </c>
      <c r="AO264" s="44" t="str">
        <f t="shared" si="151"/>
        <v/>
      </c>
      <c r="AP264" s="44" t="str">
        <f t="shared" si="151"/>
        <v/>
      </c>
      <c r="AQ264" s="44" t="str">
        <f t="shared" si="151"/>
        <v/>
      </c>
      <c r="AR264" s="44" t="str">
        <f t="shared" si="151"/>
        <v/>
      </c>
      <c r="AS264" s="44" t="str">
        <f t="shared" si="151"/>
        <v/>
      </c>
      <c r="AT264" s="44" t="str">
        <f t="shared" si="151"/>
        <v/>
      </c>
      <c r="AU264" s="44" t="str">
        <f t="shared" ref="AU264:AZ273" si="152">IFERROR(VLOOKUP($W$201&amp;"_"&amp;AU$201&amp;"_"&amp;$X264,$D:$K,8,0),"")</f>
        <v/>
      </c>
      <c r="AV264" s="44" t="str">
        <f t="shared" si="152"/>
        <v/>
      </c>
      <c r="AW264" s="44" t="str">
        <f t="shared" si="152"/>
        <v/>
      </c>
      <c r="AX264" s="44" t="str">
        <f t="shared" si="152"/>
        <v/>
      </c>
      <c r="AY264" s="44" t="str">
        <f t="shared" si="152"/>
        <v/>
      </c>
      <c r="AZ264" s="44" t="str">
        <f t="shared" si="152"/>
        <v/>
      </c>
    </row>
    <row r="265" spans="2:52" x14ac:dyDescent="0.2">
      <c r="B265" s="37">
        <f t="shared" si="139"/>
        <v>15</v>
      </c>
      <c r="C265" s="37">
        <f t="shared" si="140"/>
        <v>6</v>
      </c>
      <c r="D265" s="37" t="str">
        <f t="shared" si="141"/>
        <v>1994_15_6</v>
      </c>
      <c r="E265" s="37" t="str">
        <f t="shared" si="143"/>
        <v>1_6_15</v>
      </c>
      <c r="F265" s="37">
        <f t="shared" si="144"/>
        <v>1</v>
      </c>
      <c r="G265" s="37">
        <f t="shared" si="145"/>
        <v>264</v>
      </c>
      <c r="H265" s="37">
        <f t="shared" si="146"/>
        <v>1264</v>
      </c>
      <c r="I265" s="44">
        <v>1994</v>
      </c>
      <c r="J265" s="44" t="s">
        <v>107</v>
      </c>
      <c r="K265" s="44" t="s">
        <v>296</v>
      </c>
      <c r="L265" s="44" t="str">
        <f t="shared" si="147"/>
        <v>1994_理数</v>
      </c>
      <c r="M265" s="44" t="str">
        <f t="shared" si="148"/>
        <v>1994_理数_理数地学</v>
      </c>
      <c r="N265" s="44">
        <f t="shared" si="142"/>
        <v>1264</v>
      </c>
      <c r="P265" s="44">
        <f t="shared" si="149"/>
        <v>264</v>
      </c>
      <c r="X265" s="46">
        <v>62</v>
      </c>
      <c r="Y265" s="43" t="str">
        <f t="shared" si="131"/>
        <v/>
      </c>
      <c r="Z265" s="44" t="str">
        <f t="shared" si="132"/>
        <v/>
      </c>
      <c r="AA265" s="44" t="str">
        <f t="shared" si="150"/>
        <v/>
      </c>
      <c r="AB265" s="44" t="str">
        <f t="shared" si="150"/>
        <v/>
      </c>
      <c r="AC265" s="44" t="str">
        <f t="shared" si="150"/>
        <v/>
      </c>
      <c r="AD265" s="44" t="str">
        <f t="shared" si="150"/>
        <v/>
      </c>
      <c r="AE265" s="44" t="str">
        <f t="shared" si="150"/>
        <v/>
      </c>
      <c r="AF265" s="44" t="str">
        <f t="shared" si="150"/>
        <v/>
      </c>
      <c r="AG265" s="44" t="str">
        <f t="shared" si="150"/>
        <v/>
      </c>
      <c r="AH265" s="44" t="str">
        <f t="shared" si="150"/>
        <v/>
      </c>
      <c r="AI265" s="44" t="str">
        <f t="shared" si="150"/>
        <v/>
      </c>
      <c r="AJ265" s="44" t="str">
        <f t="shared" si="150"/>
        <v/>
      </c>
      <c r="AK265" s="44" t="str">
        <f t="shared" si="151"/>
        <v/>
      </c>
      <c r="AL265" s="44" t="str">
        <f t="shared" si="151"/>
        <v/>
      </c>
      <c r="AM265" s="44" t="str">
        <f t="shared" si="151"/>
        <v/>
      </c>
      <c r="AN265" s="44" t="str">
        <f t="shared" si="151"/>
        <v>学校設定科目</v>
      </c>
      <c r="AO265" s="44" t="str">
        <f t="shared" si="151"/>
        <v/>
      </c>
      <c r="AP265" s="44" t="str">
        <f t="shared" si="151"/>
        <v/>
      </c>
      <c r="AQ265" s="44" t="str">
        <f t="shared" si="151"/>
        <v/>
      </c>
      <c r="AR265" s="44" t="str">
        <f t="shared" si="151"/>
        <v/>
      </c>
      <c r="AS265" s="44" t="str">
        <f t="shared" si="151"/>
        <v/>
      </c>
      <c r="AT265" s="44" t="str">
        <f t="shared" si="151"/>
        <v/>
      </c>
      <c r="AU265" s="44" t="str">
        <f t="shared" si="152"/>
        <v/>
      </c>
      <c r="AV265" s="44" t="str">
        <f t="shared" si="152"/>
        <v/>
      </c>
      <c r="AW265" s="44" t="str">
        <f t="shared" si="152"/>
        <v/>
      </c>
      <c r="AX265" s="44" t="str">
        <f t="shared" si="152"/>
        <v/>
      </c>
      <c r="AY265" s="44" t="str">
        <f t="shared" si="152"/>
        <v/>
      </c>
      <c r="AZ265" s="44" t="str">
        <f t="shared" si="152"/>
        <v/>
      </c>
    </row>
    <row r="266" spans="2:52" x14ac:dyDescent="0.2">
      <c r="B266" s="37">
        <f t="shared" si="139"/>
        <v>15</v>
      </c>
      <c r="C266" s="37">
        <f t="shared" si="140"/>
        <v>7</v>
      </c>
      <c r="D266" s="37" t="str">
        <f t="shared" si="141"/>
        <v>1994_15_7</v>
      </c>
      <c r="E266" s="37" t="str">
        <f t="shared" si="143"/>
        <v>1_7_15</v>
      </c>
      <c r="F266" s="37">
        <f t="shared" si="144"/>
        <v>1</v>
      </c>
      <c r="G266" s="37">
        <f t="shared" si="145"/>
        <v>265</v>
      </c>
      <c r="H266" s="37">
        <f t="shared" si="146"/>
        <v>1265</v>
      </c>
      <c r="I266" s="44">
        <v>1994</v>
      </c>
      <c r="J266" s="44" t="s">
        <v>107</v>
      </c>
      <c r="K266" s="44" t="s">
        <v>421</v>
      </c>
      <c r="L266" s="44" t="str">
        <f t="shared" si="147"/>
        <v>1994_理数</v>
      </c>
      <c r="M266" s="44" t="str">
        <f t="shared" si="148"/>
        <v>1994_理数_その他の科目</v>
      </c>
      <c r="N266" s="44">
        <f t="shared" si="142"/>
        <v>1265</v>
      </c>
      <c r="P266" s="44">
        <f t="shared" si="149"/>
        <v>265</v>
      </c>
      <c r="X266" s="46">
        <v>63</v>
      </c>
      <c r="Y266" s="43" t="str">
        <f t="shared" si="131"/>
        <v/>
      </c>
      <c r="Z266" s="44" t="str">
        <f t="shared" si="132"/>
        <v/>
      </c>
      <c r="AA266" s="44" t="str">
        <f t="shared" si="150"/>
        <v/>
      </c>
      <c r="AB266" s="44" t="str">
        <f t="shared" si="150"/>
        <v/>
      </c>
      <c r="AC266" s="44" t="str">
        <f t="shared" si="150"/>
        <v/>
      </c>
      <c r="AD266" s="44" t="str">
        <f t="shared" si="150"/>
        <v/>
      </c>
      <c r="AE266" s="44" t="str">
        <f t="shared" si="150"/>
        <v/>
      </c>
      <c r="AF266" s="44" t="str">
        <f t="shared" si="150"/>
        <v/>
      </c>
      <c r="AG266" s="44" t="str">
        <f t="shared" si="150"/>
        <v/>
      </c>
      <c r="AH266" s="44" t="str">
        <f t="shared" si="150"/>
        <v/>
      </c>
      <c r="AI266" s="44" t="str">
        <f t="shared" si="150"/>
        <v/>
      </c>
      <c r="AJ266" s="44" t="str">
        <f t="shared" si="150"/>
        <v/>
      </c>
      <c r="AK266" s="44" t="str">
        <f t="shared" si="151"/>
        <v/>
      </c>
      <c r="AL266" s="44" t="str">
        <f t="shared" si="151"/>
        <v/>
      </c>
      <c r="AM266" s="44" t="str">
        <f t="shared" si="151"/>
        <v/>
      </c>
      <c r="AN266" s="44" t="str">
        <f t="shared" si="151"/>
        <v/>
      </c>
      <c r="AO266" s="44" t="str">
        <f t="shared" si="151"/>
        <v/>
      </c>
      <c r="AP266" s="44" t="str">
        <f t="shared" si="151"/>
        <v/>
      </c>
      <c r="AQ266" s="44" t="str">
        <f t="shared" si="151"/>
        <v/>
      </c>
      <c r="AR266" s="44" t="str">
        <f t="shared" si="151"/>
        <v/>
      </c>
      <c r="AS266" s="44" t="str">
        <f t="shared" si="151"/>
        <v/>
      </c>
      <c r="AT266" s="44" t="str">
        <f t="shared" si="151"/>
        <v/>
      </c>
      <c r="AU266" s="44" t="str">
        <f t="shared" si="152"/>
        <v/>
      </c>
      <c r="AV266" s="44" t="str">
        <f t="shared" si="152"/>
        <v/>
      </c>
      <c r="AW266" s="44" t="str">
        <f t="shared" si="152"/>
        <v/>
      </c>
      <c r="AX266" s="44" t="str">
        <f t="shared" si="152"/>
        <v/>
      </c>
      <c r="AY266" s="44" t="str">
        <f t="shared" si="152"/>
        <v/>
      </c>
      <c r="AZ266" s="44" t="str">
        <f t="shared" si="152"/>
        <v/>
      </c>
    </row>
    <row r="267" spans="2:52" x14ac:dyDescent="0.2">
      <c r="B267" s="37">
        <f t="shared" si="139"/>
        <v>16</v>
      </c>
      <c r="C267" s="37">
        <f t="shared" si="140"/>
        <v>1</v>
      </c>
      <c r="D267" s="37" t="str">
        <f t="shared" si="141"/>
        <v>1994_16_1</v>
      </c>
      <c r="E267" s="37" t="str">
        <f t="shared" si="143"/>
        <v>1_1_16</v>
      </c>
      <c r="F267" s="37">
        <f t="shared" si="144"/>
        <v>1</v>
      </c>
      <c r="G267" s="37">
        <f t="shared" si="145"/>
        <v>266</v>
      </c>
      <c r="H267" s="37">
        <f t="shared" si="146"/>
        <v>1266</v>
      </c>
      <c r="I267" s="44">
        <v>1994</v>
      </c>
      <c r="J267" s="44" t="s">
        <v>86</v>
      </c>
      <c r="K267" s="44" t="s">
        <v>552</v>
      </c>
      <c r="L267" s="44" t="str">
        <f t="shared" si="147"/>
        <v>1994_体育</v>
      </c>
      <c r="M267" s="44" t="str">
        <f t="shared" si="148"/>
        <v>1994_体育_体育理論</v>
      </c>
      <c r="N267" s="44">
        <f t="shared" si="142"/>
        <v>1266</v>
      </c>
      <c r="P267" s="44">
        <f t="shared" si="149"/>
        <v>266</v>
      </c>
      <c r="X267" s="46">
        <v>64</v>
      </c>
      <c r="Y267" s="43" t="str">
        <f t="shared" si="131"/>
        <v/>
      </c>
      <c r="Z267" s="44" t="str">
        <f t="shared" si="132"/>
        <v/>
      </c>
      <c r="AA267" s="44" t="str">
        <f t="shared" si="150"/>
        <v/>
      </c>
      <c r="AB267" s="44" t="str">
        <f t="shared" si="150"/>
        <v/>
      </c>
      <c r="AC267" s="44" t="str">
        <f t="shared" si="150"/>
        <v/>
      </c>
      <c r="AD267" s="44" t="str">
        <f t="shared" si="150"/>
        <v/>
      </c>
      <c r="AE267" s="44" t="str">
        <f t="shared" si="150"/>
        <v/>
      </c>
      <c r="AF267" s="44" t="str">
        <f t="shared" si="150"/>
        <v/>
      </c>
      <c r="AG267" s="44" t="str">
        <f t="shared" si="150"/>
        <v/>
      </c>
      <c r="AH267" s="44" t="str">
        <f t="shared" si="150"/>
        <v/>
      </c>
      <c r="AI267" s="44" t="str">
        <f t="shared" si="150"/>
        <v/>
      </c>
      <c r="AJ267" s="44" t="str">
        <f t="shared" si="150"/>
        <v/>
      </c>
      <c r="AK267" s="44" t="str">
        <f t="shared" si="151"/>
        <v/>
      </c>
      <c r="AL267" s="44" t="str">
        <f t="shared" si="151"/>
        <v/>
      </c>
      <c r="AM267" s="44" t="str">
        <f t="shared" si="151"/>
        <v/>
      </c>
      <c r="AN267" s="44" t="str">
        <f t="shared" si="151"/>
        <v/>
      </c>
      <c r="AO267" s="44" t="str">
        <f t="shared" si="151"/>
        <v/>
      </c>
      <c r="AP267" s="44" t="str">
        <f t="shared" si="151"/>
        <v/>
      </c>
      <c r="AQ267" s="44" t="str">
        <f t="shared" si="151"/>
        <v/>
      </c>
      <c r="AR267" s="44" t="str">
        <f t="shared" si="151"/>
        <v/>
      </c>
      <c r="AS267" s="44" t="str">
        <f t="shared" si="151"/>
        <v/>
      </c>
      <c r="AT267" s="44" t="str">
        <f t="shared" si="151"/>
        <v/>
      </c>
      <c r="AU267" s="44" t="str">
        <f t="shared" si="152"/>
        <v/>
      </c>
      <c r="AV267" s="44" t="str">
        <f t="shared" si="152"/>
        <v/>
      </c>
      <c r="AW267" s="44" t="str">
        <f t="shared" si="152"/>
        <v/>
      </c>
      <c r="AX267" s="44" t="str">
        <f t="shared" si="152"/>
        <v/>
      </c>
      <c r="AY267" s="44" t="str">
        <f t="shared" si="152"/>
        <v/>
      </c>
      <c r="AZ267" s="44" t="str">
        <f t="shared" si="152"/>
        <v/>
      </c>
    </row>
    <row r="268" spans="2:52" x14ac:dyDescent="0.2">
      <c r="B268" s="37">
        <f t="shared" si="139"/>
        <v>16</v>
      </c>
      <c r="C268" s="37">
        <f t="shared" si="140"/>
        <v>2</v>
      </c>
      <c r="D268" s="37" t="str">
        <f t="shared" si="141"/>
        <v>1994_16_2</v>
      </c>
      <c r="E268" s="37" t="str">
        <f t="shared" si="143"/>
        <v>1_2_16</v>
      </c>
      <c r="F268" s="37">
        <f t="shared" si="144"/>
        <v>1</v>
      </c>
      <c r="G268" s="37">
        <f t="shared" si="145"/>
        <v>267</v>
      </c>
      <c r="H268" s="37">
        <f t="shared" si="146"/>
        <v>1267</v>
      </c>
      <c r="I268" s="44">
        <v>1994</v>
      </c>
      <c r="J268" s="44" t="s">
        <v>86</v>
      </c>
      <c r="K268" s="44" t="s">
        <v>553</v>
      </c>
      <c r="L268" s="44" t="str">
        <f t="shared" si="147"/>
        <v>1994_体育</v>
      </c>
      <c r="M268" s="44" t="str">
        <f t="shared" si="148"/>
        <v>1994_体育_体操</v>
      </c>
      <c r="N268" s="44">
        <f t="shared" si="142"/>
        <v>1267</v>
      </c>
      <c r="P268" s="44">
        <f t="shared" si="149"/>
        <v>267</v>
      </c>
      <c r="X268" s="46">
        <v>65</v>
      </c>
      <c r="Y268" s="43" t="str">
        <f t="shared" ref="Y268:Y293" si="153">IF($Z268="","",COUNTIF($L:$L,W$201&amp;"_"&amp;$Z268))</f>
        <v/>
      </c>
      <c r="Z268" s="44" t="str">
        <f t="shared" ref="Z268:Z293" si="154">IFERROR(VLOOKUP($W$201&amp;"_"&amp;$X268&amp;"_1",$D:$J,7,0),"")</f>
        <v/>
      </c>
      <c r="AA268" s="44" t="str">
        <f t="shared" si="150"/>
        <v/>
      </c>
      <c r="AB268" s="44" t="str">
        <f t="shared" si="150"/>
        <v/>
      </c>
      <c r="AC268" s="44" t="str">
        <f t="shared" si="150"/>
        <v/>
      </c>
      <c r="AD268" s="44" t="str">
        <f t="shared" si="150"/>
        <v/>
      </c>
      <c r="AE268" s="44" t="str">
        <f t="shared" si="150"/>
        <v/>
      </c>
      <c r="AF268" s="44" t="str">
        <f t="shared" si="150"/>
        <v/>
      </c>
      <c r="AG268" s="44" t="str">
        <f t="shared" si="150"/>
        <v/>
      </c>
      <c r="AH268" s="44" t="str">
        <f t="shared" si="150"/>
        <v/>
      </c>
      <c r="AI268" s="44" t="str">
        <f t="shared" si="150"/>
        <v/>
      </c>
      <c r="AJ268" s="44" t="str">
        <f t="shared" si="150"/>
        <v/>
      </c>
      <c r="AK268" s="44" t="str">
        <f t="shared" si="151"/>
        <v/>
      </c>
      <c r="AL268" s="44" t="str">
        <f t="shared" si="151"/>
        <v/>
      </c>
      <c r="AM268" s="44" t="str">
        <f t="shared" si="151"/>
        <v/>
      </c>
      <c r="AN268" s="44" t="str">
        <f t="shared" si="151"/>
        <v/>
      </c>
      <c r="AO268" s="44" t="str">
        <f t="shared" si="151"/>
        <v/>
      </c>
      <c r="AP268" s="44" t="str">
        <f t="shared" si="151"/>
        <v/>
      </c>
      <c r="AQ268" s="44" t="str">
        <f t="shared" si="151"/>
        <v/>
      </c>
      <c r="AR268" s="44" t="str">
        <f t="shared" si="151"/>
        <v/>
      </c>
      <c r="AS268" s="44" t="str">
        <f t="shared" si="151"/>
        <v/>
      </c>
      <c r="AT268" s="44" t="str">
        <f t="shared" si="151"/>
        <v/>
      </c>
      <c r="AU268" s="44" t="str">
        <f t="shared" si="152"/>
        <v/>
      </c>
      <c r="AV268" s="44" t="str">
        <f t="shared" si="152"/>
        <v/>
      </c>
      <c r="AW268" s="44" t="str">
        <f t="shared" si="152"/>
        <v/>
      </c>
      <c r="AX268" s="44" t="str">
        <f t="shared" si="152"/>
        <v/>
      </c>
      <c r="AY268" s="44" t="str">
        <f t="shared" si="152"/>
        <v/>
      </c>
      <c r="AZ268" s="44" t="str">
        <f t="shared" si="152"/>
        <v/>
      </c>
    </row>
    <row r="269" spans="2:52" x14ac:dyDescent="0.2">
      <c r="B269" s="37">
        <f t="shared" si="139"/>
        <v>16</v>
      </c>
      <c r="C269" s="37">
        <f t="shared" si="140"/>
        <v>3</v>
      </c>
      <c r="D269" s="37" t="str">
        <f t="shared" si="141"/>
        <v>1994_16_3</v>
      </c>
      <c r="E269" s="37" t="str">
        <f t="shared" si="143"/>
        <v>1_3_16</v>
      </c>
      <c r="F269" s="37">
        <f t="shared" si="144"/>
        <v>1</v>
      </c>
      <c r="G269" s="37">
        <f t="shared" si="145"/>
        <v>268</v>
      </c>
      <c r="H269" s="37">
        <f t="shared" si="146"/>
        <v>1268</v>
      </c>
      <c r="I269" s="44">
        <v>1994</v>
      </c>
      <c r="J269" s="44" t="s">
        <v>86</v>
      </c>
      <c r="K269" s="44" t="s">
        <v>298</v>
      </c>
      <c r="L269" s="44" t="str">
        <f t="shared" si="147"/>
        <v>1994_体育</v>
      </c>
      <c r="M269" s="44" t="str">
        <f t="shared" si="148"/>
        <v>1994_体育_スポーツⅠ</v>
      </c>
      <c r="N269" s="44">
        <f t="shared" si="142"/>
        <v>1268</v>
      </c>
      <c r="P269" s="44">
        <f t="shared" si="149"/>
        <v>268</v>
      </c>
      <c r="X269" s="46">
        <v>66</v>
      </c>
      <c r="Y269" s="43" t="str">
        <f t="shared" si="153"/>
        <v/>
      </c>
      <c r="Z269" s="44" t="str">
        <f t="shared" si="154"/>
        <v/>
      </c>
      <c r="AA269" s="44" t="str">
        <f t="shared" si="150"/>
        <v/>
      </c>
      <c r="AB269" s="44" t="str">
        <f t="shared" si="150"/>
        <v/>
      </c>
      <c r="AC269" s="44" t="str">
        <f t="shared" si="150"/>
        <v/>
      </c>
      <c r="AD269" s="44" t="str">
        <f t="shared" si="150"/>
        <v/>
      </c>
      <c r="AE269" s="44" t="str">
        <f t="shared" si="150"/>
        <v/>
      </c>
      <c r="AF269" s="44" t="str">
        <f t="shared" si="150"/>
        <v/>
      </c>
      <c r="AG269" s="44" t="str">
        <f t="shared" si="150"/>
        <v/>
      </c>
      <c r="AH269" s="44" t="str">
        <f t="shared" si="150"/>
        <v/>
      </c>
      <c r="AI269" s="44" t="str">
        <f t="shared" si="150"/>
        <v/>
      </c>
      <c r="AJ269" s="44" t="str">
        <f t="shared" si="150"/>
        <v/>
      </c>
      <c r="AK269" s="44" t="str">
        <f t="shared" si="151"/>
        <v/>
      </c>
      <c r="AL269" s="44" t="str">
        <f t="shared" si="151"/>
        <v/>
      </c>
      <c r="AM269" s="44" t="str">
        <f t="shared" si="151"/>
        <v/>
      </c>
      <c r="AN269" s="44" t="str">
        <f t="shared" si="151"/>
        <v/>
      </c>
      <c r="AO269" s="44" t="str">
        <f t="shared" si="151"/>
        <v/>
      </c>
      <c r="AP269" s="44" t="str">
        <f t="shared" si="151"/>
        <v/>
      </c>
      <c r="AQ269" s="44" t="str">
        <f t="shared" si="151"/>
        <v/>
      </c>
      <c r="AR269" s="44" t="str">
        <f t="shared" si="151"/>
        <v/>
      </c>
      <c r="AS269" s="44" t="str">
        <f t="shared" si="151"/>
        <v/>
      </c>
      <c r="AT269" s="44" t="str">
        <f t="shared" si="151"/>
        <v/>
      </c>
      <c r="AU269" s="44" t="str">
        <f t="shared" si="152"/>
        <v/>
      </c>
      <c r="AV269" s="44" t="str">
        <f t="shared" si="152"/>
        <v/>
      </c>
      <c r="AW269" s="44" t="str">
        <f t="shared" si="152"/>
        <v/>
      </c>
      <c r="AX269" s="44" t="str">
        <f t="shared" si="152"/>
        <v/>
      </c>
      <c r="AY269" s="44" t="str">
        <f t="shared" si="152"/>
        <v/>
      </c>
      <c r="AZ269" s="44" t="str">
        <f t="shared" si="152"/>
        <v/>
      </c>
    </row>
    <row r="270" spans="2:52" x14ac:dyDescent="0.2">
      <c r="B270" s="37">
        <f t="shared" si="139"/>
        <v>16</v>
      </c>
      <c r="C270" s="37">
        <f t="shared" si="140"/>
        <v>4</v>
      </c>
      <c r="D270" s="37" t="str">
        <f t="shared" si="141"/>
        <v>1994_16_4</v>
      </c>
      <c r="E270" s="37" t="str">
        <f t="shared" si="143"/>
        <v>1_4_16</v>
      </c>
      <c r="F270" s="37">
        <f t="shared" si="144"/>
        <v>1</v>
      </c>
      <c r="G270" s="37">
        <f t="shared" si="145"/>
        <v>269</v>
      </c>
      <c r="H270" s="37">
        <f t="shared" si="146"/>
        <v>1269</v>
      </c>
      <c r="I270" s="44">
        <v>1994</v>
      </c>
      <c r="J270" s="44" t="s">
        <v>86</v>
      </c>
      <c r="K270" s="44" t="s">
        <v>299</v>
      </c>
      <c r="L270" s="44" t="str">
        <f t="shared" si="147"/>
        <v>1994_体育</v>
      </c>
      <c r="M270" s="44" t="str">
        <f t="shared" si="148"/>
        <v>1994_体育_スポーツⅡ</v>
      </c>
      <c r="N270" s="44">
        <f t="shared" si="142"/>
        <v>1269</v>
      </c>
      <c r="P270" s="44">
        <f t="shared" si="149"/>
        <v>269</v>
      </c>
      <c r="X270" s="46">
        <v>67</v>
      </c>
      <c r="Y270" s="43" t="str">
        <f t="shared" si="153"/>
        <v/>
      </c>
      <c r="Z270" s="44" t="str">
        <f t="shared" si="154"/>
        <v/>
      </c>
      <c r="AA270" s="44" t="str">
        <f t="shared" si="150"/>
        <v/>
      </c>
      <c r="AB270" s="44" t="str">
        <f t="shared" si="150"/>
        <v/>
      </c>
      <c r="AC270" s="44" t="str">
        <f t="shared" si="150"/>
        <v/>
      </c>
      <c r="AD270" s="44" t="str">
        <f t="shared" si="150"/>
        <v/>
      </c>
      <c r="AE270" s="44" t="str">
        <f t="shared" si="150"/>
        <v/>
      </c>
      <c r="AF270" s="44" t="str">
        <f t="shared" si="150"/>
        <v/>
      </c>
      <c r="AG270" s="44" t="str">
        <f t="shared" si="150"/>
        <v/>
      </c>
      <c r="AH270" s="44" t="str">
        <f t="shared" si="150"/>
        <v/>
      </c>
      <c r="AI270" s="44" t="str">
        <f t="shared" si="150"/>
        <v/>
      </c>
      <c r="AJ270" s="44" t="str">
        <f t="shared" si="150"/>
        <v/>
      </c>
      <c r="AK270" s="44" t="str">
        <f t="shared" si="151"/>
        <v/>
      </c>
      <c r="AL270" s="44" t="str">
        <f t="shared" si="151"/>
        <v/>
      </c>
      <c r="AM270" s="44" t="str">
        <f t="shared" si="151"/>
        <v/>
      </c>
      <c r="AN270" s="44" t="str">
        <f t="shared" si="151"/>
        <v/>
      </c>
      <c r="AO270" s="44" t="str">
        <f t="shared" si="151"/>
        <v/>
      </c>
      <c r="AP270" s="44" t="str">
        <f t="shared" si="151"/>
        <v/>
      </c>
      <c r="AQ270" s="44" t="str">
        <f t="shared" si="151"/>
        <v/>
      </c>
      <c r="AR270" s="44" t="str">
        <f t="shared" si="151"/>
        <v/>
      </c>
      <c r="AS270" s="44" t="str">
        <f t="shared" si="151"/>
        <v/>
      </c>
      <c r="AT270" s="44" t="str">
        <f t="shared" si="151"/>
        <v/>
      </c>
      <c r="AU270" s="44" t="str">
        <f t="shared" si="152"/>
        <v/>
      </c>
      <c r="AV270" s="44" t="str">
        <f t="shared" si="152"/>
        <v/>
      </c>
      <c r="AW270" s="44" t="str">
        <f t="shared" si="152"/>
        <v/>
      </c>
      <c r="AX270" s="44" t="str">
        <f t="shared" si="152"/>
        <v/>
      </c>
      <c r="AY270" s="44" t="str">
        <f t="shared" si="152"/>
        <v/>
      </c>
      <c r="AZ270" s="44" t="str">
        <f t="shared" si="152"/>
        <v/>
      </c>
    </row>
    <row r="271" spans="2:52" x14ac:dyDescent="0.2">
      <c r="B271" s="37">
        <f t="shared" si="139"/>
        <v>16</v>
      </c>
      <c r="C271" s="37">
        <f t="shared" si="140"/>
        <v>5</v>
      </c>
      <c r="D271" s="37" t="str">
        <f t="shared" si="141"/>
        <v>1994_16_5</v>
      </c>
      <c r="E271" s="37" t="str">
        <f t="shared" si="143"/>
        <v>1_5_16</v>
      </c>
      <c r="F271" s="37">
        <f t="shared" si="144"/>
        <v>1</v>
      </c>
      <c r="G271" s="37">
        <f t="shared" si="145"/>
        <v>270</v>
      </c>
      <c r="H271" s="37">
        <f t="shared" si="146"/>
        <v>1270</v>
      </c>
      <c r="I271" s="44">
        <v>1994</v>
      </c>
      <c r="J271" s="44" t="s">
        <v>86</v>
      </c>
      <c r="K271" s="44" t="s">
        <v>300</v>
      </c>
      <c r="L271" s="44" t="str">
        <f t="shared" si="147"/>
        <v>1994_体育</v>
      </c>
      <c r="M271" s="44" t="str">
        <f t="shared" si="148"/>
        <v>1994_体育_スポーツⅢ</v>
      </c>
      <c r="N271" s="44">
        <f t="shared" si="142"/>
        <v>1270</v>
      </c>
      <c r="P271" s="44">
        <f t="shared" si="149"/>
        <v>270</v>
      </c>
      <c r="X271" s="46">
        <v>68</v>
      </c>
      <c r="Y271" s="43" t="str">
        <f t="shared" si="153"/>
        <v/>
      </c>
      <c r="Z271" s="44" t="str">
        <f t="shared" si="154"/>
        <v/>
      </c>
      <c r="AA271" s="44" t="str">
        <f t="shared" si="150"/>
        <v/>
      </c>
      <c r="AB271" s="44" t="str">
        <f t="shared" si="150"/>
        <v/>
      </c>
      <c r="AC271" s="44" t="str">
        <f t="shared" si="150"/>
        <v/>
      </c>
      <c r="AD271" s="44" t="str">
        <f t="shared" si="150"/>
        <v/>
      </c>
      <c r="AE271" s="44" t="str">
        <f t="shared" si="150"/>
        <v/>
      </c>
      <c r="AF271" s="44" t="str">
        <f t="shared" si="150"/>
        <v/>
      </c>
      <c r="AG271" s="44" t="str">
        <f t="shared" si="150"/>
        <v/>
      </c>
      <c r="AH271" s="44" t="str">
        <f t="shared" si="150"/>
        <v/>
      </c>
      <c r="AI271" s="44" t="str">
        <f t="shared" si="150"/>
        <v/>
      </c>
      <c r="AJ271" s="44" t="str">
        <f t="shared" si="150"/>
        <v/>
      </c>
      <c r="AK271" s="44" t="str">
        <f t="shared" si="151"/>
        <v/>
      </c>
      <c r="AL271" s="44" t="str">
        <f t="shared" si="151"/>
        <v/>
      </c>
      <c r="AM271" s="44" t="str">
        <f t="shared" si="151"/>
        <v/>
      </c>
      <c r="AN271" s="44" t="str">
        <f t="shared" si="151"/>
        <v/>
      </c>
      <c r="AO271" s="44" t="str">
        <f t="shared" si="151"/>
        <v/>
      </c>
      <c r="AP271" s="44" t="str">
        <f t="shared" si="151"/>
        <v/>
      </c>
      <c r="AQ271" s="44" t="str">
        <f t="shared" si="151"/>
        <v/>
      </c>
      <c r="AR271" s="44" t="str">
        <f t="shared" si="151"/>
        <v/>
      </c>
      <c r="AS271" s="44" t="str">
        <f t="shared" si="151"/>
        <v/>
      </c>
      <c r="AT271" s="44" t="str">
        <f t="shared" si="151"/>
        <v/>
      </c>
      <c r="AU271" s="44" t="str">
        <f t="shared" si="152"/>
        <v/>
      </c>
      <c r="AV271" s="44" t="str">
        <f t="shared" si="152"/>
        <v/>
      </c>
      <c r="AW271" s="44" t="str">
        <f t="shared" si="152"/>
        <v/>
      </c>
      <c r="AX271" s="44" t="str">
        <f t="shared" si="152"/>
        <v/>
      </c>
      <c r="AY271" s="44" t="str">
        <f t="shared" si="152"/>
        <v/>
      </c>
      <c r="AZ271" s="44" t="str">
        <f t="shared" si="152"/>
        <v/>
      </c>
    </row>
    <row r="272" spans="2:52" x14ac:dyDescent="0.2">
      <c r="B272" s="37">
        <f t="shared" si="139"/>
        <v>16</v>
      </c>
      <c r="C272" s="37">
        <f t="shared" si="140"/>
        <v>6</v>
      </c>
      <c r="D272" s="37" t="str">
        <f t="shared" si="141"/>
        <v>1994_16_6</v>
      </c>
      <c r="E272" s="37" t="str">
        <f t="shared" si="143"/>
        <v>1_6_16</v>
      </c>
      <c r="F272" s="37">
        <f t="shared" si="144"/>
        <v>1</v>
      </c>
      <c r="G272" s="37">
        <f t="shared" si="145"/>
        <v>271</v>
      </c>
      <c r="H272" s="37">
        <f t="shared" si="146"/>
        <v>1271</v>
      </c>
      <c r="I272" s="44">
        <v>1994</v>
      </c>
      <c r="J272" s="44" t="s">
        <v>86</v>
      </c>
      <c r="K272" s="44" t="s">
        <v>554</v>
      </c>
      <c r="L272" s="44" t="str">
        <f t="shared" si="147"/>
        <v>1994_体育</v>
      </c>
      <c r="M272" s="44" t="str">
        <f t="shared" si="148"/>
        <v>1994_体育_ダンス</v>
      </c>
      <c r="N272" s="44">
        <f t="shared" si="142"/>
        <v>1271</v>
      </c>
      <c r="P272" s="44">
        <f t="shared" si="149"/>
        <v>271</v>
      </c>
      <c r="X272" s="46">
        <v>69</v>
      </c>
      <c r="Y272" s="43" t="str">
        <f t="shared" si="153"/>
        <v/>
      </c>
      <c r="Z272" s="44" t="str">
        <f t="shared" si="154"/>
        <v/>
      </c>
      <c r="AA272" s="44" t="str">
        <f t="shared" si="150"/>
        <v/>
      </c>
      <c r="AB272" s="44" t="str">
        <f t="shared" si="150"/>
        <v/>
      </c>
      <c r="AC272" s="44" t="str">
        <f t="shared" si="150"/>
        <v/>
      </c>
      <c r="AD272" s="44" t="str">
        <f t="shared" si="150"/>
        <v/>
      </c>
      <c r="AE272" s="44" t="str">
        <f t="shared" si="150"/>
        <v/>
      </c>
      <c r="AF272" s="44" t="str">
        <f t="shared" si="150"/>
        <v/>
      </c>
      <c r="AG272" s="44" t="str">
        <f t="shared" si="150"/>
        <v/>
      </c>
      <c r="AH272" s="44" t="str">
        <f t="shared" si="150"/>
        <v/>
      </c>
      <c r="AI272" s="44" t="str">
        <f t="shared" si="150"/>
        <v/>
      </c>
      <c r="AJ272" s="44" t="str">
        <f t="shared" si="150"/>
        <v/>
      </c>
      <c r="AK272" s="44" t="str">
        <f t="shared" si="151"/>
        <v/>
      </c>
      <c r="AL272" s="44" t="str">
        <f t="shared" si="151"/>
        <v/>
      </c>
      <c r="AM272" s="44" t="str">
        <f t="shared" si="151"/>
        <v/>
      </c>
      <c r="AN272" s="44" t="str">
        <f t="shared" si="151"/>
        <v/>
      </c>
      <c r="AO272" s="44" t="str">
        <f t="shared" si="151"/>
        <v/>
      </c>
      <c r="AP272" s="44" t="str">
        <f t="shared" si="151"/>
        <v/>
      </c>
      <c r="AQ272" s="44" t="str">
        <f t="shared" si="151"/>
        <v/>
      </c>
      <c r="AR272" s="44" t="str">
        <f t="shared" si="151"/>
        <v/>
      </c>
      <c r="AS272" s="44" t="str">
        <f t="shared" si="151"/>
        <v/>
      </c>
      <c r="AT272" s="44" t="str">
        <f t="shared" si="151"/>
        <v/>
      </c>
      <c r="AU272" s="44" t="str">
        <f t="shared" si="152"/>
        <v/>
      </c>
      <c r="AV272" s="44" t="str">
        <f t="shared" si="152"/>
        <v/>
      </c>
      <c r="AW272" s="44" t="str">
        <f t="shared" si="152"/>
        <v/>
      </c>
      <c r="AX272" s="44" t="str">
        <f t="shared" si="152"/>
        <v/>
      </c>
      <c r="AY272" s="44" t="str">
        <f t="shared" si="152"/>
        <v/>
      </c>
      <c r="AZ272" s="44" t="str">
        <f t="shared" si="152"/>
        <v/>
      </c>
    </row>
    <row r="273" spans="2:52" x14ac:dyDescent="0.2">
      <c r="B273" s="37">
        <f t="shared" si="139"/>
        <v>16</v>
      </c>
      <c r="C273" s="37">
        <f t="shared" si="140"/>
        <v>7</v>
      </c>
      <c r="D273" s="37" t="str">
        <f t="shared" si="141"/>
        <v>1994_16_7</v>
      </c>
      <c r="E273" s="37" t="str">
        <f t="shared" si="143"/>
        <v>1_7_16</v>
      </c>
      <c r="F273" s="37">
        <f t="shared" si="144"/>
        <v>1</v>
      </c>
      <c r="G273" s="37">
        <f t="shared" si="145"/>
        <v>272</v>
      </c>
      <c r="H273" s="37">
        <f t="shared" si="146"/>
        <v>1272</v>
      </c>
      <c r="I273" s="44">
        <v>1994</v>
      </c>
      <c r="J273" s="44" t="s">
        <v>86</v>
      </c>
      <c r="K273" s="44" t="s">
        <v>555</v>
      </c>
      <c r="L273" s="44" t="str">
        <f t="shared" si="147"/>
        <v>1994_体育</v>
      </c>
      <c r="M273" s="44" t="str">
        <f t="shared" si="148"/>
        <v>1994_体育_野外活動</v>
      </c>
      <c r="N273" s="44">
        <f t="shared" si="142"/>
        <v>1272</v>
      </c>
      <c r="P273" s="44">
        <f t="shared" si="149"/>
        <v>272</v>
      </c>
      <c r="X273" s="46">
        <v>70</v>
      </c>
      <c r="Y273" s="43" t="str">
        <f t="shared" si="153"/>
        <v/>
      </c>
      <c r="Z273" s="44" t="str">
        <f t="shared" si="154"/>
        <v/>
      </c>
      <c r="AA273" s="44" t="str">
        <f t="shared" si="150"/>
        <v/>
      </c>
      <c r="AB273" s="44" t="str">
        <f t="shared" si="150"/>
        <v/>
      </c>
      <c r="AC273" s="44" t="str">
        <f t="shared" si="150"/>
        <v/>
      </c>
      <c r="AD273" s="44" t="str">
        <f t="shared" si="150"/>
        <v/>
      </c>
      <c r="AE273" s="44" t="str">
        <f t="shared" si="150"/>
        <v/>
      </c>
      <c r="AF273" s="44" t="str">
        <f t="shared" si="150"/>
        <v/>
      </c>
      <c r="AG273" s="44" t="str">
        <f t="shared" si="150"/>
        <v/>
      </c>
      <c r="AH273" s="44" t="str">
        <f t="shared" si="150"/>
        <v/>
      </c>
      <c r="AI273" s="44" t="str">
        <f t="shared" si="150"/>
        <v/>
      </c>
      <c r="AJ273" s="44" t="str">
        <f t="shared" si="150"/>
        <v/>
      </c>
      <c r="AK273" s="44" t="str">
        <f t="shared" si="151"/>
        <v/>
      </c>
      <c r="AL273" s="44" t="str">
        <f t="shared" si="151"/>
        <v/>
      </c>
      <c r="AM273" s="44" t="str">
        <f t="shared" si="151"/>
        <v/>
      </c>
      <c r="AN273" s="44" t="str">
        <f t="shared" si="151"/>
        <v/>
      </c>
      <c r="AO273" s="44" t="str">
        <f t="shared" si="151"/>
        <v/>
      </c>
      <c r="AP273" s="44" t="str">
        <f t="shared" si="151"/>
        <v/>
      </c>
      <c r="AQ273" s="44" t="str">
        <f t="shared" si="151"/>
        <v/>
      </c>
      <c r="AR273" s="44" t="str">
        <f t="shared" si="151"/>
        <v/>
      </c>
      <c r="AS273" s="44" t="str">
        <f t="shared" si="151"/>
        <v/>
      </c>
      <c r="AT273" s="44" t="str">
        <f t="shared" si="151"/>
        <v/>
      </c>
      <c r="AU273" s="44" t="str">
        <f t="shared" si="152"/>
        <v/>
      </c>
      <c r="AV273" s="44" t="str">
        <f t="shared" si="152"/>
        <v/>
      </c>
      <c r="AW273" s="44" t="str">
        <f t="shared" si="152"/>
        <v/>
      </c>
      <c r="AX273" s="44" t="str">
        <f t="shared" si="152"/>
        <v/>
      </c>
      <c r="AY273" s="44" t="str">
        <f t="shared" si="152"/>
        <v/>
      </c>
      <c r="AZ273" s="44" t="str">
        <f t="shared" si="152"/>
        <v/>
      </c>
    </row>
    <row r="274" spans="2:52" x14ac:dyDescent="0.2">
      <c r="B274" s="37">
        <f t="shared" si="139"/>
        <v>16</v>
      </c>
      <c r="C274" s="37">
        <f t="shared" si="140"/>
        <v>8</v>
      </c>
      <c r="D274" s="37" t="str">
        <f t="shared" si="141"/>
        <v>1994_16_8</v>
      </c>
      <c r="E274" s="37" t="str">
        <f t="shared" si="143"/>
        <v>1_8_16</v>
      </c>
      <c r="F274" s="37">
        <f t="shared" si="144"/>
        <v>1</v>
      </c>
      <c r="G274" s="37">
        <f t="shared" si="145"/>
        <v>273</v>
      </c>
      <c r="H274" s="37">
        <f t="shared" si="146"/>
        <v>1273</v>
      </c>
      <c r="I274" s="44">
        <v>1994</v>
      </c>
      <c r="J274" s="44" t="s">
        <v>86</v>
      </c>
      <c r="K274" s="44" t="s">
        <v>421</v>
      </c>
      <c r="L274" s="44" t="str">
        <f t="shared" si="147"/>
        <v>1994_体育</v>
      </c>
      <c r="M274" s="44" t="str">
        <f t="shared" si="148"/>
        <v>1994_体育_その他の科目</v>
      </c>
      <c r="N274" s="44">
        <f t="shared" si="142"/>
        <v>1273</v>
      </c>
      <c r="P274" s="44">
        <f t="shared" si="149"/>
        <v>273</v>
      </c>
      <c r="X274" s="46">
        <v>71</v>
      </c>
      <c r="Y274" s="43" t="str">
        <f t="shared" si="153"/>
        <v/>
      </c>
      <c r="Z274" s="44" t="str">
        <f t="shared" si="154"/>
        <v/>
      </c>
      <c r="AA274" s="44" t="str">
        <f t="shared" ref="AA274:AJ283" si="155">IFERROR(VLOOKUP($W$201&amp;"_"&amp;AA$201&amp;"_"&amp;$X274,$D:$K,8,0),"")</f>
        <v/>
      </c>
      <c r="AB274" s="44" t="str">
        <f t="shared" si="155"/>
        <v/>
      </c>
      <c r="AC274" s="44" t="str">
        <f t="shared" si="155"/>
        <v/>
      </c>
      <c r="AD274" s="44" t="str">
        <f t="shared" si="155"/>
        <v/>
      </c>
      <c r="AE274" s="44" t="str">
        <f t="shared" si="155"/>
        <v/>
      </c>
      <c r="AF274" s="44" t="str">
        <f t="shared" si="155"/>
        <v/>
      </c>
      <c r="AG274" s="44" t="str">
        <f t="shared" si="155"/>
        <v/>
      </c>
      <c r="AH274" s="44" t="str">
        <f t="shared" si="155"/>
        <v/>
      </c>
      <c r="AI274" s="44" t="str">
        <f t="shared" si="155"/>
        <v/>
      </c>
      <c r="AJ274" s="44" t="str">
        <f t="shared" si="155"/>
        <v/>
      </c>
      <c r="AK274" s="44" t="str">
        <f t="shared" ref="AK274:AT283" si="156">IFERROR(VLOOKUP($W$201&amp;"_"&amp;AK$201&amp;"_"&amp;$X274,$D:$K,8,0),"")</f>
        <v/>
      </c>
      <c r="AL274" s="44" t="str">
        <f t="shared" si="156"/>
        <v/>
      </c>
      <c r="AM274" s="44" t="str">
        <f t="shared" si="156"/>
        <v/>
      </c>
      <c r="AN274" s="44" t="str">
        <f t="shared" si="156"/>
        <v/>
      </c>
      <c r="AO274" s="44" t="str">
        <f t="shared" si="156"/>
        <v/>
      </c>
      <c r="AP274" s="44" t="str">
        <f t="shared" si="156"/>
        <v/>
      </c>
      <c r="AQ274" s="44" t="str">
        <f t="shared" si="156"/>
        <v/>
      </c>
      <c r="AR274" s="44" t="str">
        <f t="shared" si="156"/>
        <v/>
      </c>
      <c r="AS274" s="44" t="str">
        <f t="shared" si="156"/>
        <v/>
      </c>
      <c r="AT274" s="44" t="str">
        <f t="shared" si="156"/>
        <v/>
      </c>
      <c r="AU274" s="44" t="str">
        <f t="shared" ref="AU274:AZ283" si="157">IFERROR(VLOOKUP($W$201&amp;"_"&amp;AU$201&amp;"_"&amp;$X274,$D:$K,8,0),"")</f>
        <v/>
      </c>
      <c r="AV274" s="44" t="str">
        <f t="shared" si="157"/>
        <v/>
      </c>
      <c r="AW274" s="44" t="str">
        <f t="shared" si="157"/>
        <v/>
      </c>
      <c r="AX274" s="44" t="str">
        <f t="shared" si="157"/>
        <v/>
      </c>
      <c r="AY274" s="44" t="str">
        <f t="shared" si="157"/>
        <v/>
      </c>
      <c r="AZ274" s="44" t="str">
        <f t="shared" si="157"/>
        <v/>
      </c>
    </row>
    <row r="275" spans="2:52" x14ac:dyDescent="0.2">
      <c r="B275" s="37">
        <f t="shared" si="139"/>
        <v>17</v>
      </c>
      <c r="C275" s="37">
        <f t="shared" si="140"/>
        <v>1</v>
      </c>
      <c r="D275" s="37" t="str">
        <f t="shared" si="141"/>
        <v>1994_17_1</v>
      </c>
      <c r="E275" s="37" t="str">
        <f t="shared" si="143"/>
        <v>1_1_17</v>
      </c>
      <c r="F275" s="37">
        <f t="shared" si="144"/>
        <v>1</v>
      </c>
      <c r="G275" s="37">
        <f t="shared" si="145"/>
        <v>274</v>
      </c>
      <c r="H275" s="37">
        <f t="shared" si="146"/>
        <v>1274</v>
      </c>
      <c r="I275" s="44">
        <v>1994</v>
      </c>
      <c r="J275" s="44" t="s">
        <v>305</v>
      </c>
      <c r="K275" s="44" t="s">
        <v>306</v>
      </c>
      <c r="L275" s="44" t="str">
        <f t="shared" si="147"/>
        <v>1994_音楽</v>
      </c>
      <c r="M275" s="44" t="str">
        <f t="shared" si="148"/>
        <v>1994_音楽_音楽理論</v>
      </c>
      <c r="N275" s="44">
        <f t="shared" si="142"/>
        <v>1274</v>
      </c>
      <c r="P275" s="44">
        <f t="shared" si="149"/>
        <v>274</v>
      </c>
      <c r="X275" s="46">
        <v>72</v>
      </c>
      <c r="Y275" s="43" t="str">
        <f t="shared" si="153"/>
        <v/>
      </c>
      <c r="Z275" s="44" t="str">
        <f t="shared" si="154"/>
        <v/>
      </c>
      <c r="AA275" s="44" t="str">
        <f t="shared" si="155"/>
        <v/>
      </c>
      <c r="AB275" s="44" t="str">
        <f t="shared" si="155"/>
        <v/>
      </c>
      <c r="AC275" s="44" t="str">
        <f t="shared" si="155"/>
        <v/>
      </c>
      <c r="AD275" s="44" t="str">
        <f t="shared" si="155"/>
        <v/>
      </c>
      <c r="AE275" s="44" t="str">
        <f t="shared" si="155"/>
        <v/>
      </c>
      <c r="AF275" s="44" t="str">
        <f t="shared" si="155"/>
        <v/>
      </c>
      <c r="AG275" s="44" t="str">
        <f t="shared" si="155"/>
        <v/>
      </c>
      <c r="AH275" s="44" t="str">
        <f t="shared" si="155"/>
        <v/>
      </c>
      <c r="AI275" s="44" t="str">
        <f t="shared" si="155"/>
        <v/>
      </c>
      <c r="AJ275" s="44" t="str">
        <f t="shared" si="155"/>
        <v/>
      </c>
      <c r="AK275" s="44" t="str">
        <f t="shared" si="156"/>
        <v/>
      </c>
      <c r="AL275" s="44" t="str">
        <f t="shared" si="156"/>
        <v/>
      </c>
      <c r="AM275" s="44" t="str">
        <f t="shared" si="156"/>
        <v/>
      </c>
      <c r="AN275" s="44" t="str">
        <f t="shared" si="156"/>
        <v/>
      </c>
      <c r="AO275" s="44" t="str">
        <f t="shared" si="156"/>
        <v/>
      </c>
      <c r="AP275" s="44" t="str">
        <f t="shared" si="156"/>
        <v/>
      </c>
      <c r="AQ275" s="44" t="str">
        <f t="shared" si="156"/>
        <v/>
      </c>
      <c r="AR275" s="44" t="str">
        <f t="shared" si="156"/>
        <v/>
      </c>
      <c r="AS275" s="44" t="str">
        <f t="shared" si="156"/>
        <v/>
      </c>
      <c r="AT275" s="44" t="str">
        <f t="shared" si="156"/>
        <v/>
      </c>
      <c r="AU275" s="44" t="str">
        <f t="shared" si="157"/>
        <v/>
      </c>
      <c r="AV275" s="44" t="str">
        <f t="shared" si="157"/>
        <v/>
      </c>
      <c r="AW275" s="44" t="str">
        <f t="shared" si="157"/>
        <v/>
      </c>
      <c r="AX275" s="44" t="str">
        <f t="shared" si="157"/>
        <v/>
      </c>
      <c r="AY275" s="44" t="str">
        <f t="shared" si="157"/>
        <v/>
      </c>
      <c r="AZ275" s="44" t="str">
        <f t="shared" si="157"/>
        <v/>
      </c>
    </row>
    <row r="276" spans="2:52" x14ac:dyDescent="0.2">
      <c r="B276" s="37">
        <f t="shared" si="139"/>
        <v>17</v>
      </c>
      <c r="C276" s="37">
        <f t="shared" si="140"/>
        <v>2</v>
      </c>
      <c r="D276" s="37" t="str">
        <f t="shared" si="141"/>
        <v>1994_17_2</v>
      </c>
      <c r="E276" s="37" t="str">
        <f t="shared" si="143"/>
        <v>1_2_17</v>
      </c>
      <c r="F276" s="37">
        <f t="shared" si="144"/>
        <v>1</v>
      </c>
      <c r="G276" s="37">
        <f t="shared" si="145"/>
        <v>275</v>
      </c>
      <c r="H276" s="37">
        <f t="shared" si="146"/>
        <v>1275</v>
      </c>
      <c r="I276" s="44">
        <v>1994</v>
      </c>
      <c r="J276" s="44" t="s">
        <v>305</v>
      </c>
      <c r="K276" s="44" t="s">
        <v>307</v>
      </c>
      <c r="L276" s="44" t="str">
        <f t="shared" si="147"/>
        <v>1994_音楽</v>
      </c>
      <c r="M276" s="44" t="str">
        <f t="shared" si="148"/>
        <v>1994_音楽_音楽史</v>
      </c>
      <c r="N276" s="44">
        <f t="shared" si="142"/>
        <v>1275</v>
      </c>
      <c r="P276" s="44">
        <f t="shared" si="149"/>
        <v>275</v>
      </c>
      <c r="X276" s="46">
        <v>73</v>
      </c>
      <c r="Y276" s="43" t="str">
        <f t="shared" si="153"/>
        <v/>
      </c>
      <c r="Z276" s="44" t="str">
        <f t="shared" si="154"/>
        <v/>
      </c>
      <c r="AA276" s="44" t="str">
        <f t="shared" si="155"/>
        <v/>
      </c>
      <c r="AB276" s="44" t="str">
        <f t="shared" si="155"/>
        <v/>
      </c>
      <c r="AC276" s="44" t="str">
        <f t="shared" si="155"/>
        <v/>
      </c>
      <c r="AD276" s="44" t="str">
        <f t="shared" si="155"/>
        <v/>
      </c>
      <c r="AE276" s="44" t="str">
        <f t="shared" si="155"/>
        <v/>
      </c>
      <c r="AF276" s="44" t="str">
        <f t="shared" si="155"/>
        <v/>
      </c>
      <c r="AG276" s="44" t="str">
        <f t="shared" si="155"/>
        <v/>
      </c>
      <c r="AH276" s="44" t="str">
        <f t="shared" si="155"/>
        <v/>
      </c>
      <c r="AI276" s="44" t="str">
        <f t="shared" si="155"/>
        <v/>
      </c>
      <c r="AJ276" s="44" t="str">
        <f t="shared" si="155"/>
        <v/>
      </c>
      <c r="AK276" s="44" t="str">
        <f t="shared" si="156"/>
        <v/>
      </c>
      <c r="AL276" s="44" t="str">
        <f t="shared" si="156"/>
        <v/>
      </c>
      <c r="AM276" s="44" t="str">
        <f t="shared" si="156"/>
        <v/>
      </c>
      <c r="AN276" s="44" t="str">
        <f t="shared" si="156"/>
        <v/>
      </c>
      <c r="AO276" s="44" t="str">
        <f t="shared" si="156"/>
        <v/>
      </c>
      <c r="AP276" s="44" t="str">
        <f t="shared" si="156"/>
        <v/>
      </c>
      <c r="AQ276" s="44" t="str">
        <f t="shared" si="156"/>
        <v/>
      </c>
      <c r="AR276" s="44" t="str">
        <f t="shared" si="156"/>
        <v/>
      </c>
      <c r="AS276" s="44" t="str">
        <f t="shared" si="156"/>
        <v/>
      </c>
      <c r="AT276" s="44" t="str">
        <f t="shared" si="156"/>
        <v/>
      </c>
      <c r="AU276" s="44" t="str">
        <f t="shared" si="157"/>
        <v/>
      </c>
      <c r="AV276" s="44" t="str">
        <f t="shared" si="157"/>
        <v/>
      </c>
      <c r="AW276" s="44" t="str">
        <f t="shared" si="157"/>
        <v/>
      </c>
      <c r="AX276" s="44" t="str">
        <f t="shared" si="157"/>
        <v/>
      </c>
      <c r="AY276" s="44" t="str">
        <f t="shared" si="157"/>
        <v/>
      </c>
      <c r="AZ276" s="44" t="str">
        <f t="shared" si="157"/>
        <v/>
      </c>
    </row>
    <row r="277" spans="2:52" x14ac:dyDescent="0.2">
      <c r="B277" s="37">
        <f t="shared" si="139"/>
        <v>17</v>
      </c>
      <c r="C277" s="37">
        <f t="shared" si="140"/>
        <v>3</v>
      </c>
      <c r="D277" s="37" t="str">
        <f t="shared" si="141"/>
        <v>1994_17_3</v>
      </c>
      <c r="E277" s="37" t="str">
        <f t="shared" si="143"/>
        <v>1_3_17</v>
      </c>
      <c r="F277" s="37">
        <f t="shared" si="144"/>
        <v>1</v>
      </c>
      <c r="G277" s="37">
        <f t="shared" si="145"/>
        <v>276</v>
      </c>
      <c r="H277" s="37">
        <f t="shared" si="146"/>
        <v>1276</v>
      </c>
      <c r="I277" s="44">
        <v>1994</v>
      </c>
      <c r="J277" s="44" t="s">
        <v>305</v>
      </c>
      <c r="K277" s="44" t="s">
        <v>556</v>
      </c>
      <c r="L277" s="44" t="str">
        <f t="shared" si="147"/>
        <v>1994_音楽</v>
      </c>
      <c r="M277" s="44" t="str">
        <f t="shared" si="148"/>
        <v>1994_音楽_演奏法</v>
      </c>
      <c r="N277" s="44">
        <f t="shared" si="142"/>
        <v>1276</v>
      </c>
      <c r="P277" s="44">
        <f t="shared" si="149"/>
        <v>276</v>
      </c>
      <c r="X277" s="46">
        <v>74</v>
      </c>
      <c r="Y277" s="43" t="str">
        <f t="shared" si="153"/>
        <v/>
      </c>
      <c r="Z277" s="44" t="str">
        <f t="shared" si="154"/>
        <v/>
      </c>
      <c r="AA277" s="44" t="str">
        <f t="shared" si="155"/>
        <v/>
      </c>
      <c r="AB277" s="44" t="str">
        <f t="shared" si="155"/>
        <v/>
      </c>
      <c r="AC277" s="44" t="str">
        <f t="shared" si="155"/>
        <v/>
      </c>
      <c r="AD277" s="44" t="str">
        <f t="shared" si="155"/>
        <v/>
      </c>
      <c r="AE277" s="44" t="str">
        <f t="shared" si="155"/>
        <v/>
      </c>
      <c r="AF277" s="44" t="str">
        <f t="shared" si="155"/>
        <v/>
      </c>
      <c r="AG277" s="44" t="str">
        <f t="shared" si="155"/>
        <v/>
      </c>
      <c r="AH277" s="44" t="str">
        <f t="shared" si="155"/>
        <v/>
      </c>
      <c r="AI277" s="44" t="str">
        <f t="shared" si="155"/>
        <v/>
      </c>
      <c r="AJ277" s="44" t="str">
        <f t="shared" si="155"/>
        <v/>
      </c>
      <c r="AK277" s="44" t="str">
        <f t="shared" si="156"/>
        <v/>
      </c>
      <c r="AL277" s="44" t="str">
        <f t="shared" si="156"/>
        <v/>
      </c>
      <c r="AM277" s="44" t="str">
        <f t="shared" si="156"/>
        <v/>
      </c>
      <c r="AN277" s="44" t="str">
        <f t="shared" si="156"/>
        <v/>
      </c>
      <c r="AO277" s="44" t="str">
        <f t="shared" si="156"/>
        <v/>
      </c>
      <c r="AP277" s="44" t="str">
        <f t="shared" si="156"/>
        <v/>
      </c>
      <c r="AQ277" s="44" t="str">
        <f t="shared" si="156"/>
        <v/>
      </c>
      <c r="AR277" s="44" t="str">
        <f t="shared" si="156"/>
        <v/>
      </c>
      <c r="AS277" s="44" t="str">
        <f t="shared" si="156"/>
        <v/>
      </c>
      <c r="AT277" s="44" t="str">
        <f t="shared" si="156"/>
        <v/>
      </c>
      <c r="AU277" s="44" t="str">
        <f t="shared" si="157"/>
        <v/>
      </c>
      <c r="AV277" s="44" t="str">
        <f t="shared" si="157"/>
        <v/>
      </c>
      <c r="AW277" s="44" t="str">
        <f t="shared" si="157"/>
        <v/>
      </c>
      <c r="AX277" s="44" t="str">
        <f t="shared" si="157"/>
        <v/>
      </c>
      <c r="AY277" s="44" t="str">
        <f t="shared" si="157"/>
        <v/>
      </c>
      <c r="AZ277" s="44" t="str">
        <f t="shared" si="157"/>
        <v/>
      </c>
    </row>
    <row r="278" spans="2:52" x14ac:dyDescent="0.2">
      <c r="B278" s="37">
        <f t="shared" si="139"/>
        <v>17</v>
      </c>
      <c r="C278" s="37">
        <f t="shared" si="140"/>
        <v>4</v>
      </c>
      <c r="D278" s="37" t="str">
        <f t="shared" si="141"/>
        <v>1994_17_4</v>
      </c>
      <c r="E278" s="37" t="str">
        <f t="shared" si="143"/>
        <v>1_4_17</v>
      </c>
      <c r="F278" s="37">
        <f t="shared" si="144"/>
        <v>1</v>
      </c>
      <c r="G278" s="37">
        <f t="shared" si="145"/>
        <v>277</v>
      </c>
      <c r="H278" s="37">
        <f t="shared" si="146"/>
        <v>1277</v>
      </c>
      <c r="I278" s="44">
        <v>1994</v>
      </c>
      <c r="J278" s="44" t="s">
        <v>305</v>
      </c>
      <c r="K278" s="44" t="s">
        <v>309</v>
      </c>
      <c r="L278" s="44" t="str">
        <f t="shared" si="147"/>
        <v>1994_音楽</v>
      </c>
      <c r="M278" s="44" t="str">
        <f t="shared" si="148"/>
        <v>1994_音楽_ソルフェージュ</v>
      </c>
      <c r="N278" s="44">
        <f t="shared" si="142"/>
        <v>1277</v>
      </c>
      <c r="P278" s="44">
        <f t="shared" si="149"/>
        <v>277</v>
      </c>
      <c r="X278" s="46">
        <v>75</v>
      </c>
      <c r="Y278" s="43" t="str">
        <f t="shared" si="153"/>
        <v/>
      </c>
      <c r="Z278" s="44" t="str">
        <f t="shared" si="154"/>
        <v/>
      </c>
      <c r="AA278" s="44" t="str">
        <f t="shared" si="155"/>
        <v/>
      </c>
      <c r="AB278" s="44" t="str">
        <f t="shared" si="155"/>
        <v/>
      </c>
      <c r="AC278" s="44" t="str">
        <f t="shared" si="155"/>
        <v/>
      </c>
      <c r="AD278" s="44" t="str">
        <f t="shared" si="155"/>
        <v/>
      </c>
      <c r="AE278" s="44" t="str">
        <f t="shared" si="155"/>
        <v/>
      </c>
      <c r="AF278" s="44" t="str">
        <f t="shared" si="155"/>
        <v/>
      </c>
      <c r="AG278" s="44" t="str">
        <f t="shared" si="155"/>
        <v/>
      </c>
      <c r="AH278" s="44" t="str">
        <f t="shared" si="155"/>
        <v/>
      </c>
      <c r="AI278" s="44" t="str">
        <f t="shared" si="155"/>
        <v/>
      </c>
      <c r="AJ278" s="44" t="str">
        <f t="shared" si="155"/>
        <v/>
      </c>
      <c r="AK278" s="44" t="str">
        <f t="shared" si="156"/>
        <v/>
      </c>
      <c r="AL278" s="44" t="str">
        <f t="shared" si="156"/>
        <v/>
      </c>
      <c r="AM278" s="44" t="str">
        <f t="shared" si="156"/>
        <v/>
      </c>
      <c r="AN278" s="44" t="str">
        <f t="shared" si="156"/>
        <v/>
      </c>
      <c r="AO278" s="44" t="str">
        <f t="shared" si="156"/>
        <v/>
      </c>
      <c r="AP278" s="44" t="str">
        <f t="shared" si="156"/>
        <v/>
      </c>
      <c r="AQ278" s="44" t="str">
        <f t="shared" si="156"/>
        <v/>
      </c>
      <c r="AR278" s="44" t="str">
        <f t="shared" si="156"/>
        <v/>
      </c>
      <c r="AS278" s="44" t="str">
        <f t="shared" si="156"/>
        <v/>
      </c>
      <c r="AT278" s="44" t="str">
        <f t="shared" si="156"/>
        <v/>
      </c>
      <c r="AU278" s="44" t="str">
        <f t="shared" si="157"/>
        <v/>
      </c>
      <c r="AV278" s="44" t="str">
        <f t="shared" si="157"/>
        <v/>
      </c>
      <c r="AW278" s="44" t="str">
        <f t="shared" si="157"/>
        <v/>
      </c>
      <c r="AX278" s="44" t="str">
        <f t="shared" si="157"/>
        <v/>
      </c>
      <c r="AY278" s="44" t="str">
        <f t="shared" si="157"/>
        <v/>
      </c>
      <c r="AZ278" s="44" t="str">
        <f t="shared" si="157"/>
        <v/>
      </c>
    </row>
    <row r="279" spans="2:52" x14ac:dyDescent="0.2">
      <c r="B279" s="37">
        <f t="shared" si="139"/>
        <v>17</v>
      </c>
      <c r="C279" s="37">
        <f t="shared" si="140"/>
        <v>5</v>
      </c>
      <c r="D279" s="37" t="str">
        <f t="shared" si="141"/>
        <v>1994_17_5</v>
      </c>
      <c r="E279" s="37" t="str">
        <f t="shared" si="143"/>
        <v>1_5_17</v>
      </c>
      <c r="F279" s="37">
        <f t="shared" si="144"/>
        <v>1</v>
      </c>
      <c r="G279" s="37">
        <f t="shared" si="145"/>
        <v>278</v>
      </c>
      <c r="H279" s="37">
        <f t="shared" si="146"/>
        <v>1278</v>
      </c>
      <c r="I279" s="44">
        <v>1994</v>
      </c>
      <c r="J279" s="44" t="s">
        <v>305</v>
      </c>
      <c r="K279" s="44" t="s">
        <v>310</v>
      </c>
      <c r="L279" s="44" t="str">
        <f t="shared" si="147"/>
        <v>1994_音楽</v>
      </c>
      <c r="M279" s="44" t="str">
        <f t="shared" si="148"/>
        <v>1994_音楽_声楽</v>
      </c>
      <c r="N279" s="44">
        <f t="shared" si="142"/>
        <v>1278</v>
      </c>
      <c r="P279" s="44">
        <f t="shared" si="149"/>
        <v>278</v>
      </c>
      <c r="X279" s="46">
        <v>76</v>
      </c>
      <c r="Y279" s="43" t="str">
        <f t="shared" si="153"/>
        <v/>
      </c>
      <c r="Z279" s="44" t="str">
        <f t="shared" si="154"/>
        <v/>
      </c>
      <c r="AA279" s="44" t="str">
        <f t="shared" si="155"/>
        <v/>
      </c>
      <c r="AB279" s="44" t="str">
        <f t="shared" si="155"/>
        <v/>
      </c>
      <c r="AC279" s="44" t="str">
        <f t="shared" si="155"/>
        <v/>
      </c>
      <c r="AD279" s="44" t="str">
        <f t="shared" si="155"/>
        <v/>
      </c>
      <c r="AE279" s="44" t="str">
        <f t="shared" si="155"/>
        <v/>
      </c>
      <c r="AF279" s="44" t="str">
        <f t="shared" si="155"/>
        <v/>
      </c>
      <c r="AG279" s="44" t="str">
        <f t="shared" si="155"/>
        <v/>
      </c>
      <c r="AH279" s="44" t="str">
        <f t="shared" si="155"/>
        <v/>
      </c>
      <c r="AI279" s="44" t="str">
        <f t="shared" si="155"/>
        <v/>
      </c>
      <c r="AJ279" s="44" t="str">
        <f t="shared" si="155"/>
        <v/>
      </c>
      <c r="AK279" s="44" t="str">
        <f t="shared" si="156"/>
        <v/>
      </c>
      <c r="AL279" s="44" t="str">
        <f t="shared" si="156"/>
        <v/>
      </c>
      <c r="AM279" s="44" t="str">
        <f t="shared" si="156"/>
        <v/>
      </c>
      <c r="AN279" s="44" t="str">
        <f t="shared" si="156"/>
        <v/>
      </c>
      <c r="AO279" s="44" t="str">
        <f t="shared" si="156"/>
        <v/>
      </c>
      <c r="AP279" s="44" t="str">
        <f t="shared" si="156"/>
        <v/>
      </c>
      <c r="AQ279" s="44" t="str">
        <f t="shared" si="156"/>
        <v/>
      </c>
      <c r="AR279" s="44" t="str">
        <f t="shared" si="156"/>
        <v/>
      </c>
      <c r="AS279" s="44" t="str">
        <f t="shared" si="156"/>
        <v/>
      </c>
      <c r="AT279" s="44" t="str">
        <f t="shared" si="156"/>
        <v/>
      </c>
      <c r="AU279" s="44" t="str">
        <f t="shared" si="157"/>
        <v/>
      </c>
      <c r="AV279" s="44" t="str">
        <f t="shared" si="157"/>
        <v/>
      </c>
      <c r="AW279" s="44" t="str">
        <f t="shared" si="157"/>
        <v/>
      </c>
      <c r="AX279" s="44" t="str">
        <f t="shared" si="157"/>
        <v/>
      </c>
      <c r="AY279" s="44" t="str">
        <f t="shared" si="157"/>
        <v/>
      </c>
      <c r="AZ279" s="44" t="str">
        <f t="shared" si="157"/>
        <v/>
      </c>
    </row>
    <row r="280" spans="2:52" x14ac:dyDescent="0.2">
      <c r="B280" s="37">
        <f t="shared" si="139"/>
        <v>17</v>
      </c>
      <c r="C280" s="37">
        <f t="shared" si="140"/>
        <v>6</v>
      </c>
      <c r="D280" s="37" t="str">
        <f t="shared" si="141"/>
        <v>1994_17_6</v>
      </c>
      <c r="E280" s="37" t="str">
        <f t="shared" si="143"/>
        <v>1_6_17</v>
      </c>
      <c r="F280" s="37">
        <f t="shared" si="144"/>
        <v>1</v>
      </c>
      <c r="G280" s="37">
        <f t="shared" si="145"/>
        <v>279</v>
      </c>
      <c r="H280" s="37">
        <f t="shared" si="146"/>
        <v>1279</v>
      </c>
      <c r="I280" s="44">
        <v>1994</v>
      </c>
      <c r="J280" s="44" t="s">
        <v>305</v>
      </c>
      <c r="K280" s="44" t="s">
        <v>311</v>
      </c>
      <c r="L280" s="44" t="str">
        <f t="shared" si="147"/>
        <v>1994_音楽</v>
      </c>
      <c r="M280" s="44" t="str">
        <f t="shared" si="148"/>
        <v>1994_音楽_器楽</v>
      </c>
      <c r="N280" s="44">
        <f t="shared" si="142"/>
        <v>1279</v>
      </c>
      <c r="P280" s="44">
        <f t="shared" si="149"/>
        <v>279</v>
      </c>
      <c r="X280" s="46">
        <v>77</v>
      </c>
      <c r="Y280" s="43" t="str">
        <f t="shared" si="153"/>
        <v/>
      </c>
      <c r="Z280" s="44" t="str">
        <f t="shared" si="154"/>
        <v/>
      </c>
      <c r="AA280" s="44" t="str">
        <f t="shared" si="155"/>
        <v/>
      </c>
      <c r="AB280" s="44" t="str">
        <f t="shared" si="155"/>
        <v/>
      </c>
      <c r="AC280" s="44" t="str">
        <f t="shared" si="155"/>
        <v/>
      </c>
      <c r="AD280" s="44" t="str">
        <f t="shared" si="155"/>
        <v/>
      </c>
      <c r="AE280" s="44" t="str">
        <f t="shared" si="155"/>
        <v/>
      </c>
      <c r="AF280" s="44" t="str">
        <f t="shared" si="155"/>
        <v/>
      </c>
      <c r="AG280" s="44" t="str">
        <f t="shared" si="155"/>
        <v/>
      </c>
      <c r="AH280" s="44" t="str">
        <f t="shared" si="155"/>
        <v/>
      </c>
      <c r="AI280" s="44" t="str">
        <f t="shared" si="155"/>
        <v/>
      </c>
      <c r="AJ280" s="44" t="str">
        <f t="shared" si="155"/>
        <v/>
      </c>
      <c r="AK280" s="44" t="str">
        <f t="shared" si="156"/>
        <v/>
      </c>
      <c r="AL280" s="44" t="str">
        <f t="shared" si="156"/>
        <v/>
      </c>
      <c r="AM280" s="44" t="str">
        <f t="shared" si="156"/>
        <v/>
      </c>
      <c r="AN280" s="44" t="str">
        <f t="shared" si="156"/>
        <v/>
      </c>
      <c r="AO280" s="44" t="str">
        <f t="shared" si="156"/>
        <v/>
      </c>
      <c r="AP280" s="44" t="str">
        <f t="shared" si="156"/>
        <v/>
      </c>
      <c r="AQ280" s="44" t="str">
        <f t="shared" si="156"/>
        <v/>
      </c>
      <c r="AR280" s="44" t="str">
        <f t="shared" si="156"/>
        <v/>
      </c>
      <c r="AS280" s="44" t="str">
        <f t="shared" si="156"/>
        <v/>
      </c>
      <c r="AT280" s="44" t="str">
        <f t="shared" si="156"/>
        <v/>
      </c>
      <c r="AU280" s="44" t="str">
        <f t="shared" si="157"/>
        <v/>
      </c>
      <c r="AV280" s="44" t="str">
        <f t="shared" si="157"/>
        <v/>
      </c>
      <c r="AW280" s="44" t="str">
        <f t="shared" si="157"/>
        <v/>
      </c>
      <c r="AX280" s="44" t="str">
        <f t="shared" si="157"/>
        <v/>
      </c>
      <c r="AY280" s="44" t="str">
        <f t="shared" si="157"/>
        <v/>
      </c>
      <c r="AZ280" s="44" t="str">
        <f t="shared" si="157"/>
        <v/>
      </c>
    </row>
    <row r="281" spans="2:52" x14ac:dyDescent="0.2">
      <c r="B281" s="37">
        <f t="shared" si="139"/>
        <v>17</v>
      </c>
      <c r="C281" s="37">
        <f t="shared" si="140"/>
        <v>7</v>
      </c>
      <c r="D281" s="37" t="str">
        <f t="shared" si="141"/>
        <v>1994_17_7</v>
      </c>
      <c r="E281" s="37" t="str">
        <f t="shared" si="143"/>
        <v>1_7_17</v>
      </c>
      <c r="F281" s="37">
        <f t="shared" si="144"/>
        <v>1</v>
      </c>
      <c r="G281" s="37">
        <f t="shared" si="145"/>
        <v>280</v>
      </c>
      <c r="H281" s="37">
        <f t="shared" si="146"/>
        <v>1280</v>
      </c>
      <c r="I281" s="44">
        <v>1994</v>
      </c>
      <c r="J281" s="44" t="s">
        <v>305</v>
      </c>
      <c r="K281" s="44" t="s">
        <v>312</v>
      </c>
      <c r="L281" s="44" t="str">
        <f t="shared" si="147"/>
        <v>1994_音楽</v>
      </c>
      <c r="M281" s="44" t="str">
        <f t="shared" si="148"/>
        <v>1994_音楽_作曲</v>
      </c>
      <c r="N281" s="44">
        <f t="shared" si="142"/>
        <v>1280</v>
      </c>
      <c r="P281" s="44">
        <f t="shared" si="149"/>
        <v>280</v>
      </c>
      <c r="X281" s="46">
        <v>78</v>
      </c>
      <c r="Y281" s="43" t="str">
        <f t="shared" si="153"/>
        <v/>
      </c>
      <c r="Z281" s="44" t="str">
        <f t="shared" si="154"/>
        <v/>
      </c>
      <c r="AA281" s="44" t="str">
        <f t="shared" si="155"/>
        <v/>
      </c>
      <c r="AB281" s="44" t="str">
        <f t="shared" si="155"/>
        <v/>
      </c>
      <c r="AC281" s="44" t="str">
        <f t="shared" si="155"/>
        <v/>
      </c>
      <c r="AD281" s="44" t="str">
        <f t="shared" si="155"/>
        <v/>
      </c>
      <c r="AE281" s="44" t="str">
        <f t="shared" si="155"/>
        <v/>
      </c>
      <c r="AF281" s="44" t="str">
        <f t="shared" si="155"/>
        <v/>
      </c>
      <c r="AG281" s="44" t="str">
        <f t="shared" si="155"/>
        <v/>
      </c>
      <c r="AH281" s="44" t="str">
        <f t="shared" si="155"/>
        <v/>
      </c>
      <c r="AI281" s="44" t="str">
        <f t="shared" si="155"/>
        <v/>
      </c>
      <c r="AJ281" s="44" t="str">
        <f t="shared" si="155"/>
        <v/>
      </c>
      <c r="AK281" s="44" t="str">
        <f t="shared" si="156"/>
        <v/>
      </c>
      <c r="AL281" s="44" t="str">
        <f t="shared" si="156"/>
        <v/>
      </c>
      <c r="AM281" s="44" t="str">
        <f t="shared" si="156"/>
        <v/>
      </c>
      <c r="AN281" s="44" t="str">
        <f t="shared" si="156"/>
        <v/>
      </c>
      <c r="AO281" s="44" t="str">
        <f t="shared" si="156"/>
        <v/>
      </c>
      <c r="AP281" s="44" t="str">
        <f t="shared" si="156"/>
        <v/>
      </c>
      <c r="AQ281" s="44" t="str">
        <f t="shared" si="156"/>
        <v/>
      </c>
      <c r="AR281" s="44" t="str">
        <f t="shared" si="156"/>
        <v/>
      </c>
      <c r="AS281" s="44" t="str">
        <f t="shared" si="156"/>
        <v/>
      </c>
      <c r="AT281" s="44" t="str">
        <f t="shared" si="156"/>
        <v/>
      </c>
      <c r="AU281" s="44" t="str">
        <f t="shared" si="157"/>
        <v/>
      </c>
      <c r="AV281" s="44" t="str">
        <f t="shared" si="157"/>
        <v/>
      </c>
      <c r="AW281" s="44" t="str">
        <f t="shared" si="157"/>
        <v/>
      </c>
      <c r="AX281" s="44" t="str">
        <f t="shared" si="157"/>
        <v/>
      </c>
      <c r="AY281" s="44" t="str">
        <f t="shared" si="157"/>
        <v/>
      </c>
      <c r="AZ281" s="44" t="str">
        <f t="shared" si="157"/>
        <v/>
      </c>
    </row>
    <row r="282" spans="2:52" x14ac:dyDescent="0.2">
      <c r="B282" s="37">
        <f t="shared" si="139"/>
        <v>17</v>
      </c>
      <c r="C282" s="37">
        <f t="shared" si="140"/>
        <v>8</v>
      </c>
      <c r="D282" s="37" t="str">
        <f t="shared" si="141"/>
        <v>1994_17_8</v>
      </c>
      <c r="E282" s="37" t="str">
        <f t="shared" si="143"/>
        <v>1_8_17</v>
      </c>
      <c r="F282" s="37">
        <f t="shared" si="144"/>
        <v>1</v>
      </c>
      <c r="G282" s="37">
        <f t="shared" si="145"/>
        <v>281</v>
      </c>
      <c r="H282" s="37">
        <f t="shared" si="146"/>
        <v>1281</v>
      </c>
      <c r="I282" s="44">
        <v>1994</v>
      </c>
      <c r="J282" s="44" t="s">
        <v>305</v>
      </c>
      <c r="K282" s="44" t="s">
        <v>421</v>
      </c>
      <c r="L282" s="44" t="str">
        <f t="shared" si="147"/>
        <v>1994_音楽</v>
      </c>
      <c r="M282" s="44" t="str">
        <f t="shared" si="148"/>
        <v>1994_音楽_その他の科目</v>
      </c>
      <c r="N282" s="44">
        <f t="shared" si="142"/>
        <v>1281</v>
      </c>
      <c r="P282" s="44">
        <f t="shared" si="149"/>
        <v>281</v>
      </c>
      <c r="X282" s="46">
        <v>79</v>
      </c>
      <c r="Y282" s="43" t="str">
        <f t="shared" si="153"/>
        <v/>
      </c>
      <c r="Z282" s="44" t="str">
        <f t="shared" si="154"/>
        <v/>
      </c>
      <c r="AA282" s="44" t="str">
        <f t="shared" si="155"/>
        <v/>
      </c>
      <c r="AB282" s="44" t="str">
        <f t="shared" si="155"/>
        <v/>
      </c>
      <c r="AC282" s="44" t="str">
        <f t="shared" si="155"/>
        <v/>
      </c>
      <c r="AD282" s="44" t="str">
        <f t="shared" si="155"/>
        <v/>
      </c>
      <c r="AE282" s="44" t="str">
        <f t="shared" si="155"/>
        <v/>
      </c>
      <c r="AF282" s="44" t="str">
        <f t="shared" si="155"/>
        <v/>
      </c>
      <c r="AG282" s="44" t="str">
        <f t="shared" si="155"/>
        <v/>
      </c>
      <c r="AH282" s="44" t="str">
        <f t="shared" si="155"/>
        <v/>
      </c>
      <c r="AI282" s="44" t="str">
        <f t="shared" si="155"/>
        <v/>
      </c>
      <c r="AJ282" s="44" t="str">
        <f t="shared" si="155"/>
        <v/>
      </c>
      <c r="AK282" s="44" t="str">
        <f t="shared" si="156"/>
        <v/>
      </c>
      <c r="AL282" s="44" t="str">
        <f t="shared" si="156"/>
        <v/>
      </c>
      <c r="AM282" s="44" t="str">
        <f t="shared" si="156"/>
        <v/>
      </c>
      <c r="AN282" s="44" t="str">
        <f t="shared" si="156"/>
        <v/>
      </c>
      <c r="AO282" s="44" t="str">
        <f t="shared" si="156"/>
        <v/>
      </c>
      <c r="AP282" s="44" t="str">
        <f t="shared" si="156"/>
        <v/>
      </c>
      <c r="AQ282" s="44" t="str">
        <f t="shared" si="156"/>
        <v/>
      </c>
      <c r="AR282" s="44" t="str">
        <f t="shared" si="156"/>
        <v/>
      </c>
      <c r="AS282" s="44" t="str">
        <f t="shared" si="156"/>
        <v/>
      </c>
      <c r="AT282" s="44" t="str">
        <f t="shared" si="156"/>
        <v/>
      </c>
      <c r="AU282" s="44" t="str">
        <f t="shared" si="157"/>
        <v/>
      </c>
      <c r="AV282" s="44" t="str">
        <f t="shared" si="157"/>
        <v/>
      </c>
      <c r="AW282" s="44" t="str">
        <f t="shared" si="157"/>
        <v/>
      </c>
      <c r="AX282" s="44" t="str">
        <f t="shared" si="157"/>
        <v/>
      </c>
      <c r="AY282" s="44" t="str">
        <f t="shared" si="157"/>
        <v/>
      </c>
      <c r="AZ282" s="44" t="str">
        <f t="shared" si="157"/>
        <v/>
      </c>
    </row>
    <row r="283" spans="2:52" x14ac:dyDescent="0.2">
      <c r="B283" s="37">
        <f t="shared" si="139"/>
        <v>18</v>
      </c>
      <c r="C283" s="37">
        <f t="shared" si="140"/>
        <v>1</v>
      </c>
      <c r="D283" s="37" t="str">
        <f t="shared" si="141"/>
        <v>1994_18_1</v>
      </c>
      <c r="E283" s="37" t="str">
        <f t="shared" si="143"/>
        <v>1_1_18</v>
      </c>
      <c r="F283" s="37">
        <f t="shared" si="144"/>
        <v>1</v>
      </c>
      <c r="G283" s="37">
        <f t="shared" si="145"/>
        <v>282</v>
      </c>
      <c r="H283" s="37">
        <f t="shared" si="146"/>
        <v>1282</v>
      </c>
      <c r="I283" s="44">
        <v>1994</v>
      </c>
      <c r="J283" s="44" t="s">
        <v>314</v>
      </c>
      <c r="K283" s="44" t="s">
        <v>315</v>
      </c>
      <c r="L283" s="44" t="str">
        <f t="shared" si="147"/>
        <v>1994_美術</v>
      </c>
      <c r="M283" s="44" t="str">
        <f t="shared" si="148"/>
        <v>1994_美術_美術概論</v>
      </c>
      <c r="N283" s="44">
        <f t="shared" si="142"/>
        <v>1282</v>
      </c>
      <c r="P283" s="44">
        <f t="shared" si="149"/>
        <v>282</v>
      </c>
      <c r="X283" s="46">
        <v>80</v>
      </c>
      <c r="Y283" s="43" t="str">
        <f t="shared" si="153"/>
        <v/>
      </c>
      <c r="Z283" s="44" t="str">
        <f t="shared" si="154"/>
        <v/>
      </c>
      <c r="AA283" s="44" t="str">
        <f t="shared" si="155"/>
        <v/>
      </c>
      <c r="AB283" s="44" t="str">
        <f t="shared" si="155"/>
        <v/>
      </c>
      <c r="AC283" s="44" t="str">
        <f t="shared" si="155"/>
        <v/>
      </c>
      <c r="AD283" s="44" t="str">
        <f t="shared" si="155"/>
        <v/>
      </c>
      <c r="AE283" s="44" t="str">
        <f t="shared" si="155"/>
        <v/>
      </c>
      <c r="AF283" s="44" t="str">
        <f t="shared" si="155"/>
        <v/>
      </c>
      <c r="AG283" s="44" t="str">
        <f t="shared" si="155"/>
        <v/>
      </c>
      <c r="AH283" s="44" t="str">
        <f t="shared" si="155"/>
        <v/>
      </c>
      <c r="AI283" s="44" t="str">
        <f t="shared" si="155"/>
        <v/>
      </c>
      <c r="AJ283" s="44" t="str">
        <f t="shared" si="155"/>
        <v/>
      </c>
      <c r="AK283" s="44" t="str">
        <f t="shared" si="156"/>
        <v/>
      </c>
      <c r="AL283" s="44" t="str">
        <f t="shared" si="156"/>
        <v/>
      </c>
      <c r="AM283" s="44" t="str">
        <f t="shared" si="156"/>
        <v/>
      </c>
      <c r="AN283" s="44" t="str">
        <f t="shared" si="156"/>
        <v/>
      </c>
      <c r="AO283" s="44" t="str">
        <f t="shared" si="156"/>
        <v/>
      </c>
      <c r="AP283" s="44" t="str">
        <f t="shared" si="156"/>
        <v/>
      </c>
      <c r="AQ283" s="44" t="str">
        <f t="shared" si="156"/>
        <v/>
      </c>
      <c r="AR283" s="44" t="str">
        <f t="shared" si="156"/>
        <v/>
      </c>
      <c r="AS283" s="44" t="str">
        <f t="shared" si="156"/>
        <v/>
      </c>
      <c r="AT283" s="44" t="str">
        <f t="shared" si="156"/>
        <v/>
      </c>
      <c r="AU283" s="44" t="str">
        <f t="shared" si="157"/>
        <v/>
      </c>
      <c r="AV283" s="44" t="str">
        <f t="shared" si="157"/>
        <v/>
      </c>
      <c r="AW283" s="44" t="str">
        <f t="shared" si="157"/>
        <v/>
      </c>
      <c r="AX283" s="44" t="str">
        <f t="shared" si="157"/>
        <v/>
      </c>
      <c r="AY283" s="44" t="str">
        <f t="shared" si="157"/>
        <v/>
      </c>
      <c r="AZ283" s="44" t="str">
        <f t="shared" si="157"/>
        <v/>
      </c>
    </row>
    <row r="284" spans="2:52" x14ac:dyDescent="0.2">
      <c r="B284" s="37">
        <f t="shared" si="139"/>
        <v>18</v>
      </c>
      <c r="C284" s="37">
        <f t="shared" si="140"/>
        <v>2</v>
      </c>
      <c r="D284" s="37" t="str">
        <f t="shared" si="141"/>
        <v>1994_18_2</v>
      </c>
      <c r="E284" s="37" t="str">
        <f t="shared" si="143"/>
        <v>1_2_18</v>
      </c>
      <c r="F284" s="37">
        <f t="shared" si="144"/>
        <v>1</v>
      </c>
      <c r="G284" s="37">
        <f t="shared" si="145"/>
        <v>283</v>
      </c>
      <c r="H284" s="37">
        <f t="shared" si="146"/>
        <v>1283</v>
      </c>
      <c r="I284" s="44">
        <v>1994</v>
      </c>
      <c r="J284" s="44" t="s">
        <v>314</v>
      </c>
      <c r="K284" s="44" t="s">
        <v>316</v>
      </c>
      <c r="L284" s="44" t="str">
        <f t="shared" si="147"/>
        <v>1994_美術</v>
      </c>
      <c r="M284" s="44" t="str">
        <f t="shared" si="148"/>
        <v>1994_美術_美術史</v>
      </c>
      <c r="N284" s="44">
        <f t="shared" si="142"/>
        <v>1283</v>
      </c>
      <c r="P284" s="44">
        <f t="shared" si="149"/>
        <v>283</v>
      </c>
      <c r="X284" s="46">
        <v>81</v>
      </c>
      <c r="Y284" s="43" t="str">
        <f t="shared" si="153"/>
        <v/>
      </c>
      <c r="Z284" s="44" t="str">
        <f t="shared" si="154"/>
        <v/>
      </c>
      <c r="AA284" s="44" t="str">
        <f t="shared" ref="AA284:AJ293" si="158">IFERROR(VLOOKUP($W$201&amp;"_"&amp;AA$201&amp;"_"&amp;$X284,$D:$K,8,0),"")</f>
        <v/>
      </c>
      <c r="AB284" s="44" t="str">
        <f t="shared" si="158"/>
        <v/>
      </c>
      <c r="AC284" s="44" t="str">
        <f t="shared" si="158"/>
        <v/>
      </c>
      <c r="AD284" s="44" t="str">
        <f t="shared" si="158"/>
        <v/>
      </c>
      <c r="AE284" s="44" t="str">
        <f t="shared" si="158"/>
        <v/>
      </c>
      <c r="AF284" s="44" t="str">
        <f t="shared" si="158"/>
        <v/>
      </c>
      <c r="AG284" s="44" t="str">
        <f t="shared" si="158"/>
        <v/>
      </c>
      <c r="AH284" s="44" t="str">
        <f t="shared" si="158"/>
        <v/>
      </c>
      <c r="AI284" s="44" t="str">
        <f t="shared" si="158"/>
        <v/>
      </c>
      <c r="AJ284" s="44" t="str">
        <f t="shared" si="158"/>
        <v/>
      </c>
      <c r="AK284" s="44" t="str">
        <f t="shared" ref="AK284:AT293" si="159">IFERROR(VLOOKUP($W$201&amp;"_"&amp;AK$201&amp;"_"&amp;$X284,$D:$K,8,0),"")</f>
        <v/>
      </c>
      <c r="AL284" s="44" t="str">
        <f t="shared" si="159"/>
        <v/>
      </c>
      <c r="AM284" s="44" t="str">
        <f t="shared" si="159"/>
        <v/>
      </c>
      <c r="AN284" s="44" t="str">
        <f t="shared" si="159"/>
        <v/>
      </c>
      <c r="AO284" s="44" t="str">
        <f t="shared" si="159"/>
        <v/>
      </c>
      <c r="AP284" s="44" t="str">
        <f t="shared" si="159"/>
        <v/>
      </c>
      <c r="AQ284" s="44" t="str">
        <f t="shared" si="159"/>
        <v/>
      </c>
      <c r="AR284" s="44" t="str">
        <f t="shared" si="159"/>
        <v/>
      </c>
      <c r="AS284" s="44" t="str">
        <f t="shared" si="159"/>
        <v/>
      </c>
      <c r="AT284" s="44" t="str">
        <f t="shared" si="159"/>
        <v/>
      </c>
      <c r="AU284" s="44" t="str">
        <f t="shared" ref="AU284:AZ293" si="160">IFERROR(VLOOKUP($W$201&amp;"_"&amp;AU$201&amp;"_"&amp;$X284,$D:$K,8,0),"")</f>
        <v/>
      </c>
      <c r="AV284" s="44" t="str">
        <f t="shared" si="160"/>
        <v/>
      </c>
      <c r="AW284" s="44" t="str">
        <f t="shared" si="160"/>
        <v/>
      </c>
      <c r="AX284" s="44" t="str">
        <f t="shared" si="160"/>
        <v/>
      </c>
      <c r="AY284" s="44" t="str">
        <f t="shared" si="160"/>
        <v/>
      </c>
      <c r="AZ284" s="44" t="str">
        <f t="shared" si="160"/>
        <v/>
      </c>
    </row>
    <row r="285" spans="2:52" x14ac:dyDescent="0.2">
      <c r="B285" s="37">
        <f t="shared" si="139"/>
        <v>18</v>
      </c>
      <c r="C285" s="37">
        <f t="shared" si="140"/>
        <v>3</v>
      </c>
      <c r="D285" s="37" t="str">
        <f t="shared" si="141"/>
        <v>1994_18_3</v>
      </c>
      <c r="E285" s="37" t="str">
        <f t="shared" si="143"/>
        <v>1_3_18</v>
      </c>
      <c r="F285" s="37">
        <f t="shared" si="144"/>
        <v>1</v>
      </c>
      <c r="G285" s="37">
        <f t="shared" si="145"/>
        <v>284</v>
      </c>
      <c r="H285" s="37">
        <f t="shared" si="146"/>
        <v>1284</v>
      </c>
      <c r="I285" s="44">
        <v>1994</v>
      </c>
      <c r="J285" s="44" t="s">
        <v>314</v>
      </c>
      <c r="K285" s="44" t="s">
        <v>317</v>
      </c>
      <c r="L285" s="44" t="str">
        <f t="shared" si="147"/>
        <v>1994_美術</v>
      </c>
      <c r="M285" s="44" t="str">
        <f t="shared" si="148"/>
        <v>1994_美術_素描</v>
      </c>
      <c r="N285" s="44">
        <f t="shared" si="142"/>
        <v>1284</v>
      </c>
      <c r="P285" s="44">
        <f t="shared" si="149"/>
        <v>284</v>
      </c>
      <c r="X285" s="46">
        <v>82</v>
      </c>
      <c r="Y285" s="43" t="str">
        <f t="shared" si="153"/>
        <v/>
      </c>
      <c r="Z285" s="44" t="str">
        <f t="shared" si="154"/>
        <v/>
      </c>
      <c r="AA285" s="44" t="str">
        <f t="shared" si="158"/>
        <v/>
      </c>
      <c r="AB285" s="44" t="str">
        <f t="shared" si="158"/>
        <v/>
      </c>
      <c r="AC285" s="44" t="str">
        <f t="shared" si="158"/>
        <v/>
      </c>
      <c r="AD285" s="44" t="str">
        <f t="shared" si="158"/>
        <v/>
      </c>
      <c r="AE285" s="44" t="str">
        <f t="shared" si="158"/>
        <v/>
      </c>
      <c r="AF285" s="44" t="str">
        <f t="shared" si="158"/>
        <v/>
      </c>
      <c r="AG285" s="44" t="str">
        <f t="shared" si="158"/>
        <v/>
      </c>
      <c r="AH285" s="44" t="str">
        <f t="shared" si="158"/>
        <v/>
      </c>
      <c r="AI285" s="44" t="str">
        <f t="shared" si="158"/>
        <v/>
      </c>
      <c r="AJ285" s="44" t="str">
        <f t="shared" si="158"/>
        <v/>
      </c>
      <c r="AK285" s="44" t="str">
        <f t="shared" si="159"/>
        <v/>
      </c>
      <c r="AL285" s="44" t="str">
        <f t="shared" si="159"/>
        <v/>
      </c>
      <c r="AM285" s="44" t="str">
        <f t="shared" si="159"/>
        <v/>
      </c>
      <c r="AN285" s="44" t="str">
        <f t="shared" si="159"/>
        <v/>
      </c>
      <c r="AO285" s="44" t="str">
        <f t="shared" si="159"/>
        <v/>
      </c>
      <c r="AP285" s="44" t="str">
        <f t="shared" si="159"/>
        <v/>
      </c>
      <c r="AQ285" s="44" t="str">
        <f t="shared" si="159"/>
        <v/>
      </c>
      <c r="AR285" s="44" t="str">
        <f t="shared" si="159"/>
        <v/>
      </c>
      <c r="AS285" s="44" t="str">
        <f t="shared" si="159"/>
        <v/>
      </c>
      <c r="AT285" s="44" t="str">
        <f t="shared" si="159"/>
        <v/>
      </c>
      <c r="AU285" s="44" t="str">
        <f t="shared" si="160"/>
        <v/>
      </c>
      <c r="AV285" s="44" t="str">
        <f t="shared" si="160"/>
        <v/>
      </c>
      <c r="AW285" s="44" t="str">
        <f t="shared" si="160"/>
        <v/>
      </c>
      <c r="AX285" s="44" t="str">
        <f t="shared" si="160"/>
        <v/>
      </c>
      <c r="AY285" s="44" t="str">
        <f t="shared" si="160"/>
        <v/>
      </c>
      <c r="AZ285" s="44" t="str">
        <f t="shared" si="160"/>
        <v/>
      </c>
    </row>
    <row r="286" spans="2:52" x14ac:dyDescent="0.2">
      <c r="B286" s="37">
        <f t="shared" si="139"/>
        <v>18</v>
      </c>
      <c r="C286" s="37">
        <f t="shared" si="140"/>
        <v>4</v>
      </c>
      <c r="D286" s="37" t="str">
        <f t="shared" si="141"/>
        <v>1994_18_4</v>
      </c>
      <c r="E286" s="37" t="str">
        <f t="shared" si="143"/>
        <v>1_4_18</v>
      </c>
      <c r="F286" s="37">
        <f t="shared" si="144"/>
        <v>1</v>
      </c>
      <c r="G286" s="37">
        <f t="shared" si="145"/>
        <v>285</v>
      </c>
      <c r="H286" s="37">
        <f t="shared" si="146"/>
        <v>1285</v>
      </c>
      <c r="I286" s="44">
        <v>1994</v>
      </c>
      <c r="J286" s="44" t="s">
        <v>314</v>
      </c>
      <c r="K286" s="44" t="s">
        <v>318</v>
      </c>
      <c r="L286" s="44" t="str">
        <f t="shared" si="147"/>
        <v>1994_美術</v>
      </c>
      <c r="M286" s="44" t="str">
        <f t="shared" si="148"/>
        <v>1994_美術_構成</v>
      </c>
      <c r="N286" s="44">
        <f t="shared" si="142"/>
        <v>1285</v>
      </c>
      <c r="P286" s="44">
        <f t="shared" si="149"/>
        <v>285</v>
      </c>
      <c r="X286" s="46">
        <v>83</v>
      </c>
      <c r="Y286" s="43" t="str">
        <f t="shared" si="153"/>
        <v/>
      </c>
      <c r="Z286" s="44" t="str">
        <f t="shared" si="154"/>
        <v/>
      </c>
      <c r="AA286" s="44" t="str">
        <f t="shared" si="158"/>
        <v/>
      </c>
      <c r="AB286" s="44" t="str">
        <f t="shared" si="158"/>
        <v/>
      </c>
      <c r="AC286" s="44" t="str">
        <f t="shared" si="158"/>
        <v/>
      </c>
      <c r="AD286" s="44" t="str">
        <f t="shared" si="158"/>
        <v/>
      </c>
      <c r="AE286" s="44" t="str">
        <f t="shared" si="158"/>
        <v/>
      </c>
      <c r="AF286" s="44" t="str">
        <f t="shared" si="158"/>
        <v/>
      </c>
      <c r="AG286" s="44" t="str">
        <f t="shared" si="158"/>
        <v/>
      </c>
      <c r="AH286" s="44" t="str">
        <f t="shared" si="158"/>
        <v/>
      </c>
      <c r="AI286" s="44" t="str">
        <f t="shared" si="158"/>
        <v/>
      </c>
      <c r="AJ286" s="44" t="str">
        <f t="shared" si="158"/>
        <v/>
      </c>
      <c r="AK286" s="44" t="str">
        <f t="shared" si="159"/>
        <v/>
      </c>
      <c r="AL286" s="44" t="str">
        <f t="shared" si="159"/>
        <v/>
      </c>
      <c r="AM286" s="44" t="str">
        <f t="shared" si="159"/>
        <v/>
      </c>
      <c r="AN286" s="44" t="str">
        <f t="shared" si="159"/>
        <v/>
      </c>
      <c r="AO286" s="44" t="str">
        <f t="shared" si="159"/>
        <v/>
      </c>
      <c r="AP286" s="44" t="str">
        <f t="shared" si="159"/>
        <v/>
      </c>
      <c r="AQ286" s="44" t="str">
        <f t="shared" si="159"/>
        <v/>
      </c>
      <c r="AR286" s="44" t="str">
        <f t="shared" si="159"/>
        <v/>
      </c>
      <c r="AS286" s="44" t="str">
        <f t="shared" si="159"/>
        <v/>
      </c>
      <c r="AT286" s="44" t="str">
        <f t="shared" si="159"/>
        <v/>
      </c>
      <c r="AU286" s="44" t="str">
        <f t="shared" si="160"/>
        <v/>
      </c>
      <c r="AV286" s="44" t="str">
        <f t="shared" si="160"/>
        <v/>
      </c>
      <c r="AW286" s="44" t="str">
        <f t="shared" si="160"/>
        <v/>
      </c>
      <c r="AX286" s="44" t="str">
        <f t="shared" si="160"/>
        <v/>
      </c>
      <c r="AY286" s="44" t="str">
        <f t="shared" si="160"/>
        <v/>
      </c>
      <c r="AZ286" s="44" t="str">
        <f t="shared" si="160"/>
        <v/>
      </c>
    </row>
    <row r="287" spans="2:52" x14ac:dyDescent="0.2">
      <c r="B287" s="37">
        <f t="shared" si="139"/>
        <v>18</v>
      </c>
      <c r="C287" s="37">
        <f t="shared" si="140"/>
        <v>5</v>
      </c>
      <c r="D287" s="37" t="str">
        <f t="shared" si="141"/>
        <v>1994_18_5</v>
      </c>
      <c r="E287" s="37" t="str">
        <f t="shared" si="143"/>
        <v>1_5_18</v>
      </c>
      <c r="F287" s="37">
        <f t="shared" si="144"/>
        <v>1</v>
      </c>
      <c r="G287" s="37">
        <f t="shared" si="145"/>
        <v>286</v>
      </c>
      <c r="H287" s="37">
        <f t="shared" si="146"/>
        <v>1286</v>
      </c>
      <c r="I287" s="44">
        <v>1994</v>
      </c>
      <c r="J287" s="44" t="s">
        <v>314</v>
      </c>
      <c r="K287" s="44" t="s">
        <v>319</v>
      </c>
      <c r="L287" s="44" t="str">
        <f t="shared" si="147"/>
        <v>1994_美術</v>
      </c>
      <c r="M287" s="44" t="str">
        <f t="shared" si="148"/>
        <v>1994_美術_絵画</v>
      </c>
      <c r="N287" s="44">
        <f t="shared" si="142"/>
        <v>1286</v>
      </c>
      <c r="P287" s="44">
        <f t="shared" si="149"/>
        <v>286</v>
      </c>
      <c r="X287" s="46">
        <v>84</v>
      </c>
      <c r="Y287" s="43" t="str">
        <f t="shared" si="153"/>
        <v/>
      </c>
      <c r="Z287" s="44" t="str">
        <f t="shared" si="154"/>
        <v/>
      </c>
      <c r="AA287" s="44" t="str">
        <f t="shared" si="158"/>
        <v/>
      </c>
      <c r="AB287" s="44" t="str">
        <f t="shared" si="158"/>
        <v/>
      </c>
      <c r="AC287" s="44" t="str">
        <f t="shared" si="158"/>
        <v/>
      </c>
      <c r="AD287" s="44" t="str">
        <f t="shared" si="158"/>
        <v/>
      </c>
      <c r="AE287" s="44" t="str">
        <f t="shared" si="158"/>
        <v/>
      </c>
      <c r="AF287" s="44" t="str">
        <f t="shared" si="158"/>
        <v/>
      </c>
      <c r="AG287" s="44" t="str">
        <f t="shared" si="158"/>
        <v/>
      </c>
      <c r="AH287" s="44" t="str">
        <f t="shared" si="158"/>
        <v/>
      </c>
      <c r="AI287" s="44" t="str">
        <f t="shared" si="158"/>
        <v/>
      </c>
      <c r="AJ287" s="44" t="str">
        <f t="shared" si="158"/>
        <v/>
      </c>
      <c r="AK287" s="44" t="str">
        <f t="shared" si="159"/>
        <v/>
      </c>
      <c r="AL287" s="44" t="str">
        <f t="shared" si="159"/>
        <v/>
      </c>
      <c r="AM287" s="44" t="str">
        <f t="shared" si="159"/>
        <v/>
      </c>
      <c r="AN287" s="44" t="str">
        <f t="shared" si="159"/>
        <v/>
      </c>
      <c r="AO287" s="44" t="str">
        <f t="shared" si="159"/>
        <v/>
      </c>
      <c r="AP287" s="44" t="str">
        <f t="shared" si="159"/>
        <v/>
      </c>
      <c r="AQ287" s="44" t="str">
        <f t="shared" si="159"/>
        <v/>
      </c>
      <c r="AR287" s="44" t="str">
        <f t="shared" si="159"/>
        <v/>
      </c>
      <c r="AS287" s="44" t="str">
        <f t="shared" si="159"/>
        <v/>
      </c>
      <c r="AT287" s="44" t="str">
        <f t="shared" si="159"/>
        <v/>
      </c>
      <c r="AU287" s="44" t="str">
        <f t="shared" si="160"/>
        <v/>
      </c>
      <c r="AV287" s="44" t="str">
        <f t="shared" si="160"/>
        <v/>
      </c>
      <c r="AW287" s="44" t="str">
        <f t="shared" si="160"/>
        <v/>
      </c>
      <c r="AX287" s="44" t="str">
        <f t="shared" si="160"/>
        <v/>
      </c>
      <c r="AY287" s="44" t="str">
        <f t="shared" si="160"/>
        <v/>
      </c>
      <c r="AZ287" s="44" t="str">
        <f t="shared" si="160"/>
        <v/>
      </c>
    </row>
    <row r="288" spans="2:52" x14ac:dyDescent="0.2">
      <c r="B288" s="37">
        <f t="shared" si="139"/>
        <v>18</v>
      </c>
      <c r="C288" s="37">
        <f t="shared" si="140"/>
        <v>6</v>
      </c>
      <c r="D288" s="37" t="str">
        <f t="shared" si="141"/>
        <v>1994_18_6</v>
      </c>
      <c r="E288" s="37" t="str">
        <f t="shared" si="143"/>
        <v>1_6_18</v>
      </c>
      <c r="F288" s="37">
        <f t="shared" si="144"/>
        <v>1</v>
      </c>
      <c r="G288" s="37">
        <f t="shared" si="145"/>
        <v>287</v>
      </c>
      <c r="H288" s="37">
        <f t="shared" si="146"/>
        <v>1287</v>
      </c>
      <c r="I288" s="44">
        <v>1994</v>
      </c>
      <c r="J288" s="44" t="s">
        <v>314</v>
      </c>
      <c r="K288" s="44" t="s">
        <v>320</v>
      </c>
      <c r="L288" s="44" t="str">
        <f t="shared" si="147"/>
        <v>1994_美術</v>
      </c>
      <c r="M288" s="44" t="str">
        <f t="shared" si="148"/>
        <v>1994_美術_版画</v>
      </c>
      <c r="N288" s="44">
        <f t="shared" si="142"/>
        <v>1287</v>
      </c>
      <c r="P288" s="44">
        <f t="shared" si="149"/>
        <v>287</v>
      </c>
      <c r="X288" s="46">
        <v>85</v>
      </c>
      <c r="Y288" s="43" t="str">
        <f t="shared" si="153"/>
        <v/>
      </c>
      <c r="Z288" s="44" t="str">
        <f t="shared" si="154"/>
        <v/>
      </c>
      <c r="AA288" s="44" t="str">
        <f t="shared" si="158"/>
        <v/>
      </c>
      <c r="AB288" s="44" t="str">
        <f t="shared" si="158"/>
        <v/>
      </c>
      <c r="AC288" s="44" t="str">
        <f t="shared" si="158"/>
        <v/>
      </c>
      <c r="AD288" s="44" t="str">
        <f t="shared" si="158"/>
        <v/>
      </c>
      <c r="AE288" s="44" t="str">
        <f t="shared" si="158"/>
        <v/>
      </c>
      <c r="AF288" s="44" t="str">
        <f t="shared" si="158"/>
        <v/>
      </c>
      <c r="AG288" s="44" t="str">
        <f t="shared" si="158"/>
        <v/>
      </c>
      <c r="AH288" s="44" t="str">
        <f t="shared" si="158"/>
        <v/>
      </c>
      <c r="AI288" s="44" t="str">
        <f t="shared" si="158"/>
        <v/>
      </c>
      <c r="AJ288" s="44" t="str">
        <f t="shared" si="158"/>
        <v/>
      </c>
      <c r="AK288" s="44" t="str">
        <f t="shared" si="159"/>
        <v/>
      </c>
      <c r="AL288" s="44" t="str">
        <f t="shared" si="159"/>
        <v/>
      </c>
      <c r="AM288" s="44" t="str">
        <f t="shared" si="159"/>
        <v/>
      </c>
      <c r="AN288" s="44" t="str">
        <f t="shared" si="159"/>
        <v/>
      </c>
      <c r="AO288" s="44" t="str">
        <f t="shared" si="159"/>
        <v/>
      </c>
      <c r="AP288" s="44" t="str">
        <f t="shared" si="159"/>
        <v/>
      </c>
      <c r="AQ288" s="44" t="str">
        <f t="shared" si="159"/>
        <v/>
      </c>
      <c r="AR288" s="44" t="str">
        <f t="shared" si="159"/>
        <v/>
      </c>
      <c r="AS288" s="44" t="str">
        <f t="shared" si="159"/>
        <v/>
      </c>
      <c r="AT288" s="44" t="str">
        <f t="shared" si="159"/>
        <v/>
      </c>
      <c r="AU288" s="44" t="str">
        <f t="shared" si="160"/>
        <v/>
      </c>
      <c r="AV288" s="44" t="str">
        <f t="shared" si="160"/>
        <v/>
      </c>
      <c r="AW288" s="44" t="str">
        <f t="shared" si="160"/>
        <v/>
      </c>
      <c r="AX288" s="44" t="str">
        <f t="shared" si="160"/>
        <v/>
      </c>
      <c r="AY288" s="44" t="str">
        <f t="shared" si="160"/>
        <v/>
      </c>
      <c r="AZ288" s="44" t="str">
        <f t="shared" si="160"/>
        <v/>
      </c>
    </row>
    <row r="289" spans="2:52" x14ac:dyDescent="0.2">
      <c r="B289" s="37">
        <f t="shared" si="139"/>
        <v>18</v>
      </c>
      <c r="C289" s="37">
        <f t="shared" si="140"/>
        <v>7</v>
      </c>
      <c r="D289" s="37" t="str">
        <f t="shared" si="141"/>
        <v>1994_18_7</v>
      </c>
      <c r="E289" s="37" t="str">
        <f t="shared" si="143"/>
        <v>1_7_18</v>
      </c>
      <c r="F289" s="37">
        <f t="shared" si="144"/>
        <v>1</v>
      </c>
      <c r="G289" s="37">
        <f t="shared" si="145"/>
        <v>288</v>
      </c>
      <c r="H289" s="37">
        <f t="shared" si="146"/>
        <v>1288</v>
      </c>
      <c r="I289" s="44">
        <v>1994</v>
      </c>
      <c r="J289" s="44" t="s">
        <v>314</v>
      </c>
      <c r="K289" s="44" t="s">
        <v>321</v>
      </c>
      <c r="L289" s="44" t="str">
        <f t="shared" si="147"/>
        <v>1994_美術</v>
      </c>
      <c r="M289" s="44" t="str">
        <f t="shared" si="148"/>
        <v>1994_美術_彫刻</v>
      </c>
      <c r="N289" s="44">
        <f t="shared" si="142"/>
        <v>1288</v>
      </c>
      <c r="P289" s="44">
        <f t="shared" si="149"/>
        <v>288</v>
      </c>
      <c r="X289" s="46">
        <v>86</v>
      </c>
      <c r="Y289" s="43" t="str">
        <f t="shared" si="153"/>
        <v/>
      </c>
      <c r="Z289" s="44" t="str">
        <f t="shared" si="154"/>
        <v/>
      </c>
      <c r="AA289" s="44" t="str">
        <f t="shared" si="158"/>
        <v/>
      </c>
      <c r="AB289" s="44" t="str">
        <f t="shared" si="158"/>
        <v/>
      </c>
      <c r="AC289" s="44" t="str">
        <f t="shared" si="158"/>
        <v/>
      </c>
      <c r="AD289" s="44" t="str">
        <f t="shared" si="158"/>
        <v/>
      </c>
      <c r="AE289" s="44" t="str">
        <f t="shared" si="158"/>
        <v/>
      </c>
      <c r="AF289" s="44" t="str">
        <f t="shared" si="158"/>
        <v/>
      </c>
      <c r="AG289" s="44" t="str">
        <f t="shared" si="158"/>
        <v/>
      </c>
      <c r="AH289" s="44" t="str">
        <f t="shared" si="158"/>
        <v/>
      </c>
      <c r="AI289" s="44" t="str">
        <f t="shared" si="158"/>
        <v/>
      </c>
      <c r="AJ289" s="44" t="str">
        <f t="shared" si="158"/>
        <v/>
      </c>
      <c r="AK289" s="44" t="str">
        <f t="shared" si="159"/>
        <v/>
      </c>
      <c r="AL289" s="44" t="str">
        <f t="shared" si="159"/>
        <v/>
      </c>
      <c r="AM289" s="44" t="str">
        <f t="shared" si="159"/>
        <v/>
      </c>
      <c r="AN289" s="44" t="str">
        <f t="shared" si="159"/>
        <v/>
      </c>
      <c r="AO289" s="44" t="str">
        <f t="shared" si="159"/>
        <v/>
      </c>
      <c r="AP289" s="44" t="str">
        <f t="shared" si="159"/>
        <v/>
      </c>
      <c r="AQ289" s="44" t="str">
        <f t="shared" si="159"/>
        <v/>
      </c>
      <c r="AR289" s="44" t="str">
        <f t="shared" si="159"/>
        <v/>
      </c>
      <c r="AS289" s="44" t="str">
        <f t="shared" si="159"/>
        <v/>
      </c>
      <c r="AT289" s="44" t="str">
        <f t="shared" si="159"/>
        <v/>
      </c>
      <c r="AU289" s="44" t="str">
        <f t="shared" si="160"/>
        <v/>
      </c>
      <c r="AV289" s="44" t="str">
        <f t="shared" si="160"/>
        <v/>
      </c>
      <c r="AW289" s="44" t="str">
        <f t="shared" si="160"/>
        <v/>
      </c>
      <c r="AX289" s="44" t="str">
        <f t="shared" si="160"/>
        <v/>
      </c>
      <c r="AY289" s="44" t="str">
        <f t="shared" si="160"/>
        <v/>
      </c>
      <c r="AZ289" s="44" t="str">
        <f t="shared" si="160"/>
        <v/>
      </c>
    </row>
    <row r="290" spans="2:52" x14ac:dyDescent="0.2">
      <c r="B290" s="37">
        <f t="shared" si="139"/>
        <v>18</v>
      </c>
      <c r="C290" s="37">
        <f t="shared" si="140"/>
        <v>8</v>
      </c>
      <c r="D290" s="37" t="str">
        <f t="shared" si="141"/>
        <v>1994_18_8</v>
      </c>
      <c r="E290" s="37" t="str">
        <f t="shared" si="143"/>
        <v>1_8_18</v>
      </c>
      <c r="F290" s="37">
        <f t="shared" si="144"/>
        <v>1</v>
      </c>
      <c r="G290" s="37">
        <f t="shared" si="145"/>
        <v>289</v>
      </c>
      <c r="H290" s="37">
        <f t="shared" si="146"/>
        <v>1289</v>
      </c>
      <c r="I290" s="44">
        <v>1994</v>
      </c>
      <c r="J290" s="44" t="s">
        <v>314</v>
      </c>
      <c r="K290" s="44" t="s">
        <v>322</v>
      </c>
      <c r="L290" s="44" t="str">
        <f t="shared" si="147"/>
        <v>1994_美術</v>
      </c>
      <c r="M290" s="44" t="str">
        <f t="shared" si="148"/>
        <v>1994_美術_ビジュアルデザイン</v>
      </c>
      <c r="N290" s="44">
        <f t="shared" si="142"/>
        <v>1289</v>
      </c>
      <c r="P290" s="44">
        <f t="shared" si="149"/>
        <v>289</v>
      </c>
      <c r="X290" s="46">
        <v>87</v>
      </c>
      <c r="Y290" s="43" t="str">
        <f t="shared" si="153"/>
        <v/>
      </c>
      <c r="Z290" s="44" t="str">
        <f t="shared" si="154"/>
        <v/>
      </c>
      <c r="AA290" s="44" t="str">
        <f t="shared" si="158"/>
        <v/>
      </c>
      <c r="AB290" s="44" t="str">
        <f t="shared" si="158"/>
        <v/>
      </c>
      <c r="AC290" s="44" t="str">
        <f t="shared" si="158"/>
        <v/>
      </c>
      <c r="AD290" s="44" t="str">
        <f t="shared" si="158"/>
        <v/>
      </c>
      <c r="AE290" s="44" t="str">
        <f t="shared" si="158"/>
        <v/>
      </c>
      <c r="AF290" s="44" t="str">
        <f t="shared" si="158"/>
        <v/>
      </c>
      <c r="AG290" s="44" t="str">
        <f t="shared" si="158"/>
        <v/>
      </c>
      <c r="AH290" s="44" t="str">
        <f t="shared" si="158"/>
        <v/>
      </c>
      <c r="AI290" s="44" t="str">
        <f t="shared" si="158"/>
        <v/>
      </c>
      <c r="AJ290" s="44" t="str">
        <f t="shared" si="158"/>
        <v/>
      </c>
      <c r="AK290" s="44" t="str">
        <f t="shared" si="159"/>
        <v/>
      </c>
      <c r="AL290" s="44" t="str">
        <f t="shared" si="159"/>
        <v/>
      </c>
      <c r="AM290" s="44" t="str">
        <f t="shared" si="159"/>
        <v/>
      </c>
      <c r="AN290" s="44" t="str">
        <f t="shared" si="159"/>
        <v/>
      </c>
      <c r="AO290" s="44" t="str">
        <f t="shared" si="159"/>
        <v/>
      </c>
      <c r="AP290" s="44" t="str">
        <f t="shared" si="159"/>
        <v/>
      </c>
      <c r="AQ290" s="44" t="str">
        <f t="shared" si="159"/>
        <v/>
      </c>
      <c r="AR290" s="44" t="str">
        <f t="shared" si="159"/>
        <v/>
      </c>
      <c r="AS290" s="44" t="str">
        <f t="shared" si="159"/>
        <v/>
      </c>
      <c r="AT290" s="44" t="str">
        <f t="shared" si="159"/>
        <v/>
      </c>
      <c r="AU290" s="44" t="str">
        <f t="shared" si="160"/>
        <v/>
      </c>
      <c r="AV290" s="44" t="str">
        <f t="shared" si="160"/>
        <v/>
      </c>
      <c r="AW290" s="44" t="str">
        <f t="shared" si="160"/>
        <v/>
      </c>
      <c r="AX290" s="44" t="str">
        <f t="shared" si="160"/>
        <v/>
      </c>
      <c r="AY290" s="44" t="str">
        <f t="shared" si="160"/>
        <v/>
      </c>
      <c r="AZ290" s="44" t="str">
        <f t="shared" si="160"/>
        <v/>
      </c>
    </row>
    <row r="291" spans="2:52" x14ac:dyDescent="0.2">
      <c r="B291" s="37">
        <f t="shared" si="139"/>
        <v>18</v>
      </c>
      <c r="C291" s="37">
        <f t="shared" si="140"/>
        <v>9</v>
      </c>
      <c r="D291" s="37" t="str">
        <f t="shared" si="141"/>
        <v>1994_18_9</v>
      </c>
      <c r="E291" s="37" t="str">
        <f t="shared" si="143"/>
        <v>1_9_18</v>
      </c>
      <c r="F291" s="37">
        <f t="shared" si="144"/>
        <v>1</v>
      </c>
      <c r="G291" s="37">
        <f t="shared" si="145"/>
        <v>290</v>
      </c>
      <c r="H291" s="37">
        <f t="shared" si="146"/>
        <v>1290</v>
      </c>
      <c r="I291" s="44">
        <v>1994</v>
      </c>
      <c r="J291" s="44" t="s">
        <v>314</v>
      </c>
      <c r="K291" s="44" t="s">
        <v>323</v>
      </c>
      <c r="L291" s="44" t="str">
        <f t="shared" si="147"/>
        <v>1994_美術</v>
      </c>
      <c r="M291" s="44" t="str">
        <f t="shared" si="148"/>
        <v>1994_美術_クラフトデザイン</v>
      </c>
      <c r="N291" s="44">
        <f t="shared" si="142"/>
        <v>1290</v>
      </c>
      <c r="P291" s="44">
        <f t="shared" si="149"/>
        <v>290</v>
      </c>
      <c r="X291" s="46">
        <v>88</v>
      </c>
      <c r="Y291" s="43" t="str">
        <f t="shared" si="153"/>
        <v/>
      </c>
      <c r="Z291" s="44" t="str">
        <f t="shared" si="154"/>
        <v/>
      </c>
      <c r="AA291" s="44" t="str">
        <f t="shared" si="158"/>
        <v/>
      </c>
      <c r="AB291" s="44" t="str">
        <f t="shared" si="158"/>
        <v/>
      </c>
      <c r="AC291" s="44" t="str">
        <f t="shared" si="158"/>
        <v/>
      </c>
      <c r="AD291" s="44" t="str">
        <f t="shared" si="158"/>
        <v/>
      </c>
      <c r="AE291" s="44" t="str">
        <f t="shared" si="158"/>
        <v/>
      </c>
      <c r="AF291" s="44" t="str">
        <f t="shared" si="158"/>
        <v/>
      </c>
      <c r="AG291" s="44" t="str">
        <f t="shared" si="158"/>
        <v/>
      </c>
      <c r="AH291" s="44" t="str">
        <f t="shared" si="158"/>
        <v/>
      </c>
      <c r="AI291" s="44" t="str">
        <f t="shared" si="158"/>
        <v/>
      </c>
      <c r="AJ291" s="44" t="str">
        <f t="shared" si="158"/>
        <v/>
      </c>
      <c r="AK291" s="44" t="str">
        <f t="shared" si="159"/>
        <v/>
      </c>
      <c r="AL291" s="44" t="str">
        <f t="shared" si="159"/>
        <v/>
      </c>
      <c r="AM291" s="44" t="str">
        <f t="shared" si="159"/>
        <v/>
      </c>
      <c r="AN291" s="44" t="str">
        <f t="shared" si="159"/>
        <v/>
      </c>
      <c r="AO291" s="44" t="str">
        <f t="shared" si="159"/>
        <v/>
      </c>
      <c r="AP291" s="44" t="str">
        <f t="shared" si="159"/>
        <v/>
      </c>
      <c r="AQ291" s="44" t="str">
        <f t="shared" si="159"/>
        <v/>
      </c>
      <c r="AR291" s="44" t="str">
        <f t="shared" si="159"/>
        <v/>
      </c>
      <c r="AS291" s="44" t="str">
        <f t="shared" si="159"/>
        <v/>
      </c>
      <c r="AT291" s="44" t="str">
        <f t="shared" si="159"/>
        <v/>
      </c>
      <c r="AU291" s="44" t="str">
        <f t="shared" si="160"/>
        <v/>
      </c>
      <c r="AV291" s="44" t="str">
        <f t="shared" si="160"/>
        <v/>
      </c>
      <c r="AW291" s="44" t="str">
        <f t="shared" si="160"/>
        <v/>
      </c>
      <c r="AX291" s="44" t="str">
        <f t="shared" si="160"/>
        <v/>
      </c>
      <c r="AY291" s="44" t="str">
        <f t="shared" si="160"/>
        <v/>
      </c>
      <c r="AZ291" s="44" t="str">
        <f t="shared" si="160"/>
        <v/>
      </c>
    </row>
    <row r="292" spans="2:52" x14ac:dyDescent="0.2">
      <c r="B292" s="37">
        <f t="shared" si="139"/>
        <v>18</v>
      </c>
      <c r="C292" s="37">
        <f t="shared" si="140"/>
        <v>10</v>
      </c>
      <c r="D292" s="37" t="str">
        <f t="shared" si="141"/>
        <v>1994_18_10</v>
      </c>
      <c r="E292" s="37" t="str">
        <f t="shared" si="143"/>
        <v>1_10_18</v>
      </c>
      <c r="F292" s="37">
        <f t="shared" si="144"/>
        <v>1</v>
      </c>
      <c r="G292" s="37">
        <f t="shared" si="145"/>
        <v>291</v>
      </c>
      <c r="H292" s="37">
        <f t="shared" si="146"/>
        <v>1291</v>
      </c>
      <c r="I292" s="44">
        <v>1994</v>
      </c>
      <c r="J292" s="44" t="s">
        <v>314</v>
      </c>
      <c r="K292" s="44" t="s">
        <v>557</v>
      </c>
      <c r="L292" s="44" t="str">
        <f t="shared" si="147"/>
        <v>1994_美術</v>
      </c>
      <c r="M292" s="44" t="str">
        <f t="shared" si="148"/>
        <v>1994_美術_図法・製図</v>
      </c>
      <c r="N292" s="44">
        <f t="shared" si="142"/>
        <v>1291</v>
      </c>
      <c r="P292" s="44">
        <f t="shared" si="149"/>
        <v>291</v>
      </c>
      <c r="X292" s="46">
        <v>89</v>
      </c>
      <c r="Y292" s="43" t="str">
        <f t="shared" si="153"/>
        <v/>
      </c>
      <c r="Z292" s="44" t="str">
        <f t="shared" si="154"/>
        <v/>
      </c>
      <c r="AA292" s="44" t="str">
        <f t="shared" si="158"/>
        <v/>
      </c>
      <c r="AB292" s="44" t="str">
        <f t="shared" si="158"/>
        <v/>
      </c>
      <c r="AC292" s="44" t="str">
        <f t="shared" si="158"/>
        <v/>
      </c>
      <c r="AD292" s="44" t="str">
        <f t="shared" si="158"/>
        <v/>
      </c>
      <c r="AE292" s="44" t="str">
        <f t="shared" si="158"/>
        <v/>
      </c>
      <c r="AF292" s="44" t="str">
        <f t="shared" si="158"/>
        <v/>
      </c>
      <c r="AG292" s="44" t="str">
        <f t="shared" si="158"/>
        <v/>
      </c>
      <c r="AH292" s="44" t="str">
        <f t="shared" si="158"/>
        <v/>
      </c>
      <c r="AI292" s="44" t="str">
        <f t="shared" si="158"/>
        <v/>
      </c>
      <c r="AJ292" s="44" t="str">
        <f t="shared" si="158"/>
        <v/>
      </c>
      <c r="AK292" s="44" t="str">
        <f t="shared" si="159"/>
        <v/>
      </c>
      <c r="AL292" s="44" t="str">
        <f t="shared" si="159"/>
        <v/>
      </c>
      <c r="AM292" s="44" t="str">
        <f t="shared" si="159"/>
        <v/>
      </c>
      <c r="AN292" s="44" t="str">
        <f t="shared" si="159"/>
        <v/>
      </c>
      <c r="AO292" s="44" t="str">
        <f t="shared" si="159"/>
        <v/>
      </c>
      <c r="AP292" s="44" t="str">
        <f t="shared" si="159"/>
        <v/>
      </c>
      <c r="AQ292" s="44" t="str">
        <f t="shared" si="159"/>
        <v/>
      </c>
      <c r="AR292" s="44" t="str">
        <f t="shared" si="159"/>
        <v/>
      </c>
      <c r="AS292" s="44" t="str">
        <f t="shared" si="159"/>
        <v/>
      </c>
      <c r="AT292" s="44" t="str">
        <f t="shared" si="159"/>
        <v/>
      </c>
      <c r="AU292" s="44" t="str">
        <f t="shared" si="160"/>
        <v/>
      </c>
      <c r="AV292" s="44" t="str">
        <f t="shared" si="160"/>
        <v/>
      </c>
      <c r="AW292" s="44" t="str">
        <f t="shared" si="160"/>
        <v/>
      </c>
      <c r="AX292" s="44" t="str">
        <f t="shared" si="160"/>
        <v/>
      </c>
      <c r="AY292" s="44" t="str">
        <f t="shared" si="160"/>
        <v/>
      </c>
      <c r="AZ292" s="44" t="str">
        <f t="shared" si="160"/>
        <v/>
      </c>
    </row>
    <row r="293" spans="2:52" x14ac:dyDescent="0.2">
      <c r="B293" s="37">
        <f t="shared" si="139"/>
        <v>18</v>
      </c>
      <c r="C293" s="37">
        <f t="shared" si="140"/>
        <v>11</v>
      </c>
      <c r="D293" s="37" t="str">
        <f t="shared" si="141"/>
        <v>1994_18_11</v>
      </c>
      <c r="E293" s="37" t="str">
        <f t="shared" si="143"/>
        <v>1_11_18</v>
      </c>
      <c r="F293" s="37">
        <f t="shared" si="144"/>
        <v>1</v>
      </c>
      <c r="G293" s="37">
        <f t="shared" si="145"/>
        <v>292</v>
      </c>
      <c r="H293" s="37">
        <f t="shared" si="146"/>
        <v>1292</v>
      </c>
      <c r="I293" s="44">
        <v>1994</v>
      </c>
      <c r="J293" s="44" t="s">
        <v>314</v>
      </c>
      <c r="K293" s="44" t="s">
        <v>558</v>
      </c>
      <c r="L293" s="44" t="str">
        <f t="shared" si="147"/>
        <v>1994_美術</v>
      </c>
      <c r="M293" s="44" t="str">
        <f t="shared" si="148"/>
        <v>1994_美術_映像</v>
      </c>
      <c r="N293" s="44">
        <f t="shared" si="142"/>
        <v>1292</v>
      </c>
      <c r="P293" s="44">
        <f t="shared" si="149"/>
        <v>292</v>
      </c>
      <c r="X293" s="46">
        <v>90</v>
      </c>
      <c r="Y293" s="43" t="str">
        <f t="shared" si="153"/>
        <v/>
      </c>
      <c r="Z293" s="44" t="str">
        <f t="shared" si="154"/>
        <v/>
      </c>
      <c r="AA293" s="44" t="str">
        <f t="shared" si="158"/>
        <v/>
      </c>
      <c r="AB293" s="44" t="str">
        <f t="shared" si="158"/>
        <v/>
      </c>
      <c r="AC293" s="44" t="str">
        <f t="shared" si="158"/>
        <v/>
      </c>
      <c r="AD293" s="44" t="str">
        <f t="shared" si="158"/>
        <v/>
      </c>
      <c r="AE293" s="44" t="str">
        <f t="shared" si="158"/>
        <v/>
      </c>
      <c r="AF293" s="44" t="str">
        <f t="shared" si="158"/>
        <v/>
      </c>
      <c r="AG293" s="44" t="str">
        <f t="shared" si="158"/>
        <v/>
      </c>
      <c r="AH293" s="44" t="str">
        <f t="shared" si="158"/>
        <v/>
      </c>
      <c r="AI293" s="44" t="str">
        <f t="shared" si="158"/>
        <v/>
      </c>
      <c r="AJ293" s="44" t="str">
        <f t="shared" si="158"/>
        <v/>
      </c>
      <c r="AK293" s="44" t="str">
        <f t="shared" si="159"/>
        <v/>
      </c>
      <c r="AL293" s="44" t="str">
        <f t="shared" si="159"/>
        <v/>
      </c>
      <c r="AM293" s="44" t="str">
        <f t="shared" si="159"/>
        <v/>
      </c>
      <c r="AN293" s="44" t="str">
        <f t="shared" si="159"/>
        <v/>
      </c>
      <c r="AO293" s="44" t="str">
        <f t="shared" si="159"/>
        <v/>
      </c>
      <c r="AP293" s="44" t="str">
        <f t="shared" si="159"/>
        <v/>
      </c>
      <c r="AQ293" s="44" t="str">
        <f t="shared" si="159"/>
        <v/>
      </c>
      <c r="AR293" s="44" t="str">
        <f t="shared" si="159"/>
        <v/>
      </c>
      <c r="AS293" s="44" t="str">
        <f t="shared" si="159"/>
        <v/>
      </c>
      <c r="AT293" s="44" t="str">
        <f t="shared" si="159"/>
        <v/>
      </c>
      <c r="AU293" s="44" t="str">
        <f t="shared" si="160"/>
        <v/>
      </c>
      <c r="AV293" s="44" t="str">
        <f t="shared" si="160"/>
        <v/>
      </c>
      <c r="AW293" s="44" t="str">
        <f t="shared" si="160"/>
        <v/>
      </c>
      <c r="AX293" s="44" t="str">
        <f t="shared" si="160"/>
        <v/>
      </c>
      <c r="AY293" s="44" t="str">
        <f t="shared" si="160"/>
        <v/>
      </c>
      <c r="AZ293" s="44" t="str">
        <f t="shared" si="160"/>
        <v/>
      </c>
    </row>
    <row r="294" spans="2:52" x14ac:dyDescent="0.2">
      <c r="B294" s="37">
        <f t="shared" si="139"/>
        <v>18</v>
      </c>
      <c r="C294" s="37">
        <f t="shared" si="140"/>
        <v>12</v>
      </c>
      <c r="D294" s="37" t="str">
        <f t="shared" si="141"/>
        <v>1994_18_12</v>
      </c>
      <c r="E294" s="37" t="str">
        <f t="shared" si="143"/>
        <v>1_12_18</v>
      </c>
      <c r="F294" s="37">
        <f t="shared" si="144"/>
        <v>1</v>
      </c>
      <c r="G294" s="37">
        <f t="shared" si="145"/>
        <v>293</v>
      </c>
      <c r="H294" s="37">
        <f t="shared" si="146"/>
        <v>1293</v>
      </c>
      <c r="I294" s="44">
        <v>1994</v>
      </c>
      <c r="J294" s="44" t="s">
        <v>314</v>
      </c>
      <c r="K294" s="44" t="s">
        <v>559</v>
      </c>
      <c r="L294" s="44" t="str">
        <f t="shared" si="147"/>
        <v>1994_美術</v>
      </c>
      <c r="M294" s="44" t="str">
        <f t="shared" si="148"/>
        <v>1994_美術_コンピュータ造形</v>
      </c>
      <c r="N294" s="44">
        <f t="shared" si="142"/>
        <v>1293</v>
      </c>
      <c r="P294" s="44">
        <f t="shared" si="149"/>
        <v>293</v>
      </c>
    </row>
    <row r="295" spans="2:52" x14ac:dyDescent="0.2">
      <c r="B295" s="37">
        <f t="shared" si="139"/>
        <v>18</v>
      </c>
      <c r="C295" s="37">
        <f t="shared" si="140"/>
        <v>13</v>
      </c>
      <c r="D295" s="37" t="str">
        <f t="shared" si="141"/>
        <v>1994_18_13</v>
      </c>
      <c r="E295" s="37" t="str">
        <f t="shared" si="143"/>
        <v>1_13_18</v>
      </c>
      <c r="F295" s="37">
        <f t="shared" si="144"/>
        <v>1</v>
      </c>
      <c r="G295" s="37">
        <f t="shared" si="145"/>
        <v>294</v>
      </c>
      <c r="H295" s="37">
        <f t="shared" si="146"/>
        <v>1294</v>
      </c>
      <c r="I295" s="44">
        <v>1994</v>
      </c>
      <c r="J295" s="44" t="s">
        <v>314</v>
      </c>
      <c r="K295" s="44" t="s">
        <v>326</v>
      </c>
      <c r="L295" s="44" t="str">
        <f t="shared" si="147"/>
        <v>1994_美術</v>
      </c>
      <c r="M295" s="44" t="str">
        <f t="shared" si="148"/>
        <v>1994_美術_環境造形</v>
      </c>
      <c r="N295" s="44">
        <f t="shared" si="142"/>
        <v>1294</v>
      </c>
      <c r="P295" s="44">
        <f t="shared" si="149"/>
        <v>294</v>
      </c>
    </row>
    <row r="296" spans="2:52" x14ac:dyDescent="0.2">
      <c r="B296" s="37">
        <f t="shared" si="139"/>
        <v>18</v>
      </c>
      <c r="C296" s="37">
        <f t="shared" si="140"/>
        <v>14</v>
      </c>
      <c r="D296" s="37" t="str">
        <f t="shared" si="141"/>
        <v>1994_18_14</v>
      </c>
      <c r="E296" s="37" t="str">
        <f t="shared" si="143"/>
        <v>1_14_18</v>
      </c>
      <c r="F296" s="37">
        <f t="shared" si="144"/>
        <v>1</v>
      </c>
      <c r="G296" s="37">
        <f t="shared" si="145"/>
        <v>295</v>
      </c>
      <c r="H296" s="37">
        <f t="shared" si="146"/>
        <v>1295</v>
      </c>
      <c r="I296" s="44">
        <v>1994</v>
      </c>
      <c r="J296" s="44" t="s">
        <v>314</v>
      </c>
      <c r="K296" s="44" t="s">
        <v>421</v>
      </c>
      <c r="L296" s="44" t="str">
        <f t="shared" si="147"/>
        <v>1994_美術</v>
      </c>
      <c r="M296" s="44" t="str">
        <f t="shared" si="148"/>
        <v>1994_美術_その他の科目</v>
      </c>
      <c r="N296" s="44">
        <f t="shared" si="142"/>
        <v>1295</v>
      </c>
      <c r="P296" s="44">
        <f t="shared" si="149"/>
        <v>295</v>
      </c>
    </row>
    <row r="297" spans="2:52" x14ac:dyDescent="0.2">
      <c r="B297" s="37">
        <f t="shared" si="139"/>
        <v>19</v>
      </c>
      <c r="C297" s="37">
        <f t="shared" si="140"/>
        <v>1</v>
      </c>
      <c r="D297" s="37" t="str">
        <f t="shared" si="141"/>
        <v>1994_19_1</v>
      </c>
      <c r="E297" s="37" t="str">
        <f t="shared" si="143"/>
        <v>1_1_19</v>
      </c>
      <c r="F297" s="37">
        <f t="shared" si="144"/>
        <v>1</v>
      </c>
      <c r="G297" s="37">
        <f t="shared" si="145"/>
        <v>296</v>
      </c>
      <c r="H297" s="37">
        <f t="shared" si="146"/>
        <v>1296</v>
      </c>
      <c r="I297" s="44">
        <v>1994</v>
      </c>
      <c r="J297" s="44" t="s">
        <v>327</v>
      </c>
      <c r="K297" s="44" t="s">
        <v>339</v>
      </c>
      <c r="L297" s="44" t="str">
        <f t="shared" si="147"/>
        <v>1994_英語</v>
      </c>
      <c r="M297" s="44" t="str">
        <f t="shared" si="148"/>
        <v>1994_英語_総合英語</v>
      </c>
      <c r="N297" s="44">
        <f t="shared" si="142"/>
        <v>1296</v>
      </c>
      <c r="P297" s="44">
        <f t="shared" si="149"/>
        <v>296</v>
      </c>
    </row>
    <row r="298" spans="2:52" x14ac:dyDescent="0.2">
      <c r="B298" s="37">
        <f t="shared" si="139"/>
        <v>19</v>
      </c>
      <c r="C298" s="37">
        <f t="shared" si="140"/>
        <v>2</v>
      </c>
      <c r="D298" s="37" t="str">
        <f t="shared" si="141"/>
        <v>1994_19_2</v>
      </c>
      <c r="E298" s="37" t="str">
        <f t="shared" si="143"/>
        <v>1_2_19</v>
      </c>
      <c r="F298" s="37">
        <f t="shared" si="144"/>
        <v>1</v>
      </c>
      <c r="G298" s="37">
        <f t="shared" si="145"/>
        <v>297</v>
      </c>
      <c r="H298" s="37">
        <f t="shared" si="146"/>
        <v>1297</v>
      </c>
      <c r="I298" s="44">
        <v>1994</v>
      </c>
      <c r="J298" s="44" t="s">
        <v>327</v>
      </c>
      <c r="K298" s="44" t="s">
        <v>343</v>
      </c>
      <c r="L298" s="44" t="str">
        <f t="shared" si="147"/>
        <v>1994_英語</v>
      </c>
      <c r="M298" s="44" t="str">
        <f t="shared" si="148"/>
        <v>1994_英語_英語理解</v>
      </c>
      <c r="N298" s="44">
        <f t="shared" si="142"/>
        <v>1297</v>
      </c>
      <c r="P298" s="44">
        <f t="shared" si="149"/>
        <v>297</v>
      </c>
    </row>
    <row r="299" spans="2:52" x14ac:dyDescent="0.2">
      <c r="B299" s="37">
        <f t="shared" si="139"/>
        <v>19</v>
      </c>
      <c r="C299" s="37">
        <f t="shared" si="140"/>
        <v>3</v>
      </c>
      <c r="D299" s="37" t="str">
        <f t="shared" si="141"/>
        <v>1994_19_3</v>
      </c>
      <c r="E299" s="37" t="str">
        <f t="shared" si="143"/>
        <v>1_3_19</v>
      </c>
      <c r="F299" s="37">
        <f t="shared" si="144"/>
        <v>1</v>
      </c>
      <c r="G299" s="37">
        <f t="shared" si="145"/>
        <v>298</v>
      </c>
      <c r="H299" s="37">
        <f t="shared" si="146"/>
        <v>1298</v>
      </c>
      <c r="I299" s="44">
        <v>1994</v>
      </c>
      <c r="J299" s="44" t="s">
        <v>327</v>
      </c>
      <c r="K299" s="44" t="s">
        <v>347</v>
      </c>
      <c r="L299" s="44" t="str">
        <f t="shared" si="147"/>
        <v>1994_英語</v>
      </c>
      <c r="M299" s="44" t="str">
        <f t="shared" si="148"/>
        <v>1994_英語_英語表現</v>
      </c>
      <c r="N299" s="44">
        <f t="shared" si="142"/>
        <v>1298</v>
      </c>
      <c r="P299" s="44">
        <f t="shared" si="149"/>
        <v>298</v>
      </c>
    </row>
    <row r="300" spans="2:52" x14ac:dyDescent="0.2">
      <c r="B300" s="37">
        <f t="shared" si="139"/>
        <v>19</v>
      </c>
      <c r="C300" s="37">
        <f t="shared" si="140"/>
        <v>4</v>
      </c>
      <c r="D300" s="37" t="str">
        <f t="shared" si="141"/>
        <v>1994_19_4</v>
      </c>
      <c r="E300" s="37" t="str">
        <f t="shared" si="143"/>
        <v>1_4_19</v>
      </c>
      <c r="F300" s="37">
        <f t="shared" si="144"/>
        <v>1</v>
      </c>
      <c r="G300" s="37">
        <f t="shared" si="145"/>
        <v>299</v>
      </c>
      <c r="H300" s="37">
        <f t="shared" si="146"/>
        <v>1299</v>
      </c>
      <c r="I300" s="44">
        <v>1994</v>
      </c>
      <c r="J300" s="44" t="s">
        <v>327</v>
      </c>
      <c r="K300" s="44" t="s">
        <v>560</v>
      </c>
      <c r="L300" s="44" t="str">
        <f t="shared" si="147"/>
        <v>1994_英語</v>
      </c>
      <c r="M300" s="44" t="str">
        <f t="shared" si="148"/>
        <v>1994_英語_外国事情</v>
      </c>
      <c r="N300" s="44">
        <f t="shared" si="142"/>
        <v>1299</v>
      </c>
      <c r="P300" s="44">
        <f t="shared" si="149"/>
        <v>299</v>
      </c>
    </row>
    <row r="301" spans="2:52" x14ac:dyDescent="0.2">
      <c r="B301" s="37">
        <f t="shared" si="139"/>
        <v>19</v>
      </c>
      <c r="C301" s="37">
        <f t="shared" si="140"/>
        <v>5</v>
      </c>
      <c r="D301" s="37" t="str">
        <f t="shared" si="141"/>
        <v>1994_19_5</v>
      </c>
      <c r="E301" s="37" t="str">
        <f t="shared" si="143"/>
        <v>1_5_19</v>
      </c>
      <c r="F301" s="37">
        <f t="shared" si="144"/>
        <v>1</v>
      </c>
      <c r="G301" s="37">
        <f t="shared" si="145"/>
        <v>300</v>
      </c>
      <c r="H301" s="37">
        <f t="shared" si="146"/>
        <v>1300</v>
      </c>
      <c r="I301" s="44">
        <v>1994</v>
      </c>
      <c r="J301" s="44" t="s">
        <v>327</v>
      </c>
      <c r="K301" s="44" t="s">
        <v>561</v>
      </c>
      <c r="L301" s="44" t="str">
        <f t="shared" si="147"/>
        <v>1994_英語</v>
      </c>
      <c r="M301" s="44" t="str">
        <f t="shared" si="148"/>
        <v>1994_英語_英語一般</v>
      </c>
      <c r="N301" s="44">
        <f t="shared" si="142"/>
        <v>1300</v>
      </c>
      <c r="P301" s="44">
        <f t="shared" si="149"/>
        <v>300</v>
      </c>
      <c r="V301" s="46">
        <v>4</v>
      </c>
      <c r="W301" s="46">
        <f>IFERROR(VLOOKUP(V301,$Q:$R,2,0),"")</f>
        <v>2022</v>
      </c>
      <c r="Y301" s="47"/>
      <c r="Z301" s="47">
        <f>IF(W301="","",0)</f>
        <v>0</v>
      </c>
      <c r="AA301" s="47">
        <f t="shared" ref="AA301:AZ301" si="161">IF(Z301="","",IF(Z301+1&lt;=$W303-3-100*($V301-1),Z301+1,""))</f>
        <v>1</v>
      </c>
      <c r="AB301" s="47">
        <f t="shared" si="161"/>
        <v>2</v>
      </c>
      <c r="AC301" s="47">
        <f t="shared" si="161"/>
        <v>3</v>
      </c>
      <c r="AD301" s="47">
        <f t="shared" si="161"/>
        <v>4</v>
      </c>
      <c r="AE301" s="47">
        <f t="shared" si="161"/>
        <v>5</v>
      </c>
      <c r="AF301" s="47">
        <f t="shared" si="161"/>
        <v>6</v>
      </c>
      <c r="AG301" s="47">
        <f t="shared" si="161"/>
        <v>7</v>
      </c>
      <c r="AH301" s="47">
        <f t="shared" si="161"/>
        <v>8</v>
      </c>
      <c r="AI301" s="47">
        <f t="shared" si="161"/>
        <v>9</v>
      </c>
      <c r="AJ301" s="47">
        <f t="shared" si="161"/>
        <v>10</v>
      </c>
      <c r="AK301" s="47">
        <f t="shared" si="161"/>
        <v>11</v>
      </c>
      <c r="AL301" s="47">
        <f t="shared" si="161"/>
        <v>12</v>
      </c>
      <c r="AM301" s="47">
        <f t="shared" si="161"/>
        <v>13</v>
      </c>
      <c r="AN301" s="47">
        <f t="shared" si="161"/>
        <v>14</v>
      </c>
      <c r="AO301" s="47">
        <f t="shared" si="161"/>
        <v>15</v>
      </c>
      <c r="AP301" s="47">
        <f t="shared" si="161"/>
        <v>16</v>
      </c>
      <c r="AQ301" s="47">
        <f t="shared" si="161"/>
        <v>17</v>
      </c>
      <c r="AR301" s="47">
        <f t="shared" si="161"/>
        <v>18</v>
      </c>
      <c r="AS301" s="47">
        <f t="shared" si="161"/>
        <v>19</v>
      </c>
      <c r="AT301" s="47">
        <f t="shared" si="161"/>
        <v>20</v>
      </c>
      <c r="AU301" s="47">
        <f t="shared" si="161"/>
        <v>21</v>
      </c>
      <c r="AV301" s="47">
        <f t="shared" si="161"/>
        <v>22</v>
      </c>
      <c r="AW301" s="47">
        <f t="shared" si="161"/>
        <v>23</v>
      </c>
      <c r="AX301" s="47">
        <f t="shared" si="161"/>
        <v>24</v>
      </c>
      <c r="AY301" s="47">
        <f t="shared" si="161"/>
        <v>25</v>
      </c>
      <c r="AZ301" s="47">
        <f t="shared" si="161"/>
        <v>26</v>
      </c>
    </row>
    <row r="302" spans="2:52" x14ac:dyDescent="0.2">
      <c r="B302" s="37">
        <f t="shared" si="139"/>
        <v>19</v>
      </c>
      <c r="C302" s="37">
        <f t="shared" si="140"/>
        <v>6</v>
      </c>
      <c r="D302" s="37" t="str">
        <f t="shared" si="141"/>
        <v>1994_19_6</v>
      </c>
      <c r="E302" s="37" t="str">
        <f t="shared" si="143"/>
        <v>1_6_19</v>
      </c>
      <c r="F302" s="37">
        <f t="shared" si="144"/>
        <v>1</v>
      </c>
      <c r="G302" s="37">
        <f t="shared" si="145"/>
        <v>301</v>
      </c>
      <c r="H302" s="37">
        <f t="shared" si="146"/>
        <v>1301</v>
      </c>
      <c r="I302" s="44">
        <v>1994</v>
      </c>
      <c r="J302" s="44" t="s">
        <v>327</v>
      </c>
      <c r="K302" s="44" t="s">
        <v>357</v>
      </c>
      <c r="L302" s="44" t="str">
        <f t="shared" si="147"/>
        <v>1994_英語</v>
      </c>
      <c r="M302" s="44" t="str">
        <f t="shared" si="148"/>
        <v>1994_英語_時事英語</v>
      </c>
      <c r="N302" s="44">
        <f t="shared" si="142"/>
        <v>1301</v>
      </c>
      <c r="P302" s="44">
        <f t="shared" si="149"/>
        <v>301</v>
      </c>
      <c r="W302" s="43">
        <f>100*(V301-1)+4</f>
        <v>304</v>
      </c>
      <c r="Y302" s="48"/>
      <c r="Z302" s="44" t="str">
        <f>IF(Z301="","","tb"&amp;$W301&amp;"_教科")</f>
        <v>tb2022_教科</v>
      </c>
      <c r="AA302" s="44" t="str">
        <f t="shared" ref="AA302:AZ302" si="162">IF(AA301="","","tb"&amp;$W301&amp;"_"&amp;VLOOKUP(AA301,$X304:$Z393,3,0))</f>
        <v>tb2022_国語</v>
      </c>
      <c r="AB302" s="44" t="str">
        <f t="shared" si="162"/>
        <v>tb2022_地理歴史</v>
      </c>
      <c r="AC302" s="44" t="str">
        <f t="shared" si="162"/>
        <v>tb2022_公民</v>
      </c>
      <c r="AD302" s="44" t="str">
        <f t="shared" si="162"/>
        <v>tb2022_数学</v>
      </c>
      <c r="AE302" s="44" t="str">
        <f t="shared" si="162"/>
        <v>tb2022_理科</v>
      </c>
      <c r="AF302" s="44" t="str">
        <f t="shared" si="162"/>
        <v>tb2022_保健体育</v>
      </c>
      <c r="AG302" s="44" t="str">
        <f t="shared" si="162"/>
        <v>tb2022_芸術</v>
      </c>
      <c r="AH302" s="44" t="str">
        <f t="shared" si="162"/>
        <v>tb2022_外国語</v>
      </c>
      <c r="AI302" s="44" t="str">
        <f t="shared" si="162"/>
        <v>tb2022_家庭</v>
      </c>
      <c r="AJ302" s="44" t="str">
        <f t="shared" si="162"/>
        <v>tb2022_情報</v>
      </c>
      <c r="AK302" s="44" t="str">
        <f t="shared" si="162"/>
        <v>tb2022_理数</v>
      </c>
      <c r="AL302" s="44" t="str">
        <f t="shared" si="162"/>
        <v>tb2022_教科なし</v>
      </c>
      <c r="AM302" s="44" t="str">
        <f t="shared" si="162"/>
        <v>tb2022_学校設定教科</v>
      </c>
      <c r="AN302" s="44" t="str">
        <f t="shared" si="162"/>
        <v>tb2022_農業</v>
      </c>
      <c r="AO302" s="44" t="str">
        <f t="shared" si="162"/>
        <v>tb2022_工業</v>
      </c>
      <c r="AP302" s="44" t="str">
        <f t="shared" si="162"/>
        <v>tb2022_商業</v>
      </c>
      <c r="AQ302" s="44" t="str">
        <f t="shared" si="162"/>
        <v>tb2022_水産</v>
      </c>
      <c r="AR302" s="44" t="str">
        <f t="shared" si="162"/>
        <v>tb2022_専・家庭</v>
      </c>
      <c r="AS302" s="44" t="str">
        <f t="shared" si="162"/>
        <v>tb2022_看護</v>
      </c>
      <c r="AT302" s="44" t="str">
        <f t="shared" si="162"/>
        <v>tb2022_専・情報</v>
      </c>
      <c r="AU302" s="44" t="str">
        <f t="shared" si="162"/>
        <v>tb2022_福祉</v>
      </c>
      <c r="AV302" s="44" t="str">
        <f t="shared" si="162"/>
        <v>tb2022_専・理数</v>
      </c>
      <c r="AW302" s="44" t="str">
        <f t="shared" si="162"/>
        <v>tb2022_体育</v>
      </c>
      <c r="AX302" s="44" t="str">
        <f t="shared" si="162"/>
        <v>tb2022_音楽</v>
      </c>
      <c r="AY302" s="44" t="str">
        <f t="shared" si="162"/>
        <v>tb2022_美術</v>
      </c>
      <c r="AZ302" s="44" t="str">
        <f t="shared" si="162"/>
        <v>tb2022_英語</v>
      </c>
    </row>
    <row r="303" spans="2:52" x14ac:dyDescent="0.2">
      <c r="B303" s="37">
        <f t="shared" si="139"/>
        <v>19</v>
      </c>
      <c r="C303" s="37">
        <f t="shared" si="140"/>
        <v>7</v>
      </c>
      <c r="D303" s="37" t="str">
        <f t="shared" si="141"/>
        <v>1994_19_7</v>
      </c>
      <c r="E303" s="37" t="str">
        <f t="shared" si="143"/>
        <v>1_7_19</v>
      </c>
      <c r="F303" s="37">
        <f t="shared" si="144"/>
        <v>1</v>
      </c>
      <c r="G303" s="37">
        <f t="shared" si="145"/>
        <v>302</v>
      </c>
      <c r="H303" s="37">
        <f t="shared" si="146"/>
        <v>1302</v>
      </c>
      <c r="I303" s="44">
        <v>1994</v>
      </c>
      <c r="J303" s="44" t="s">
        <v>327</v>
      </c>
      <c r="K303" s="44" t="s">
        <v>562</v>
      </c>
      <c r="L303" s="44" t="str">
        <f t="shared" si="147"/>
        <v>1994_英語</v>
      </c>
      <c r="M303" s="44" t="str">
        <f t="shared" si="148"/>
        <v>1994_英語_ＬＬ演習</v>
      </c>
      <c r="N303" s="44">
        <f t="shared" si="142"/>
        <v>1302</v>
      </c>
      <c r="P303" s="44">
        <f t="shared" si="149"/>
        <v>302</v>
      </c>
      <c r="W303" s="43">
        <f>IFERROR(VLOOKUP(V301,$Q:$U,5,0)+W302-1,0)</f>
        <v>329</v>
      </c>
      <c r="Z303" s="44" t="str">
        <f>IF(Z301="","","=教育課程!R"&amp;$W302&amp;"C"&amp;COLUMN()&amp;":R"&amp;$W303&amp;"C"&amp;COLUMN())</f>
        <v>=教育課程!R304C26:R329C26</v>
      </c>
      <c r="AA303" s="44" t="str">
        <f t="shared" ref="AA303:AZ303" si="163">IF(AA301="","","=教育課程!R"&amp;$W302&amp;"C"&amp;COLUMN()&amp;":R"&amp;VLOOKUP(AA301,$X304:$Z393,2,0)+$W302-1&amp;"C"&amp;COLUMN())</f>
        <v>=教育課程!R304C27:R310C27</v>
      </c>
      <c r="AB303" s="44" t="str">
        <f t="shared" si="163"/>
        <v>=教育課程!R304C28:R309C28</v>
      </c>
      <c r="AC303" s="44" t="str">
        <f t="shared" si="163"/>
        <v>=教育課程!R304C29:R307C29</v>
      </c>
      <c r="AD303" s="44" t="str">
        <f t="shared" si="163"/>
        <v>=教育課程!R304C30:R310C30</v>
      </c>
      <c r="AE303" s="44" t="str">
        <f t="shared" si="163"/>
        <v>=教育課程!R304C31:R313C31</v>
      </c>
      <c r="AF303" s="44" t="str">
        <f t="shared" si="163"/>
        <v>=教育課程!R304C32:R306C32</v>
      </c>
      <c r="AG303" s="44" t="str">
        <f t="shared" si="163"/>
        <v>=教育課程!R304C33:R316C33</v>
      </c>
      <c r="AH303" s="44" t="str">
        <f t="shared" si="163"/>
        <v>=教育課程!R304C34:R310C34</v>
      </c>
      <c r="AI303" s="44" t="str">
        <f t="shared" si="163"/>
        <v>=教育課程!R304C35:R306C35</v>
      </c>
      <c r="AJ303" s="44" t="str">
        <f t="shared" si="163"/>
        <v>=教育課程!R304C36:R306C36</v>
      </c>
      <c r="AK303" s="44" t="str">
        <f t="shared" si="163"/>
        <v>=教育課程!R304C37:R306C37</v>
      </c>
      <c r="AL303" s="44" t="str">
        <f t="shared" si="163"/>
        <v>=教育課程!R304C38:R307C38</v>
      </c>
      <c r="AM303" s="44" t="str">
        <f t="shared" si="163"/>
        <v>=教育課程!R304C39:R304C39</v>
      </c>
      <c r="AN303" s="44" t="str">
        <f t="shared" si="163"/>
        <v>=教育課程!R304C40:R334C40</v>
      </c>
      <c r="AO303" s="44" t="str">
        <f t="shared" si="163"/>
        <v>=教育課程!R304C41:R363C41</v>
      </c>
      <c r="AP303" s="44" t="str">
        <f t="shared" si="163"/>
        <v>=教育課程!R304C42:R325C42</v>
      </c>
      <c r="AQ303" s="44" t="str">
        <f t="shared" si="163"/>
        <v>=教育課程!R304C43:R326C43</v>
      </c>
      <c r="AR303" s="44" t="str">
        <f t="shared" si="163"/>
        <v>=教育課程!R304C44:R325C44</v>
      </c>
      <c r="AS303" s="44" t="str">
        <f t="shared" si="163"/>
        <v>=教育課程!R304C45:R317C45</v>
      </c>
      <c r="AT303" s="44" t="str">
        <f t="shared" si="163"/>
        <v>=教育課程!R304C46:R316C46</v>
      </c>
      <c r="AU303" s="44" t="str">
        <f t="shared" si="163"/>
        <v>=教育課程!R304C47:R313C47</v>
      </c>
      <c r="AV303" s="44" t="str">
        <f t="shared" si="163"/>
        <v>=教育課程!R304C48:R311C48</v>
      </c>
      <c r="AW303" s="44" t="str">
        <f t="shared" si="163"/>
        <v>=教育課程!R304C49:R312C49</v>
      </c>
      <c r="AX303" s="44" t="str">
        <f t="shared" si="163"/>
        <v>=教育課程!R304C50:R312C50</v>
      </c>
      <c r="AY303" s="44" t="str">
        <f t="shared" si="163"/>
        <v>=教育課程!R304C51:R317C51</v>
      </c>
      <c r="AZ303" s="44" t="str">
        <f t="shared" si="163"/>
        <v>=教育課程!R304C52:R311C52</v>
      </c>
    </row>
    <row r="304" spans="2:52" x14ac:dyDescent="0.2">
      <c r="B304" s="37">
        <f t="shared" si="139"/>
        <v>19</v>
      </c>
      <c r="C304" s="37">
        <f t="shared" si="140"/>
        <v>8</v>
      </c>
      <c r="D304" s="37" t="str">
        <f t="shared" si="141"/>
        <v>1994_19_8</v>
      </c>
      <c r="E304" s="37" t="str">
        <f t="shared" si="143"/>
        <v>1_8_19</v>
      </c>
      <c r="F304" s="37">
        <f t="shared" si="144"/>
        <v>1</v>
      </c>
      <c r="G304" s="37">
        <f t="shared" si="145"/>
        <v>303</v>
      </c>
      <c r="H304" s="37">
        <f t="shared" si="146"/>
        <v>1303</v>
      </c>
      <c r="I304" s="44">
        <v>1994</v>
      </c>
      <c r="J304" s="44" t="s">
        <v>327</v>
      </c>
      <c r="K304" s="44" t="s">
        <v>421</v>
      </c>
      <c r="L304" s="44" t="str">
        <f t="shared" si="147"/>
        <v>1994_英語</v>
      </c>
      <c r="M304" s="44" t="str">
        <f t="shared" si="148"/>
        <v>1994_英語_その他の科目</v>
      </c>
      <c r="N304" s="44">
        <f t="shared" si="142"/>
        <v>1303</v>
      </c>
      <c r="P304" s="44">
        <f t="shared" si="149"/>
        <v>303</v>
      </c>
      <c r="X304" s="46">
        <v>1</v>
      </c>
      <c r="Y304" s="43">
        <f t="shared" ref="Y304:Y335" si="164">IF($Z304="","",COUNTIF($L:$L,W$301&amp;"_"&amp;$Z304))</f>
        <v>7</v>
      </c>
      <c r="Z304" s="44" t="str">
        <f t="shared" ref="Z304:Z335" si="165">IFERROR(VLOOKUP($W$301&amp;"_"&amp;$X304&amp;"_1",$D:$J,7,0),"")</f>
        <v>国語</v>
      </c>
      <c r="AA304" s="44" t="str">
        <f t="shared" ref="AA304:AJ313" si="166">IFERROR(VLOOKUP($W$301&amp;"_"&amp;AA$301&amp;"_"&amp;$X304,$D:$K,8,0),"")</f>
        <v>現代の国語</v>
      </c>
      <c r="AB304" s="44" t="str">
        <f t="shared" si="166"/>
        <v>地理総合</v>
      </c>
      <c r="AC304" s="44" t="str">
        <f t="shared" si="166"/>
        <v>公共</v>
      </c>
      <c r="AD304" s="44" t="str">
        <f t="shared" si="166"/>
        <v>数学Ⅰ</v>
      </c>
      <c r="AE304" s="44" t="str">
        <f t="shared" si="166"/>
        <v>科学と人間生活</v>
      </c>
      <c r="AF304" s="44" t="str">
        <f t="shared" si="166"/>
        <v>体育</v>
      </c>
      <c r="AG304" s="44" t="str">
        <f t="shared" si="166"/>
        <v>音楽Ⅰ</v>
      </c>
      <c r="AH304" s="44" t="str">
        <f t="shared" si="166"/>
        <v>英語コミュニケーションⅠ</v>
      </c>
      <c r="AI304" s="44" t="str">
        <f t="shared" si="166"/>
        <v>家庭基礎</v>
      </c>
      <c r="AJ304" s="44" t="str">
        <f t="shared" si="166"/>
        <v>情報Ⅰ</v>
      </c>
      <c r="AK304" s="44" t="str">
        <f t="shared" ref="AK304:AT313" si="167">IFERROR(VLOOKUP($W$301&amp;"_"&amp;AK$301&amp;"_"&amp;$X304,$D:$K,8,0),"")</f>
        <v>理数探究基礎</v>
      </c>
      <c r="AL304" s="44" t="str">
        <f t="shared" si="167"/>
        <v>総合的な探究の時間</v>
      </c>
      <c r="AM304" s="44" t="str">
        <f t="shared" si="167"/>
        <v>学校設定科目</v>
      </c>
      <c r="AN304" s="44" t="str">
        <f t="shared" si="167"/>
        <v>農業と環境</v>
      </c>
      <c r="AO304" s="44" t="str">
        <f t="shared" si="167"/>
        <v>工業技術基礎</v>
      </c>
      <c r="AP304" s="44" t="str">
        <f t="shared" si="167"/>
        <v>ビジネス基礎</v>
      </c>
      <c r="AQ304" s="44" t="str">
        <f t="shared" si="167"/>
        <v>水産海洋基礎</v>
      </c>
      <c r="AR304" s="44" t="str">
        <f t="shared" si="167"/>
        <v>生活産業基礎</v>
      </c>
      <c r="AS304" s="44" t="str">
        <f t="shared" si="167"/>
        <v>基礎看護</v>
      </c>
      <c r="AT304" s="44" t="str">
        <f t="shared" si="167"/>
        <v>情報産業と社会</v>
      </c>
      <c r="AU304" s="44" t="str">
        <f t="shared" ref="AU304:AZ313" si="168">IFERROR(VLOOKUP($W$301&amp;"_"&amp;AU$301&amp;"_"&amp;$X304,$D:$K,8,0),"")</f>
        <v>社会福祉基礎</v>
      </c>
      <c r="AV304" s="44" t="str">
        <f t="shared" si="168"/>
        <v>理数数学Ⅰ</v>
      </c>
      <c r="AW304" s="44" t="str">
        <f t="shared" si="168"/>
        <v>スポーツ概論</v>
      </c>
      <c r="AX304" s="44" t="str">
        <f t="shared" si="168"/>
        <v>音楽理論</v>
      </c>
      <c r="AY304" s="44" t="str">
        <f t="shared" si="168"/>
        <v>美術概論</v>
      </c>
      <c r="AZ304" s="44" t="str">
        <f t="shared" si="168"/>
        <v>総合英語Ⅰ</v>
      </c>
    </row>
    <row r="305" spans="2:52" x14ac:dyDescent="0.2">
      <c r="B305" s="37">
        <f t="shared" si="139"/>
        <v>20</v>
      </c>
      <c r="C305" s="37">
        <f t="shared" si="140"/>
        <v>1</v>
      </c>
      <c r="D305" s="37" t="str">
        <f t="shared" si="141"/>
        <v>1994_20_1</v>
      </c>
      <c r="E305" s="37" t="str">
        <f t="shared" si="143"/>
        <v>1_1_20</v>
      </c>
      <c r="F305" s="37">
        <f t="shared" si="144"/>
        <v>1</v>
      </c>
      <c r="G305" s="37">
        <f t="shared" si="145"/>
        <v>304</v>
      </c>
      <c r="H305" s="37">
        <f t="shared" si="146"/>
        <v>1304</v>
      </c>
      <c r="I305" s="44">
        <v>1994</v>
      </c>
      <c r="J305" s="44" t="s">
        <v>563</v>
      </c>
      <c r="K305" s="44" t="s">
        <v>421</v>
      </c>
      <c r="L305" s="44" t="str">
        <f t="shared" si="147"/>
        <v>1994_その他の教科</v>
      </c>
      <c r="M305" s="44" t="str">
        <f t="shared" si="148"/>
        <v>1994_その他の教科_その他の科目</v>
      </c>
      <c r="N305" s="44">
        <f t="shared" si="142"/>
        <v>1304</v>
      </c>
      <c r="P305" s="44">
        <f t="shared" si="149"/>
        <v>304</v>
      </c>
      <c r="X305" s="46">
        <v>2</v>
      </c>
      <c r="Y305" s="43">
        <f t="shared" si="164"/>
        <v>6</v>
      </c>
      <c r="Z305" s="44" t="str">
        <f t="shared" si="165"/>
        <v>地理歴史</v>
      </c>
      <c r="AA305" s="44" t="str">
        <f t="shared" si="166"/>
        <v>言語文化</v>
      </c>
      <c r="AB305" s="44" t="str">
        <f t="shared" si="166"/>
        <v>地理探究</v>
      </c>
      <c r="AC305" s="44" t="str">
        <f t="shared" si="166"/>
        <v>倫理</v>
      </c>
      <c r="AD305" s="44" t="str">
        <f t="shared" si="166"/>
        <v>数学Ⅱ</v>
      </c>
      <c r="AE305" s="44" t="str">
        <f t="shared" si="166"/>
        <v>物理基礎</v>
      </c>
      <c r="AF305" s="44" t="str">
        <f t="shared" si="166"/>
        <v>保健</v>
      </c>
      <c r="AG305" s="44" t="str">
        <f t="shared" si="166"/>
        <v>音楽Ⅱ</v>
      </c>
      <c r="AH305" s="44" t="str">
        <f t="shared" si="166"/>
        <v>英語コミュニケーションⅡ</v>
      </c>
      <c r="AI305" s="44" t="str">
        <f t="shared" si="166"/>
        <v>家庭総合</v>
      </c>
      <c r="AJ305" s="44" t="str">
        <f t="shared" si="166"/>
        <v>情報Ⅱ</v>
      </c>
      <c r="AK305" s="44" t="str">
        <f t="shared" si="167"/>
        <v>理数探究</v>
      </c>
      <c r="AL305" s="44" t="str">
        <f t="shared" si="167"/>
        <v>留学</v>
      </c>
      <c r="AM305" s="44" t="str">
        <f t="shared" si="167"/>
        <v/>
      </c>
      <c r="AN305" s="44" t="str">
        <f t="shared" si="167"/>
        <v>課題研究</v>
      </c>
      <c r="AO305" s="44" t="str">
        <f t="shared" si="167"/>
        <v>課題研究</v>
      </c>
      <c r="AP305" s="44" t="str">
        <f t="shared" si="167"/>
        <v>課題研究</v>
      </c>
      <c r="AQ305" s="44" t="str">
        <f t="shared" si="167"/>
        <v>課題研究</v>
      </c>
      <c r="AR305" s="44" t="str">
        <f t="shared" si="167"/>
        <v>課題研究</v>
      </c>
      <c r="AS305" s="44" t="str">
        <f t="shared" si="167"/>
        <v>人体の構造と機能</v>
      </c>
      <c r="AT305" s="44" t="str">
        <f t="shared" si="167"/>
        <v>課題研究</v>
      </c>
      <c r="AU305" s="44" t="str">
        <f t="shared" si="168"/>
        <v>介護福祉基礎</v>
      </c>
      <c r="AV305" s="44" t="str">
        <f t="shared" si="168"/>
        <v>理数数学Ⅱ</v>
      </c>
      <c r="AW305" s="44" t="str">
        <f t="shared" si="168"/>
        <v>スポーツⅠ</v>
      </c>
      <c r="AX305" s="44" t="str">
        <f t="shared" si="168"/>
        <v>音楽史</v>
      </c>
      <c r="AY305" s="44" t="str">
        <f t="shared" si="168"/>
        <v>美術史</v>
      </c>
      <c r="AZ305" s="44" t="str">
        <f t="shared" si="168"/>
        <v>総合英語Ⅱ</v>
      </c>
    </row>
    <row r="306" spans="2:52" x14ac:dyDescent="0.2">
      <c r="B306" s="37">
        <f t="shared" si="139"/>
        <v>1</v>
      </c>
      <c r="C306" s="37">
        <f t="shared" si="140"/>
        <v>1</v>
      </c>
      <c r="D306" s="37" t="str">
        <f t="shared" si="141"/>
        <v>2003_1_1</v>
      </c>
      <c r="E306" s="37" t="str">
        <f t="shared" si="143"/>
        <v>2_1_1</v>
      </c>
      <c r="F306" s="37">
        <f t="shared" si="144"/>
        <v>2</v>
      </c>
      <c r="G306" s="37">
        <f t="shared" si="145"/>
        <v>1</v>
      </c>
      <c r="H306" s="37">
        <f t="shared" si="146"/>
        <v>2001</v>
      </c>
      <c r="I306" s="44">
        <v>2003</v>
      </c>
      <c r="J306" s="44" t="s">
        <v>55</v>
      </c>
      <c r="K306" s="44" t="s">
        <v>564</v>
      </c>
      <c r="L306" s="44" t="str">
        <f t="shared" si="147"/>
        <v>2003_国語</v>
      </c>
      <c r="M306" s="44" t="str">
        <f t="shared" si="148"/>
        <v>2003_国語_国語表現Ⅰ</v>
      </c>
      <c r="N306" s="44">
        <f t="shared" si="142"/>
        <v>2001</v>
      </c>
      <c r="P306" s="44">
        <f t="shared" si="149"/>
        <v>305</v>
      </c>
      <c r="X306" s="46">
        <v>3</v>
      </c>
      <c r="Y306" s="43">
        <f t="shared" si="164"/>
        <v>4</v>
      </c>
      <c r="Z306" s="44" t="str">
        <f t="shared" si="165"/>
        <v>公民</v>
      </c>
      <c r="AA306" s="44" t="str">
        <f t="shared" si="166"/>
        <v>論理国語</v>
      </c>
      <c r="AB306" s="44" t="str">
        <f t="shared" si="166"/>
        <v>歴史総合</v>
      </c>
      <c r="AC306" s="44" t="str">
        <f t="shared" si="166"/>
        <v>政治・経済</v>
      </c>
      <c r="AD306" s="44" t="str">
        <f t="shared" si="166"/>
        <v>数学Ⅲ</v>
      </c>
      <c r="AE306" s="44" t="str">
        <f t="shared" si="166"/>
        <v>物理</v>
      </c>
      <c r="AF306" s="44" t="str">
        <f t="shared" si="166"/>
        <v>学校設定科目</v>
      </c>
      <c r="AG306" s="44" t="str">
        <f t="shared" si="166"/>
        <v>音楽Ⅲ</v>
      </c>
      <c r="AH306" s="44" t="str">
        <f t="shared" si="166"/>
        <v>英語コミュニケーションⅢ</v>
      </c>
      <c r="AI306" s="44" t="str">
        <f t="shared" si="166"/>
        <v>学校設定科目</v>
      </c>
      <c r="AJ306" s="44" t="str">
        <f t="shared" si="166"/>
        <v>学校設定科目</v>
      </c>
      <c r="AK306" s="44" t="str">
        <f t="shared" si="167"/>
        <v>学校設定科目</v>
      </c>
      <c r="AL306" s="44" t="str">
        <f t="shared" si="167"/>
        <v>自立活動</v>
      </c>
      <c r="AM306" s="44" t="str">
        <f t="shared" si="167"/>
        <v/>
      </c>
      <c r="AN306" s="44" t="str">
        <f t="shared" si="167"/>
        <v>総合実習</v>
      </c>
      <c r="AO306" s="44" t="str">
        <f t="shared" si="167"/>
        <v>製図</v>
      </c>
      <c r="AP306" s="44" t="str">
        <f t="shared" si="167"/>
        <v>総合実践</v>
      </c>
      <c r="AQ306" s="44" t="str">
        <f t="shared" si="167"/>
        <v>総合実習</v>
      </c>
      <c r="AR306" s="44" t="str">
        <f t="shared" si="167"/>
        <v>生活産業情報</v>
      </c>
      <c r="AS306" s="44" t="str">
        <f t="shared" si="167"/>
        <v>疾病の成り立ちと回復の促進</v>
      </c>
      <c r="AT306" s="44" t="str">
        <f t="shared" si="167"/>
        <v>情報の表現と管理</v>
      </c>
      <c r="AU306" s="44" t="str">
        <f t="shared" si="168"/>
        <v>コミュニケーション技術</v>
      </c>
      <c r="AV306" s="44" t="str">
        <f t="shared" si="168"/>
        <v>理数数学特論</v>
      </c>
      <c r="AW306" s="44" t="str">
        <f t="shared" si="168"/>
        <v>スポーツⅡ</v>
      </c>
      <c r="AX306" s="44" t="str">
        <f t="shared" si="168"/>
        <v>演奏研究</v>
      </c>
      <c r="AY306" s="44" t="str">
        <f t="shared" si="168"/>
        <v>鑑賞研究</v>
      </c>
      <c r="AZ306" s="44" t="str">
        <f t="shared" si="168"/>
        <v>総合英語Ⅲ</v>
      </c>
    </row>
    <row r="307" spans="2:52" x14ac:dyDescent="0.2">
      <c r="B307" s="37">
        <f t="shared" si="139"/>
        <v>1</v>
      </c>
      <c r="C307" s="37">
        <f t="shared" si="140"/>
        <v>2</v>
      </c>
      <c r="D307" s="37" t="str">
        <f t="shared" si="141"/>
        <v>2003_1_2</v>
      </c>
      <c r="E307" s="37" t="str">
        <f t="shared" si="143"/>
        <v>2_2_1</v>
      </c>
      <c r="F307" s="37">
        <f t="shared" si="144"/>
        <v>2</v>
      </c>
      <c r="G307" s="37">
        <f t="shared" si="145"/>
        <v>2</v>
      </c>
      <c r="H307" s="37">
        <f t="shared" si="146"/>
        <v>2002</v>
      </c>
      <c r="I307" s="44">
        <v>2003</v>
      </c>
      <c r="J307" s="44" t="s">
        <v>55</v>
      </c>
      <c r="K307" s="44" t="s">
        <v>565</v>
      </c>
      <c r="L307" s="44" t="str">
        <f t="shared" si="147"/>
        <v>2003_国語</v>
      </c>
      <c r="M307" s="44" t="str">
        <f t="shared" si="148"/>
        <v>2003_国語_国語表現Ⅱ</v>
      </c>
      <c r="N307" s="44">
        <f t="shared" si="142"/>
        <v>2002</v>
      </c>
      <c r="P307" s="44">
        <f t="shared" si="149"/>
        <v>306</v>
      </c>
      <c r="X307" s="46">
        <v>4</v>
      </c>
      <c r="Y307" s="43">
        <f t="shared" si="164"/>
        <v>7</v>
      </c>
      <c r="Z307" s="44" t="str">
        <f t="shared" si="165"/>
        <v>数学</v>
      </c>
      <c r="AA307" s="44" t="str">
        <f t="shared" si="166"/>
        <v>文学国語</v>
      </c>
      <c r="AB307" s="44" t="str">
        <f t="shared" si="166"/>
        <v>日本 史探究</v>
      </c>
      <c r="AC307" s="44" t="str">
        <f t="shared" si="166"/>
        <v>学校設定科目</v>
      </c>
      <c r="AD307" s="44" t="str">
        <f t="shared" si="166"/>
        <v>数学Ａ</v>
      </c>
      <c r="AE307" s="44" t="str">
        <f t="shared" si="166"/>
        <v>化学基礎</v>
      </c>
      <c r="AF307" s="44" t="str">
        <f t="shared" si="166"/>
        <v/>
      </c>
      <c r="AG307" s="44" t="str">
        <f t="shared" si="166"/>
        <v>美術Ⅰ</v>
      </c>
      <c r="AH307" s="44" t="str">
        <f t="shared" si="166"/>
        <v>論理・ 表現Ⅰ</v>
      </c>
      <c r="AI307" s="44" t="str">
        <f t="shared" si="166"/>
        <v/>
      </c>
      <c r="AJ307" s="44" t="str">
        <f t="shared" si="166"/>
        <v/>
      </c>
      <c r="AK307" s="44" t="str">
        <f t="shared" si="167"/>
        <v/>
      </c>
      <c r="AL307" s="44" t="str">
        <f t="shared" si="167"/>
        <v>日本語指導</v>
      </c>
      <c r="AM307" s="44" t="str">
        <f t="shared" si="167"/>
        <v/>
      </c>
      <c r="AN307" s="44" t="str">
        <f t="shared" si="167"/>
        <v>農業と情報</v>
      </c>
      <c r="AO307" s="44" t="str">
        <f t="shared" si="167"/>
        <v>工業情報数理</v>
      </c>
      <c r="AP307" s="44" t="str">
        <f t="shared" si="167"/>
        <v>ビジネス・コミュニケーション</v>
      </c>
      <c r="AQ307" s="44" t="str">
        <f t="shared" si="167"/>
        <v>海洋情報技術</v>
      </c>
      <c r="AR307" s="44" t="str">
        <f t="shared" si="167"/>
        <v>消費生活</v>
      </c>
      <c r="AS307" s="44" t="str">
        <f t="shared" si="167"/>
        <v>健康支援と社会保障制度</v>
      </c>
      <c r="AT307" s="44" t="str">
        <f t="shared" si="167"/>
        <v>情報テクノロジー</v>
      </c>
      <c r="AU307" s="44" t="str">
        <f t="shared" si="168"/>
        <v>生活支援技術</v>
      </c>
      <c r="AV307" s="44" t="str">
        <f t="shared" si="168"/>
        <v>理数物理</v>
      </c>
      <c r="AW307" s="44" t="str">
        <f t="shared" si="168"/>
        <v>スポーツⅢ</v>
      </c>
      <c r="AX307" s="44" t="str">
        <f t="shared" si="168"/>
        <v>ソルフェージュ</v>
      </c>
      <c r="AY307" s="44" t="str">
        <f t="shared" si="168"/>
        <v>素描</v>
      </c>
      <c r="AZ307" s="44" t="str">
        <f t="shared" si="168"/>
        <v>ディベート・ディスカッションⅠ</v>
      </c>
    </row>
    <row r="308" spans="2:52" x14ac:dyDescent="0.2">
      <c r="B308" s="37">
        <f t="shared" si="139"/>
        <v>1</v>
      </c>
      <c r="C308" s="37">
        <f t="shared" si="140"/>
        <v>3</v>
      </c>
      <c r="D308" s="37" t="str">
        <f t="shared" si="141"/>
        <v>2003_1_3</v>
      </c>
      <c r="E308" s="37" t="str">
        <f t="shared" si="143"/>
        <v>2_3_1</v>
      </c>
      <c r="F308" s="37">
        <f t="shared" si="144"/>
        <v>2</v>
      </c>
      <c r="G308" s="37">
        <f t="shared" si="145"/>
        <v>3</v>
      </c>
      <c r="H308" s="37">
        <f t="shared" si="146"/>
        <v>2003</v>
      </c>
      <c r="I308" s="44">
        <v>2003</v>
      </c>
      <c r="J308" s="44" t="s">
        <v>55</v>
      </c>
      <c r="K308" s="44" t="s">
        <v>334</v>
      </c>
      <c r="L308" s="44" t="str">
        <f t="shared" si="147"/>
        <v>2003_国語</v>
      </c>
      <c r="M308" s="44" t="str">
        <f t="shared" si="148"/>
        <v>2003_国語_国語総合</v>
      </c>
      <c r="N308" s="44">
        <f t="shared" si="142"/>
        <v>2003</v>
      </c>
      <c r="P308" s="44">
        <f t="shared" si="149"/>
        <v>307</v>
      </c>
      <c r="X308" s="46">
        <v>5</v>
      </c>
      <c r="Y308" s="43">
        <f t="shared" si="164"/>
        <v>10</v>
      </c>
      <c r="Z308" s="44" t="str">
        <f t="shared" si="165"/>
        <v>理科</v>
      </c>
      <c r="AA308" s="44" t="str">
        <f t="shared" si="166"/>
        <v>国語表現</v>
      </c>
      <c r="AB308" s="44" t="str">
        <f t="shared" si="166"/>
        <v>世界 史探究</v>
      </c>
      <c r="AC308" s="44" t="str">
        <f t="shared" si="166"/>
        <v/>
      </c>
      <c r="AD308" s="44" t="str">
        <f t="shared" si="166"/>
        <v>数学Ｂ</v>
      </c>
      <c r="AE308" s="44" t="str">
        <f t="shared" si="166"/>
        <v>化学</v>
      </c>
      <c r="AF308" s="44" t="str">
        <f t="shared" si="166"/>
        <v/>
      </c>
      <c r="AG308" s="44" t="str">
        <f t="shared" si="166"/>
        <v>美術Ⅱ</v>
      </c>
      <c r="AH308" s="44" t="str">
        <f t="shared" si="166"/>
        <v>論理・ 表現Ⅱ</v>
      </c>
      <c r="AI308" s="44" t="str">
        <f t="shared" si="166"/>
        <v/>
      </c>
      <c r="AJ308" s="44" t="str">
        <f t="shared" si="166"/>
        <v/>
      </c>
      <c r="AK308" s="44" t="str">
        <f t="shared" si="167"/>
        <v/>
      </c>
      <c r="AL308" s="44" t="str">
        <f t="shared" si="167"/>
        <v/>
      </c>
      <c r="AM308" s="44" t="str">
        <f t="shared" si="167"/>
        <v/>
      </c>
      <c r="AN308" s="44" t="str">
        <f t="shared" si="167"/>
        <v>作物</v>
      </c>
      <c r="AO308" s="44" t="str">
        <f t="shared" si="167"/>
        <v>工業材料技術</v>
      </c>
      <c r="AP308" s="44" t="str">
        <f t="shared" si="167"/>
        <v>マーケティング</v>
      </c>
      <c r="AQ308" s="44" t="str">
        <f t="shared" si="167"/>
        <v>水産海洋科学</v>
      </c>
      <c r="AR308" s="44" t="str">
        <f t="shared" si="167"/>
        <v>保育基礎</v>
      </c>
      <c r="AS308" s="44" t="str">
        <f t="shared" si="167"/>
        <v>成人看護</v>
      </c>
      <c r="AT308" s="44" t="str">
        <f t="shared" si="167"/>
        <v>情報セキュリティ</v>
      </c>
      <c r="AU308" s="44" t="str">
        <f t="shared" si="168"/>
        <v>介護過程</v>
      </c>
      <c r="AV308" s="44" t="str">
        <f t="shared" si="168"/>
        <v>理数化学</v>
      </c>
      <c r="AW308" s="44" t="str">
        <f t="shared" si="168"/>
        <v>スポーツⅣ</v>
      </c>
      <c r="AX308" s="44" t="str">
        <f t="shared" si="168"/>
        <v>声楽</v>
      </c>
      <c r="AY308" s="44" t="str">
        <f t="shared" si="168"/>
        <v>構成</v>
      </c>
      <c r="AZ308" s="44" t="str">
        <f t="shared" si="168"/>
        <v>ディベート・ディスカッションⅡ</v>
      </c>
    </row>
    <row r="309" spans="2:52" x14ac:dyDescent="0.2">
      <c r="B309" s="37">
        <f t="shared" si="139"/>
        <v>1</v>
      </c>
      <c r="C309" s="37">
        <f t="shared" si="140"/>
        <v>4</v>
      </c>
      <c r="D309" s="37" t="str">
        <f t="shared" si="141"/>
        <v>2003_1_4</v>
      </c>
      <c r="E309" s="37" t="str">
        <f t="shared" si="143"/>
        <v>2_4_1</v>
      </c>
      <c r="F309" s="37">
        <f t="shared" si="144"/>
        <v>2</v>
      </c>
      <c r="G309" s="37">
        <f t="shared" si="145"/>
        <v>4</v>
      </c>
      <c r="H309" s="37">
        <f t="shared" si="146"/>
        <v>2004</v>
      </c>
      <c r="I309" s="44">
        <v>2003</v>
      </c>
      <c r="J309" s="44" t="s">
        <v>55</v>
      </c>
      <c r="K309" s="44" t="s">
        <v>416</v>
      </c>
      <c r="L309" s="44" t="str">
        <f t="shared" si="147"/>
        <v>2003_国語</v>
      </c>
      <c r="M309" s="44" t="str">
        <f t="shared" si="148"/>
        <v>2003_国語_現代文</v>
      </c>
      <c r="N309" s="44">
        <f t="shared" si="142"/>
        <v>2004</v>
      </c>
      <c r="P309" s="44">
        <f t="shared" si="149"/>
        <v>308</v>
      </c>
      <c r="X309" s="46">
        <v>6</v>
      </c>
      <c r="Y309" s="43">
        <f t="shared" si="164"/>
        <v>3</v>
      </c>
      <c r="Z309" s="44" t="str">
        <f t="shared" si="165"/>
        <v>保健体育</v>
      </c>
      <c r="AA309" s="44" t="str">
        <f t="shared" si="166"/>
        <v>古典探究</v>
      </c>
      <c r="AB309" s="44" t="str">
        <f t="shared" si="166"/>
        <v>学校設定科目</v>
      </c>
      <c r="AC309" s="44" t="str">
        <f t="shared" si="166"/>
        <v/>
      </c>
      <c r="AD309" s="44" t="str">
        <f t="shared" si="166"/>
        <v>数学Ｃ</v>
      </c>
      <c r="AE309" s="44" t="str">
        <f t="shared" si="166"/>
        <v>生物基礎</v>
      </c>
      <c r="AF309" s="44" t="str">
        <f t="shared" si="166"/>
        <v/>
      </c>
      <c r="AG309" s="44" t="str">
        <f t="shared" si="166"/>
        <v>美術Ⅲ</v>
      </c>
      <c r="AH309" s="44" t="str">
        <f t="shared" si="166"/>
        <v>論理・ 表現Ⅲ</v>
      </c>
      <c r="AI309" s="44" t="str">
        <f t="shared" si="166"/>
        <v/>
      </c>
      <c r="AJ309" s="44" t="str">
        <f t="shared" si="166"/>
        <v/>
      </c>
      <c r="AK309" s="44" t="str">
        <f t="shared" si="167"/>
        <v/>
      </c>
      <c r="AL309" s="44" t="str">
        <f t="shared" si="167"/>
        <v/>
      </c>
      <c r="AM309" s="44" t="str">
        <f t="shared" si="167"/>
        <v/>
      </c>
      <c r="AN309" s="44" t="str">
        <f t="shared" si="167"/>
        <v>野菜</v>
      </c>
      <c r="AO309" s="44" t="str">
        <f t="shared" si="167"/>
        <v>工業技術英語</v>
      </c>
      <c r="AP309" s="44" t="str">
        <f t="shared" si="167"/>
        <v>商品開発と流通</v>
      </c>
      <c r="AQ309" s="44" t="str">
        <f t="shared" si="167"/>
        <v>漁業</v>
      </c>
      <c r="AR309" s="44" t="str">
        <f t="shared" si="167"/>
        <v>保育実践</v>
      </c>
      <c r="AS309" s="44" t="str">
        <f t="shared" si="167"/>
        <v>老年看護</v>
      </c>
      <c r="AT309" s="44" t="str">
        <f t="shared" si="167"/>
        <v>情報システムのプログラミング</v>
      </c>
      <c r="AU309" s="44" t="str">
        <f t="shared" si="168"/>
        <v>介護総合演習</v>
      </c>
      <c r="AV309" s="44" t="str">
        <f t="shared" si="168"/>
        <v>理数生物</v>
      </c>
      <c r="AW309" s="44" t="str">
        <f t="shared" si="168"/>
        <v>スポーツⅤ</v>
      </c>
      <c r="AX309" s="44" t="str">
        <f t="shared" si="168"/>
        <v>器楽</v>
      </c>
      <c r="AY309" s="44" t="str">
        <f t="shared" si="168"/>
        <v>絵画</v>
      </c>
      <c r="AZ309" s="44" t="str">
        <f t="shared" si="168"/>
        <v>エッセイライティングⅠ</v>
      </c>
    </row>
    <row r="310" spans="2:52" x14ac:dyDescent="0.2">
      <c r="B310" s="37">
        <f t="shared" si="139"/>
        <v>1</v>
      </c>
      <c r="C310" s="37">
        <f t="shared" si="140"/>
        <v>5</v>
      </c>
      <c r="D310" s="37" t="str">
        <f t="shared" si="141"/>
        <v>2003_1_5</v>
      </c>
      <c r="E310" s="37" t="str">
        <f t="shared" si="143"/>
        <v>2_5_1</v>
      </c>
      <c r="F310" s="37">
        <f t="shared" si="144"/>
        <v>2</v>
      </c>
      <c r="G310" s="37">
        <f t="shared" si="145"/>
        <v>5</v>
      </c>
      <c r="H310" s="37">
        <f t="shared" si="146"/>
        <v>2005</v>
      </c>
      <c r="I310" s="44">
        <v>2003</v>
      </c>
      <c r="J310" s="44" t="s">
        <v>55</v>
      </c>
      <c r="K310" s="44" t="s">
        <v>566</v>
      </c>
      <c r="L310" s="44" t="str">
        <f t="shared" si="147"/>
        <v>2003_国語</v>
      </c>
      <c r="M310" s="44" t="str">
        <f t="shared" si="148"/>
        <v>2003_国語_古典</v>
      </c>
      <c r="N310" s="44">
        <f t="shared" si="142"/>
        <v>2005</v>
      </c>
      <c r="P310" s="44">
        <f t="shared" si="149"/>
        <v>309</v>
      </c>
      <c r="X310" s="46">
        <v>7</v>
      </c>
      <c r="Y310" s="43">
        <f t="shared" si="164"/>
        <v>13</v>
      </c>
      <c r="Z310" s="44" t="str">
        <f t="shared" si="165"/>
        <v>芸術</v>
      </c>
      <c r="AA310" s="44" t="str">
        <f t="shared" si="166"/>
        <v>学校設定科目</v>
      </c>
      <c r="AB310" s="44" t="str">
        <f t="shared" si="166"/>
        <v/>
      </c>
      <c r="AC310" s="44" t="str">
        <f t="shared" si="166"/>
        <v/>
      </c>
      <c r="AD310" s="44" t="str">
        <f t="shared" si="166"/>
        <v>学校設定科目</v>
      </c>
      <c r="AE310" s="44" t="str">
        <f t="shared" si="166"/>
        <v>生物</v>
      </c>
      <c r="AF310" s="44" t="str">
        <f t="shared" si="166"/>
        <v/>
      </c>
      <c r="AG310" s="44" t="str">
        <f t="shared" si="166"/>
        <v>工芸Ⅰ</v>
      </c>
      <c r="AH310" s="44" t="str">
        <f t="shared" si="166"/>
        <v>学校設定科目</v>
      </c>
      <c r="AI310" s="44" t="str">
        <f t="shared" si="166"/>
        <v/>
      </c>
      <c r="AJ310" s="44" t="str">
        <f t="shared" si="166"/>
        <v/>
      </c>
      <c r="AK310" s="44" t="str">
        <f t="shared" si="167"/>
        <v/>
      </c>
      <c r="AL310" s="44" t="str">
        <f t="shared" si="167"/>
        <v/>
      </c>
      <c r="AM310" s="44" t="str">
        <f t="shared" si="167"/>
        <v/>
      </c>
      <c r="AN310" s="44" t="str">
        <f t="shared" si="167"/>
        <v>果樹</v>
      </c>
      <c r="AO310" s="44" t="str">
        <f t="shared" si="167"/>
        <v>工業管理技術</v>
      </c>
      <c r="AP310" s="44" t="str">
        <f t="shared" si="167"/>
        <v>観光ビジネス</v>
      </c>
      <c r="AQ310" s="44" t="str">
        <f t="shared" si="167"/>
        <v>航海・計器</v>
      </c>
      <c r="AR310" s="44" t="str">
        <f t="shared" si="167"/>
        <v>生活と福祉</v>
      </c>
      <c r="AS310" s="44" t="str">
        <f t="shared" si="167"/>
        <v>小児看護</v>
      </c>
      <c r="AT310" s="44" t="str">
        <f t="shared" si="167"/>
        <v>ネットワークシステム</v>
      </c>
      <c r="AU310" s="44" t="str">
        <f t="shared" si="168"/>
        <v>介護実習</v>
      </c>
      <c r="AV310" s="44" t="str">
        <f t="shared" si="168"/>
        <v>理数地学</v>
      </c>
      <c r="AW310" s="44" t="str">
        <f t="shared" si="168"/>
        <v>スポーツⅥ</v>
      </c>
      <c r="AX310" s="44" t="str">
        <f t="shared" si="168"/>
        <v>作曲</v>
      </c>
      <c r="AY310" s="44" t="str">
        <f t="shared" si="168"/>
        <v>版画</v>
      </c>
      <c r="AZ310" s="44" t="str">
        <f t="shared" si="168"/>
        <v>エッセイライティングⅡ</v>
      </c>
    </row>
    <row r="311" spans="2:52" x14ac:dyDescent="0.2">
      <c r="B311" s="37">
        <f t="shared" si="139"/>
        <v>1</v>
      </c>
      <c r="C311" s="37">
        <f t="shared" si="140"/>
        <v>6</v>
      </c>
      <c r="D311" s="37" t="str">
        <f t="shared" si="141"/>
        <v>2003_1_6</v>
      </c>
      <c r="E311" s="37" t="str">
        <f t="shared" si="143"/>
        <v>2_6_1</v>
      </c>
      <c r="F311" s="37">
        <f t="shared" si="144"/>
        <v>2</v>
      </c>
      <c r="G311" s="37">
        <f t="shared" si="145"/>
        <v>6</v>
      </c>
      <c r="H311" s="37">
        <f t="shared" si="146"/>
        <v>2006</v>
      </c>
      <c r="I311" s="44">
        <v>2003</v>
      </c>
      <c r="J311" s="44" t="s">
        <v>55</v>
      </c>
      <c r="K311" s="44" t="s">
        <v>567</v>
      </c>
      <c r="L311" s="44" t="str">
        <f t="shared" si="147"/>
        <v>2003_国語</v>
      </c>
      <c r="M311" s="44" t="str">
        <f t="shared" si="148"/>
        <v>2003_国語_古典講読</v>
      </c>
      <c r="N311" s="44">
        <f t="shared" si="142"/>
        <v>2006</v>
      </c>
      <c r="P311" s="44">
        <f t="shared" si="149"/>
        <v>310</v>
      </c>
      <c r="X311" s="46">
        <v>8</v>
      </c>
      <c r="Y311" s="43">
        <f t="shared" si="164"/>
        <v>7</v>
      </c>
      <c r="Z311" s="44" t="str">
        <f t="shared" si="165"/>
        <v>外国語</v>
      </c>
      <c r="AA311" s="44" t="str">
        <f t="shared" si="166"/>
        <v/>
      </c>
      <c r="AB311" s="44" t="str">
        <f t="shared" si="166"/>
        <v/>
      </c>
      <c r="AC311" s="44" t="str">
        <f t="shared" si="166"/>
        <v/>
      </c>
      <c r="AD311" s="44" t="str">
        <f t="shared" si="166"/>
        <v/>
      </c>
      <c r="AE311" s="44" t="str">
        <f t="shared" si="166"/>
        <v>地学基礎</v>
      </c>
      <c r="AF311" s="44" t="str">
        <f t="shared" si="166"/>
        <v/>
      </c>
      <c r="AG311" s="44" t="str">
        <f t="shared" si="166"/>
        <v>工芸Ⅱ</v>
      </c>
      <c r="AH311" s="44" t="str">
        <f t="shared" si="166"/>
        <v/>
      </c>
      <c r="AI311" s="44" t="str">
        <f t="shared" si="166"/>
        <v/>
      </c>
      <c r="AJ311" s="44" t="str">
        <f t="shared" si="166"/>
        <v/>
      </c>
      <c r="AK311" s="44" t="str">
        <f t="shared" si="167"/>
        <v/>
      </c>
      <c r="AL311" s="44" t="str">
        <f t="shared" si="167"/>
        <v/>
      </c>
      <c r="AM311" s="44" t="str">
        <f t="shared" si="167"/>
        <v/>
      </c>
      <c r="AN311" s="44" t="str">
        <f t="shared" si="167"/>
        <v>草花</v>
      </c>
      <c r="AO311" s="44" t="str">
        <f t="shared" si="167"/>
        <v>工業環境技術</v>
      </c>
      <c r="AP311" s="44" t="str">
        <f t="shared" si="167"/>
        <v>ビジネス・マネジメント</v>
      </c>
      <c r="AQ311" s="44" t="str">
        <f t="shared" si="167"/>
        <v>船舶運用</v>
      </c>
      <c r="AR311" s="44" t="str">
        <f t="shared" si="167"/>
        <v>住生活デザイン</v>
      </c>
      <c r="AS311" s="44" t="str">
        <f t="shared" si="167"/>
        <v>母性看護</v>
      </c>
      <c r="AT311" s="44" t="str">
        <f t="shared" si="167"/>
        <v>データベース</v>
      </c>
      <c r="AU311" s="44" t="str">
        <f t="shared" si="168"/>
        <v>こころとからだの理解</v>
      </c>
      <c r="AV311" s="44" t="str">
        <f t="shared" si="168"/>
        <v>学校設定科目</v>
      </c>
      <c r="AW311" s="44" t="str">
        <f t="shared" si="168"/>
        <v>スポーツ総合演習</v>
      </c>
      <c r="AX311" s="44" t="str">
        <f t="shared" si="168"/>
        <v>鑑賞研究</v>
      </c>
      <c r="AY311" s="44" t="str">
        <f t="shared" si="168"/>
        <v>彫刻</v>
      </c>
      <c r="AZ311" s="44" t="str">
        <f t="shared" si="168"/>
        <v>学校設定科目</v>
      </c>
    </row>
    <row r="312" spans="2:52" x14ac:dyDescent="0.2">
      <c r="B312" s="37">
        <f t="shared" si="139"/>
        <v>1</v>
      </c>
      <c r="C312" s="37">
        <f t="shared" si="140"/>
        <v>7</v>
      </c>
      <c r="D312" s="37" t="str">
        <f t="shared" si="141"/>
        <v>2003_1_7</v>
      </c>
      <c r="E312" s="37" t="str">
        <f t="shared" si="143"/>
        <v>2_7_1</v>
      </c>
      <c r="F312" s="37">
        <f t="shared" si="144"/>
        <v>2</v>
      </c>
      <c r="G312" s="37">
        <f t="shared" si="145"/>
        <v>7</v>
      </c>
      <c r="H312" s="37">
        <f t="shared" si="146"/>
        <v>2007</v>
      </c>
      <c r="I312" s="44">
        <v>2003</v>
      </c>
      <c r="J312" s="44" t="s">
        <v>55</v>
      </c>
      <c r="K312" s="44" t="s">
        <v>568</v>
      </c>
      <c r="L312" s="44" t="str">
        <f t="shared" si="147"/>
        <v>2003_国語</v>
      </c>
      <c r="M312" s="44" t="str">
        <f t="shared" si="148"/>
        <v>2003_国語_学校設定科目</v>
      </c>
      <c r="N312" s="44">
        <f t="shared" si="142"/>
        <v>2007</v>
      </c>
      <c r="P312" s="44">
        <f t="shared" si="149"/>
        <v>311</v>
      </c>
      <c r="X312" s="46">
        <v>9</v>
      </c>
      <c r="Y312" s="43">
        <f t="shared" si="164"/>
        <v>3</v>
      </c>
      <c r="Z312" s="44" t="str">
        <f t="shared" si="165"/>
        <v>家庭</v>
      </c>
      <c r="AA312" s="44" t="str">
        <f t="shared" si="166"/>
        <v/>
      </c>
      <c r="AB312" s="44" t="str">
        <f t="shared" si="166"/>
        <v/>
      </c>
      <c r="AC312" s="44" t="str">
        <f t="shared" si="166"/>
        <v/>
      </c>
      <c r="AD312" s="44" t="str">
        <f t="shared" si="166"/>
        <v/>
      </c>
      <c r="AE312" s="44" t="str">
        <f t="shared" si="166"/>
        <v>地学</v>
      </c>
      <c r="AF312" s="44" t="str">
        <f t="shared" si="166"/>
        <v/>
      </c>
      <c r="AG312" s="44" t="str">
        <f t="shared" si="166"/>
        <v>工芸Ⅲ</v>
      </c>
      <c r="AH312" s="44" t="str">
        <f t="shared" si="166"/>
        <v/>
      </c>
      <c r="AI312" s="44" t="str">
        <f t="shared" si="166"/>
        <v/>
      </c>
      <c r="AJ312" s="44" t="str">
        <f t="shared" si="166"/>
        <v/>
      </c>
      <c r="AK312" s="44" t="str">
        <f t="shared" si="167"/>
        <v/>
      </c>
      <c r="AL312" s="44" t="str">
        <f t="shared" si="167"/>
        <v/>
      </c>
      <c r="AM312" s="44" t="str">
        <f t="shared" si="167"/>
        <v/>
      </c>
      <c r="AN312" s="44" t="str">
        <f t="shared" si="167"/>
        <v>畜産</v>
      </c>
      <c r="AO312" s="44" t="str">
        <f t="shared" si="167"/>
        <v>機械工作</v>
      </c>
      <c r="AP312" s="44" t="str">
        <f t="shared" si="167"/>
        <v>グローバル経済</v>
      </c>
      <c r="AQ312" s="44" t="str">
        <f t="shared" si="167"/>
        <v>船用機関</v>
      </c>
      <c r="AR312" s="44" t="str">
        <f t="shared" si="167"/>
        <v>服飾文化</v>
      </c>
      <c r="AS312" s="44" t="str">
        <f t="shared" si="167"/>
        <v>精神看護</v>
      </c>
      <c r="AT312" s="44" t="str">
        <f t="shared" si="167"/>
        <v>情報デザイン</v>
      </c>
      <c r="AU312" s="44" t="str">
        <f t="shared" si="168"/>
        <v>福祉情報</v>
      </c>
      <c r="AV312" s="44" t="str">
        <f t="shared" si="168"/>
        <v/>
      </c>
      <c r="AW312" s="44" t="str">
        <f t="shared" si="168"/>
        <v>学校設定科目</v>
      </c>
      <c r="AX312" s="44" t="str">
        <f t="shared" si="168"/>
        <v>学校設定科目</v>
      </c>
      <c r="AY312" s="44" t="str">
        <f t="shared" si="168"/>
        <v>ビジュアルデザイン</v>
      </c>
      <c r="AZ312" s="44" t="str">
        <f t="shared" si="168"/>
        <v/>
      </c>
    </row>
    <row r="313" spans="2:52" x14ac:dyDescent="0.2">
      <c r="B313" s="37">
        <f t="shared" si="139"/>
        <v>2</v>
      </c>
      <c r="C313" s="37">
        <f t="shared" si="140"/>
        <v>1</v>
      </c>
      <c r="D313" s="37" t="str">
        <f t="shared" si="141"/>
        <v>2003_2_1</v>
      </c>
      <c r="E313" s="37" t="str">
        <f t="shared" si="143"/>
        <v>2_1_2</v>
      </c>
      <c r="F313" s="37">
        <f t="shared" si="144"/>
        <v>2</v>
      </c>
      <c r="G313" s="37">
        <f t="shared" si="145"/>
        <v>8</v>
      </c>
      <c r="H313" s="37">
        <f t="shared" si="146"/>
        <v>2008</v>
      </c>
      <c r="I313" s="44">
        <v>2003</v>
      </c>
      <c r="J313" s="44" t="s">
        <v>404</v>
      </c>
      <c r="K313" s="44" t="s">
        <v>422</v>
      </c>
      <c r="L313" s="44" t="str">
        <f t="shared" si="147"/>
        <v>2003_地理歴史</v>
      </c>
      <c r="M313" s="44" t="str">
        <f t="shared" si="148"/>
        <v>2003_地理歴史_世界史Ａ</v>
      </c>
      <c r="N313" s="44">
        <f t="shared" si="142"/>
        <v>2008</v>
      </c>
      <c r="P313" s="44">
        <f t="shared" si="149"/>
        <v>312</v>
      </c>
      <c r="X313" s="46">
        <v>10</v>
      </c>
      <c r="Y313" s="43">
        <f t="shared" si="164"/>
        <v>3</v>
      </c>
      <c r="Z313" s="44" t="str">
        <f t="shared" si="165"/>
        <v>情報</v>
      </c>
      <c r="AA313" s="44" t="str">
        <f t="shared" si="166"/>
        <v/>
      </c>
      <c r="AB313" s="44" t="str">
        <f t="shared" si="166"/>
        <v/>
      </c>
      <c r="AC313" s="44" t="str">
        <f t="shared" si="166"/>
        <v/>
      </c>
      <c r="AD313" s="44" t="str">
        <f t="shared" si="166"/>
        <v/>
      </c>
      <c r="AE313" s="44" t="str">
        <f t="shared" si="166"/>
        <v>学校設定科目</v>
      </c>
      <c r="AF313" s="44" t="str">
        <f t="shared" si="166"/>
        <v/>
      </c>
      <c r="AG313" s="44" t="str">
        <f t="shared" si="166"/>
        <v>書道Ⅰ</v>
      </c>
      <c r="AH313" s="44" t="str">
        <f t="shared" si="166"/>
        <v/>
      </c>
      <c r="AI313" s="44" t="str">
        <f t="shared" si="166"/>
        <v/>
      </c>
      <c r="AJ313" s="44" t="str">
        <f t="shared" si="166"/>
        <v/>
      </c>
      <c r="AK313" s="44" t="str">
        <f t="shared" si="167"/>
        <v/>
      </c>
      <c r="AL313" s="44" t="str">
        <f t="shared" si="167"/>
        <v/>
      </c>
      <c r="AM313" s="44" t="str">
        <f t="shared" si="167"/>
        <v/>
      </c>
      <c r="AN313" s="44" t="str">
        <f t="shared" si="167"/>
        <v>栽培と環境</v>
      </c>
      <c r="AO313" s="44" t="str">
        <f t="shared" si="167"/>
        <v>機械設計</v>
      </c>
      <c r="AP313" s="44" t="str">
        <f t="shared" si="167"/>
        <v>ビジネス法規</v>
      </c>
      <c r="AQ313" s="44" t="str">
        <f t="shared" si="167"/>
        <v>機械設計工作</v>
      </c>
      <c r="AR313" s="44" t="str">
        <f t="shared" si="167"/>
        <v>ファッション造形基礎</v>
      </c>
      <c r="AS313" s="44" t="str">
        <f t="shared" si="167"/>
        <v>在宅看護</v>
      </c>
      <c r="AT313" s="44" t="str">
        <f t="shared" si="167"/>
        <v>コンテンツの制作と発信</v>
      </c>
      <c r="AU313" s="44" t="str">
        <f t="shared" si="168"/>
        <v>学校設定科目</v>
      </c>
      <c r="AV313" s="44" t="str">
        <f t="shared" si="168"/>
        <v/>
      </c>
      <c r="AW313" s="44" t="str">
        <f t="shared" si="168"/>
        <v/>
      </c>
      <c r="AX313" s="44" t="str">
        <f t="shared" si="168"/>
        <v/>
      </c>
      <c r="AY313" s="44" t="str">
        <f t="shared" si="168"/>
        <v>クラフトデザイン</v>
      </c>
      <c r="AZ313" s="44" t="str">
        <f t="shared" si="168"/>
        <v/>
      </c>
    </row>
    <row r="314" spans="2:52" x14ac:dyDescent="0.2">
      <c r="B314" s="37">
        <f t="shared" si="139"/>
        <v>2</v>
      </c>
      <c r="C314" s="37">
        <f t="shared" si="140"/>
        <v>2</v>
      </c>
      <c r="D314" s="37" t="str">
        <f t="shared" si="141"/>
        <v>2003_2_2</v>
      </c>
      <c r="E314" s="37" t="str">
        <f t="shared" si="143"/>
        <v>2_2_2</v>
      </c>
      <c r="F314" s="37">
        <f t="shared" si="144"/>
        <v>2</v>
      </c>
      <c r="G314" s="37">
        <f t="shared" si="145"/>
        <v>9</v>
      </c>
      <c r="H314" s="37">
        <f t="shared" si="146"/>
        <v>2009</v>
      </c>
      <c r="I314" s="44">
        <v>2003</v>
      </c>
      <c r="J314" s="44" t="s">
        <v>404</v>
      </c>
      <c r="K314" s="44" t="s">
        <v>423</v>
      </c>
      <c r="L314" s="44" t="str">
        <f t="shared" si="147"/>
        <v>2003_地理歴史</v>
      </c>
      <c r="M314" s="44" t="str">
        <f t="shared" si="148"/>
        <v>2003_地理歴史_世界史Ｂ</v>
      </c>
      <c r="N314" s="44">
        <f t="shared" si="142"/>
        <v>2009</v>
      </c>
      <c r="P314" s="44">
        <f t="shared" si="149"/>
        <v>313</v>
      </c>
      <c r="X314" s="46">
        <v>11</v>
      </c>
      <c r="Y314" s="43">
        <f t="shared" si="164"/>
        <v>3</v>
      </c>
      <c r="Z314" s="44" t="str">
        <f t="shared" si="165"/>
        <v>理数</v>
      </c>
      <c r="AA314" s="44" t="str">
        <f t="shared" ref="AA314:AJ323" si="169">IFERROR(VLOOKUP($W$301&amp;"_"&amp;AA$301&amp;"_"&amp;$X314,$D:$K,8,0),"")</f>
        <v/>
      </c>
      <c r="AB314" s="44" t="str">
        <f t="shared" si="169"/>
        <v/>
      </c>
      <c r="AC314" s="44" t="str">
        <f t="shared" si="169"/>
        <v/>
      </c>
      <c r="AD314" s="44" t="str">
        <f t="shared" si="169"/>
        <v/>
      </c>
      <c r="AE314" s="44" t="str">
        <f t="shared" si="169"/>
        <v/>
      </c>
      <c r="AF314" s="44" t="str">
        <f t="shared" si="169"/>
        <v/>
      </c>
      <c r="AG314" s="44" t="str">
        <f t="shared" si="169"/>
        <v>書道Ⅱ</v>
      </c>
      <c r="AH314" s="44" t="str">
        <f t="shared" si="169"/>
        <v/>
      </c>
      <c r="AI314" s="44" t="str">
        <f t="shared" si="169"/>
        <v/>
      </c>
      <c r="AJ314" s="44" t="str">
        <f t="shared" si="169"/>
        <v/>
      </c>
      <c r="AK314" s="44" t="str">
        <f t="shared" ref="AK314:AT323" si="170">IFERROR(VLOOKUP($W$301&amp;"_"&amp;AK$301&amp;"_"&amp;$X314,$D:$K,8,0),"")</f>
        <v/>
      </c>
      <c r="AL314" s="44" t="str">
        <f t="shared" si="170"/>
        <v/>
      </c>
      <c r="AM314" s="44" t="str">
        <f t="shared" si="170"/>
        <v/>
      </c>
      <c r="AN314" s="44" t="str">
        <f t="shared" si="170"/>
        <v>飼育と環境</v>
      </c>
      <c r="AO314" s="44" t="str">
        <f t="shared" si="170"/>
        <v>原動機</v>
      </c>
      <c r="AP314" s="44" t="str">
        <f t="shared" si="170"/>
        <v>簿記</v>
      </c>
      <c r="AQ314" s="44" t="str">
        <f t="shared" si="170"/>
        <v>電気理論</v>
      </c>
      <c r="AR314" s="44" t="str">
        <f t="shared" si="170"/>
        <v>ファッション造形</v>
      </c>
      <c r="AS314" s="44" t="str">
        <f t="shared" si="170"/>
        <v>看護の統合と実践</v>
      </c>
      <c r="AT314" s="44" t="str">
        <f t="shared" si="170"/>
        <v>メディアとサービス</v>
      </c>
      <c r="AU314" s="44" t="str">
        <f t="shared" ref="AU314:AZ323" si="171">IFERROR(VLOOKUP($W$301&amp;"_"&amp;AU$301&amp;"_"&amp;$X314,$D:$K,8,0),"")</f>
        <v/>
      </c>
      <c r="AV314" s="44" t="str">
        <f t="shared" si="171"/>
        <v/>
      </c>
      <c r="AW314" s="44" t="str">
        <f t="shared" si="171"/>
        <v/>
      </c>
      <c r="AX314" s="44" t="str">
        <f t="shared" si="171"/>
        <v/>
      </c>
      <c r="AY314" s="44" t="str">
        <f t="shared" si="171"/>
        <v>情報メディアデザイン</v>
      </c>
      <c r="AZ314" s="44" t="str">
        <f t="shared" si="171"/>
        <v/>
      </c>
    </row>
    <row r="315" spans="2:52" x14ac:dyDescent="0.2">
      <c r="B315" s="37">
        <f t="shared" si="139"/>
        <v>2</v>
      </c>
      <c r="C315" s="37">
        <f t="shared" si="140"/>
        <v>3</v>
      </c>
      <c r="D315" s="37" t="str">
        <f t="shared" si="141"/>
        <v>2003_2_3</v>
      </c>
      <c r="E315" s="37" t="str">
        <f t="shared" si="143"/>
        <v>2_3_2</v>
      </c>
      <c r="F315" s="37">
        <f t="shared" si="144"/>
        <v>2</v>
      </c>
      <c r="G315" s="37">
        <f t="shared" si="145"/>
        <v>10</v>
      </c>
      <c r="H315" s="37">
        <f t="shared" si="146"/>
        <v>2010</v>
      </c>
      <c r="I315" s="44">
        <v>2003</v>
      </c>
      <c r="J315" s="44" t="s">
        <v>404</v>
      </c>
      <c r="K315" s="44" t="s">
        <v>424</v>
      </c>
      <c r="L315" s="44" t="str">
        <f t="shared" si="147"/>
        <v>2003_地理歴史</v>
      </c>
      <c r="M315" s="44" t="str">
        <f t="shared" si="148"/>
        <v>2003_地理歴史_日本史Ａ</v>
      </c>
      <c r="N315" s="44">
        <f t="shared" si="142"/>
        <v>2010</v>
      </c>
      <c r="P315" s="44">
        <f t="shared" si="149"/>
        <v>314</v>
      </c>
      <c r="X315" s="46">
        <v>12</v>
      </c>
      <c r="Y315" s="43">
        <f t="shared" si="164"/>
        <v>4</v>
      </c>
      <c r="Z315" s="44" t="str">
        <f t="shared" si="165"/>
        <v>教科なし</v>
      </c>
      <c r="AA315" s="44" t="str">
        <f t="shared" si="169"/>
        <v/>
      </c>
      <c r="AB315" s="44" t="str">
        <f t="shared" si="169"/>
        <v/>
      </c>
      <c r="AC315" s="44" t="str">
        <f t="shared" si="169"/>
        <v/>
      </c>
      <c r="AD315" s="44" t="str">
        <f t="shared" si="169"/>
        <v/>
      </c>
      <c r="AE315" s="44" t="str">
        <f t="shared" si="169"/>
        <v/>
      </c>
      <c r="AF315" s="44" t="str">
        <f t="shared" si="169"/>
        <v/>
      </c>
      <c r="AG315" s="44" t="str">
        <f t="shared" si="169"/>
        <v>書道Ⅲ</v>
      </c>
      <c r="AH315" s="44" t="str">
        <f t="shared" si="169"/>
        <v/>
      </c>
      <c r="AI315" s="44" t="str">
        <f t="shared" si="169"/>
        <v/>
      </c>
      <c r="AJ315" s="44" t="str">
        <f t="shared" si="169"/>
        <v/>
      </c>
      <c r="AK315" s="44" t="str">
        <f t="shared" si="170"/>
        <v/>
      </c>
      <c r="AL315" s="44" t="str">
        <f t="shared" si="170"/>
        <v/>
      </c>
      <c r="AM315" s="44" t="str">
        <f t="shared" si="170"/>
        <v/>
      </c>
      <c r="AN315" s="44" t="str">
        <f t="shared" si="170"/>
        <v>農業経営</v>
      </c>
      <c r="AO315" s="44" t="str">
        <f t="shared" si="170"/>
        <v>電子機械</v>
      </c>
      <c r="AP315" s="44" t="str">
        <f t="shared" si="170"/>
        <v>財務会計Ⅰ</v>
      </c>
      <c r="AQ315" s="44" t="str">
        <f t="shared" si="170"/>
        <v>移動体通信工学</v>
      </c>
      <c r="AR315" s="44" t="str">
        <f t="shared" si="170"/>
        <v>ファッションデザイン</v>
      </c>
      <c r="AS315" s="44" t="str">
        <f t="shared" si="170"/>
        <v>看護臨地実習</v>
      </c>
      <c r="AT315" s="44" t="str">
        <f t="shared" si="170"/>
        <v>情報実習</v>
      </c>
      <c r="AU315" s="44" t="str">
        <f t="shared" si="171"/>
        <v/>
      </c>
      <c r="AV315" s="44" t="str">
        <f t="shared" si="171"/>
        <v/>
      </c>
      <c r="AW315" s="44" t="str">
        <f t="shared" si="171"/>
        <v/>
      </c>
      <c r="AX315" s="44" t="str">
        <f t="shared" si="171"/>
        <v/>
      </c>
      <c r="AY315" s="44" t="str">
        <f t="shared" si="171"/>
        <v>映像表現</v>
      </c>
      <c r="AZ315" s="44" t="str">
        <f t="shared" si="171"/>
        <v/>
      </c>
    </row>
    <row r="316" spans="2:52" x14ac:dyDescent="0.2">
      <c r="B316" s="37">
        <f t="shared" si="139"/>
        <v>2</v>
      </c>
      <c r="C316" s="37">
        <f t="shared" si="140"/>
        <v>4</v>
      </c>
      <c r="D316" s="37" t="str">
        <f t="shared" si="141"/>
        <v>2003_2_4</v>
      </c>
      <c r="E316" s="37" t="str">
        <f t="shared" si="143"/>
        <v>2_4_2</v>
      </c>
      <c r="F316" s="37">
        <f t="shared" si="144"/>
        <v>2</v>
      </c>
      <c r="G316" s="37">
        <f t="shared" si="145"/>
        <v>11</v>
      </c>
      <c r="H316" s="37">
        <f t="shared" si="146"/>
        <v>2011</v>
      </c>
      <c r="I316" s="44">
        <v>2003</v>
      </c>
      <c r="J316" s="44" t="s">
        <v>404</v>
      </c>
      <c r="K316" s="44" t="s">
        <v>425</v>
      </c>
      <c r="L316" s="44" t="str">
        <f t="shared" si="147"/>
        <v>2003_地理歴史</v>
      </c>
      <c r="M316" s="44" t="str">
        <f t="shared" si="148"/>
        <v>2003_地理歴史_日本史Ｂ</v>
      </c>
      <c r="N316" s="44">
        <f t="shared" si="142"/>
        <v>2011</v>
      </c>
      <c r="P316" s="44">
        <f t="shared" si="149"/>
        <v>315</v>
      </c>
      <c r="X316" s="46">
        <v>13</v>
      </c>
      <c r="Y316" s="43">
        <f t="shared" si="164"/>
        <v>1</v>
      </c>
      <c r="Z316" s="44" t="str">
        <f t="shared" si="165"/>
        <v>学校設定教科</v>
      </c>
      <c r="AA316" s="44" t="str">
        <f t="shared" si="169"/>
        <v/>
      </c>
      <c r="AB316" s="44" t="str">
        <f t="shared" si="169"/>
        <v/>
      </c>
      <c r="AC316" s="44" t="str">
        <f t="shared" si="169"/>
        <v/>
      </c>
      <c r="AD316" s="44" t="str">
        <f t="shared" si="169"/>
        <v/>
      </c>
      <c r="AE316" s="44" t="str">
        <f t="shared" si="169"/>
        <v/>
      </c>
      <c r="AF316" s="44" t="str">
        <f t="shared" si="169"/>
        <v/>
      </c>
      <c r="AG316" s="44" t="str">
        <f t="shared" si="169"/>
        <v>学校設定科目</v>
      </c>
      <c r="AH316" s="44" t="str">
        <f t="shared" si="169"/>
        <v/>
      </c>
      <c r="AI316" s="44" t="str">
        <f t="shared" si="169"/>
        <v/>
      </c>
      <c r="AJ316" s="44" t="str">
        <f t="shared" si="169"/>
        <v/>
      </c>
      <c r="AK316" s="44" t="str">
        <f t="shared" si="170"/>
        <v/>
      </c>
      <c r="AL316" s="44" t="str">
        <f t="shared" si="170"/>
        <v/>
      </c>
      <c r="AM316" s="44" t="str">
        <f t="shared" si="170"/>
        <v/>
      </c>
      <c r="AN316" s="44" t="str">
        <f t="shared" si="170"/>
        <v>農業機械</v>
      </c>
      <c r="AO316" s="44" t="str">
        <f t="shared" si="170"/>
        <v>生産技術</v>
      </c>
      <c r="AP316" s="44" t="str">
        <f t="shared" si="170"/>
        <v>財務会計Ⅱ</v>
      </c>
      <c r="AQ316" s="44" t="str">
        <f t="shared" si="170"/>
        <v>海洋通信技術</v>
      </c>
      <c r="AR316" s="44" t="str">
        <f t="shared" si="170"/>
        <v>服飾手芸</v>
      </c>
      <c r="AS316" s="44" t="str">
        <f t="shared" si="170"/>
        <v>看護情報</v>
      </c>
      <c r="AT316" s="44" t="str">
        <f t="shared" si="170"/>
        <v>学校設定科目</v>
      </c>
      <c r="AU316" s="44" t="str">
        <f t="shared" si="171"/>
        <v/>
      </c>
      <c r="AV316" s="44" t="str">
        <f t="shared" si="171"/>
        <v/>
      </c>
      <c r="AW316" s="44" t="str">
        <f t="shared" si="171"/>
        <v/>
      </c>
      <c r="AX316" s="44" t="str">
        <f t="shared" si="171"/>
        <v/>
      </c>
      <c r="AY316" s="44" t="str">
        <f t="shared" si="171"/>
        <v>環境造形</v>
      </c>
      <c r="AZ316" s="44" t="str">
        <f t="shared" si="171"/>
        <v/>
      </c>
    </row>
    <row r="317" spans="2:52" x14ac:dyDescent="0.2">
      <c r="B317" s="37">
        <f t="shared" si="139"/>
        <v>2</v>
      </c>
      <c r="C317" s="37">
        <f t="shared" si="140"/>
        <v>5</v>
      </c>
      <c r="D317" s="37" t="str">
        <f t="shared" si="141"/>
        <v>2003_2_5</v>
      </c>
      <c r="E317" s="37" t="str">
        <f t="shared" si="143"/>
        <v>2_5_2</v>
      </c>
      <c r="F317" s="37">
        <f t="shared" si="144"/>
        <v>2</v>
      </c>
      <c r="G317" s="37">
        <f t="shared" si="145"/>
        <v>12</v>
      </c>
      <c r="H317" s="37">
        <f t="shared" si="146"/>
        <v>2012</v>
      </c>
      <c r="I317" s="44">
        <v>2003</v>
      </c>
      <c r="J317" s="44" t="s">
        <v>404</v>
      </c>
      <c r="K317" s="44" t="s">
        <v>426</v>
      </c>
      <c r="L317" s="44" t="str">
        <f t="shared" si="147"/>
        <v>2003_地理歴史</v>
      </c>
      <c r="M317" s="44" t="str">
        <f t="shared" si="148"/>
        <v>2003_地理歴史_地理Ａ</v>
      </c>
      <c r="N317" s="44">
        <f t="shared" si="142"/>
        <v>2012</v>
      </c>
      <c r="P317" s="44">
        <f t="shared" si="149"/>
        <v>316</v>
      </c>
      <c r="X317" s="46">
        <v>14</v>
      </c>
      <c r="Y317" s="43">
        <f t="shared" si="164"/>
        <v>31</v>
      </c>
      <c r="Z317" s="44" t="str">
        <f t="shared" si="165"/>
        <v>農業</v>
      </c>
      <c r="AA317" s="44" t="str">
        <f t="shared" si="169"/>
        <v/>
      </c>
      <c r="AB317" s="44" t="str">
        <f t="shared" si="169"/>
        <v/>
      </c>
      <c r="AC317" s="44" t="str">
        <f t="shared" si="169"/>
        <v/>
      </c>
      <c r="AD317" s="44" t="str">
        <f t="shared" si="169"/>
        <v/>
      </c>
      <c r="AE317" s="44" t="str">
        <f t="shared" si="169"/>
        <v/>
      </c>
      <c r="AF317" s="44" t="str">
        <f t="shared" si="169"/>
        <v/>
      </c>
      <c r="AG317" s="44" t="str">
        <f t="shared" si="169"/>
        <v/>
      </c>
      <c r="AH317" s="44" t="str">
        <f t="shared" si="169"/>
        <v/>
      </c>
      <c r="AI317" s="44" t="str">
        <f t="shared" si="169"/>
        <v/>
      </c>
      <c r="AJ317" s="44" t="str">
        <f t="shared" si="169"/>
        <v/>
      </c>
      <c r="AK317" s="44" t="str">
        <f t="shared" si="170"/>
        <v/>
      </c>
      <c r="AL317" s="44" t="str">
        <f t="shared" si="170"/>
        <v/>
      </c>
      <c r="AM317" s="44" t="str">
        <f t="shared" si="170"/>
        <v/>
      </c>
      <c r="AN317" s="44" t="str">
        <f t="shared" si="170"/>
        <v>植物バイオテクノロジー</v>
      </c>
      <c r="AO317" s="44" t="str">
        <f t="shared" si="170"/>
        <v>自動車工学</v>
      </c>
      <c r="AP317" s="44" t="str">
        <f t="shared" si="170"/>
        <v>原価計算</v>
      </c>
      <c r="AQ317" s="44" t="str">
        <f t="shared" si="170"/>
        <v>資源増殖</v>
      </c>
      <c r="AR317" s="44" t="str">
        <f t="shared" si="170"/>
        <v>フードデザイン</v>
      </c>
      <c r="AS317" s="44" t="str">
        <f t="shared" si="170"/>
        <v>学校設定科目</v>
      </c>
      <c r="AT317" s="44" t="str">
        <f t="shared" si="170"/>
        <v/>
      </c>
      <c r="AU317" s="44" t="str">
        <f t="shared" si="171"/>
        <v/>
      </c>
      <c r="AV317" s="44" t="str">
        <f t="shared" si="171"/>
        <v/>
      </c>
      <c r="AW317" s="44" t="str">
        <f t="shared" si="171"/>
        <v/>
      </c>
      <c r="AX317" s="44" t="str">
        <f t="shared" si="171"/>
        <v/>
      </c>
      <c r="AY317" s="44" t="str">
        <f t="shared" si="171"/>
        <v>学校設定科目</v>
      </c>
      <c r="AZ317" s="44" t="str">
        <f t="shared" si="171"/>
        <v/>
      </c>
    </row>
    <row r="318" spans="2:52" x14ac:dyDescent="0.2">
      <c r="B318" s="37">
        <f t="shared" si="139"/>
        <v>2</v>
      </c>
      <c r="C318" s="37">
        <f t="shared" si="140"/>
        <v>6</v>
      </c>
      <c r="D318" s="37" t="str">
        <f t="shared" si="141"/>
        <v>2003_2_6</v>
      </c>
      <c r="E318" s="37" t="str">
        <f t="shared" si="143"/>
        <v>2_6_2</v>
      </c>
      <c r="F318" s="37">
        <f t="shared" si="144"/>
        <v>2</v>
      </c>
      <c r="G318" s="37">
        <f t="shared" si="145"/>
        <v>13</v>
      </c>
      <c r="H318" s="37">
        <f t="shared" si="146"/>
        <v>2013</v>
      </c>
      <c r="I318" s="44">
        <v>2003</v>
      </c>
      <c r="J318" s="44" t="s">
        <v>404</v>
      </c>
      <c r="K318" s="44" t="s">
        <v>427</v>
      </c>
      <c r="L318" s="44" t="str">
        <f t="shared" si="147"/>
        <v>2003_地理歴史</v>
      </c>
      <c r="M318" s="44" t="str">
        <f t="shared" si="148"/>
        <v>2003_地理歴史_地理Ｂ</v>
      </c>
      <c r="N318" s="44">
        <f t="shared" si="142"/>
        <v>2013</v>
      </c>
      <c r="P318" s="44">
        <f t="shared" si="149"/>
        <v>317</v>
      </c>
      <c r="X318" s="46">
        <v>15</v>
      </c>
      <c r="Y318" s="43">
        <f t="shared" si="164"/>
        <v>60</v>
      </c>
      <c r="Z318" s="44" t="str">
        <f t="shared" si="165"/>
        <v>工業</v>
      </c>
      <c r="AA318" s="44" t="str">
        <f t="shared" si="169"/>
        <v/>
      </c>
      <c r="AB318" s="44" t="str">
        <f t="shared" si="169"/>
        <v/>
      </c>
      <c r="AC318" s="44" t="str">
        <f t="shared" si="169"/>
        <v/>
      </c>
      <c r="AD318" s="44" t="str">
        <f t="shared" si="169"/>
        <v/>
      </c>
      <c r="AE318" s="44" t="str">
        <f t="shared" si="169"/>
        <v/>
      </c>
      <c r="AF318" s="44" t="str">
        <f t="shared" si="169"/>
        <v/>
      </c>
      <c r="AG318" s="44" t="str">
        <f t="shared" si="169"/>
        <v/>
      </c>
      <c r="AH318" s="44" t="str">
        <f t="shared" si="169"/>
        <v/>
      </c>
      <c r="AI318" s="44" t="str">
        <f t="shared" si="169"/>
        <v/>
      </c>
      <c r="AJ318" s="44" t="str">
        <f t="shared" si="169"/>
        <v/>
      </c>
      <c r="AK318" s="44" t="str">
        <f t="shared" si="170"/>
        <v/>
      </c>
      <c r="AL318" s="44" t="str">
        <f t="shared" si="170"/>
        <v/>
      </c>
      <c r="AM318" s="44" t="str">
        <f t="shared" si="170"/>
        <v/>
      </c>
      <c r="AN318" s="44" t="str">
        <f t="shared" si="170"/>
        <v>食品製造</v>
      </c>
      <c r="AO318" s="44" t="str">
        <f t="shared" si="170"/>
        <v>自動車整備</v>
      </c>
      <c r="AP318" s="44" t="str">
        <f t="shared" si="170"/>
        <v>管理会計</v>
      </c>
      <c r="AQ318" s="44" t="str">
        <f t="shared" si="170"/>
        <v>海洋生物</v>
      </c>
      <c r="AR318" s="44" t="str">
        <f t="shared" si="170"/>
        <v>食文化</v>
      </c>
      <c r="AS318" s="44" t="str">
        <f t="shared" si="170"/>
        <v/>
      </c>
      <c r="AT318" s="44" t="str">
        <f t="shared" si="170"/>
        <v/>
      </c>
      <c r="AU318" s="44" t="str">
        <f t="shared" si="171"/>
        <v/>
      </c>
      <c r="AV318" s="44" t="str">
        <f t="shared" si="171"/>
        <v/>
      </c>
      <c r="AW318" s="44" t="str">
        <f t="shared" si="171"/>
        <v/>
      </c>
      <c r="AX318" s="44" t="str">
        <f t="shared" si="171"/>
        <v/>
      </c>
      <c r="AY318" s="44" t="str">
        <f t="shared" si="171"/>
        <v/>
      </c>
      <c r="AZ318" s="44" t="str">
        <f t="shared" si="171"/>
        <v/>
      </c>
    </row>
    <row r="319" spans="2:52" x14ac:dyDescent="0.2">
      <c r="B319" s="37">
        <f t="shared" si="139"/>
        <v>2</v>
      </c>
      <c r="C319" s="37">
        <f t="shared" si="140"/>
        <v>7</v>
      </c>
      <c r="D319" s="37" t="str">
        <f t="shared" si="141"/>
        <v>2003_2_7</v>
      </c>
      <c r="E319" s="37" t="str">
        <f t="shared" si="143"/>
        <v>2_7_2</v>
      </c>
      <c r="F319" s="37">
        <f t="shared" si="144"/>
        <v>2</v>
      </c>
      <c r="G319" s="37">
        <f t="shared" si="145"/>
        <v>14</v>
      </c>
      <c r="H319" s="37">
        <f t="shared" si="146"/>
        <v>2014</v>
      </c>
      <c r="I319" s="44">
        <v>2003</v>
      </c>
      <c r="J319" s="44" t="s">
        <v>404</v>
      </c>
      <c r="K319" s="44" t="s">
        <v>568</v>
      </c>
      <c r="L319" s="44" t="str">
        <f t="shared" si="147"/>
        <v>2003_地理歴史</v>
      </c>
      <c r="M319" s="44" t="str">
        <f t="shared" si="148"/>
        <v>2003_地理歴史_学校設定科目</v>
      </c>
      <c r="N319" s="44">
        <f t="shared" si="142"/>
        <v>2014</v>
      </c>
      <c r="P319" s="44">
        <f t="shared" si="149"/>
        <v>318</v>
      </c>
      <c r="X319" s="46">
        <v>16</v>
      </c>
      <c r="Y319" s="43">
        <f t="shared" si="164"/>
        <v>22</v>
      </c>
      <c r="Z319" s="44" t="str">
        <f t="shared" si="165"/>
        <v>商業</v>
      </c>
      <c r="AA319" s="44" t="str">
        <f t="shared" si="169"/>
        <v/>
      </c>
      <c r="AB319" s="44" t="str">
        <f t="shared" si="169"/>
        <v/>
      </c>
      <c r="AC319" s="44" t="str">
        <f t="shared" si="169"/>
        <v/>
      </c>
      <c r="AD319" s="44" t="str">
        <f t="shared" si="169"/>
        <v/>
      </c>
      <c r="AE319" s="44" t="str">
        <f t="shared" si="169"/>
        <v/>
      </c>
      <c r="AF319" s="44" t="str">
        <f t="shared" si="169"/>
        <v/>
      </c>
      <c r="AG319" s="44" t="str">
        <f t="shared" si="169"/>
        <v/>
      </c>
      <c r="AH319" s="44" t="str">
        <f t="shared" si="169"/>
        <v/>
      </c>
      <c r="AI319" s="44" t="str">
        <f t="shared" si="169"/>
        <v/>
      </c>
      <c r="AJ319" s="44" t="str">
        <f t="shared" si="169"/>
        <v/>
      </c>
      <c r="AK319" s="44" t="str">
        <f t="shared" si="170"/>
        <v/>
      </c>
      <c r="AL319" s="44" t="str">
        <f t="shared" si="170"/>
        <v/>
      </c>
      <c r="AM319" s="44" t="str">
        <f t="shared" si="170"/>
        <v/>
      </c>
      <c r="AN319" s="44" t="str">
        <f t="shared" si="170"/>
        <v>食品化学</v>
      </c>
      <c r="AO319" s="44" t="str">
        <f t="shared" si="170"/>
        <v>船舶工学</v>
      </c>
      <c r="AP319" s="44" t="str">
        <f t="shared" si="170"/>
        <v>情報処理</v>
      </c>
      <c r="AQ319" s="44" t="str">
        <f t="shared" si="170"/>
        <v>海洋環境</v>
      </c>
      <c r="AR319" s="44" t="str">
        <f t="shared" si="170"/>
        <v>調理</v>
      </c>
      <c r="AS319" s="44" t="str">
        <f t="shared" si="170"/>
        <v/>
      </c>
      <c r="AT319" s="44" t="str">
        <f t="shared" si="170"/>
        <v/>
      </c>
      <c r="AU319" s="44" t="str">
        <f t="shared" si="171"/>
        <v/>
      </c>
      <c r="AV319" s="44" t="str">
        <f t="shared" si="171"/>
        <v/>
      </c>
      <c r="AW319" s="44" t="str">
        <f t="shared" si="171"/>
        <v/>
      </c>
      <c r="AX319" s="44" t="str">
        <f t="shared" si="171"/>
        <v/>
      </c>
      <c r="AY319" s="44" t="str">
        <f t="shared" si="171"/>
        <v/>
      </c>
      <c r="AZ319" s="44" t="str">
        <f t="shared" si="171"/>
        <v/>
      </c>
    </row>
    <row r="320" spans="2:52" x14ac:dyDescent="0.2">
      <c r="B320" s="37">
        <f t="shared" si="139"/>
        <v>3</v>
      </c>
      <c r="C320" s="37">
        <f t="shared" si="140"/>
        <v>1</v>
      </c>
      <c r="D320" s="37" t="str">
        <f t="shared" si="141"/>
        <v>2003_3_1</v>
      </c>
      <c r="E320" s="37" t="str">
        <f t="shared" si="143"/>
        <v>2_1_3</v>
      </c>
      <c r="F320" s="37">
        <f t="shared" si="144"/>
        <v>2</v>
      </c>
      <c r="G320" s="37">
        <f t="shared" si="145"/>
        <v>15</v>
      </c>
      <c r="H320" s="37">
        <f t="shared" si="146"/>
        <v>2015</v>
      </c>
      <c r="I320" s="44">
        <v>2003</v>
      </c>
      <c r="J320" s="44" t="s">
        <v>65</v>
      </c>
      <c r="K320" s="44" t="s">
        <v>335</v>
      </c>
      <c r="L320" s="44" t="str">
        <f t="shared" si="147"/>
        <v>2003_公民</v>
      </c>
      <c r="M320" s="44" t="str">
        <f t="shared" si="148"/>
        <v>2003_公民_現代社会</v>
      </c>
      <c r="N320" s="44">
        <f t="shared" si="142"/>
        <v>2015</v>
      </c>
      <c r="P320" s="44">
        <f t="shared" si="149"/>
        <v>319</v>
      </c>
      <c r="X320" s="46">
        <v>17</v>
      </c>
      <c r="Y320" s="43">
        <f t="shared" si="164"/>
        <v>23</v>
      </c>
      <c r="Z320" s="44" t="str">
        <f t="shared" si="165"/>
        <v>水産</v>
      </c>
      <c r="AA320" s="44" t="str">
        <f t="shared" si="169"/>
        <v/>
      </c>
      <c r="AB320" s="44" t="str">
        <f t="shared" si="169"/>
        <v/>
      </c>
      <c r="AC320" s="44" t="str">
        <f t="shared" si="169"/>
        <v/>
      </c>
      <c r="AD320" s="44" t="str">
        <f t="shared" si="169"/>
        <v/>
      </c>
      <c r="AE320" s="44" t="str">
        <f t="shared" si="169"/>
        <v/>
      </c>
      <c r="AF320" s="44" t="str">
        <f t="shared" si="169"/>
        <v/>
      </c>
      <c r="AG320" s="44" t="str">
        <f t="shared" si="169"/>
        <v/>
      </c>
      <c r="AH320" s="44" t="str">
        <f t="shared" si="169"/>
        <v/>
      </c>
      <c r="AI320" s="44" t="str">
        <f t="shared" si="169"/>
        <v/>
      </c>
      <c r="AJ320" s="44" t="str">
        <f t="shared" si="169"/>
        <v/>
      </c>
      <c r="AK320" s="44" t="str">
        <f t="shared" si="170"/>
        <v/>
      </c>
      <c r="AL320" s="44" t="str">
        <f t="shared" si="170"/>
        <v/>
      </c>
      <c r="AM320" s="44" t="str">
        <f t="shared" si="170"/>
        <v/>
      </c>
      <c r="AN320" s="44" t="str">
        <f t="shared" si="170"/>
        <v>食品微生物</v>
      </c>
      <c r="AO320" s="44" t="str">
        <f t="shared" si="170"/>
        <v>電気回路</v>
      </c>
      <c r="AP320" s="44" t="str">
        <f t="shared" si="170"/>
        <v>ソフトウェア活用</v>
      </c>
      <c r="AQ320" s="44" t="str">
        <f t="shared" si="170"/>
        <v>小型船舶</v>
      </c>
      <c r="AR320" s="44" t="str">
        <f t="shared" si="170"/>
        <v>栄養</v>
      </c>
      <c r="AS320" s="44" t="str">
        <f t="shared" si="170"/>
        <v/>
      </c>
      <c r="AT320" s="44" t="str">
        <f t="shared" si="170"/>
        <v/>
      </c>
      <c r="AU320" s="44" t="str">
        <f t="shared" si="171"/>
        <v/>
      </c>
      <c r="AV320" s="44" t="str">
        <f t="shared" si="171"/>
        <v/>
      </c>
      <c r="AW320" s="44" t="str">
        <f t="shared" si="171"/>
        <v/>
      </c>
      <c r="AX320" s="44" t="str">
        <f t="shared" si="171"/>
        <v/>
      </c>
      <c r="AY320" s="44" t="str">
        <f t="shared" si="171"/>
        <v/>
      </c>
      <c r="AZ320" s="44" t="str">
        <f t="shared" si="171"/>
        <v/>
      </c>
    </row>
    <row r="321" spans="2:52" x14ac:dyDescent="0.2">
      <c r="B321" s="37">
        <f t="shared" si="139"/>
        <v>3</v>
      </c>
      <c r="C321" s="37">
        <f t="shared" si="140"/>
        <v>2</v>
      </c>
      <c r="D321" s="37" t="str">
        <f t="shared" si="141"/>
        <v>2003_3_2</v>
      </c>
      <c r="E321" s="37" t="str">
        <f t="shared" si="143"/>
        <v>2_2_3</v>
      </c>
      <c r="F321" s="37">
        <f t="shared" si="144"/>
        <v>2</v>
      </c>
      <c r="G321" s="37">
        <f t="shared" si="145"/>
        <v>16</v>
      </c>
      <c r="H321" s="37">
        <f t="shared" si="146"/>
        <v>2016</v>
      </c>
      <c r="I321" s="44">
        <v>2003</v>
      </c>
      <c r="J321" s="44" t="s">
        <v>65</v>
      </c>
      <c r="K321" s="44" t="s">
        <v>67</v>
      </c>
      <c r="L321" s="44" t="str">
        <f t="shared" si="147"/>
        <v>2003_公民</v>
      </c>
      <c r="M321" s="44" t="str">
        <f t="shared" si="148"/>
        <v>2003_公民_倫理</v>
      </c>
      <c r="N321" s="44">
        <f t="shared" si="142"/>
        <v>2016</v>
      </c>
      <c r="P321" s="44">
        <f t="shared" si="149"/>
        <v>320</v>
      </c>
      <c r="X321" s="46">
        <v>18</v>
      </c>
      <c r="Y321" s="43">
        <f t="shared" si="164"/>
        <v>22</v>
      </c>
      <c r="Z321" s="44" t="str">
        <f t="shared" si="165"/>
        <v>専・家庭</v>
      </c>
      <c r="AA321" s="44" t="str">
        <f t="shared" si="169"/>
        <v/>
      </c>
      <c r="AB321" s="44" t="str">
        <f t="shared" si="169"/>
        <v/>
      </c>
      <c r="AC321" s="44" t="str">
        <f t="shared" si="169"/>
        <v/>
      </c>
      <c r="AD321" s="44" t="str">
        <f t="shared" si="169"/>
        <v/>
      </c>
      <c r="AE321" s="44" t="str">
        <f t="shared" si="169"/>
        <v/>
      </c>
      <c r="AF321" s="44" t="str">
        <f t="shared" si="169"/>
        <v/>
      </c>
      <c r="AG321" s="44" t="str">
        <f t="shared" si="169"/>
        <v/>
      </c>
      <c r="AH321" s="44" t="str">
        <f t="shared" si="169"/>
        <v/>
      </c>
      <c r="AI321" s="44" t="str">
        <f t="shared" si="169"/>
        <v/>
      </c>
      <c r="AJ321" s="44" t="str">
        <f t="shared" si="169"/>
        <v/>
      </c>
      <c r="AK321" s="44" t="str">
        <f t="shared" si="170"/>
        <v/>
      </c>
      <c r="AL321" s="44" t="str">
        <f t="shared" si="170"/>
        <v/>
      </c>
      <c r="AM321" s="44" t="str">
        <f t="shared" si="170"/>
        <v/>
      </c>
      <c r="AN321" s="44" t="str">
        <f t="shared" si="170"/>
        <v>食品流通</v>
      </c>
      <c r="AO321" s="44" t="str">
        <f t="shared" si="170"/>
        <v>電気機器</v>
      </c>
      <c r="AP321" s="44" t="str">
        <f t="shared" si="170"/>
        <v>プログラミング</v>
      </c>
      <c r="AQ321" s="44" t="str">
        <f t="shared" si="170"/>
        <v>食品製造</v>
      </c>
      <c r="AR321" s="44" t="str">
        <f t="shared" si="170"/>
        <v>食品</v>
      </c>
      <c r="AS321" s="44" t="str">
        <f t="shared" si="170"/>
        <v/>
      </c>
      <c r="AT321" s="44" t="str">
        <f t="shared" si="170"/>
        <v/>
      </c>
      <c r="AU321" s="44" t="str">
        <f t="shared" si="171"/>
        <v/>
      </c>
      <c r="AV321" s="44" t="str">
        <f t="shared" si="171"/>
        <v/>
      </c>
      <c r="AW321" s="44" t="str">
        <f t="shared" si="171"/>
        <v/>
      </c>
      <c r="AX321" s="44" t="str">
        <f t="shared" si="171"/>
        <v/>
      </c>
      <c r="AY321" s="44" t="str">
        <f t="shared" si="171"/>
        <v/>
      </c>
      <c r="AZ321" s="44" t="str">
        <f t="shared" si="171"/>
        <v/>
      </c>
    </row>
    <row r="322" spans="2:52" x14ac:dyDescent="0.2">
      <c r="B322" s="37">
        <f t="shared" ref="B322:B385" si="172">IF($I322="","",IF($I321&lt;&gt;$I322,1,IF($J321&lt;&gt;$J322,B321+1,B321)))</f>
        <v>3</v>
      </c>
      <c r="C322" s="37">
        <f t="shared" ref="C322:C385" si="173">IF($I322="","",IF($J321&lt;&gt;$J322,1,C321+1))</f>
        <v>3</v>
      </c>
      <c r="D322" s="37" t="str">
        <f t="shared" ref="D322:D385" si="174">IF($I322="","",$I322&amp;"_"&amp;$B322&amp;"_"&amp;$C322)</f>
        <v>2003_3_3</v>
      </c>
      <c r="E322" s="37" t="str">
        <f t="shared" si="143"/>
        <v>2_3_3</v>
      </c>
      <c r="F322" s="37">
        <f t="shared" si="144"/>
        <v>2</v>
      </c>
      <c r="G322" s="37">
        <f t="shared" si="145"/>
        <v>17</v>
      </c>
      <c r="H322" s="37">
        <f t="shared" si="146"/>
        <v>2017</v>
      </c>
      <c r="I322" s="44">
        <v>2003</v>
      </c>
      <c r="J322" s="44" t="s">
        <v>65</v>
      </c>
      <c r="K322" s="44" t="s">
        <v>68</v>
      </c>
      <c r="L322" s="44" t="str">
        <f t="shared" si="147"/>
        <v>2003_公民</v>
      </c>
      <c r="M322" s="44" t="str">
        <f t="shared" si="148"/>
        <v>2003_公民_政治・経済</v>
      </c>
      <c r="N322" s="44">
        <f t="shared" ref="N322:N385" si="175">H322</f>
        <v>2017</v>
      </c>
      <c r="P322" s="44">
        <f t="shared" si="149"/>
        <v>321</v>
      </c>
      <c r="X322" s="46">
        <v>19</v>
      </c>
      <c r="Y322" s="43">
        <f t="shared" si="164"/>
        <v>14</v>
      </c>
      <c r="Z322" s="44" t="str">
        <f t="shared" si="165"/>
        <v>看護</v>
      </c>
      <c r="AA322" s="44" t="str">
        <f t="shared" si="169"/>
        <v/>
      </c>
      <c r="AB322" s="44" t="str">
        <f t="shared" si="169"/>
        <v/>
      </c>
      <c r="AC322" s="44" t="str">
        <f t="shared" si="169"/>
        <v/>
      </c>
      <c r="AD322" s="44" t="str">
        <f t="shared" si="169"/>
        <v/>
      </c>
      <c r="AE322" s="44" t="str">
        <f t="shared" si="169"/>
        <v/>
      </c>
      <c r="AF322" s="44" t="str">
        <f t="shared" si="169"/>
        <v/>
      </c>
      <c r="AG322" s="44" t="str">
        <f t="shared" si="169"/>
        <v/>
      </c>
      <c r="AH322" s="44" t="str">
        <f t="shared" si="169"/>
        <v/>
      </c>
      <c r="AI322" s="44" t="str">
        <f t="shared" si="169"/>
        <v/>
      </c>
      <c r="AJ322" s="44" t="str">
        <f t="shared" si="169"/>
        <v/>
      </c>
      <c r="AK322" s="44" t="str">
        <f t="shared" si="170"/>
        <v/>
      </c>
      <c r="AL322" s="44" t="str">
        <f t="shared" si="170"/>
        <v/>
      </c>
      <c r="AM322" s="44" t="str">
        <f t="shared" si="170"/>
        <v/>
      </c>
      <c r="AN322" s="44" t="str">
        <f t="shared" si="170"/>
        <v>森林科学</v>
      </c>
      <c r="AO322" s="44" t="str">
        <f t="shared" si="170"/>
        <v>電力技術</v>
      </c>
      <c r="AP322" s="44" t="str">
        <f t="shared" si="170"/>
        <v>ネットワーク活用</v>
      </c>
      <c r="AQ322" s="44" t="str">
        <f t="shared" si="170"/>
        <v>食品管理</v>
      </c>
      <c r="AR322" s="44" t="str">
        <f t="shared" si="170"/>
        <v>食品衛生</v>
      </c>
      <c r="AS322" s="44" t="str">
        <f t="shared" si="170"/>
        <v/>
      </c>
      <c r="AT322" s="44" t="str">
        <f t="shared" si="170"/>
        <v/>
      </c>
      <c r="AU322" s="44" t="str">
        <f t="shared" si="171"/>
        <v/>
      </c>
      <c r="AV322" s="44" t="str">
        <f t="shared" si="171"/>
        <v/>
      </c>
      <c r="AW322" s="44" t="str">
        <f t="shared" si="171"/>
        <v/>
      </c>
      <c r="AX322" s="44" t="str">
        <f t="shared" si="171"/>
        <v/>
      </c>
      <c r="AY322" s="44" t="str">
        <f t="shared" si="171"/>
        <v/>
      </c>
      <c r="AZ322" s="44" t="str">
        <f t="shared" si="171"/>
        <v/>
      </c>
    </row>
    <row r="323" spans="2:52" x14ac:dyDescent="0.2">
      <c r="B323" s="37">
        <f t="shared" si="172"/>
        <v>3</v>
      </c>
      <c r="C323" s="37">
        <f t="shared" si="173"/>
        <v>4</v>
      </c>
      <c r="D323" s="37" t="str">
        <f t="shared" si="174"/>
        <v>2003_3_4</v>
      </c>
      <c r="E323" s="37" t="str">
        <f t="shared" ref="E323:E386" si="176">IF($I323="","",$F323&amp;"_"&amp;$C323&amp;"_"&amp;$B323)</f>
        <v>2_4_3</v>
      </c>
      <c r="F323" s="37">
        <f t="shared" ref="F323:F386" si="177">IF($I323="","",IF($I322&lt;&gt;$I323,F322+1,F322))</f>
        <v>2</v>
      </c>
      <c r="G323" s="37">
        <f t="shared" ref="G323:G386" si="178">IF($I323="","",IF($I322&lt;&gt;$I323,1,G322+1))</f>
        <v>18</v>
      </c>
      <c r="H323" s="37">
        <f t="shared" ref="H323:H386" si="179">IF($I323="","",1000*F323+G323)</f>
        <v>2018</v>
      </c>
      <c r="I323" s="44">
        <v>2003</v>
      </c>
      <c r="J323" s="44" t="s">
        <v>65</v>
      </c>
      <c r="K323" s="44" t="s">
        <v>568</v>
      </c>
      <c r="L323" s="44" t="str">
        <f t="shared" ref="L323:L386" si="180">$I323&amp;"_"&amp;$J323</f>
        <v>2003_公民</v>
      </c>
      <c r="M323" s="44" t="str">
        <f t="shared" ref="M323:M386" si="181">$I323&amp;"_"&amp;$J323&amp;"_"&amp;$K323</f>
        <v>2003_公民_学校設定科目</v>
      </c>
      <c r="N323" s="44">
        <f t="shared" si="175"/>
        <v>2018</v>
      </c>
      <c r="P323" s="44">
        <f t="shared" ref="P323:P386" si="182">IF(COUNTIF(K323,"*"&amp;$X$1&amp;"*"),P322+1,P322)</f>
        <v>322</v>
      </c>
      <c r="X323" s="46">
        <v>20</v>
      </c>
      <c r="Y323" s="43">
        <f t="shared" si="164"/>
        <v>13</v>
      </c>
      <c r="Z323" s="44" t="str">
        <f t="shared" si="165"/>
        <v>専・情報</v>
      </c>
      <c r="AA323" s="44" t="str">
        <f t="shared" si="169"/>
        <v/>
      </c>
      <c r="AB323" s="44" t="str">
        <f t="shared" si="169"/>
        <v/>
      </c>
      <c r="AC323" s="44" t="str">
        <f t="shared" si="169"/>
        <v/>
      </c>
      <c r="AD323" s="44" t="str">
        <f t="shared" si="169"/>
        <v/>
      </c>
      <c r="AE323" s="44" t="str">
        <f t="shared" si="169"/>
        <v/>
      </c>
      <c r="AF323" s="44" t="str">
        <f t="shared" si="169"/>
        <v/>
      </c>
      <c r="AG323" s="44" t="str">
        <f t="shared" si="169"/>
        <v/>
      </c>
      <c r="AH323" s="44" t="str">
        <f t="shared" si="169"/>
        <v/>
      </c>
      <c r="AI323" s="44" t="str">
        <f t="shared" si="169"/>
        <v/>
      </c>
      <c r="AJ323" s="44" t="str">
        <f t="shared" si="169"/>
        <v/>
      </c>
      <c r="AK323" s="44" t="str">
        <f t="shared" si="170"/>
        <v/>
      </c>
      <c r="AL323" s="44" t="str">
        <f t="shared" si="170"/>
        <v/>
      </c>
      <c r="AM323" s="44" t="str">
        <f t="shared" si="170"/>
        <v/>
      </c>
      <c r="AN323" s="44" t="str">
        <f t="shared" si="170"/>
        <v>森林経営</v>
      </c>
      <c r="AO323" s="44" t="str">
        <f t="shared" si="170"/>
        <v>電子技術</v>
      </c>
      <c r="AP323" s="44" t="str">
        <f t="shared" si="170"/>
        <v>ネットワーク管理</v>
      </c>
      <c r="AQ323" s="44" t="str">
        <f t="shared" si="170"/>
        <v>水産流通</v>
      </c>
      <c r="AR323" s="44" t="str">
        <f t="shared" si="170"/>
        <v>公衆衛生</v>
      </c>
      <c r="AS323" s="44" t="str">
        <f t="shared" si="170"/>
        <v/>
      </c>
      <c r="AT323" s="44" t="str">
        <f t="shared" si="170"/>
        <v/>
      </c>
      <c r="AU323" s="44" t="str">
        <f t="shared" si="171"/>
        <v/>
      </c>
      <c r="AV323" s="44" t="str">
        <f t="shared" si="171"/>
        <v/>
      </c>
      <c r="AW323" s="44" t="str">
        <f t="shared" si="171"/>
        <v/>
      </c>
      <c r="AX323" s="44" t="str">
        <f t="shared" si="171"/>
        <v/>
      </c>
      <c r="AY323" s="44" t="str">
        <f t="shared" si="171"/>
        <v/>
      </c>
      <c r="AZ323" s="44" t="str">
        <f t="shared" si="171"/>
        <v/>
      </c>
    </row>
    <row r="324" spans="2:52" x14ac:dyDescent="0.2">
      <c r="B324" s="37">
        <f t="shared" si="172"/>
        <v>4</v>
      </c>
      <c r="C324" s="37">
        <f t="shared" si="173"/>
        <v>1</v>
      </c>
      <c r="D324" s="37" t="str">
        <f t="shared" si="174"/>
        <v>2003_4_1</v>
      </c>
      <c r="E324" s="37" t="str">
        <f t="shared" si="176"/>
        <v>2_1_4</v>
      </c>
      <c r="F324" s="37">
        <f t="shared" si="177"/>
        <v>2</v>
      </c>
      <c r="G324" s="37">
        <f t="shared" si="178"/>
        <v>19</v>
      </c>
      <c r="H324" s="37">
        <f t="shared" si="179"/>
        <v>2019</v>
      </c>
      <c r="I324" s="44">
        <v>2003</v>
      </c>
      <c r="J324" s="44" t="s">
        <v>69</v>
      </c>
      <c r="K324" s="44" t="s">
        <v>569</v>
      </c>
      <c r="L324" s="44" t="str">
        <f t="shared" si="180"/>
        <v>2003_数学</v>
      </c>
      <c r="M324" s="44" t="str">
        <f t="shared" si="181"/>
        <v>2003_数学_数学基礎</v>
      </c>
      <c r="N324" s="44">
        <f t="shared" si="175"/>
        <v>2019</v>
      </c>
      <c r="P324" s="44">
        <f t="shared" si="182"/>
        <v>323</v>
      </c>
      <c r="X324" s="46">
        <v>21</v>
      </c>
      <c r="Y324" s="43">
        <f t="shared" si="164"/>
        <v>10</v>
      </c>
      <c r="Z324" s="44" t="str">
        <f t="shared" si="165"/>
        <v>福祉</v>
      </c>
      <c r="AA324" s="44" t="str">
        <f t="shared" ref="AA324:AJ333" si="183">IFERROR(VLOOKUP($W$301&amp;"_"&amp;AA$301&amp;"_"&amp;$X324,$D:$K,8,0),"")</f>
        <v/>
      </c>
      <c r="AB324" s="44" t="str">
        <f t="shared" si="183"/>
        <v/>
      </c>
      <c r="AC324" s="44" t="str">
        <f t="shared" si="183"/>
        <v/>
      </c>
      <c r="AD324" s="44" t="str">
        <f t="shared" si="183"/>
        <v/>
      </c>
      <c r="AE324" s="44" t="str">
        <f t="shared" si="183"/>
        <v/>
      </c>
      <c r="AF324" s="44" t="str">
        <f t="shared" si="183"/>
        <v/>
      </c>
      <c r="AG324" s="44" t="str">
        <f t="shared" si="183"/>
        <v/>
      </c>
      <c r="AH324" s="44" t="str">
        <f t="shared" si="183"/>
        <v/>
      </c>
      <c r="AI324" s="44" t="str">
        <f t="shared" si="183"/>
        <v/>
      </c>
      <c r="AJ324" s="44" t="str">
        <f t="shared" si="183"/>
        <v/>
      </c>
      <c r="AK324" s="44" t="str">
        <f t="shared" ref="AK324:AT333" si="184">IFERROR(VLOOKUP($W$301&amp;"_"&amp;AK$301&amp;"_"&amp;$X324,$D:$K,8,0),"")</f>
        <v/>
      </c>
      <c r="AL324" s="44" t="str">
        <f t="shared" si="184"/>
        <v/>
      </c>
      <c r="AM324" s="44" t="str">
        <f t="shared" si="184"/>
        <v/>
      </c>
      <c r="AN324" s="44" t="str">
        <f t="shared" si="184"/>
        <v>林産物利用</v>
      </c>
      <c r="AO324" s="44" t="str">
        <f t="shared" si="184"/>
        <v>電子回路</v>
      </c>
      <c r="AP324" s="44" t="str">
        <f t="shared" si="184"/>
        <v>情報の表現と管理</v>
      </c>
      <c r="AQ324" s="44" t="str">
        <f t="shared" si="184"/>
        <v>ダイビング</v>
      </c>
      <c r="AR324" s="44" t="str">
        <f t="shared" si="184"/>
        <v>総合調理実習</v>
      </c>
      <c r="AS324" s="44" t="str">
        <f t="shared" si="184"/>
        <v/>
      </c>
      <c r="AT324" s="44" t="str">
        <f t="shared" si="184"/>
        <v/>
      </c>
      <c r="AU324" s="44" t="str">
        <f t="shared" ref="AU324:AZ333" si="185">IFERROR(VLOOKUP($W$301&amp;"_"&amp;AU$301&amp;"_"&amp;$X324,$D:$K,8,0),"")</f>
        <v/>
      </c>
      <c r="AV324" s="44" t="str">
        <f t="shared" si="185"/>
        <v/>
      </c>
      <c r="AW324" s="44" t="str">
        <f t="shared" si="185"/>
        <v/>
      </c>
      <c r="AX324" s="44" t="str">
        <f t="shared" si="185"/>
        <v/>
      </c>
      <c r="AY324" s="44" t="str">
        <f t="shared" si="185"/>
        <v/>
      </c>
      <c r="AZ324" s="44" t="str">
        <f t="shared" si="185"/>
        <v/>
      </c>
    </row>
    <row r="325" spans="2:52" x14ac:dyDescent="0.2">
      <c r="B325" s="37">
        <f t="shared" si="172"/>
        <v>4</v>
      </c>
      <c r="C325" s="37">
        <f t="shared" si="173"/>
        <v>2</v>
      </c>
      <c r="D325" s="37" t="str">
        <f t="shared" si="174"/>
        <v>2003_4_2</v>
      </c>
      <c r="E325" s="37" t="str">
        <f t="shared" si="176"/>
        <v>2_2_4</v>
      </c>
      <c r="F325" s="37">
        <f t="shared" si="177"/>
        <v>2</v>
      </c>
      <c r="G325" s="37">
        <f t="shared" si="178"/>
        <v>20</v>
      </c>
      <c r="H325" s="37">
        <f t="shared" si="179"/>
        <v>2020</v>
      </c>
      <c r="I325" s="44">
        <v>2003</v>
      </c>
      <c r="J325" s="44" t="s">
        <v>69</v>
      </c>
      <c r="K325" s="44" t="s">
        <v>70</v>
      </c>
      <c r="L325" s="44" t="str">
        <f t="shared" si="180"/>
        <v>2003_数学</v>
      </c>
      <c r="M325" s="44" t="str">
        <f t="shared" si="181"/>
        <v>2003_数学_数学Ⅰ</v>
      </c>
      <c r="N325" s="44">
        <f t="shared" si="175"/>
        <v>2020</v>
      </c>
      <c r="P325" s="44">
        <f t="shared" si="182"/>
        <v>324</v>
      </c>
      <c r="X325" s="46">
        <v>22</v>
      </c>
      <c r="Y325" s="43">
        <f t="shared" si="164"/>
        <v>8</v>
      </c>
      <c r="Z325" s="44" t="str">
        <f t="shared" si="165"/>
        <v>専・理数</v>
      </c>
      <c r="AA325" s="44" t="str">
        <f t="shared" si="183"/>
        <v/>
      </c>
      <c r="AB325" s="44" t="str">
        <f t="shared" si="183"/>
        <v/>
      </c>
      <c r="AC325" s="44" t="str">
        <f t="shared" si="183"/>
        <v/>
      </c>
      <c r="AD325" s="44" t="str">
        <f t="shared" si="183"/>
        <v/>
      </c>
      <c r="AE325" s="44" t="str">
        <f t="shared" si="183"/>
        <v/>
      </c>
      <c r="AF325" s="44" t="str">
        <f t="shared" si="183"/>
        <v/>
      </c>
      <c r="AG325" s="44" t="str">
        <f t="shared" si="183"/>
        <v/>
      </c>
      <c r="AH325" s="44" t="str">
        <f t="shared" si="183"/>
        <v/>
      </c>
      <c r="AI325" s="44" t="str">
        <f t="shared" si="183"/>
        <v/>
      </c>
      <c r="AJ325" s="44" t="str">
        <f t="shared" si="183"/>
        <v/>
      </c>
      <c r="AK325" s="44" t="str">
        <f t="shared" si="184"/>
        <v/>
      </c>
      <c r="AL325" s="44" t="str">
        <f t="shared" si="184"/>
        <v/>
      </c>
      <c r="AM325" s="44" t="str">
        <f t="shared" si="184"/>
        <v/>
      </c>
      <c r="AN325" s="44" t="str">
        <f t="shared" si="184"/>
        <v>農業土木設計</v>
      </c>
      <c r="AO325" s="44" t="str">
        <f t="shared" si="184"/>
        <v>電子計測制御</v>
      </c>
      <c r="AP325" s="44" t="str">
        <f t="shared" si="184"/>
        <v>学校設定科目</v>
      </c>
      <c r="AQ325" s="44" t="str">
        <f t="shared" si="184"/>
        <v>マリンスポーツ</v>
      </c>
      <c r="AR325" s="44" t="str">
        <f t="shared" si="184"/>
        <v>学校設定科目</v>
      </c>
      <c r="AS325" s="44" t="str">
        <f t="shared" si="184"/>
        <v/>
      </c>
      <c r="AT325" s="44" t="str">
        <f t="shared" si="184"/>
        <v/>
      </c>
      <c r="AU325" s="44" t="str">
        <f t="shared" si="185"/>
        <v/>
      </c>
      <c r="AV325" s="44" t="str">
        <f t="shared" si="185"/>
        <v/>
      </c>
      <c r="AW325" s="44" t="str">
        <f t="shared" si="185"/>
        <v/>
      </c>
      <c r="AX325" s="44" t="str">
        <f t="shared" si="185"/>
        <v/>
      </c>
      <c r="AY325" s="44" t="str">
        <f t="shared" si="185"/>
        <v/>
      </c>
      <c r="AZ325" s="44" t="str">
        <f t="shared" si="185"/>
        <v/>
      </c>
    </row>
    <row r="326" spans="2:52" x14ac:dyDescent="0.2">
      <c r="B326" s="37">
        <f t="shared" si="172"/>
        <v>4</v>
      </c>
      <c r="C326" s="37">
        <f t="shared" si="173"/>
        <v>3</v>
      </c>
      <c r="D326" s="37" t="str">
        <f t="shared" si="174"/>
        <v>2003_4_3</v>
      </c>
      <c r="E326" s="37" t="str">
        <f t="shared" si="176"/>
        <v>2_3_4</v>
      </c>
      <c r="F326" s="37">
        <f t="shared" si="177"/>
        <v>2</v>
      </c>
      <c r="G326" s="37">
        <f t="shared" si="178"/>
        <v>21</v>
      </c>
      <c r="H326" s="37">
        <f t="shared" si="179"/>
        <v>2021</v>
      </c>
      <c r="I326" s="44">
        <v>2003</v>
      </c>
      <c r="J326" s="44" t="s">
        <v>69</v>
      </c>
      <c r="K326" s="44" t="s">
        <v>71</v>
      </c>
      <c r="L326" s="44" t="str">
        <f t="shared" si="180"/>
        <v>2003_数学</v>
      </c>
      <c r="M326" s="44" t="str">
        <f t="shared" si="181"/>
        <v>2003_数学_数学Ⅱ</v>
      </c>
      <c r="N326" s="44">
        <f t="shared" si="175"/>
        <v>2021</v>
      </c>
      <c r="P326" s="44">
        <f t="shared" si="182"/>
        <v>325</v>
      </c>
      <c r="X326" s="46">
        <v>23</v>
      </c>
      <c r="Y326" s="43">
        <f t="shared" si="164"/>
        <v>9</v>
      </c>
      <c r="Z326" s="44" t="str">
        <f t="shared" si="165"/>
        <v>体育</v>
      </c>
      <c r="AA326" s="44" t="str">
        <f t="shared" si="183"/>
        <v/>
      </c>
      <c r="AB326" s="44" t="str">
        <f t="shared" si="183"/>
        <v/>
      </c>
      <c r="AC326" s="44" t="str">
        <f t="shared" si="183"/>
        <v/>
      </c>
      <c r="AD326" s="44" t="str">
        <f t="shared" si="183"/>
        <v/>
      </c>
      <c r="AE326" s="44" t="str">
        <f t="shared" si="183"/>
        <v/>
      </c>
      <c r="AF326" s="44" t="str">
        <f t="shared" si="183"/>
        <v/>
      </c>
      <c r="AG326" s="44" t="str">
        <f t="shared" si="183"/>
        <v/>
      </c>
      <c r="AH326" s="44" t="str">
        <f t="shared" si="183"/>
        <v/>
      </c>
      <c r="AI326" s="44" t="str">
        <f t="shared" si="183"/>
        <v/>
      </c>
      <c r="AJ326" s="44" t="str">
        <f t="shared" si="183"/>
        <v/>
      </c>
      <c r="AK326" s="44" t="str">
        <f t="shared" si="184"/>
        <v/>
      </c>
      <c r="AL326" s="44" t="str">
        <f t="shared" si="184"/>
        <v/>
      </c>
      <c r="AM326" s="44" t="str">
        <f t="shared" si="184"/>
        <v/>
      </c>
      <c r="AN326" s="44" t="str">
        <f t="shared" si="184"/>
        <v>農業土木施工</v>
      </c>
      <c r="AO326" s="44" t="str">
        <f t="shared" si="184"/>
        <v>通信技術</v>
      </c>
      <c r="AP326" s="44" t="str">
        <f t="shared" si="184"/>
        <v/>
      </c>
      <c r="AQ326" s="44" t="str">
        <f t="shared" si="184"/>
        <v>学校設定科目</v>
      </c>
      <c r="AR326" s="44" t="str">
        <f t="shared" si="184"/>
        <v/>
      </c>
      <c r="AS326" s="44" t="str">
        <f t="shared" si="184"/>
        <v/>
      </c>
      <c r="AT326" s="44" t="str">
        <f t="shared" si="184"/>
        <v/>
      </c>
      <c r="AU326" s="44" t="str">
        <f t="shared" si="185"/>
        <v/>
      </c>
      <c r="AV326" s="44" t="str">
        <f t="shared" si="185"/>
        <v/>
      </c>
      <c r="AW326" s="44" t="str">
        <f t="shared" si="185"/>
        <v/>
      </c>
      <c r="AX326" s="44" t="str">
        <f t="shared" si="185"/>
        <v/>
      </c>
      <c r="AY326" s="44" t="str">
        <f t="shared" si="185"/>
        <v/>
      </c>
      <c r="AZ326" s="44" t="str">
        <f t="shared" si="185"/>
        <v/>
      </c>
    </row>
    <row r="327" spans="2:52" x14ac:dyDescent="0.2">
      <c r="B327" s="37">
        <f t="shared" si="172"/>
        <v>4</v>
      </c>
      <c r="C327" s="37">
        <f t="shared" si="173"/>
        <v>4</v>
      </c>
      <c r="D327" s="37" t="str">
        <f t="shared" si="174"/>
        <v>2003_4_4</v>
      </c>
      <c r="E327" s="37" t="str">
        <f t="shared" si="176"/>
        <v>2_4_4</v>
      </c>
      <c r="F327" s="37">
        <f t="shared" si="177"/>
        <v>2</v>
      </c>
      <c r="G327" s="37">
        <f t="shared" si="178"/>
        <v>22</v>
      </c>
      <c r="H327" s="37">
        <f t="shared" si="179"/>
        <v>2022</v>
      </c>
      <c r="I327" s="44">
        <v>2003</v>
      </c>
      <c r="J327" s="44" t="s">
        <v>69</v>
      </c>
      <c r="K327" s="44" t="s">
        <v>72</v>
      </c>
      <c r="L327" s="44" t="str">
        <f t="shared" si="180"/>
        <v>2003_数学</v>
      </c>
      <c r="M327" s="44" t="str">
        <f t="shared" si="181"/>
        <v>2003_数学_数学Ⅲ</v>
      </c>
      <c r="N327" s="44">
        <f t="shared" si="175"/>
        <v>2022</v>
      </c>
      <c r="P327" s="44">
        <f t="shared" si="182"/>
        <v>326</v>
      </c>
      <c r="X327" s="46">
        <v>24</v>
      </c>
      <c r="Y327" s="43">
        <f t="shared" si="164"/>
        <v>9</v>
      </c>
      <c r="Z327" s="44" t="str">
        <f t="shared" si="165"/>
        <v>音楽</v>
      </c>
      <c r="AA327" s="44" t="str">
        <f t="shared" si="183"/>
        <v/>
      </c>
      <c r="AB327" s="44" t="str">
        <f t="shared" si="183"/>
        <v/>
      </c>
      <c r="AC327" s="44" t="str">
        <f t="shared" si="183"/>
        <v/>
      </c>
      <c r="AD327" s="44" t="str">
        <f t="shared" si="183"/>
        <v/>
      </c>
      <c r="AE327" s="44" t="str">
        <f t="shared" si="183"/>
        <v/>
      </c>
      <c r="AF327" s="44" t="str">
        <f t="shared" si="183"/>
        <v/>
      </c>
      <c r="AG327" s="44" t="str">
        <f t="shared" si="183"/>
        <v/>
      </c>
      <c r="AH327" s="44" t="str">
        <f t="shared" si="183"/>
        <v/>
      </c>
      <c r="AI327" s="44" t="str">
        <f t="shared" si="183"/>
        <v/>
      </c>
      <c r="AJ327" s="44" t="str">
        <f t="shared" si="183"/>
        <v/>
      </c>
      <c r="AK327" s="44" t="str">
        <f t="shared" si="184"/>
        <v/>
      </c>
      <c r="AL327" s="44" t="str">
        <f t="shared" si="184"/>
        <v/>
      </c>
      <c r="AM327" s="44" t="str">
        <f t="shared" si="184"/>
        <v/>
      </c>
      <c r="AN327" s="44" t="str">
        <f t="shared" si="184"/>
        <v>水循環</v>
      </c>
      <c r="AO327" s="44" t="str">
        <f t="shared" si="184"/>
        <v>プログラミング技術</v>
      </c>
      <c r="AP327" s="44" t="str">
        <f t="shared" si="184"/>
        <v/>
      </c>
      <c r="AQ327" s="44" t="str">
        <f t="shared" si="184"/>
        <v/>
      </c>
      <c r="AR327" s="44" t="str">
        <f t="shared" si="184"/>
        <v/>
      </c>
      <c r="AS327" s="44" t="str">
        <f t="shared" si="184"/>
        <v/>
      </c>
      <c r="AT327" s="44" t="str">
        <f t="shared" si="184"/>
        <v/>
      </c>
      <c r="AU327" s="44" t="str">
        <f t="shared" si="185"/>
        <v/>
      </c>
      <c r="AV327" s="44" t="str">
        <f t="shared" si="185"/>
        <v/>
      </c>
      <c r="AW327" s="44" t="str">
        <f t="shared" si="185"/>
        <v/>
      </c>
      <c r="AX327" s="44" t="str">
        <f t="shared" si="185"/>
        <v/>
      </c>
      <c r="AY327" s="44" t="str">
        <f t="shared" si="185"/>
        <v/>
      </c>
      <c r="AZ327" s="44" t="str">
        <f t="shared" si="185"/>
        <v/>
      </c>
    </row>
    <row r="328" spans="2:52" x14ac:dyDescent="0.2">
      <c r="B328" s="37">
        <f t="shared" si="172"/>
        <v>4</v>
      </c>
      <c r="C328" s="37">
        <f t="shared" si="173"/>
        <v>5</v>
      </c>
      <c r="D328" s="37" t="str">
        <f t="shared" si="174"/>
        <v>2003_4_5</v>
      </c>
      <c r="E328" s="37" t="str">
        <f t="shared" si="176"/>
        <v>2_5_4</v>
      </c>
      <c r="F328" s="37">
        <f t="shared" si="177"/>
        <v>2</v>
      </c>
      <c r="G328" s="37">
        <f t="shared" si="178"/>
        <v>23</v>
      </c>
      <c r="H328" s="37">
        <f t="shared" si="179"/>
        <v>2023</v>
      </c>
      <c r="I328" s="44">
        <v>2003</v>
      </c>
      <c r="J328" s="44" t="s">
        <v>69</v>
      </c>
      <c r="K328" s="44" t="s">
        <v>73</v>
      </c>
      <c r="L328" s="44" t="str">
        <f t="shared" si="180"/>
        <v>2003_数学</v>
      </c>
      <c r="M328" s="44" t="str">
        <f t="shared" si="181"/>
        <v>2003_数学_数学Ａ</v>
      </c>
      <c r="N328" s="44">
        <f t="shared" si="175"/>
        <v>2023</v>
      </c>
      <c r="P328" s="44">
        <f t="shared" si="182"/>
        <v>327</v>
      </c>
      <c r="X328" s="46">
        <v>25</v>
      </c>
      <c r="Y328" s="43">
        <f t="shared" si="164"/>
        <v>14</v>
      </c>
      <c r="Z328" s="44" t="str">
        <f t="shared" si="165"/>
        <v>美術</v>
      </c>
      <c r="AA328" s="44" t="str">
        <f t="shared" si="183"/>
        <v/>
      </c>
      <c r="AB328" s="44" t="str">
        <f t="shared" si="183"/>
        <v/>
      </c>
      <c r="AC328" s="44" t="str">
        <f t="shared" si="183"/>
        <v/>
      </c>
      <c r="AD328" s="44" t="str">
        <f t="shared" si="183"/>
        <v/>
      </c>
      <c r="AE328" s="44" t="str">
        <f t="shared" si="183"/>
        <v/>
      </c>
      <c r="AF328" s="44" t="str">
        <f t="shared" si="183"/>
        <v/>
      </c>
      <c r="AG328" s="44" t="str">
        <f t="shared" si="183"/>
        <v/>
      </c>
      <c r="AH328" s="44" t="str">
        <f t="shared" si="183"/>
        <v/>
      </c>
      <c r="AI328" s="44" t="str">
        <f t="shared" si="183"/>
        <v/>
      </c>
      <c r="AJ328" s="44" t="str">
        <f t="shared" si="183"/>
        <v/>
      </c>
      <c r="AK328" s="44" t="str">
        <f t="shared" si="184"/>
        <v/>
      </c>
      <c r="AL328" s="44" t="str">
        <f t="shared" si="184"/>
        <v/>
      </c>
      <c r="AM328" s="44" t="str">
        <f t="shared" si="184"/>
        <v/>
      </c>
      <c r="AN328" s="44" t="str">
        <f t="shared" si="184"/>
        <v>造園計画</v>
      </c>
      <c r="AO328" s="44" t="str">
        <f t="shared" si="184"/>
        <v>ハードウェア技術</v>
      </c>
      <c r="AP328" s="44" t="str">
        <f t="shared" si="184"/>
        <v/>
      </c>
      <c r="AQ328" s="44" t="str">
        <f t="shared" si="184"/>
        <v/>
      </c>
      <c r="AR328" s="44" t="str">
        <f t="shared" si="184"/>
        <v/>
      </c>
      <c r="AS328" s="44" t="str">
        <f t="shared" si="184"/>
        <v/>
      </c>
      <c r="AT328" s="44" t="str">
        <f t="shared" si="184"/>
        <v/>
      </c>
      <c r="AU328" s="44" t="str">
        <f t="shared" si="185"/>
        <v/>
      </c>
      <c r="AV328" s="44" t="str">
        <f t="shared" si="185"/>
        <v/>
      </c>
      <c r="AW328" s="44" t="str">
        <f t="shared" si="185"/>
        <v/>
      </c>
      <c r="AX328" s="44" t="str">
        <f t="shared" si="185"/>
        <v/>
      </c>
      <c r="AY328" s="44" t="str">
        <f t="shared" si="185"/>
        <v/>
      </c>
      <c r="AZ328" s="44" t="str">
        <f t="shared" si="185"/>
        <v/>
      </c>
    </row>
    <row r="329" spans="2:52" x14ac:dyDescent="0.2">
      <c r="B329" s="37">
        <f t="shared" si="172"/>
        <v>4</v>
      </c>
      <c r="C329" s="37">
        <f t="shared" si="173"/>
        <v>6</v>
      </c>
      <c r="D329" s="37" t="str">
        <f t="shared" si="174"/>
        <v>2003_4_6</v>
      </c>
      <c r="E329" s="37" t="str">
        <f t="shared" si="176"/>
        <v>2_6_4</v>
      </c>
      <c r="F329" s="37">
        <f t="shared" si="177"/>
        <v>2</v>
      </c>
      <c r="G329" s="37">
        <f t="shared" si="178"/>
        <v>24</v>
      </c>
      <c r="H329" s="37">
        <f t="shared" si="179"/>
        <v>2024</v>
      </c>
      <c r="I329" s="44">
        <v>2003</v>
      </c>
      <c r="J329" s="44" t="s">
        <v>69</v>
      </c>
      <c r="K329" s="44" t="s">
        <v>74</v>
      </c>
      <c r="L329" s="44" t="str">
        <f t="shared" si="180"/>
        <v>2003_数学</v>
      </c>
      <c r="M329" s="44" t="str">
        <f t="shared" si="181"/>
        <v>2003_数学_数学Ｂ</v>
      </c>
      <c r="N329" s="44">
        <f t="shared" si="175"/>
        <v>2024</v>
      </c>
      <c r="P329" s="44">
        <f t="shared" si="182"/>
        <v>328</v>
      </c>
      <c r="X329" s="46">
        <v>26</v>
      </c>
      <c r="Y329" s="43">
        <f t="shared" si="164"/>
        <v>8</v>
      </c>
      <c r="Z329" s="44" t="str">
        <f t="shared" si="165"/>
        <v>英語</v>
      </c>
      <c r="AA329" s="44" t="str">
        <f t="shared" si="183"/>
        <v/>
      </c>
      <c r="AB329" s="44" t="str">
        <f t="shared" si="183"/>
        <v/>
      </c>
      <c r="AC329" s="44" t="str">
        <f t="shared" si="183"/>
        <v/>
      </c>
      <c r="AD329" s="44" t="str">
        <f t="shared" si="183"/>
        <v/>
      </c>
      <c r="AE329" s="44" t="str">
        <f t="shared" si="183"/>
        <v/>
      </c>
      <c r="AF329" s="44" t="str">
        <f t="shared" si="183"/>
        <v/>
      </c>
      <c r="AG329" s="44" t="str">
        <f t="shared" si="183"/>
        <v/>
      </c>
      <c r="AH329" s="44" t="str">
        <f t="shared" si="183"/>
        <v/>
      </c>
      <c r="AI329" s="44" t="str">
        <f t="shared" si="183"/>
        <v/>
      </c>
      <c r="AJ329" s="44" t="str">
        <f t="shared" si="183"/>
        <v/>
      </c>
      <c r="AK329" s="44" t="str">
        <f t="shared" si="184"/>
        <v/>
      </c>
      <c r="AL329" s="44" t="str">
        <f t="shared" si="184"/>
        <v/>
      </c>
      <c r="AM329" s="44" t="str">
        <f t="shared" si="184"/>
        <v/>
      </c>
      <c r="AN329" s="44" t="str">
        <f t="shared" si="184"/>
        <v>造園施工管理</v>
      </c>
      <c r="AO329" s="44" t="str">
        <f t="shared" si="184"/>
        <v>ソフトウェア技術</v>
      </c>
      <c r="AP329" s="44" t="str">
        <f t="shared" si="184"/>
        <v/>
      </c>
      <c r="AQ329" s="44" t="str">
        <f t="shared" si="184"/>
        <v/>
      </c>
      <c r="AR329" s="44" t="str">
        <f t="shared" si="184"/>
        <v/>
      </c>
      <c r="AS329" s="44" t="str">
        <f t="shared" si="184"/>
        <v/>
      </c>
      <c r="AT329" s="44" t="str">
        <f t="shared" si="184"/>
        <v/>
      </c>
      <c r="AU329" s="44" t="str">
        <f t="shared" si="185"/>
        <v/>
      </c>
      <c r="AV329" s="44" t="str">
        <f t="shared" si="185"/>
        <v/>
      </c>
      <c r="AW329" s="44" t="str">
        <f t="shared" si="185"/>
        <v/>
      </c>
      <c r="AX329" s="44" t="str">
        <f t="shared" si="185"/>
        <v/>
      </c>
      <c r="AY329" s="44" t="str">
        <f t="shared" si="185"/>
        <v/>
      </c>
      <c r="AZ329" s="44" t="str">
        <f t="shared" si="185"/>
        <v/>
      </c>
    </row>
    <row r="330" spans="2:52" x14ac:dyDescent="0.2">
      <c r="B330" s="37">
        <f t="shared" si="172"/>
        <v>4</v>
      </c>
      <c r="C330" s="37">
        <f t="shared" si="173"/>
        <v>7</v>
      </c>
      <c r="D330" s="37" t="str">
        <f t="shared" si="174"/>
        <v>2003_4_7</v>
      </c>
      <c r="E330" s="37" t="str">
        <f t="shared" si="176"/>
        <v>2_7_4</v>
      </c>
      <c r="F330" s="37">
        <f t="shared" si="177"/>
        <v>2</v>
      </c>
      <c r="G330" s="37">
        <f t="shared" si="178"/>
        <v>25</v>
      </c>
      <c r="H330" s="37">
        <f t="shared" si="179"/>
        <v>2025</v>
      </c>
      <c r="I330" s="44">
        <v>2003</v>
      </c>
      <c r="J330" s="44" t="s">
        <v>69</v>
      </c>
      <c r="K330" s="44" t="s">
        <v>75</v>
      </c>
      <c r="L330" s="44" t="str">
        <f t="shared" si="180"/>
        <v>2003_数学</v>
      </c>
      <c r="M330" s="44" t="str">
        <f t="shared" si="181"/>
        <v>2003_数学_数学Ｃ</v>
      </c>
      <c r="N330" s="44">
        <f t="shared" si="175"/>
        <v>2025</v>
      </c>
      <c r="P330" s="44">
        <f t="shared" si="182"/>
        <v>329</v>
      </c>
      <c r="X330" s="46">
        <v>27</v>
      </c>
      <c r="Y330" s="43" t="str">
        <f t="shared" si="164"/>
        <v/>
      </c>
      <c r="Z330" s="44" t="str">
        <f t="shared" si="165"/>
        <v/>
      </c>
      <c r="AA330" s="44" t="str">
        <f t="shared" si="183"/>
        <v/>
      </c>
      <c r="AB330" s="44" t="str">
        <f t="shared" si="183"/>
        <v/>
      </c>
      <c r="AC330" s="44" t="str">
        <f t="shared" si="183"/>
        <v/>
      </c>
      <c r="AD330" s="44" t="str">
        <f t="shared" si="183"/>
        <v/>
      </c>
      <c r="AE330" s="44" t="str">
        <f t="shared" si="183"/>
        <v/>
      </c>
      <c r="AF330" s="44" t="str">
        <f t="shared" si="183"/>
        <v/>
      </c>
      <c r="AG330" s="44" t="str">
        <f t="shared" si="183"/>
        <v/>
      </c>
      <c r="AH330" s="44" t="str">
        <f t="shared" si="183"/>
        <v/>
      </c>
      <c r="AI330" s="44" t="str">
        <f t="shared" si="183"/>
        <v/>
      </c>
      <c r="AJ330" s="44" t="str">
        <f t="shared" si="183"/>
        <v/>
      </c>
      <c r="AK330" s="44" t="str">
        <f t="shared" si="184"/>
        <v/>
      </c>
      <c r="AL330" s="44" t="str">
        <f t="shared" si="184"/>
        <v/>
      </c>
      <c r="AM330" s="44" t="str">
        <f t="shared" si="184"/>
        <v/>
      </c>
      <c r="AN330" s="44" t="str">
        <f t="shared" si="184"/>
        <v>造園植栽</v>
      </c>
      <c r="AO330" s="44" t="str">
        <f t="shared" si="184"/>
        <v>コンピュータシステム技術</v>
      </c>
      <c r="AP330" s="44" t="str">
        <f t="shared" si="184"/>
        <v/>
      </c>
      <c r="AQ330" s="44" t="str">
        <f t="shared" si="184"/>
        <v/>
      </c>
      <c r="AR330" s="44" t="str">
        <f t="shared" si="184"/>
        <v/>
      </c>
      <c r="AS330" s="44" t="str">
        <f t="shared" si="184"/>
        <v/>
      </c>
      <c r="AT330" s="44" t="str">
        <f t="shared" si="184"/>
        <v/>
      </c>
      <c r="AU330" s="44" t="str">
        <f t="shared" si="185"/>
        <v/>
      </c>
      <c r="AV330" s="44" t="str">
        <f t="shared" si="185"/>
        <v/>
      </c>
      <c r="AW330" s="44" t="str">
        <f t="shared" si="185"/>
        <v/>
      </c>
      <c r="AX330" s="44" t="str">
        <f t="shared" si="185"/>
        <v/>
      </c>
      <c r="AY330" s="44" t="str">
        <f t="shared" si="185"/>
        <v/>
      </c>
      <c r="AZ330" s="44" t="str">
        <f t="shared" si="185"/>
        <v/>
      </c>
    </row>
    <row r="331" spans="2:52" x14ac:dyDescent="0.2">
      <c r="B331" s="37">
        <f t="shared" si="172"/>
        <v>4</v>
      </c>
      <c r="C331" s="37">
        <f t="shared" si="173"/>
        <v>8</v>
      </c>
      <c r="D331" s="37" t="str">
        <f t="shared" si="174"/>
        <v>2003_4_8</v>
      </c>
      <c r="E331" s="37" t="str">
        <f t="shared" si="176"/>
        <v>2_8_4</v>
      </c>
      <c r="F331" s="37">
        <f t="shared" si="177"/>
        <v>2</v>
      </c>
      <c r="G331" s="37">
        <f t="shared" si="178"/>
        <v>26</v>
      </c>
      <c r="H331" s="37">
        <f t="shared" si="179"/>
        <v>2026</v>
      </c>
      <c r="I331" s="44">
        <v>2003</v>
      </c>
      <c r="J331" s="44" t="s">
        <v>69</v>
      </c>
      <c r="K331" s="44" t="s">
        <v>568</v>
      </c>
      <c r="L331" s="44" t="str">
        <f t="shared" si="180"/>
        <v>2003_数学</v>
      </c>
      <c r="M331" s="44" t="str">
        <f t="shared" si="181"/>
        <v>2003_数学_学校設定科目</v>
      </c>
      <c r="N331" s="44">
        <f t="shared" si="175"/>
        <v>2026</v>
      </c>
      <c r="P331" s="44">
        <f t="shared" si="182"/>
        <v>330</v>
      </c>
      <c r="X331" s="46">
        <v>28</v>
      </c>
      <c r="Y331" s="43" t="str">
        <f t="shared" si="164"/>
        <v/>
      </c>
      <c r="Z331" s="44" t="str">
        <f t="shared" si="165"/>
        <v/>
      </c>
      <c r="AA331" s="44" t="str">
        <f t="shared" si="183"/>
        <v/>
      </c>
      <c r="AB331" s="44" t="str">
        <f t="shared" si="183"/>
        <v/>
      </c>
      <c r="AC331" s="44" t="str">
        <f t="shared" si="183"/>
        <v/>
      </c>
      <c r="AD331" s="44" t="str">
        <f t="shared" si="183"/>
        <v/>
      </c>
      <c r="AE331" s="44" t="str">
        <f t="shared" si="183"/>
        <v/>
      </c>
      <c r="AF331" s="44" t="str">
        <f t="shared" si="183"/>
        <v/>
      </c>
      <c r="AG331" s="44" t="str">
        <f t="shared" si="183"/>
        <v/>
      </c>
      <c r="AH331" s="44" t="str">
        <f t="shared" si="183"/>
        <v/>
      </c>
      <c r="AI331" s="44" t="str">
        <f t="shared" si="183"/>
        <v/>
      </c>
      <c r="AJ331" s="44" t="str">
        <f t="shared" si="183"/>
        <v/>
      </c>
      <c r="AK331" s="44" t="str">
        <f t="shared" si="184"/>
        <v/>
      </c>
      <c r="AL331" s="44" t="str">
        <f t="shared" si="184"/>
        <v/>
      </c>
      <c r="AM331" s="44" t="str">
        <f t="shared" si="184"/>
        <v/>
      </c>
      <c r="AN331" s="44" t="str">
        <f t="shared" si="184"/>
        <v>測量</v>
      </c>
      <c r="AO331" s="44" t="str">
        <f t="shared" si="184"/>
        <v>建築構造</v>
      </c>
      <c r="AP331" s="44" t="str">
        <f t="shared" si="184"/>
        <v/>
      </c>
      <c r="AQ331" s="44" t="str">
        <f t="shared" si="184"/>
        <v/>
      </c>
      <c r="AR331" s="44" t="str">
        <f t="shared" si="184"/>
        <v/>
      </c>
      <c r="AS331" s="44" t="str">
        <f t="shared" si="184"/>
        <v/>
      </c>
      <c r="AT331" s="44" t="str">
        <f t="shared" si="184"/>
        <v/>
      </c>
      <c r="AU331" s="44" t="str">
        <f t="shared" si="185"/>
        <v/>
      </c>
      <c r="AV331" s="44" t="str">
        <f t="shared" si="185"/>
        <v/>
      </c>
      <c r="AW331" s="44" t="str">
        <f t="shared" si="185"/>
        <v/>
      </c>
      <c r="AX331" s="44" t="str">
        <f t="shared" si="185"/>
        <v/>
      </c>
      <c r="AY331" s="44" t="str">
        <f t="shared" si="185"/>
        <v/>
      </c>
      <c r="AZ331" s="44" t="str">
        <f t="shared" si="185"/>
        <v/>
      </c>
    </row>
    <row r="332" spans="2:52" x14ac:dyDescent="0.2">
      <c r="B332" s="37">
        <f t="shared" si="172"/>
        <v>5</v>
      </c>
      <c r="C332" s="37">
        <f t="shared" si="173"/>
        <v>1</v>
      </c>
      <c r="D332" s="37" t="str">
        <f t="shared" si="174"/>
        <v>2003_5_1</v>
      </c>
      <c r="E332" s="37" t="str">
        <f t="shared" si="176"/>
        <v>2_1_5</v>
      </c>
      <c r="F332" s="37">
        <f t="shared" si="177"/>
        <v>2</v>
      </c>
      <c r="G332" s="37">
        <f t="shared" si="178"/>
        <v>27</v>
      </c>
      <c r="H332" s="37">
        <f t="shared" si="179"/>
        <v>2027</v>
      </c>
      <c r="I332" s="44">
        <v>2003</v>
      </c>
      <c r="J332" s="44" t="s">
        <v>76</v>
      </c>
      <c r="K332" s="44" t="s">
        <v>570</v>
      </c>
      <c r="L332" s="44" t="str">
        <f t="shared" si="180"/>
        <v>2003_理科</v>
      </c>
      <c r="M332" s="44" t="str">
        <f t="shared" si="181"/>
        <v>2003_理科_理科基礎</v>
      </c>
      <c r="N332" s="44">
        <f t="shared" si="175"/>
        <v>2027</v>
      </c>
      <c r="P332" s="44">
        <f t="shared" si="182"/>
        <v>331</v>
      </c>
      <c r="X332" s="46">
        <v>29</v>
      </c>
      <c r="Y332" s="43" t="str">
        <f t="shared" si="164"/>
        <v/>
      </c>
      <c r="Z332" s="44" t="str">
        <f t="shared" si="165"/>
        <v/>
      </c>
      <c r="AA332" s="44" t="str">
        <f t="shared" si="183"/>
        <v/>
      </c>
      <c r="AB332" s="44" t="str">
        <f t="shared" si="183"/>
        <v/>
      </c>
      <c r="AC332" s="44" t="str">
        <f t="shared" si="183"/>
        <v/>
      </c>
      <c r="AD332" s="44" t="str">
        <f t="shared" si="183"/>
        <v/>
      </c>
      <c r="AE332" s="44" t="str">
        <f t="shared" si="183"/>
        <v/>
      </c>
      <c r="AF332" s="44" t="str">
        <f t="shared" si="183"/>
        <v/>
      </c>
      <c r="AG332" s="44" t="str">
        <f t="shared" si="183"/>
        <v/>
      </c>
      <c r="AH332" s="44" t="str">
        <f t="shared" si="183"/>
        <v/>
      </c>
      <c r="AI332" s="44" t="str">
        <f t="shared" si="183"/>
        <v/>
      </c>
      <c r="AJ332" s="44" t="str">
        <f t="shared" si="183"/>
        <v/>
      </c>
      <c r="AK332" s="44" t="str">
        <f t="shared" si="184"/>
        <v/>
      </c>
      <c r="AL332" s="44" t="str">
        <f t="shared" si="184"/>
        <v/>
      </c>
      <c r="AM332" s="44" t="str">
        <f t="shared" si="184"/>
        <v/>
      </c>
      <c r="AN332" s="44" t="str">
        <f t="shared" si="184"/>
        <v>生物活用</v>
      </c>
      <c r="AO332" s="44" t="str">
        <f t="shared" si="184"/>
        <v>建築計画</v>
      </c>
      <c r="AP332" s="44" t="str">
        <f t="shared" si="184"/>
        <v/>
      </c>
      <c r="AQ332" s="44" t="str">
        <f t="shared" si="184"/>
        <v/>
      </c>
      <c r="AR332" s="44" t="str">
        <f t="shared" si="184"/>
        <v/>
      </c>
      <c r="AS332" s="44" t="str">
        <f t="shared" si="184"/>
        <v/>
      </c>
      <c r="AT332" s="44" t="str">
        <f t="shared" si="184"/>
        <v/>
      </c>
      <c r="AU332" s="44" t="str">
        <f t="shared" si="185"/>
        <v/>
      </c>
      <c r="AV332" s="44" t="str">
        <f t="shared" si="185"/>
        <v/>
      </c>
      <c r="AW332" s="44" t="str">
        <f t="shared" si="185"/>
        <v/>
      </c>
      <c r="AX332" s="44" t="str">
        <f t="shared" si="185"/>
        <v/>
      </c>
      <c r="AY332" s="44" t="str">
        <f t="shared" si="185"/>
        <v/>
      </c>
      <c r="AZ332" s="44" t="str">
        <f t="shared" si="185"/>
        <v/>
      </c>
    </row>
    <row r="333" spans="2:52" x14ac:dyDescent="0.2">
      <c r="B333" s="37">
        <f t="shared" si="172"/>
        <v>5</v>
      </c>
      <c r="C333" s="37">
        <f t="shared" si="173"/>
        <v>2</v>
      </c>
      <c r="D333" s="37" t="str">
        <f t="shared" si="174"/>
        <v>2003_5_2</v>
      </c>
      <c r="E333" s="37" t="str">
        <f t="shared" si="176"/>
        <v>2_2_5</v>
      </c>
      <c r="F333" s="37">
        <f t="shared" si="177"/>
        <v>2</v>
      </c>
      <c r="G333" s="37">
        <f t="shared" si="178"/>
        <v>28</v>
      </c>
      <c r="H333" s="37">
        <f t="shared" si="179"/>
        <v>2028</v>
      </c>
      <c r="I333" s="44">
        <v>2003</v>
      </c>
      <c r="J333" s="44" t="s">
        <v>76</v>
      </c>
      <c r="K333" s="44" t="s">
        <v>571</v>
      </c>
      <c r="L333" s="44" t="str">
        <f t="shared" si="180"/>
        <v>2003_理科</v>
      </c>
      <c r="M333" s="44" t="str">
        <f t="shared" si="181"/>
        <v>2003_理科_理科総合Ａ</v>
      </c>
      <c r="N333" s="44">
        <f t="shared" si="175"/>
        <v>2028</v>
      </c>
      <c r="P333" s="44">
        <f t="shared" si="182"/>
        <v>332</v>
      </c>
      <c r="X333" s="46">
        <v>30</v>
      </c>
      <c r="Y333" s="43" t="str">
        <f t="shared" si="164"/>
        <v/>
      </c>
      <c r="Z333" s="44" t="str">
        <f t="shared" si="165"/>
        <v/>
      </c>
      <c r="AA333" s="44" t="str">
        <f t="shared" si="183"/>
        <v/>
      </c>
      <c r="AB333" s="44" t="str">
        <f t="shared" si="183"/>
        <v/>
      </c>
      <c r="AC333" s="44" t="str">
        <f t="shared" si="183"/>
        <v/>
      </c>
      <c r="AD333" s="44" t="str">
        <f t="shared" si="183"/>
        <v/>
      </c>
      <c r="AE333" s="44" t="str">
        <f t="shared" si="183"/>
        <v/>
      </c>
      <c r="AF333" s="44" t="str">
        <f t="shared" si="183"/>
        <v/>
      </c>
      <c r="AG333" s="44" t="str">
        <f t="shared" si="183"/>
        <v/>
      </c>
      <c r="AH333" s="44" t="str">
        <f t="shared" si="183"/>
        <v/>
      </c>
      <c r="AI333" s="44" t="str">
        <f t="shared" si="183"/>
        <v/>
      </c>
      <c r="AJ333" s="44" t="str">
        <f t="shared" si="183"/>
        <v/>
      </c>
      <c r="AK333" s="44" t="str">
        <f t="shared" si="184"/>
        <v/>
      </c>
      <c r="AL333" s="44" t="str">
        <f t="shared" si="184"/>
        <v/>
      </c>
      <c r="AM333" s="44" t="str">
        <f t="shared" si="184"/>
        <v/>
      </c>
      <c r="AN333" s="44" t="str">
        <f t="shared" si="184"/>
        <v>地域資源活用</v>
      </c>
      <c r="AO333" s="44" t="str">
        <f t="shared" si="184"/>
        <v>建築構造設計</v>
      </c>
      <c r="AP333" s="44" t="str">
        <f t="shared" si="184"/>
        <v/>
      </c>
      <c r="AQ333" s="44" t="str">
        <f t="shared" si="184"/>
        <v/>
      </c>
      <c r="AR333" s="44" t="str">
        <f t="shared" si="184"/>
        <v/>
      </c>
      <c r="AS333" s="44" t="str">
        <f t="shared" si="184"/>
        <v/>
      </c>
      <c r="AT333" s="44" t="str">
        <f t="shared" si="184"/>
        <v/>
      </c>
      <c r="AU333" s="44" t="str">
        <f t="shared" si="185"/>
        <v/>
      </c>
      <c r="AV333" s="44" t="str">
        <f t="shared" si="185"/>
        <v/>
      </c>
      <c r="AW333" s="44" t="str">
        <f t="shared" si="185"/>
        <v/>
      </c>
      <c r="AX333" s="44" t="str">
        <f t="shared" si="185"/>
        <v/>
      </c>
      <c r="AY333" s="44" t="str">
        <f t="shared" si="185"/>
        <v/>
      </c>
      <c r="AZ333" s="44" t="str">
        <f t="shared" si="185"/>
        <v/>
      </c>
    </row>
    <row r="334" spans="2:52" x14ac:dyDescent="0.2">
      <c r="B334" s="37">
        <f t="shared" si="172"/>
        <v>5</v>
      </c>
      <c r="C334" s="37">
        <f t="shared" si="173"/>
        <v>3</v>
      </c>
      <c r="D334" s="37" t="str">
        <f t="shared" si="174"/>
        <v>2003_5_3</v>
      </c>
      <c r="E334" s="37" t="str">
        <f t="shared" si="176"/>
        <v>2_3_5</v>
      </c>
      <c r="F334" s="37">
        <f t="shared" si="177"/>
        <v>2</v>
      </c>
      <c r="G334" s="37">
        <f t="shared" si="178"/>
        <v>29</v>
      </c>
      <c r="H334" s="37">
        <f t="shared" si="179"/>
        <v>2029</v>
      </c>
      <c r="I334" s="44">
        <v>2003</v>
      </c>
      <c r="J334" s="44" t="s">
        <v>76</v>
      </c>
      <c r="K334" s="44" t="s">
        <v>572</v>
      </c>
      <c r="L334" s="44" t="str">
        <f t="shared" si="180"/>
        <v>2003_理科</v>
      </c>
      <c r="M334" s="44" t="str">
        <f t="shared" si="181"/>
        <v>2003_理科_理科総合Ｂ</v>
      </c>
      <c r="N334" s="44">
        <f t="shared" si="175"/>
        <v>2029</v>
      </c>
      <c r="P334" s="44">
        <f t="shared" si="182"/>
        <v>333</v>
      </c>
      <c r="X334" s="46">
        <v>31</v>
      </c>
      <c r="Y334" s="43" t="str">
        <f t="shared" si="164"/>
        <v/>
      </c>
      <c r="Z334" s="44" t="str">
        <f t="shared" si="165"/>
        <v/>
      </c>
      <c r="AA334" s="44" t="str">
        <f t="shared" ref="AA334:AJ343" si="186">IFERROR(VLOOKUP($W$301&amp;"_"&amp;AA$301&amp;"_"&amp;$X334,$D:$K,8,0),"")</f>
        <v/>
      </c>
      <c r="AB334" s="44" t="str">
        <f t="shared" si="186"/>
        <v/>
      </c>
      <c r="AC334" s="44" t="str">
        <f t="shared" si="186"/>
        <v/>
      </c>
      <c r="AD334" s="44" t="str">
        <f t="shared" si="186"/>
        <v/>
      </c>
      <c r="AE334" s="44" t="str">
        <f t="shared" si="186"/>
        <v/>
      </c>
      <c r="AF334" s="44" t="str">
        <f t="shared" si="186"/>
        <v/>
      </c>
      <c r="AG334" s="44" t="str">
        <f t="shared" si="186"/>
        <v/>
      </c>
      <c r="AH334" s="44" t="str">
        <f t="shared" si="186"/>
        <v/>
      </c>
      <c r="AI334" s="44" t="str">
        <f t="shared" si="186"/>
        <v/>
      </c>
      <c r="AJ334" s="44" t="str">
        <f t="shared" si="186"/>
        <v/>
      </c>
      <c r="AK334" s="44" t="str">
        <f t="shared" ref="AK334:AT343" si="187">IFERROR(VLOOKUP($W$301&amp;"_"&amp;AK$301&amp;"_"&amp;$X334,$D:$K,8,0),"")</f>
        <v/>
      </c>
      <c r="AL334" s="44" t="str">
        <f t="shared" si="187"/>
        <v/>
      </c>
      <c r="AM334" s="44" t="str">
        <f t="shared" si="187"/>
        <v/>
      </c>
      <c r="AN334" s="44" t="str">
        <f t="shared" si="187"/>
        <v>学校設定科目</v>
      </c>
      <c r="AO334" s="44" t="str">
        <f t="shared" si="187"/>
        <v>建築施工</v>
      </c>
      <c r="AP334" s="44" t="str">
        <f t="shared" si="187"/>
        <v/>
      </c>
      <c r="AQ334" s="44" t="str">
        <f t="shared" si="187"/>
        <v/>
      </c>
      <c r="AR334" s="44" t="str">
        <f t="shared" si="187"/>
        <v/>
      </c>
      <c r="AS334" s="44" t="str">
        <f t="shared" si="187"/>
        <v/>
      </c>
      <c r="AT334" s="44" t="str">
        <f t="shared" si="187"/>
        <v/>
      </c>
      <c r="AU334" s="44" t="str">
        <f t="shared" ref="AU334:AZ343" si="188">IFERROR(VLOOKUP($W$301&amp;"_"&amp;AU$301&amp;"_"&amp;$X334,$D:$K,8,0),"")</f>
        <v/>
      </c>
      <c r="AV334" s="44" t="str">
        <f t="shared" si="188"/>
        <v/>
      </c>
      <c r="AW334" s="44" t="str">
        <f t="shared" si="188"/>
        <v/>
      </c>
      <c r="AX334" s="44" t="str">
        <f t="shared" si="188"/>
        <v/>
      </c>
      <c r="AY334" s="44" t="str">
        <f t="shared" si="188"/>
        <v/>
      </c>
      <c r="AZ334" s="44" t="str">
        <f t="shared" si="188"/>
        <v/>
      </c>
    </row>
    <row r="335" spans="2:52" x14ac:dyDescent="0.2">
      <c r="B335" s="37">
        <f t="shared" si="172"/>
        <v>5</v>
      </c>
      <c r="C335" s="37">
        <f t="shared" si="173"/>
        <v>4</v>
      </c>
      <c r="D335" s="37" t="str">
        <f t="shared" si="174"/>
        <v>2003_5_4</v>
      </c>
      <c r="E335" s="37" t="str">
        <f t="shared" si="176"/>
        <v>2_4_5</v>
      </c>
      <c r="F335" s="37">
        <f t="shared" si="177"/>
        <v>2</v>
      </c>
      <c r="G335" s="37">
        <f t="shared" si="178"/>
        <v>30</v>
      </c>
      <c r="H335" s="37">
        <f t="shared" si="179"/>
        <v>2030</v>
      </c>
      <c r="I335" s="44">
        <v>2003</v>
      </c>
      <c r="J335" s="44" t="s">
        <v>76</v>
      </c>
      <c r="K335" s="44" t="s">
        <v>573</v>
      </c>
      <c r="L335" s="44" t="str">
        <f t="shared" si="180"/>
        <v>2003_理科</v>
      </c>
      <c r="M335" s="44" t="str">
        <f t="shared" si="181"/>
        <v>2003_理科_物理Ⅰ</v>
      </c>
      <c r="N335" s="44">
        <f t="shared" si="175"/>
        <v>2030</v>
      </c>
      <c r="P335" s="44">
        <f t="shared" si="182"/>
        <v>334</v>
      </c>
      <c r="X335" s="46">
        <v>32</v>
      </c>
      <c r="Y335" s="43" t="str">
        <f t="shared" si="164"/>
        <v/>
      </c>
      <c r="Z335" s="44" t="str">
        <f t="shared" si="165"/>
        <v/>
      </c>
      <c r="AA335" s="44" t="str">
        <f t="shared" si="186"/>
        <v/>
      </c>
      <c r="AB335" s="44" t="str">
        <f t="shared" si="186"/>
        <v/>
      </c>
      <c r="AC335" s="44" t="str">
        <f t="shared" si="186"/>
        <v/>
      </c>
      <c r="AD335" s="44" t="str">
        <f t="shared" si="186"/>
        <v/>
      </c>
      <c r="AE335" s="44" t="str">
        <f t="shared" si="186"/>
        <v/>
      </c>
      <c r="AF335" s="44" t="str">
        <f t="shared" si="186"/>
        <v/>
      </c>
      <c r="AG335" s="44" t="str">
        <f t="shared" si="186"/>
        <v/>
      </c>
      <c r="AH335" s="44" t="str">
        <f t="shared" si="186"/>
        <v/>
      </c>
      <c r="AI335" s="44" t="str">
        <f t="shared" si="186"/>
        <v/>
      </c>
      <c r="AJ335" s="44" t="str">
        <f t="shared" si="186"/>
        <v/>
      </c>
      <c r="AK335" s="44" t="str">
        <f t="shared" si="187"/>
        <v/>
      </c>
      <c r="AL335" s="44" t="str">
        <f t="shared" si="187"/>
        <v/>
      </c>
      <c r="AM335" s="44" t="str">
        <f t="shared" si="187"/>
        <v/>
      </c>
      <c r="AN335" s="44" t="str">
        <f t="shared" si="187"/>
        <v/>
      </c>
      <c r="AO335" s="44" t="str">
        <f t="shared" si="187"/>
        <v>建築法規</v>
      </c>
      <c r="AP335" s="44" t="str">
        <f t="shared" si="187"/>
        <v/>
      </c>
      <c r="AQ335" s="44" t="str">
        <f t="shared" si="187"/>
        <v/>
      </c>
      <c r="AR335" s="44" t="str">
        <f t="shared" si="187"/>
        <v/>
      </c>
      <c r="AS335" s="44" t="str">
        <f t="shared" si="187"/>
        <v/>
      </c>
      <c r="AT335" s="44" t="str">
        <f t="shared" si="187"/>
        <v/>
      </c>
      <c r="AU335" s="44" t="str">
        <f t="shared" si="188"/>
        <v/>
      </c>
      <c r="AV335" s="44" t="str">
        <f t="shared" si="188"/>
        <v/>
      </c>
      <c r="AW335" s="44" t="str">
        <f t="shared" si="188"/>
        <v/>
      </c>
      <c r="AX335" s="44" t="str">
        <f t="shared" si="188"/>
        <v/>
      </c>
      <c r="AY335" s="44" t="str">
        <f t="shared" si="188"/>
        <v/>
      </c>
      <c r="AZ335" s="44" t="str">
        <f t="shared" si="188"/>
        <v/>
      </c>
    </row>
    <row r="336" spans="2:52" x14ac:dyDescent="0.2">
      <c r="B336" s="37">
        <f t="shared" si="172"/>
        <v>5</v>
      </c>
      <c r="C336" s="37">
        <f t="shared" si="173"/>
        <v>5</v>
      </c>
      <c r="D336" s="37" t="str">
        <f t="shared" si="174"/>
        <v>2003_5_5</v>
      </c>
      <c r="E336" s="37" t="str">
        <f t="shared" si="176"/>
        <v>2_5_5</v>
      </c>
      <c r="F336" s="37">
        <f t="shared" si="177"/>
        <v>2</v>
      </c>
      <c r="G336" s="37">
        <f t="shared" si="178"/>
        <v>31</v>
      </c>
      <c r="H336" s="37">
        <f t="shared" si="179"/>
        <v>2031</v>
      </c>
      <c r="I336" s="44">
        <v>2003</v>
      </c>
      <c r="J336" s="44" t="s">
        <v>76</v>
      </c>
      <c r="K336" s="44" t="s">
        <v>431</v>
      </c>
      <c r="L336" s="44" t="str">
        <f t="shared" si="180"/>
        <v>2003_理科</v>
      </c>
      <c r="M336" s="44" t="str">
        <f t="shared" si="181"/>
        <v>2003_理科_物理Ⅱ</v>
      </c>
      <c r="N336" s="44">
        <f t="shared" si="175"/>
        <v>2031</v>
      </c>
      <c r="P336" s="44">
        <f t="shared" si="182"/>
        <v>335</v>
      </c>
      <c r="X336" s="46">
        <v>33</v>
      </c>
      <c r="Y336" s="43" t="str">
        <f t="shared" ref="Y336:Y367" si="189">IF($Z336="","",COUNTIF($L:$L,W$301&amp;"_"&amp;$Z336))</f>
        <v/>
      </c>
      <c r="Z336" s="44" t="str">
        <f t="shared" ref="Z336:Z367" si="190">IFERROR(VLOOKUP($W$301&amp;"_"&amp;$X336&amp;"_1",$D:$J,7,0),"")</f>
        <v/>
      </c>
      <c r="AA336" s="44" t="str">
        <f t="shared" si="186"/>
        <v/>
      </c>
      <c r="AB336" s="44" t="str">
        <f t="shared" si="186"/>
        <v/>
      </c>
      <c r="AC336" s="44" t="str">
        <f t="shared" si="186"/>
        <v/>
      </c>
      <c r="AD336" s="44" t="str">
        <f t="shared" si="186"/>
        <v/>
      </c>
      <c r="AE336" s="44" t="str">
        <f t="shared" si="186"/>
        <v/>
      </c>
      <c r="AF336" s="44" t="str">
        <f t="shared" si="186"/>
        <v/>
      </c>
      <c r="AG336" s="44" t="str">
        <f t="shared" si="186"/>
        <v/>
      </c>
      <c r="AH336" s="44" t="str">
        <f t="shared" si="186"/>
        <v/>
      </c>
      <c r="AI336" s="44" t="str">
        <f t="shared" si="186"/>
        <v/>
      </c>
      <c r="AJ336" s="44" t="str">
        <f t="shared" si="186"/>
        <v/>
      </c>
      <c r="AK336" s="44" t="str">
        <f t="shared" si="187"/>
        <v/>
      </c>
      <c r="AL336" s="44" t="str">
        <f t="shared" si="187"/>
        <v/>
      </c>
      <c r="AM336" s="44" t="str">
        <f t="shared" si="187"/>
        <v/>
      </c>
      <c r="AN336" s="44" t="str">
        <f t="shared" si="187"/>
        <v/>
      </c>
      <c r="AO336" s="44" t="str">
        <f t="shared" si="187"/>
        <v>設備計画</v>
      </c>
      <c r="AP336" s="44" t="str">
        <f t="shared" si="187"/>
        <v/>
      </c>
      <c r="AQ336" s="44" t="str">
        <f t="shared" si="187"/>
        <v/>
      </c>
      <c r="AR336" s="44" t="str">
        <f t="shared" si="187"/>
        <v/>
      </c>
      <c r="AS336" s="44" t="str">
        <f t="shared" si="187"/>
        <v/>
      </c>
      <c r="AT336" s="44" t="str">
        <f t="shared" si="187"/>
        <v/>
      </c>
      <c r="AU336" s="44" t="str">
        <f t="shared" si="188"/>
        <v/>
      </c>
      <c r="AV336" s="44" t="str">
        <f t="shared" si="188"/>
        <v/>
      </c>
      <c r="AW336" s="44" t="str">
        <f t="shared" si="188"/>
        <v/>
      </c>
      <c r="AX336" s="44" t="str">
        <f t="shared" si="188"/>
        <v/>
      </c>
      <c r="AY336" s="44" t="str">
        <f t="shared" si="188"/>
        <v/>
      </c>
      <c r="AZ336" s="44" t="str">
        <f t="shared" si="188"/>
        <v/>
      </c>
    </row>
    <row r="337" spans="2:52" x14ac:dyDescent="0.2">
      <c r="B337" s="37">
        <f t="shared" si="172"/>
        <v>5</v>
      </c>
      <c r="C337" s="37">
        <f t="shared" si="173"/>
        <v>6</v>
      </c>
      <c r="D337" s="37" t="str">
        <f t="shared" si="174"/>
        <v>2003_5_6</v>
      </c>
      <c r="E337" s="37" t="str">
        <f t="shared" si="176"/>
        <v>2_6_5</v>
      </c>
      <c r="F337" s="37">
        <f t="shared" si="177"/>
        <v>2</v>
      </c>
      <c r="G337" s="37">
        <f t="shared" si="178"/>
        <v>32</v>
      </c>
      <c r="H337" s="37">
        <f t="shared" si="179"/>
        <v>2032</v>
      </c>
      <c r="I337" s="44">
        <v>2003</v>
      </c>
      <c r="J337" s="44" t="s">
        <v>76</v>
      </c>
      <c r="K337" s="44" t="s">
        <v>574</v>
      </c>
      <c r="L337" s="44" t="str">
        <f t="shared" si="180"/>
        <v>2003_理科</v>
      </c>
      <c r="M337" s="44" t="str">
        <f t="shared" si="181"/>
        <v>2003_理科_化学Ⅰ</v>
      </c>
      <c r="N337" s="44">
        <f t="shared" si="175"/>
        <v>2032</v>
      </c>
      <c r="P337" s="44">
        <f t="shared" si="182"/>
        <v>336</v>
      </c>
      <c r="X337" s="46">
        <v>34</v>
      </c>
      <c r="Y337" s="43" t="str">
        <f t="shared" si="189"/>
        <v/>
      </c>
      <c r="Z337" s="44" t="str">
        <f t="shared" si="190"/>
        <v/>
      </c>
      <c r="AA337" s="44" t="str">
        <f t="shared" si="186"/>
        <v/>
      </c>
      <c r="AB337" s="44" t="str">
        <f t="shared" si="186"/>
        <v/>
      </c>
      <c r="AC337" s="44" t="str">
        <f t="shared" si="186"/>
        <v/>
      </c>
      <c r="AD337" s="44" t="str">
        <f t="shared" si="186"/>
        <v/>
      </c>
      <c r="AE337" s="44" t="str">
        <f t="shared" si="186"/>
        <v/>
      </c>
      <c r="AF337" s="44" t="str">
        <f t="shared" si="186"/>
        <v/>
      </c>
      <c r="AG337" s="44" t="str">
        <f t="shared" si="186"/>
        <v/>
      </c>
      <c r="AH337" s="44" t="str">
        <f t="shared" si="186"/>
        <v/>
      </c>
      <c r="AI337" s="44" t="str">
        <f t="shared" si="186"/>
        <v/>
      </c>
      <c r="AJ337" s="44" t="str">
        <f t="shared" si="186"/>
        <v/>
      </c>
      <c r="AK337" s="44" t="str">
        <f t="shared" si="187"/>
        <v/>
      </c>
      <c r="AL337" s="44" t="str">
        <f t="shared" si="187"/>
        <v/>
      </c>
      <c r="AM337" s="44" t="str">
        <f t="shared" si="187"/>
        <v/>
      </c>
      <c r="AN337" s="44" t="str">
        <f t="shared" si="187"/>
        <v/>
      </c>
      <c r="AO337" s="44" t="str">
        <f t="shared" si="187"/>
        <v>空気調和設備</v>
      </c>
      <c r="AP337" s="44" t="str">
        <f t="shared" si="187"/>
        <v/>
      </c>
      <c r="AQ337" s="44" t="str">
        <f t="shared" si="187"/>
        <v/>
      </c>
      <c r="AR337" s="44" t="str">
        <f t="shared" si="187"/>
        <v/>
      </c>
      <c r="AS337" s="44" t="str">
        <f t="shared" si="187"/>
        <v/>
      </c>
      <c r="AT337" s="44" t="str">
        <f t="shared" si="187"/>
        <v/>
      </c>
      <c r="AU337" s="44" t="str">
        <f t="shared" si="188"/>
        <v/>
      </c>
      <c r="AV337" s="44" t="str">
        <f t="shared" si="188"/>
        <v/>
      </c>
      <c r="AW337" s="44" t="str">
        <f t="shared" si="188"/>
        <v/>
      </c>
      <c r="AX337" s="44" t="str">
        <f t="shared" si="188"/>
        <v/>
      </c>
      <c r="AY337" s="44" t="str">
        <f t="shared" si="188"/>
        <v/>
      </c>
      <c r="AZ337" s="44" t="str">
        <f t="shared" si="188"/>
        <v/>
      </c>
    </row>
    <row r="338" spans="2:52" x14ac:dyDescent="0.2">
      <c r="B338" s="37">
        <f t="shared" si="172"/>
        <v>5</v>
      </c>
      <c r="C338" s="37">
        <f t="shared" si="173"/>
        <v>7</v>
      </c>
      <c r="D338" s="37" t="str">
        <f t="shared" si="174"/>
        <v>2003_5_7</v>
      </c>
      <c r="E338" s="37" t="str">
        <f t="shared" si="176"/>
        <v>2_7_5</v>
      </c>
      <c r="F338" s="37">
        <f t="shared" si="177"/>
        <v>2</v>
      </c>
      <c r="G338" s="37">
        <f t="shared" si="178"/>
        <v>33</v>
      </c>
      <c r="H338" s="37">
        <f t="shared" si="179"/>
        <v>2033</v>
      </c>
      <c r="I338" s="44">
        <v>2003</v>
      </c>
      <c r="J338" s="44" t="s">
        <v>76</v>
      </c>
      <c r="K338" s="44" t="s">
        <v>434</v>
      </c>
      <c r="L338" s="44" t="str">
        <f t="shared" si="180"/>
        <v>2003_理科</v>
      </c>
      <c r="M338" s="44" t="str">
        <f t="shared" si="181"/>
        <v>2003_理科_化学Ⅱ</v>
      </c>
      <c r="N338" s="44">
        <f t="shared" si="175"/>
        <v>2033</v>
      </c>
      <c r="P338" s="44">
        <f t="shared" si="182"/>
        <v>337</v>
      </c>
      <c r="X338" s="46">
        <v>35</v>
      </c>
      <c r="Y338" s="43" t="str">
        <f t="shared" si="189"/>
        <v/>
      </c>
      <c r="Z338" s="44" t="str">
        <f t="shared" si="190"/>
        <v/>
      </c>
      <c r="AA338" s="44" t="str">
        <f t="shared" si="186"/>
        <v/>
      </c>
      <c r="AB338" s="44" t="str">
        <f t="shared" si="186"/>
        <v/>
      </c>
      <c r="AC338" s="44" t="str">
        <f t="shared" si="186"/>
        <v/>
      </c>
      <c r="AD338" s="44" t="str">
        <f t="shared" si="186"/>
        <v/>
      </c>
      <c r="AE338" s="44" t="str">
        <f t="shared" si="186"/>
        <v/>
      </c>
      <c r="AF338" s="44" t="str">
        <f t="shared" si="186"/>
        <v/>
      </c>
      <c r="AG338" s="44" t="str">
        <f t="shared" si="186"/>
        <v/>
      </c>
      <c r="AH338" s="44" t="str">
        <f t="shared" si="186"/>
        <v/>
      </c>
      <c r="AI338" s="44" t="str">
        <f t="shared" si="186"/>
        <v/>
      </c>
      <c r="AJ338" s="44" t="str">
        <f t="shared" si="186"/>
        <v/>
      </c>
      <c r="AK338" s="44" t="str">
        <f t="shared" si="187"/>
        <v/>
      </c>
      <c r="AL338" s="44" t="str">
        <f t="shared" si="187"/>
        <v/>
      </c>
      <c r="AM338" s="44" t="str">
        <f t="shared" si="187"/>
        <v/>
      </c>
      <c r="AN338" s="44" t="str">
        <f t="shared" si="187"/>
        <v/>
      </c>
      <c r="AO338" s="44" t="str">
        <f t="shared" si="187"/>
        <v>衛生・防災設備</v>
      </c>
      <c r="AP338" s="44" t="str">
        <f t="shared" si="187"/>
        <v/>
      </c>
      <c r="AQ338" s="44" t="str">
        <f t="shared" si="187"/>
        <v/>
      </c>
      <c r="AR338" s="44" t="str">
        <f t="shared" si="187"/>
        <v/>
      </c>
      <c r="AS338" s="44" t="str">
        <f t="shared" si="187"/>
        <v/>
      </c>
      <c r="AT338" s="44" t="str">
        <f t="shared" si="187"/>
        <v/>
      </c>
      <c r="AU338" s="44" t="str">
        <f t="shared" si="188"/>
        <v/>
      </c>
      <c r="AV338" s="44" t="str">
        <f t="shared" si="188"/>
        <v/>
      </c>
      <c r="AW338" s="44" t="str">
        <f t="shared" si="188"/>
        <v/>
      </c>
      <c r="AX338" s="44" t="str">
        <f t="shared" si="188"/>
        <v/>
      </c>
      <c r="AY338" s="44" t="str">
        <f t="shared" si="188"/>
        <v/>
      </c>
      <c r="AZ338" s="44" t="str">
        <f t="shared" si="188"/>
        <v/>
      </c>
    </row>
    <row r="339" spans="2:52" x14ac:dyDescent="0.2">
      <c r="B339" s="37">
        <f t="shared" si="172"/>
        <v>5</v>
      </c>
      <c r="C339" s="37">
        <f t="shared" si="173"/>
        <v>8</v>
      </c>
      <c r="D339" s="37" t="str">
        <f t="shared" si="174"/>
        <v>2003_5_8</v>
      </c>
      <c r="E339" s="37" t="str">
        <f t="shared" si="176"/>
        <v>2_8_5</v>
      </c>
      <c r="F339" s="37">
        <f t="shared" si="177"/>
        <v>2</v>
      </c>
      <c r="G339" s="37">
        <f t="shared" si="178"/>
        <v>34</v>
      </c>
      <c r="H339" s="37">
        <f t="shared" si="179"/>
        <v>2034</v>
      </c>
      <c r="I339" s="44">
        <v>2003</v>
      </c>
      <c r="J339" s="44" t="s">
        <v>76</v>
      </c>
      <c r="K339" s="44" t="s">
        <v>575</v>
      </c>
      <c r="L339" s="44" t="str">
        <f t="shared" si="180"/>
        <v>2003_理科</v>
      </c>
      <c r="M339" s="44" t="str">
        <f t="shared" si="181"/>
        <v>2003_理科_生物Ⅰ</v>
      </c>
      <c r="N339" s="44">
        <f t="shared" si="175"/>
        <v>2034</v>
      </c>
      <c r="P339" s="44">
        <f t="shared" si="182"/>
        <v>338</v>
      </c>
      <c r="X339" s="46">
        <v>36</v>
      </c>
      <c r="Y339" s="43" t="str">
        <f t="shared" si="189"/>
        <v/>
      </c>
      <c r="Z339" s="44" t="str">
        <f t="shared" si="190"/>
        <v/>
      </c>
      <c r="AA339" s="44" t="str">
        <f t="shared" si="186"/>
        <v/>
      </c>
      <c r="AB339" s="44" t="str">
        <f t="shared" si="186"/>
        <v/>
      </c>
      <c r="AC339" s="44" t="str">
        <f t="shared" si="186"/>
        <v/>
      </c>
      <c r="AD339" s="44" t="str">
        <f t="shared" si="186"/>
        <v/>
      </c>
      <c r="AE339" s="44" t="str">
        <f t="shared" si="186"/>
        <v/>
      </c>
      <c r="AF339" s="44" t="str">
        <f t="shared" si="186"/>
        <v/>
      </c>
      <c r="AG339" s="44" t="str">
        <f t="shared" si="186"/>
        <v/>
      </c>
      <c r="AH339" s="44" t="str">
        <f t="shared" si="186"/>
        <v/>
      </c>
      <c r="AI339" s="44" t="str">
        <f t="shared" si="186"/>
        <v/>
      </c>
      <c r="AJ339" s="44" t="str">
        <f t="shared" si="186"/>
        <v/>
      </c>
      <c r="AK339" s="44" t="str">
        <f t="shared" si="187"/>
        <v/>
      </c>
      <c r="AL339" s="44" t="str">
        <f t="shared" si="187"/>
        <v/>
      </c>
      <c r="AM339" s="44" t="str">
        <f t="shared" si="187"/>
        <v/>
      </c>
      <c r="AN339" s="44" t="str">
        <f t="shared" si="187"/>
        <v/>
      </c>
      <c r="AO339" s="44" t="str">
        <f t="shared" si="187"/>
        <v>測量</v>
      </c>
      <c r="AP339" s="44" t="str">
        <f t="shared" si="187"/>
        <v/>
      </c>
      <c r="AQ339" s="44" t="str">
        <f t="shared" si="187"/>
        <v/>
      </c>
      <c r="AR339" s="44" t="str">
        <f t="shared" si="187"/>
        <v/>
      </c>
      <c r="AS339" s="44" t="str">
        <f t="shared" si="187"/>
        <v/>
      </c>
      <c r="AT339" s="44" t="str">
        <f t="shared" si="187"/>
        <v/>
      </c>
      <c r="AU339" s="44" t="str">
        <f t="shared" si="188"/>
        <v/>
      </c>
      <c r="AV339" s="44" t="str">
        <f t="shared" si="188"/>
        <v/>
      </c>
      <c r="AW339" s="44" t="str">
        <f t="shared" si="188"/>
        <v/>
      </c>
      <c r="AX339" s="44" t="str">
        <f t="shared" si="188"/>
        <v/>
      </c>
      <c r="AY339" s="44" t="str">
        <f t="shared" si="188"/>
        <v/>
      </c>
      <c r="AZ339" s="44" t="str">
        <f t="shared" si="188"/>
        <v/>
      </c>
    </row>
    <row r="340" spans="2:52" x14ac:dyDescent="0.2">
      <c r="B340" s="37">
        <f t="shared" si="172"/>
        <v>5</v>
      </c>
      <c r="C340" s="37">
        <f t="shared" si="173"/>
        <v>9</v>
      </c>
      <c r="D340" s="37" t="str">
        <f t="shared" si="174"/>
        <v>2003_5_9</v>
      </c>
      <c r="E340" s="37" t="str">
        <f t="shared" si="176"/>
        <v>2_9_5</v>
      </c>
      <c r="F340" s="37">
        <f t="shared" si="177"/>
        <v>2</v>
      </c>
      <c r="G340" s="37">
        <f t="shared" si="178"/>
        <v>35</v>
      </c>
      <c r="H340" s="37">
        <f t="shared" si="179"/>
        <v>2035</v>
      </c>
      <c r="I340" s="44">
        <v>2003</v>
      </c>
      <c r="J340" s="44" t="s">
        <v>76</v>
      </c>
      <c r="K340" s="44" t="s">
        <v>437</v>
      </c>
      <c r="L340" s="44" t="str">
        <f t="shared" si="180"/>
        <v>2003_理科</v>
      </c>
      <c r="M340" s="44" t="str">
        <f t="shared" si="181"/>
        <v>2003_理科_生物Ⅱ</v>
      </c>
      <c r="N340" s="44">
        <f t="shared" si="175"/>
        <v>2035</v>
      </c>
      <c r="P340" s="44">
        <f t="shared" si="182"/>
        <v>339</v>
      </c>
      <c r="X340" s="46">
        <v>37</v>
      </c>
      <c r="Y340" s="43" t="str">
        <f t="shared" si="189"/>
        <v/>
      </c>
      <c r="Z340" s="44" t="str">
        <f t="shared" si="190"/>
        <v/>
      </c>
      <c r="AA340" s="44" t="str">
        <f t="shared" si="186"/>
        <v/>
      </c>
      <c r="AB340" s="44" t="str">
        <f t="shared" si="186"/>
        <v/>
      </c>
      <c r="AC340" s="44" t="str">
        <f t="shared" si="186"/>
        <v/>
      </c>
      <c r="AD340" s="44" t="str">
        <f t="shared" si="186"/>
        <v/>
      </c>
      <c r="AE340" s="44" t="str">
        <f t="shared" si="186"/>
        <v/>
      </c>
      <c r="AF340" s="44" t="str">
        <f t="shared" si="186"/>
        <v/>
      </c>
      <c r="AG340" s="44" t="str">
        <f t="shared" si="186"/>
        <v/>
      </c>
      <c r="AH340" s="44" t="str">
        <f t="shared" si="186"/>
        <v/>
      </c>
      <c r="AI340" s="44" t="str">
        <f t="shared" si="186"/>
        <v/>
      </c>
      <c r="AJ340" s="44" t="str">
        <f t="shared" si="186"/>
        <v/>
      </c>
      <c r="AK340" s="44" t="str">
        <f t="shared" si="187"/>
        <v/>
      </c>
      <c r="AL340" s="44" t="str">
        <f t="shared" si="187"/>
        <v/>
      </c>
      <c r="AM340" s="44" t="str">
        <f t="shared" si="187"/>
        <v/>
      </c>
      <c r="AN340" s="44" t="str">
        <f t="shared" si="187"/>
        <v/>
      </c>
      <c r="AO340" s="44" t="str">
        <f t="shared" si="187"/>
        <v>土木基盤力学</v>
      </c>
      <c r="AP340" s="44" t="str">
        <f t="shared" si="187"/>
        <v/>
      </c>
      <c r="AQ340" s="44" t="str">
        <f t="shared" si="187"/>
        <v/>
      </c>
      <c r="AR340" s="44" t="str">
        <f t="shared" si="187"/>
        <v/>
      </c>
      <c r="AS340" s="44" t="str">
        <f t="shared" si="187"/>
        <v/>
      </c>
      <c r="AT340" s="44" t="str">
        <f t="shared" si="187"/>
        <v/>
      </c>
      <c r="AU340" s="44" t="str">
        <f t="shared" si="188"/>
        <v/>
      </c>
      <c r="AV340" s="44" t="str">
        <f t="shared" si="188"/>
        <v/>
      </c>
      <c r="AW340" s="44" t="str">
        <f t="shared" si="188"/>
        <v/>
      </c>
      <c r="AX340" s="44" t="str">
        <f t="shared" si="188"/>
        <v/>
      </c>
      <c r="AY340" s="44" t="str">
        <f t="shared" si="188"/>
        <v/>
      </c>
      <c r="AZ340" s="44" t="str">
        <f t="shared" si="188"/>
        <v/>
      </c>
    </row>
    <row r="341" spans="2:52" x14ac:dyDescent="0.2">
      <c r="B341" s="37">
        <f t="shared" si="172"/>
        <v>5</v>
      </c>
      <c r="C341" s="37">
        <f t="shared" si="173"/>
        <v>10</v>
      </c>
      <c r="D341" s="37" t="str">
        <f t="shared" si="174"/>
        <v>2003_5_10</v>
      </c>
      <c r="E341" s="37" t="str">
        <f t="shared" si="176"/>
        <v>2_10_5</v>
      </c>
      <c r="F341" s="37">
        <f t="shared" si="177"/>
        <v>2</v>
      </c>
      <c r="G341" s="37">
        <f t="shared" si="178"/>
        <v>36</v>
      </c>
      <c r="H341" s="37">
        <f t="shared" si="179"/>
        <v>2036</v>
      </c>
      <c r="I341" s="44">
        <v>2003</v>
      </c>
      <c r="J341" s="44" t="s">
        <v>76</v>
      </c>
      <c r="K341" s="44" t="s">
        <v>576</v>
      </c>
      <c r="L341" s="44" t="str">
        <f t="shared" si="180"/>
        <v>2003_理科</v>
      </c>
      <c r="M341" s="44" t="str">
        <f t="shared" si="181"/>
        <v>2003_理科_地学Ⅰ</v>
      </c>
      <c r="N341" s="44">
        <f t="shared" si="175"/>
        <v>2036</v>
      </c>
      <c r="P341" s="44">
        <f t="shared" si="182"/>
        <v>340</v>
      </c>
      <c r="X341" s="46">
        <v>38</v>
      </c>
      <c r="Y341" s="43" t="str">
        <f t="shared" si="189"/>
        <v/>
      </c>
      <c r="Z341" s="44" t="str">
        <f t="shared" si="190"/>
        <v/>
      </c>
      <c r="AA341" s="44" t="str">
        <f t="shared" si="186"/>
        <v/>
      </c>
      <c r="AB341" s="44" t="str">
        <f t="shared" si="186"/>
        <v/>
      </c>
      <c r="AC341" s="44" t="str">
        <f t="shared" si="186"/>
        <v/>
      </c>
      <c r="AD341" s="44" t="str">
        <f t="shared" si="186"/>
        <v/>
      </c>
      <c r="AE341" s="44" t="str">
        <f t="shared" si="186"/>
        <v/>
      </c>
      <c r="AF341" s="44" t="str">
        <f t="shared" si="186"/>
        <v/>
      </c>
      <c r="AG341" s="44" t="str">
        <f t="shared" si="186"/>
        <v/>
      </c>
      <c r="AH341" s="44" t="str">
        <f t="shared" si="186"/>
        <v/>
      </c>
      <c r="AI341" s="44" t="str">
        <f t="shared" si="186"/>
        <v/>
      </c>
      <c r="AJ341" s="44" t="str">
        <f t="shared" si="186"/>
        <v/>
      </c>
      <c r="AK341" s="44" t="str">
        <f t="shared" si="187"/>
        <v/>
      </c>
      <c r="AL341" s="44" t="str">
        <f t="shared" si="187"/>
        <v/>
      </c>
      <c r="AM341" s="44" t="str">
        <f t="shared" si="187"/>
        <v/>
      </c>
      <c r="AN341" s="44" t="str">
        <f t="shared" si="187"/>
        <v/>
      </c>
      <c r="AO341" s="44" t="str">
        <f t="shared" si="187"/>
        <v>土木構造設計</v>
      </c>
      <c r="AP341" s="44" t="str">
        <f t="shared" si="187"/>
        <v/>
      </c>
      <c r="AQ341" s="44" t="str">
        <f t="shared" si="187"/>
        <v/>
      </c>
      <c r="AR341" s="44" t="str">
        <f t="shared" si="187"/>
        <v/>
      </c>
      <c r="AS341" s="44" t="str">
        <f t="shared" si="187"/>
        <v/>
      </c>
      <c r="AT341" s="44" t="str">
        <f t="shared" si="187"/>
        <v/>
      </c>
      <c r="AU341" s="44" t="str">
        <f t="shared" si="188"/>
        <v/>
      </c>
      <c r="AV341" s="44" t="str">
        <f t="shared" si="188"/>
        <v/>
      </c>
      <c r="AW341" s="44" t="str">
        <f t="shared" si="188"/>
        <v/>
      </c>
      <c r="AX341" s="44" t="str">
        <f t="shared" si="188"/>
        <v/>
      </c>
      <c r="AY341" s="44" t="str">
        <f t="shared" si="188"/>
        <v/>
      </c>
      <c r="AZ341" s="44" t="str">
        <f t="shared" si="188"/>
        <v/>
      </c>
    </row>
    <row r="342" spans="2:52" x14ac:dyDescent="0.2">
      <c r="B342" s="37">
        <f t="shared" si="172"/>
        <v>5</v>
      </c>
      <c r="C342" s="37">
        <f t="shared" si="173"/>
        <v>11</v>
      </c>
      <c r="D342" s="37" t="str">
        <f t="shared" si="174"/>
        <v>2003_5_11</v>
      </c>
      <c r="E342" s="37" t="str">
        <f t="shared" si="176"/>
        <v>2_11_5</v>
      </c>
      <c r="F342" s="37">
        <f t="shared" si="177"/>
        <v>2</v>
      </c>
      <c r="G342" s="37">
        <f t="shared" si="178"/>
        <v>37</v>
      </c>
      <c r="H342" s="37">
        <f t="shared" si="179"/>
        <v>2037</v>
      </c>
      <c r="I342" s="44">
        <v>2003</v>
      </c>
      <c r="J342" s="44" t="s">
        <v>76</v>
      </c>
      <c r="K342" s="44" t="s">
        <v>440</v>
      </c>
      <c r="L342" s="44" t="str">
        <f t="shared" si="180"/>
        <v>2003_理科</v>
      </c>
      <c r="M342" s="44" t="str">
        <f t="shared" si="181"/>
        <v>2003_理科_地学Ⅱ</v>
      </c>
      <c r="N342" s="44">
        <f t="shared" si="175"/>
        <v>2037</v>
      </c>
      <c r="P342" s="44">
        <f t="shared" si="182"/>
        <v>341</v>
      </c>
      <c r="X342" s="46">
        <v>39</v>
      </c>
      <c r="Y342" s="43" t="str">
        <f t="shared" si="189"/>
        <v/>
      </c>
      <c r="Z342" s="44" t="str">
        <f t="shared" si="190"/>
        <v/>
      </c>
      <c r="AA342" s="44" t="str">
        <f t="shared" si="186"/>
        <v/>
      </c>
      <c r="AB342" s="44" t="str">
        <f t="shared" si="186"/>
        <v/>
      </c>
      <c r="AC342" s="44" t="str">
        <f t="shared" si="186"/>
        <v/>
      </c>
      <c r="AD342" s="44" t="str">
        <f t="shared" si="186"/>
        <v/>
      </c>
      <c r="AE342" s="44" t="str">
        <f t="shared" si="186"/>
        <v/>
      </c>
      <c r="AF342" s="44" t="str">
        <f t="shared" si="186"/>
        <v/>
      </c>
      <c r="AG342" s="44" t="str">
        <f t="shared" si="186"/>
        <v/>
      </c>
      <c r="AH342" s="44" t="str">
        <f t="shared" si="186"/>
        <v/>
      </c>
      <c r="AI342" s="44" t="str">
        <f t="shared" si="186"/>
        <v/>
      </c>
      <c r="AJ342" s="44" t="str">
        <f t="shared" si="186"/>
        <v/>
      </c>
      <c r="AK342" s="44" t="str">
        <f t="shared" si="187"/>
        <v/>
      </c>
      <c r="AL342" s="44" t="str">
        <f t="shared" si="187"/>
        <v/>
      </c>
      <c r="AM342" s="44" t="str">
        <f t="shared" si="187"/>
        <v/>
      </c>
      <c r="AN342" s="44" t="str">
        <f t="shared" si="187"/>
        <v/>
      </c>
      <c r="AO342" s="44" t="str">
        <f t="shared" si="187"/>
        <v>土木施工</v>
      </c>
      <c r="AP342" s="44" t="str">
        <f t="shared" si="187"/>
        <v/>
      </c>
      <c r="AQ342" s="44" t="str">
        <f t="shared" si="187"/>
        <v/>
      </c>
      <c r="AR342" s="44" t="str">
        <f t="shared" si="187"/>
        <v/>
      </c>
      <c r="AS342" s="44" t="str">
        <f t="shared" si="187"/>
        <v/>
      </c>
      <c r="AT342" s="44" t="str">
        <f t="shared" si="187"/>
        <v/>
      </c>
      <c r="AU342" s="44" t="str">
        <f t="shared" si="188"/>
        <v/>
      </c>
      <c r="AV342" s="44" t="str">
        <f t="shared" si="188"/>
        <v/>
      </c>
      <c r="AW342" s="44" t="str">
        <f t="shared" si="188"/>
        <v/>
      </c>
      <c r="AX342" s="44" t="str">
        <f t="shared" si="188"/>
        <v/>
      </c>
      <c r="AY342" s="44" t="str">
        <f t="shared" si="188"/>
        <v/>
      </c>
      <c r="AZ342" s="44" t="str">
        <f t="shared" si="188"/>
        <v/>
      </c>
    </row>
    <row r="343" spans="2:52" x14ac:dyDescent="0.2">
      <c r="B343" s="37">
        <f t="shared" si="172"/>
        <v>5</v>
      </c>
      <c r="C343" s="37">
        <f t="shared" si="173"/>
        <v>12</v>
      </c>
      <c r="D343" s="37" t="str">
        <f t="shared" si="174"/>
        <v>2003_5_12</v>
      </c>
      <c r="E343" s="37" t="str">
        <f t="shared" si="176"/>
        <v>2_12_5</v>
      </c>
      <c r="F343" s="37">
        <f t="shared" si="177"/>
        <v>2</v>
      </c>
      <c r="G343" s="37">
        <f t="shared" si="178"/>
        <v>38</v>
      </c>
      <c r="H343" s="37">
        <f t="shared" si="179"/>
        <v>2038</v>
      </c>
      <c r="I343" s="44">
        <v>2003</v>
      </c>
      <c r="J343" s="44" t="s">
        <v>76</v>
      </c>
      <c r="K343" s="44" t="s">
        <v>568</v>
      </c>
      <c r="L343" s="44" t="str">
        <f t="shared" si="180"/>
        <v>2003_理科</v>
      </c>
      <c r="M343" s="44" t="str">
        <f t="shared" si="181"/>
        <v>2003_理科_学校設定科目</v>
      </c>
      <c r="N343" s="44">
        <f t="shared" si="175"/>
        <v>2038</v>
      </c>
      <c r="P343" s="44">
        <f t="shared" si="182"/>
        <v>342</v>
      </c>
      <c r="X343" s="46">
        <v>40</v>
      </c>
      <c r="Y343" s="43" t="str">
        <f t="shared" si="189"/>
        <v/>
      </c>
      <c r="Z343" s="44" t="str">
        <f t="shared" si="190"/>
        <v/>
      </c>
      <c r="AA343" s="44" t="str">
        <f t="shared" si="186"/>
        <v/>
      </c>
      <c r="AB343" s="44" t="str">
        <f t="shared" si="186"/>
        <v/>
      </c>
      <c r="AC343" s="44" t="str">
        <f t="shared" si="186"/>
        <v/>
      </c>
      <c r="AD343" s="44" t="str">
        <f t="shared" si="186"/>
        <v/>
      </c>
      <c r="AE343" s="44" t="str">
        <f t="shared" si="186"/>
        <v/>
      </c>
      <c r="AF343" s="44" t="str">
        <f t="shared" si="186"/>
        <v/>
      </c>
      <c r="AG343" s="44" t="str">
        <f t="shared" si="186"/>
        <v/>
      </c>
      <c r="AH343" s="44" t="str">
        <f t="shared" si="186"/>
        <v/>
      </c>
      <c r="AI343" s="44" t="str">
        <f t="shared" si="186"/>
        <v/>
      </c>
      <c r="AJ343" s="44" t="str">
        <f t="shared" si="186"/>
        <v/>
      </c>
      <c r="AK343" s="44" t="str">
        <f t="shared" si="187"/>
        <v/>
      </c>
      <c r="AL343" s="44" t="str">
        <f t="shared" si="187"/>
        <v/>
      </c>
      <c r="AM343" s="44" t="str">
        <f t="shared" si="187"/>
        <v/>
      </c>
      <c r="AN343" s="44" t="str">
        <f t="shared" si="187"/>
        <v/>
      </c>
      <c r="AO343" s="44" t="str">
        <f t="shared" si="187"/>
        <v>社会基盤工学</v>
      </c>
      <c r="AP343" s="44" t="str">
        <f t="shared" si="187"/>
        <v/>
      </c>
      <c r="AQ343" s="44" t="str">
        <f t="shared" si="187"/>
        <v/>
      </c>
      <c r="AR343" s="44" t="str">
        <f t="shared" si="187"/>
        <v/>
      </c>
      <c r="AS343" s="44" t="str">
        <f t="shared" si="187"/>
        <v/>
      </c>
      <c r="AT343" s="44" t="str">
        <f t="shared" si="187"/>
        <v/>
      </c>
      <c r="AU343" s="44" t="str">
        <f t="shared" si="188"/>
        <v/>
      </c>
      <c r="AV343" s="44" t="str">
        <f t="shared" si="188"/>
        <v/>
      </c>
      <c r="AW343" s="44" t="str">
        <f t="shared" si="188"/>
        <v/>
      </c>
      <c r="AX343" s="44" t="str">
        <f t="shared" si="188"/>
        <v/>
      </c>
      <c r="AY343" s="44" t="str">
        <f t="shared" si="188"/>
        <v/>
      </c>
      <c r="AZ343" s="44" t="str">
        <f t="shared" si="188"/>
        <v/>
      </c>
    </row>
    <row r="344" spans="2:52" x14ac:dyDescent="0.2">
      <c r="B344" s="37">
        <f t="shared" si="172"/>
        <v>6</v>
      </c>
      <c r="C344" s="37">
        <f t="shared" si="173"/>
        <v>1</v>
      </c>
      <c r="D344" s="37" t="str">
        <f t="shared" si="174"/>
        <v>2003_6_1</v>
      </c>
      <c r="E344" s="37" t="str">
        <f t="shared" si="176"/>
        <v>2_1_6</v>
      </c>
      <c r="F344" s="37">
        <f t="shared" si="177"/>
        <v>2</v>
      </c>
      <c r="G344" s="37">
        <f t="shared" si="178"/>
        <v>39</v>
      </c>
      <c r="H344" s="37">
        <f t="shared" si="179"/>
        <v>2039</v>
      </c>
      <c r="I344" s="44">
        <v>2003</v>
      </c>
      <c r="J344" s="44" t="s">
        <v>405</v>
      </c>
      <c r="K344" s="44" t="s">
        <v>86</v>
      </c>
      <c r="L344" s="44" t="str">
        <f t="shared" si="180"/>
        <v>2003_保健体育</v>
      </c>
      <c r="M344" s="44" t="str">
        <f t="shared" si="181"/>
        <v>2003_保健体育_体育</v>
      </c>
      <c r="N344" s="44">
        <f t="shared" si="175"/>
        <v>2039</v>
      </c>
      <c r="P344" s="44">
        <f t="shared" si="182"/>
        <v>343</v>
      </c>
      <c r="X344" s="46">
        <v>41</v>
      </c>
      <c r="Y344" s="43" t="str">
        <f t="shared" si="189"/>
        <v/>
      </c>
      <c r="Z344" s="44" t="str">
        <f t="shared" si="190"/>
        <v/>
      </c>
      <c r="AA344" s="44" t="str">
        <f t="shared" ref="AA344:AJ353" si="191">IFERROR(VLOOKUP($W$301&amp;"_"&amp;AA$301&amp;"_"&amp;$X344,$D:$K,8,0),"")</f>
        <v/>
      </c>
      <c r="AB344" s="44" t="str">
        <f t="shared" si="191"/>
        <v/>
      </c>
      <c r="AC344" s="44" t="str">
        <f t="shared" si="191"/>
        <v/>
      </c>
      <c r="AD344" s="44" t="str">
        <f t="shared" si="191"/>
        <v/>
      </c>
      <c r="AE344" s="44" t="str">
        <f t="shared" si="191"/>
        <v/>
      </c>
      <c r="AF344" s="44" t="str">
        <f t="shared" si="191"/>
        <v/>
      </c>
      <c r="AG344" s="44" t="str">
        <f t="shared" si="191"/>
        <v/>
      </c>
      <c r="AH344" s="44" t="str">
        <f t="shared" si="191"/>
        <v/>
      </c>
      <c r="AI344" s="44" t="str">
        <f t="shared" si="191"/>
        <v/>
      </c>
      <c r="AJ344" s="44" t="str">
        <f t="shared" si="191"/>
        <v/>
      </c>
      <c r="AK344" s="44" t="str">
        <f t="shared" ref="AK344:AT353" si="192">IFERROR(VLOOKUP($W$301&amp;"_"&amp;AK$301&amp;"_"&amp;$X344,$D:$K,8,0),"")</f>
        <v/>
      </c>
      <c r="AL344" s="44" t="str">
        <f t="shared" si="192"/>
        <v/>
      </c>
      <c r="AM344" s="44" t="str">
        <f t="shared" si="192"/>
        <v/>
      </c>
      <c r="AN344" s="44" t="str">
        <f t="shared" si="192"/>
        <v/>
      </c>
      <c r="AO344" s="44" t="str">
        <f t="shared" si="192"/>
        <v>工業化学</v>
      </c>
      <c r="AP344" s="44" t="str">
        <f t="shared" si="192"/>
        <v/>
      </c>
      <c r="AQ344" s="44" t="str">
        <f t="shared" si="192"/>
        <v/>
      </c>
      <c r="AR344" s="44" t="str">
        <f t="shared" si="192"/>
        <v/>
      </c>
      <c r="AS344" s="44" t="str">
        <f t="shared" si="192"/>
        <v/>
      </c>
      <c r="AT344" s="44" t="str">
        <f t="shared" si="192"/>
        <v/>
      </c>
      <c r="AU344" s="44" t="str">
        <f t="shared" ref="AU344:AZ353" si="193">IFERROR(VLOOKUP($W$301&amp;"_"&amp;AU$301&amp;"_"&amp;$X344,$D:$K,8,0),"")</f>
        <v/>
      </c>
      <c r="AV344" s="44" t="str">
        <f t="shared" si="193"/>
        <v/>
      </c>
      <c r="AW344" s="44" t="str">
        <f t="shared" si="193"/>
        <v/>
      </c>
      <c r="AX344" s="44" t="str">
        <f t="shared" si="193"/>
        <v/>
      </c>
      <c r="AY344" s="44" t="str">
        <f t="shared" si="193"/>
        <v/>
      </c>
      <c r="AZ344" s="44" t="str">
        <f t="shared" si="193"/>
        <v/>
      </c>
    </row>
    <row r="345" spans="2:52" x14ac:dyDescent="0.2">
      <c r="B345" s="37">
        <f t="shared" si="172"/>
        <v>6</v>
      </c>
      <c r="C345" s="37">
        <f t="shared" si="173"/>
        <v>2</v>
      </c>
      <c r="D345" s="37" t="str">
        <f t="shared" si="174"/>
        <v>2003_6_2</v>
      </c>
      <c r="E345" s="37" t="str">
        <f t="shared" si="176"/>
        <v>2_2_6</v>
      </c>
      <c r="F345" s="37">
        <f t="shared" si="177"/>
        <v>2</v>
      </c>
      <c r="G345" s="37">
        <f t="shared" si="178"/>
        <v>40</v>
      </c>
      <c r="H345" s="37">
        <f t="shared" si="179"/>
        <v>2040</v>
      </c>
      <c r="I345" s="44">
        <v>2003</v>
      </c>
      <c r="J345" s="44" t="s">
        <v>405</v>
      </c>
      <c r="K345" s="44" t="s">
        <v>87</v>
      </c>
      <c r="L345" s="44" t="str">
        <f t="shared" si="180"/>
        <v>2003_保健体育</v>
      </c>
      <c r="M345" s="44" t="str">
        <f t="shared" si="181"/>
        <v>2003_保健体育_保健</v>
      </c>
      <c r="N345" s="44">
        <f t="shared" si="175"/>
        <v>2040</v>
      </c>
      <c r="P345" s="44">
        <f t="shared" si="182"/>
        <v>344</v>
      </c>
      <c r="X345" s="46">
        <v>42</v>
      </c>
      <c r="Y345" s="43" t="str">
        <f t="shared" si="189"/>
        <v/>
      </c>
      <c r="Z345" s="44" t="str">
        <f t="shared" si="190"/>
        <v/>
      </c>
      <c r="AA345" s="44" t="str">
        <f t="shared" si="191"/>
        <v/>
      </c>
      <c r="AB345" s="44" t="str">
        <f t="shared" si="191"/>
        <v/>
      </c>
      <c r="AC345" s="44" t="str">
        <f t="shared" si="191"/>
        <v/>
      </c>
      <c r="AD345" s="44" t="str">
        <f t="shared" si="191"/>
        <v/>
      </c>
      <c r="AE345" s="44" t="str">
        <f t="shared" si="191"/>
        <v/>
      </c>
      <c r="AF345" s="44" t="str">
        <f t="shared" si="191"/>
        <v/>
      </c>
      <c r="AG345" s="44" t="str">
        <f t="shared" si="191"/>
        <v/>
      </c>
      <c r="AH345" s="44" t="str">
        <f t="shared" si="191"/>
        <v/>
      </c>
      <c r="AI345" s="44" t="str">
        <f t="shared" si="191"/>
        <v/>
      </c>
      <c r="AJ345" s="44" t="str">
        <f t="shared" si="191"/>
        <v/>
      </c>
      <c r="AK345" s="44" t="str">
        <f t="shared" si="192"/>
        <v/>
      </c>
      <c r="AL345" s="44" t="str">
        <f t="shared" si="192"/>
        <v/>
      </c>
      <c r="AM345" s="44" t="str">
        <f t="shared" si="192"/>
        <v/>
      </c>
      <c r="AN345" s="44" t="str">
        <f t="shared" si="192"/>
        <v/>
      </c>
      <c r="AO345" s="44" t="str">
        <f t="shared" si="192"/>
        <v>化学工学</v>
      </c>
      <c r="AP345" s="44" t="str">
        <f t="shared" si="192"/>
        <v/>
      </c>
      <c r="AQ345" s="44" t="str">
        <f t="shared" si="192"/>
        <v/>
      </c>
      <c r="AR345" s="44" t="str">
        <f t="shared" si="192"/>
        <v/>
      </c>
      <c r="AS345" s="44" t="str">
        <f t="shared" si="192"/>
        <v/>
      </c>
      <c r="AT345" s="44" t="str">
        <f t="shared" si="192"/>
        <v/>
      </c>
      <c r="AU345" s="44" t="str">
        <f t="shared" si="193"/>
        <v/>
      </c>
      <c r="AV345" s="44" t="str">
        <f t="shared" si="193"/>
        <v/>
      </c>
      <c r="AW345" s="44" t="str">
        <f t="shared" si="193"/>
        <v/>
      </c>
      <c r="AX345" s="44" t="str">
        <f t="shared" si="193"/>
        <v/>
      </c>
      <c r="AY345" s="44" t="str">
        <f t="shared" si="193"/>
        <v/>
      </c>
      <c r="AZ345" s="44" t="str">
        <f t="shared" si="193"/>
        <v/>
      </c>
    </row>
    <row r="346" spans="2:52" x14ac:dyDescent="0.2">
      <c r="B346" s="37">
        <f t="shared" si="172"/>
        <v>6</v>
      </c>
      <c r="C346" s="37">
        <f t="shared" si="173"/>
        <v>3</v>
      </c>
      <c r="D346" s="37" t="str">
        <f t="shared" si="174"/>
        <v>2003_6_3</v>
      </c>
      <c r="E346" s="37" t="str">
        <f t="shared" si="176"/>
        <v>2_3_6</v>
      </c>
      <c r="F346" s="37">
        <f t="shared" si="177"/>
        <v>2</v>
      </c>
      <c r="G346" s="37">
        <f t="shared" si="178"/>
        <v>41</v>
      </c>
      <c r="H346" s="37">
        <f t="shared" si="179"/>
        <v>2041</v>
      </c>
      <c r="I346" s="44">
        <v>2003</v>
      </c>
      <c r="J346" s="44" t="s">
        <v>405</v>
      </c>
      <c r="K346" s="44" t="s">
        <v>568</v>
      </c>
      <c r="L346" s="44" t="str">
        <f t="shared" si="180"/>
        <v>2003_保健体育</v>
      </c>
      <c r="M346" s="44" t="str">
        <f t="shared" si="181"/>
        <v>2003_保健体育_学校設定科目</v>
      </c>
      <c r="N346" s="44">
        <f t="shared" si="175"/>
        <v>2041</v>
      </c>
      <c r="P346" s="44">
        <f t="shared" si="182"/>
        <v>345</v>
      </c>
      <c r="X346" s="46">
        <v>43</v>
      </c>
      <c r="Y346" s="43" t="str">
        <f t="shared" si="189"/>
        <v/>
      </c>
      <c r="Z346" s="44" t="str">
        <f t="shared" si="190"/>
        <v/>
      </c>
      <c r="AA346" s="44" t="str">
        <f t="shared" si="191"/>
        <v/>
      </c>
      <c r="AB346" s="44" t="str">
        <f t="shared" si="191"/>
        <v/>
      </c>
      <c r="AC346" s="44" t="str">
        <f t="shared" si="191"/>
        <v/>
      </c>
      <c r="AD346" s="44" t="str">
        <f t="shared" si="191"/>
        <v/>
      </c>
      <c r="AE346" s="44" t="str">
        <f t="shared" si="191"/>
        <v/>
      </c>
      <c r="AF346" s="44" t="str">
        <f t="shared" si="191"/>
        <v/>
      </c>
      <c r="AG346" s="44" t="str">
        <f t="shared" si="191"/>
        <v/>
      </c>
      <c r="AH346" s="44" t="str">
        <f t="shared" si="191"/>
        <v/>
      </c>
      <c r="AI346" s="44" t="str">
        <f t="shared" si="191"/>
        <v/>
      </c>
      <c r="AJ346" s="44" t="str">
        <f t="shared" si="191"/>
        <v/>
      </c>
      <c r="AK346" s="44" t="str">
        <f t="shared" si="192"/>
        <v/>
      </c>
      <c r="AL346" s="44" t="str">
        <f t="shared" si="192"/>
        <v/>
      </c>
      <c r="AM346" s="44" t="str">
        <f t="shared" si="192"/>
        <v/>
      </c>
      <c r="AN346" s="44" t="str">
        <f t="shared" si="192"/>
        <v/>
      </c>
      <c r="AO346" s="44" t="str">
        <f t="shared" si="192"/>
        <v>地球環境化学</v>
      </c>
      <c r="AP346" s="44" t="str">
        <f t="shared" si="192"/>
        <v/>
      </c>
      <c r="AQ346" s="44" t="str">
        <f t="shared" si="192"/>
        <v/>
      </c>
      <c r="AR346" s="44" t="str">
        <f t="shared" si="192"/>
        <v/>
      </c>
      <c r="AS346" s="44" t="str">
        <f t="shared" si="192"/>
        <v/>
      </c>
      <c r="AT346" s="44" t="str">
        <f t="shared" si="192"/>
        <v/>
      </c>
      <c r="AU346" s="44" t="str">
        <f t="shared" si="193"/>
        <v/>
      </c>
      <c r="AV346" s="44" t="str">
        <f t="shared" si="193"/>
        <v/>
      </c>
      <c r="AW346" s="44" t="str">
        <f t="shared" si="193"/>
        <v/>
      </c>
      <c r="AX346" s="44" t="str">
        <f t="shared" si="193"/>
        <v/>
      </c>
      <c r="AY346" s="44" t="str">
        <f t="shared" si="193"/>
        <v/>
      </c>
      <c r="AZ346" s="44" t="str">
        <f t="shared" si="193"/>
        <v/>
      </c>
    </row>
    <row r="347" spans="2:52" x14ac:dyDescent="0.2">
      <c r="B347" s="37">
        <f t="shared" si="172"/>
        <v>7</v>
      </c>
      <c r="C347" s="37">
        <f t="shared" si="173"/>
        <v>1</v>
      </c>
      <c r="D347" s="37" t="str">
        <f t="shared" si="174"/>
        <v>2003_7_1</v>
      </c>
      <c r="E347" s="37" t="str">
        <f t="shared" si="176"/>
        <v>2_1_7</v>
      </c>
      <c r="F347" s="37">
        <f t="shared" si="177"/>
        <v>2</v>
      </c>
      <c r="G347" s="37">
        <f t="shared" si="178"/>
        <v>42</v>
      </c>
      <c r="H347" s="37">
        <f t="shared" si="179"/>
        <v>2042</v>
      </c>
      <c r="I347" s="44">
        <v>2003</v>
      </c>
      <c r="J347" s="44" t="s">
        <v>88</v>
      </c>
      <c r="K347" s="44" t="s">
        <v>89</v>
      </c>
      <c r="L347" s="44" t="str">
        <f t="shared" si="180"/>
        <v>2003_芸術</v>
      </c>
      <c r="M347" s="44" t="str">
        <f t="shared" si="181"/>
        <v>2003_芸術_音楽Ⅰ</v>
      </c>
      <c r="N347" s="44">
        <f t="shared" si="175"/>
        <v>2042</v>
      </c>
      <c r="P347" s="44">
        <f t="shared" si="182"/>
        <v>346</v>
      </c>
      <c r="X347" s="46">
        <v>44</v>
      </c>
      <c r="Y347" s="43" t="str">
        <f t="shared" si="189"/>
        <v/>
      </c>
      <c r="Z347" s="44" t="str">
        <f t="shared" si="190"/>
        <v/>
      </c>
      <c r="AA347" s="44" t="str">
        <f t="shared" si="191"/>
        <v/>
      </c>
      <c r="AB347" s="44" t="str">
        <f t="shared" si="191"/>
        <v/>
      </c>
      <c r="AC347" s="44" t="str">
        <f t="shared" si="191"/>
        <v/>
      </c>
      <c r="AD347" s="44" t="str">
        <f t="shared" si="191"/>
        <v/>
      </c>
      <c r="AE347" s="44" t="str">
        <f t="shared" si="191"/>
        <v/>
      </c>
      <c r="AF347" s="44" t="str">
        <f t="shared" si="191"/>
        <v/>
      </c>
      <c r="AG347" s="44" t="str">
        <f t="shared" si="191"/>
        <v/>
      </c>
      <c r="AH347" s="44" t="str">
        <f t="shared" si="191"/>
        <v/>
      </c>
      <c r="AI347" s="44" t="str">
        <f t="shared" si="191"/>
        <v/>
      </c>
      <c r="AJ347" s="44" t="str">
        <f t="shared" si="191"/>
        <v/>
      </c>
      <c r="AK347" s="44" t="str">
        <f t="shared" si="192"/>
        <v/>
      </c>
      <c r="AL347" s="44" t="str">
        <f t="shared" si="192"/>
        <v/>
      </c>
      <c r="AM347" s="44" t="str">
        <f t="shared" si="192"/>
        <v/>
      </c>
      <c r="AN347" s="44" t="str">
        <f t="shared" si="192"/>
        <v/>
      </c>
      <c r="AO347" s="44" t="str">
        <f t="shared" si="192"/>
        <v>材料製造技術</v>
      </c>
      <c r="AP347" s="44" t="str">
        <f t="shared" si="192"/>
        <v/>
      </c>
      <c r="AQ347" s="44" t="str">
        <f t="shared" si="192"/>
        <v/>
      </c>
      <c r="AR347" s="44" t="str">
        <f t="shared" si="192"/>
        <v/>
      </c>
      <c r="AS347" s="44" t="str">
        <f t="shared" si="192"/>
        <v/>
      </c>
      <c r="AT347" s="44" t="str">
        <f t="shared" si="192"/>
        <v/>
      </c>
      <c r="AU347" s="44" t="str">
        <f t="shared" si="193"/>
        <v/>
      </c>
      <c r="AV347" s="44" t="str">
        <f t="shared" si="193"/>
        <v/>
      </c>
      <c r="AW347" s="44" t="str">
        <f t="shared" si="193"/>
        <v/>
      </c>
      <c r="AX347" s="44" t="str">
        <f t="shared" si="193"/>
        <v/>
      </c>
      <c r="AY347" s="44" t="str">
        <f t="shared" si="193"/>
        <v/>
      </c>
      <c r="AZ347" s="44" t="str">
        <f t="shared" si="193"/>
        <v/>
      </c>
    </row>
    <row r="348" spans="2:52" x14ac:dyDescent="0.2">
      <c r="B348" s="37">
        <f t="shared" si="172"/>
        <v>7</v>
      </c>
      <c r="C348" s="37">
        <f t="shared" si="173"/>
        <v>2</v>
      </c>
      <c r="D348" s="37" t="str">
        <f t="shared" si="174"/>
        <v>2003_7_2</v>
      </c>
      <c r="E348" s="37" t="str">
        <f t="shared" si="176"/>
        <v>2_2_7</v>
      </c>
      <c r="F348" s="37">
        <f t="shared" si="177"/>
        <v>2</v>
      </c>
      <c r="G348" s="37">
        <f t="shared" si="178"/>
        <v>43</v>
      </c>
      <c r="H348" s="37">
        <f t="shared" si="179"/>
        <v>2043</v>
      </c>
      <c r="I348" s="44">
        <v>2003</v>
      </c>
      <c r="J348" s="44" t="s">
        <v>88</v>
      </c>
      <c r="K348" s="44" t="s">
        <v>90</v>
      </c>
      <c r="L348" s="44" t="str">
        <f t="shared" si="180"/>
        <v>2003_芸術</v>
      </c>
      <c r="M348" s="44" t="str">
        <f t="shared" si="181"/>
        <v>2003_芸術_音楽Ⅱ</v>
      </c>
      <c r="N348" s="44">
        <f t="shared" si="175"/>
        <v>2043</v>
      </c>
      <c r="P348" s="44">
        <f t="shared" si="182"/>
        <v>347</v>
      </c>
      <c r="X348" s="46">
        <v>45</v>
      </c>
      <c r="Y348" s="43" t="str">
        <f t="shared" si="189"/>
        <v/>
      </c>
      <c r="Z348" s="44" t="str">
        <f t="shared" si="190"/>
        <v/>
      </c>
      <c r="AA348" s="44" t="str">
        <f t="shared" si="191"/>
        <v/>
      </c>
      <c r="AB348" s="44" t="str">
        <f t="shared" si="191"/>
        <v/>
      </c>
      <c r="AC348" s="44" t="str">
        <f t="shared" si="191"/>
        <v/>
      </c>
      <c r="AD348" s="44" t="str">
        <f t="shared" si="191"/>
        <v/>
      </c>
      <c r="AE348" s="44" t="str">
        <f t="shared" si="191"/>
        <v/>
      </c>
      <c r="AF348" s="44" t="str">
        <f t="shared" si="191"/>
        <v/>
      </c>
      <c r="AG348" s="44" t="str">
        <f t="shared" si="191"/>
        <v/>
      </c>
      <c r="AH348" s="44" t="str">
        <f t="shared" si="191"/>
        <v/>
      </c>
      <c r="AI348" s="44" t="str">
        <f t="shared" si="191"/>
        <v/>
      </c>
      <c r="AJ348" s="44" t="str">
        <f t="shared" si="191"/>
        <v/>
      </c>
      <c r="AK348" s="44" t="str">
        <f t="shared" si="192"/>
        <v/>
      </c>
      <c r="AL348" s="44" t="str">
        <f t="shared" si="192"/>
        <v/>
      </c>
      <c r="AM348" s="44" t="str">
        <f t="shared" si="192"/>
        <v/>
      </c>
      <c r="AN348" s="44" t="str">
        <f t="shared" si="192"/>
        <v/>
      </c>
      <c r="AO348" s="44" t="str">
        <f t="shared" si="192"/>
        <v>材料工学</v>
      </c>
      <c r="AP348" s="44" t="str">
        <f t="shared" si="192"/>
        <v/>
      </c>
      <c r="AQ348" s="44" t="str">
        <f t="shared" si="192"/>
        <v/>
      </c>
      <c r="AR348" s="44" t="str">
        <f t="shared" si="192"/>
        <v/>
      </c>
      <c r="AS348" s="44" t="str">
        <f t="shared" si="192"/>
        <v/>
      </c>
      <c r="AT348" s="44" t="str">
        <f t="shared" si="192"/>
        <v/>
      </c>
      <c r="AU348" s="44" t="str">
        <f t="shared" si="193"/>
        <v/>
      </c>
      <c r="AV348" s="44" t="str">
        <f t="shared" si="193"/>
        <v/>
      </c>
      <c r="AW348" s="44" t="str">
        <f t="shared" si="193"/>
        <v/>
      </c>
      <c r="AX348" s="44" t="str">
        <f t="shared" si="193"/>
        <v/>
      </c>
      <c r="AY348" s="44" t="str">
        <f t="shared" si="193"/>
        <v/>
      </c>
      <c r="AZ348" s="44" t="str">
        <f t="shared" si="193"/>
        <v/>
      </c>
    </row>
    <row r="349" spans="2:52" x14ac:dyDescent="0.2">
      <c r="B349" s="37">
        <f t="shared" si="172"/>
        <v>7</v>
      </c>
      <c r="C349" s="37">
        <f t="shared" si="173"/>
        <v>3</v>
      </c>
      <c r="D349" s="37" t="str">
        <f t="shared" si="174"/>
        <v>2003_7_3</v>
      </c>
      <c r="E349" s="37" t="str">
        <f t="shared" si="176"/>
        <v>2_3_7</v>
      </c>
      <c r="F349" s="37">
        <f t="shared" si="177"/>
        <v>2</v>
      </c>
      <c r="G349" s="37">
        <f t="shared" si="178"/>
        <v>44</v>
      </c>
      <c r="H349" s="37">
        <f t="shared" si="179"/>
        <v>2044</v>
      </c>
      <c r="I349" s="44">
        <v>2003</v>
      </c>
      <c r="J349" s="44" t="s">
        <v>88</v>
      </c>
      <c r="K349" s="44" t="s">
        <v>91</v>
      </c>
      <c r="L349" s="44" t="str">
        <f t="shared" si="180"/>
        <v>2003_芸術</v>
      </c>
      <c r="M349" s="44" t="str">
        <f t="shared" si="181"/>
        <v>2003_芸術_音楽Ⅲ</v>
      </c>
      <c r="N349" s="44">
        <f t="shared" si="175"/>
        <v>2044</v>
      </c>
      <c r="P349" s="44">
        <f t="shared" si="182"/>
        <v>348</v>
      </c>
      <c r="X349" s="46">
        <v>46</v>
      </c>
      <c r="Y349" s="43" t="str">
        <f t="shared" si="189"/>
        <v/>
      </c>
      <c r="Z349" s="44" t="str">
        <f t="shared" si="190"/>
        <v/>
      </c>
      <c r="AA349" s="44" t="str">
        <f t="shared" si="191"/>
        <v/>
      </c>
      <c r="AB349" s="44" t="str">
        <f t="shared" si="191"/>
        <v/>
      </c>
      <c r="AC349" s="44" t="str">
        <f t="shared" si="191"/>
        <v/>
      </c>
      <c r="AD349" s="44" t="str">
        <f t="shared" si="191"/>
        <v/>
      </c>
      <c r="AE349" s="44" t="str">
        <f t="shared" si="191"/>
        <v/>
      </c>
      <c r="AF349" s="44" t="str">
        <f t="shared" si="191"/>
        <v/>
      </c>
      <c r="AG349" s="44" t="str">
        <f t="shared" si="191"/>
        <v/>
      </c>
      <c r="AH349" s="44" t="str">
        <f t="shared" si="191"/>
        <v/>
      </c>
      <c r="AI349" s="44" t="str">
        <f t="shared" si="191"/>
        <v/>
      </c>
      <c r="AJ349" s="44" t="str">
        <f t="shared" si="191"/>
        <v/>
      </c>
      <c r="AK349" s="44" t="str">
        <f t="shared" si="192"/>
        <v/>
      </c>
      <c r="AL349" s="44" t="str">
        <f t="shared" si="192"/>
        <v/>
      </c>
      <c r="AM349" s="44" t="str">
        <f t="shared" si="192"/>
        <v/>
      </c>
      <c r="AN349" s="44" t="str">
        <f t="shared" si="192"/>
        <v/>
      </c>
      <c r="AO349" s="44" t="str">
        <f t="shared" si="192"/>
        <v>材料加工</v>
      </c>
      <c r="AP349" s="44" t="str">
        <f t="shared" si="192"/>
        <v/>
      </c>
      <c r="AQ349" s="44" t="str">
        <f t="shared" si="192"/>
        <v/>
      </c>
      <c r="AR349" s="44" t="str">
        <f t="shared" si="192"/>
        <v/>
      </c>
      <c r="AS349" s="44" t="str">
        <f t="shared" si="192"/>
        <v/>
      </c>
      <c r="AT349" s="44" t="str">
        <f t="shared" si="192"/>
        <v/>
      </c>
      <c r="AU349" s="44" t="str">
        <f t="shared" si="193"/>
        <v/>
      </c>
      <c r="AV349" s="44" t="str">
        <f t="shared" si="193"/>
        <v/>
      </c>
      <c r="AW349" s="44" t="str">
        <f t="shared" si="193"/>
        <v/>
      </c>
      <c r="AX349" s="44" t="str">
        <f t="shared" si="193"/>
        <v/>
      </c>
      <c r="AY349" s="44" t="str">
        <f t="shared" si="193"/>
        <v/>
      </c>
      <c r="AZ349" s="44" t="str">
        <f t="shared" si="193"/>
        <v/>
      </c>
    </row>
    <row r="350" spans="2:52" x14ac:dyDescent="0.2">
      <c r="B350" s="37">
        <f t="shared" si="172"/>
        <v>7</v>
      </c>
      <c r="C350" s="37">
        <f t="shared" si="173"/>
        <v>4</v>
      </c>
      <c r="D350" s="37" t="str">
        <f t="shared" si="174"/>
        <v>2003_7_4</v>
      </c>
      <c r="E350" s="37" t="str">
        <f t="shared" si="176"/>
        <v>2_4_7</v>
      </c>
      <c r="F350" s="37">
        <f t="shared" si="177"/>
        <v>2</v>
      </c>
      <c r="G350" s="37">
        <f t="shared" si="178"/>
        <v>45</v>
      </c>
      <c r="H350" s="37">
        <f t="shared" si="179"/>
        <v>2045</v>
      </c>
      <c r="I350" s="44">
        <v>2003</v>
      </c>
      <c r="J350" s="44" t="s">
        <v>88</v>
      </c>
      <c r="K350" s="44" t="s">
        <v>92</v>
      </c>
      <c r="L350" s="44" t="str">
        <f t="shared" si="180"/>
        <v>2003_芸術</v>
      </c>
      <c r="M350" s="44" t="str">
        <f t="shared" si="181"/>
        <v>2003_芸術_美術Ⅰ</v>
      </c>
      <c r="N350" s="44">
        <f t="shared" si="175"/>
        <v>2045</v>
      </c>
      <c r="P350" s="44">
        <f t="shared" si="182"/>
        <v>349</v>
      </c>
      <c r="X350" s="46">
        <v>47</v>
      </c>
      <c r="Y350" s="43" t="str">
        <f t="shared" si="189"/>
        <v/>
      </c>
      <c r="Z350" s="44" t="str">
        <f t="shared" si="190"/>
        <v/>
      </c>
      <c r="AA350" s="44" t="str">
        <f t="shared" si="191"/>
        <v/>
      </c>
      <c r="AB350" s="44" t="str">
        <f t="shared" si="191"/>
        <v/>
      </c>
      <c r="AC350" s="44" t="str">
        <f t="shared" si="191"/>
        <v/>
      </c>
      <c r="AD350" s="44" t="str">
        <f t="shared" si="191"/>
        <v/>
      </c>
      <c r="AE350" s="44" t="str">
        <f t="shared" si="191"/>
        <v/>
      </c>
      <c r="AF350" s="44" t="str">
        <f t="shared" si="191"/>
        <v/>
      </c>
      <c r="AG350" s="44" t="str">
        <f t="shared" si="191"/>
        <v/>
      </c>
      <c r="AH350" s="44" t="str">
        <f t="shared" si="191"/>
        <v/>
      </c>
      <c r="AI350" s="44" t="str">
        <f t="shared" si="191"/>
        <v/>
      </c>
      <c r="AJ350" s="44" t="str">
        <f t="shared" si="191"/>
        <v/>
      </c>
      <c r="AK350" s="44" t="str">
        <f t="shared" si="192"/>
        <v/>
      </c>
      <c r="AL350" s="44" t="str">
        <f t="shared" si="192"/>
        <v/>
      </c>
      <c r="AM350" s="44" t="str">
        <f t="shared" si="192"/>
        <v/>
      </c>
      <c r="AN350" s="44" t="str">
        <f t="shared" si="192"/>
        <v/>
      </c>
      <c r="AO350" s="44" t="str">
        <f t="shared" si="192"/>
        <v>セラミック化学</v>
      </c>
      <c r="AP350" s="44" t="str">
        <f t="shared" si="192"/>
        <v/>
      </c>
      <c r="AQ350" s="44" t="str">
        <f t="shared" si="192"/>
        <v/>
      </c>
      <c r="AR350" s="44" t="str">
        <f t="shared" si="192"/>
        <v/>
      </c>
      <c r="AS350" s="44" t="str">
        <f t="shared" si="192"/>
        <v/>
      </c>
      <c r="AT350" s="44" t="str">
        <f t="shared" si="192"/>
        <v/>
      </c>
      <c r="AU350" s="44" t="str">
        <f t="shared" si="193"/>
        <v/>
      </c>
      <c r="AV350" s="44" t="str">
        <f t="shared" si="193"/>
        <v/>
      </c>
      <c r="AW350" s="44" t="str">
        <f t="shared" si="193"/>
        <v/>
      </c>
      <c r="AX350" s="44" t="str">
        <f t="shared" si="193"/>
        <v/>
      </c>
      <c r="AY350" s="44" t="str">
        <f t="shared" si="193"/>
        <v/>
      </c>
      <c r="AZ350" s="44" t="str">
        <f t="shared" si="193"/>
        <v/>
      </c>
    </row>
    <row r="351" spans="2:52" x14ac:dyDescent="0.2">
      <c r="B351" s="37">
        <f t="shared" si="172"/>
        <v>7</v>
      </c>
      <c r="C351" s="37">
        <f t="shared" si="173"/>
        <v>5</v>
      </c>
      <c r="D351" s="37" t="str">
        <f t="shared" si="174"/>
        <v>2003_7_5</v>
      </c>
      <c r="E351" s="37" t="str">
        <f t="shared" si="176"/>
        <v>2_5_7</v>
      </c>
      <c r="F351" s="37">
        <f t="shared" si="177"/>
        <v>2</v>
      </c>
      <c r="G351" s="37">
        <f t="shared" si="178"/>
        <v>46</v>
      </c>
      <c r="H351" s="37">
        <f t="shared" si="179"/>
        <v>2046</v>
      </c>
      <c r="I351" s="44">
        <v>2003</v>
      </c>
      <c r="J351" s="44" t="s">
        <v>88</v>
      </c>
      <c r="K351" s="44" t="s">
        <v>93</v>
      </c>
      <c r="L351" s="44" t="str">
        <f t="shared" si="180"/>
        <v>2003_芸術</v>
      </c>
      <c r="M351" s="44" t="str">
        <f t="shared" si="181"/>
        <v>2003_芸術_美術Ⅱ</v>
      </c>
      <c r="N351" s="44">
        <f t="shared" si="175"/>
        <v>2046</v>
      </c>
      <c r="P351" s="44">
        <f t="shared" si="182"/>
        <v>350</v>
      </c>
      <c r="X351" s="46">
        <v>48</v>
      </c>
      <c r="Y351" s="43" t="str">
        <f t="shared" si="189"/>
        <v/>
      </c>
      <c r="Z351" s="44" t="str">
        <f t="shared" si="190"/>
        <v/>
      </c>
      <c r="AA351" s="44" t="str">
        <f t="shared" si="191"/>
        <v/>
      </c>
      <c r="AB351" s="44" t="str">
        <f t="shared" si="191"/>
        <v/>
      </c>
      <c r="AC351" s="44" t="str">
        <f t="shared" si="191"/>
        <v/>
      </c>
      <c r="AD351" s="44" t="str">
        <f t="shared" si="191"/>
        <v/>
      </c>
      <c r="AE351" s="44" t="str">
        <f t="shared" si="191"/>
        <v/>
      </c>
      <c r="AF351" s="44" t="str">
        <f t="shared" si="191"/>
        <v/>
      </c>
      <c r="AG351" s="44" t="str">
        <f t="shared" si="191"/>
        <v/>
      </c>
      <c r="AH351" s="44" t="str">
        <f t="shared" si="191"/>
        <v/>
      </c>
      <c r="AI351" s="44" t="str">
        <f t="shared" si="191"/>
        <v/>
      </c>
      <c r="AJ351" s="44" t="str">
        <f t="shared" si="191"/>
        <v/>
      </c>
      <c r="AK351" s="44" t="str">
        <f t="shared" si="192"/>
        <v/>
      </c>
      <c r="AL351" s="44" t="str">
        <f t="shared" si="192"/>
        <v/>
      </c>
      <c r="AM351" s="44" t="str">
        <f t="shared" si="192"/>
        <v/>
      </c>
      <c r="AN351" s="44" t="str">
        <f t="shared" si="192"/>
        <v/>
      </c>
      <c r="AO351" s="44" t="str">
        <f t="shared" si="192"/>
        <v>セラミック技術</v>
      </c>
      <c r="AP351" s="44" t="str">
        <f t="shared" si="192"/>
        <v/>
      </c>
      <c r="AQ351" s="44" t="str">
        <f t="shared" si="192"/>
        <v/>
      </c>
      <c r="AR351" s="44" t="str">
        <f t="shared" si="192"/>
        <v/>
      </c>
      <c r="AS351" s="44" t="str">
        <f t="shared" si="192"/>
        <v/>
      </c>
      <c r="AT351" s="44" t="str">
        <f t="shared" si="192"/>
        <v/>
      </c>
      <c r="AU351" s="44" t="str">
        <f t="shared" si="193"/>
        <v/>
      </c>
      <c r="AV351" s="44" t="str">
        <f t="shared" si="193"/>
        <v/>
      </c>
      <c r="AW351" s="44" t="str">
        <f t="shared" si="193"/>
        <v/>
      </c>
      <c r="AX351" s="44" t="str">
        <f t="shared" si="193"/>
        <v/>
      </c>
      <c r="AY351" s="44" t="str">
        <f t="shared" si="193"/>
        <v/>
      </c>
      <c r="AZ351" s="44" t="str">
        <f t="shared" si="193"/>
        <v/>
      </c>
    </row>
    <row r="352" spans="2:52" x14ac:dyDescent="0.2">
      <c r="B352" s="37">
        <f t="shared" si="172"/>
        <v>7</v>
      </c>
      <c r="C352" s="37">
        <f t="shared" si="173"/>
        <v>6</v>
      </c>
      <c r="D352" s="37" t="str">
        <f t="shared" si="174"/>
        <v>2003_7_6</v>
      </c>
      <c r="E352" s="37" t="str">
        <f t="shared" si="176"/>
        <v>2_6_7</v>
      </c>
      <c r="F352" s="37">
        <f t="shared" si="177"/>
        <v>2</v>
      </c>
      <c r="G352" s="37">
        <f t="shared" si="178"/>
        <v>47</v>
      </c>
      <c r="H352" s="37">
        <f t="shared" si="179"/>
        <v>2047</v>
      </c>
      <c r="I352" s="44">
        <v>2003</v>
      </c>
      <c r="J352" s="44" t="s">
        <v>88</v>
      </c>
      <c r="K352" s="44" t="s">
        <v>94</v>
      </c>
      <c r="L352" s="44" t="str">
        <f t="shared" si="180"/>
        <v>2003_芸術</v>
      </c>
      <c r="M352" s="44" t="str">
        <f t="shared" si="181"/>
        <v>2003_芸術_美術Ⅲ</v>
      </c>
      <c r="N352" s="44">
        <f t="shared" si="175"/>
        <v>2047</v>
      </c>
      <c r="P352" s="44">
        <f t="shared" si="182"/>
        <v>351</v>
      </c>
      <c r="X352" s="46">
        <v>49</v>
      </c>
      <c r="Y352" s="43" t="str">
        <f t="shared" si="189"/>
        <v/>
      </c>
      <c r="Z352" s="44" t="str">
        <f t="shared" si="190"/>
        <v/>
      </c>
      <c r="AA352" s="44" t="str">
        <f t="shared" si="191"/>
        <v/>
      </c>
      <c r="AB352" s="44" t="str">
        <f t="shared" si="191"/>
        <v/>
      </c>
      <c r="AC352" s="44" t="str">
        <f t="shared" si="191"/>
        <v/>
      </c>
      <c r="AD352" s="44" t="str">
        <f t="shared" si="191"/>
        <v/>
      </c>
      <c r="AE352" s="44" t="str">
        <f t="shared" si="191"/>
        <v/>
      </c>
      <c r="AF352" s="44" t="str">
        <f t="shared" si="191"/>
        <v/>
      </c>
      <c r="AG352" s="44" t="str">
        <f t="shared" si="191"/>
        <v/>
      </c>
      <c r="AH352" s="44" t="str">
        <f t="shared" si="191"/>
        <v/>
      </c>
      <c r="AI352" s="44" t="str">
        <f t="shared" si="191"/>
        <v/>
      </c>
      <c r="AJ352" s="44" t="str">
        <f t="shared" si="191"/>
        <v/>
      </c>
      <c r="AK352" s="44" t="str">
        <f t="shared" si="192"/>
        <v/>
      </c>
      <c r="AL352" s="44" t="str">
        <f t="shared" si="192"/>
        <v/>
      </c>
      <c r="AM352" s="44" t="str">
        <f t="shared" si="192"/>
        <v/>
      </c>
      <c r="AN352" s="44" t="str">
        <f t="shared" si="192"/>
        <v/>
      </c>
      <c r="AO352" s="44" t="str">
        <f t="shared" si="192"/>
        <v>セラミック工業</v>
      </c>
      <c r="AP352" s="44" t="str">
        <f t="shared" si="192"/>
        <v/>
      </c>
      <c r="AQ352" s="44" t="str">
        <f t="shared" si="192"/>
        <v/>
      </c>
      <c r="AR352" s="44" t="str">
        <f t="shared" si="192"/>
        <v/>
      </c>
      <c r="AS352" s="44" t="str">
        <f t="shared" si="192"/>
        <v/>
      </c>
      <c r="AT352" s="44" t="str">
        <f t="shared" si="192"/>
        <v/>
      </c>
      <c r="AU352" s="44" t="str">
        <f t="shared" si="193"/>
        <v/>
      </c>
      <c r="AV352" s="44" t="str">
        <f t="shared" si="193"/>
        <v/>
      </c>
      <c r="AW352" s="44" t="str">
        <f t="shared" si="193"/>
        <v/>
      </c>
      <c r="AX352" s="44" t="str">
        <f t="shared" si="193"/>
        <v/>
      </c>
      <c r="AY352" s="44" t="str">
        <f t="shared" si="193"/>
        <v/>
      </c>
      <c r="AZ352" s="44" t="str">
        <f t="shared" si="193"/>
        <v/>
      </c>
    </row>
    <row r="353" spans="2:52" x14ac:dyDescent="0.2">
      <c r="B353" s="37">
        <f t="shared" si="172"/>
        <v>7</v>
      </c>
      <c r="C353" s="37">
        <f t="shared" si="173"/>
        <v>7</v>
      </c>
      <c r="D353" s="37" t="str">
        <f t="shared" si="174"/>
        <v>2003_7_7</v>
      </c>
      <c r="E353" s="37" t="str">
        <f t="shared" si="176"/>
        <v>2_7_7</v>
      </c>
      <c r="F353" s="37">
        <f t="shared" si="177"/>
        <v>2</v>
      </c>
      <c r="G353" s="37">
        <f t="shared" si="178"/>
        <v>48</v>
      </c>
      <c r="H353" s="37">
        <f t="shared" si="179"/>
        <v>2048</v>
      </c>
      <c r="I353" s="44">
        <v>2003</v>
      </c>
      <c r="J353" s="44" t="s">
        <v>88</v>
      </c>
      <c r="K353" s="44" t="s">
        <v>95</v>
      </c>
      <c r="L353" s="44" t="str">
        <f t="shared" si="180"/>
        <v>2003_芸術</v>
      </c>
      <c r="M353" s="44" t="str">
        <f t="shared" si="181"/>
        <v>2003_芸術_工芸Ⅰ</v>
      </c>
      <c r="N353" s="44">
        <f t="shared" si="175"/>
        <v>2048</v>
      </c>
      <c r="P353" s="44">
        <f t="shared" si="182"/>
        <v>352</v>
      </c>
      <c r="X353" s="46">
        <v>50</v>
      </c>
      <c r="Y353" s="43" t="str">
        <f t="shared" si="189"/>
        <v/>
      </c>
      <c r="Z353" s="44" t="str">
        <f t="shared" si="190"/>
        <v/>
      </c>
      <c r="AA353" s="44" t="str">
        <f t="shared" si="191"/>
        <v/>
      </c>
      <c r="AB353" s="44" t="str">
        <f t="shared" si="191"/>
        <v/>
      </c>
      <c r="AC353" s="44" t="str">
        <f t="shared" si="191"/>
        <v/>
      </c>
      <c r="AD353" s="44" t="str">
        <f t="shared" si="191"/>
        <v/>
      </c>
      <c r="AE353" s="44" t="str">
        <f t="shared" si="191"/>
        <v/>
      </c>
      <c r="AF353" s="44" t="str">
        <f t="shared" si="191"/>
        <v/>
      </c>
      <c r="AG353" s="44" t="str">
        <f t="shared" si="191"/>
        <v/>
      </c>
      <c r="AH353" s="44" t="str">
        <f t="shared" si="191"/>
        <v/>
      </c>
      <c r="AI353" s="44" t="str">
        <f t="shared" si="191"/>
        <v/>
      </c>
      <c r="AJ353" s="44" t="str">
        <f t="shared" si="191"/>
        <v/>
      </c>
      <c r="AK353" s="44" t="str">
        <f t="shared" si="192"/>
        <v/>
      </c>
      <c r="AL353" s="44" t="str">
        <f t="shared" si="192"/>
        <v/>
      </c>
      <c r="AM353" s="44" t="str">
        <f t="shared" si="192"/>
        <v/>
      </c>
      <c r="AN353" s="44" t="str">
        <f t="shared" si="192"/>
        <v/>
      </c>
      <c r="AO353" s="44" t="str">
        <f t="shared" si="192"/>
        <v>繊維製品</v>
      </c>
      <c r="AP353" s="44" t="str">
        <f t="shared" si="192"/>
        <v/>
      </c>
      <c r="AQ353" s="44" t="str">
        <f t="shared" si="192"/>
        <v/>
      </c>
      <c r="AR353" s="44" t="str">
        <f t="shared" si="192"/>
        <v/>
      </c>
      <c r="AS353" s="44" t="str">
        <f t="shared" si="192"/>
        <v/>
      </c>
      <c r="AT353" s="44" t="str">
        <f t="shared" si="192"/>
        <v/>
      </c>
      <c r="AU353" s="44" t="str">
        <f t="shared" si="193"/>
        <v/>
      </c>
      <c r="AV353" s="44" t="str">
        <f t="shared" si="193"/>
        <v/>
      </c>
      <c r="AW353" s="44" t="str">
        <f t="shared" si="193"/>
        <v/>
      </c>
      <c r="AX353" s="44" t="str">
        <f t="shared" si="193"/>
        <v/>
      </c>
      <c r="AY353" s="44" t="str">
        <f t="shared" si="193"/>
        <v/>
      </c>
      <c r="AZ353" s="44" t="str">
        <f t="shared" si="193"/>
        <v/>
      </c>
    </row>
    <row r="354" spans="2:52" x14ac:dyDescent="0.2">
      <c r="B354" s="37">
        <f t="shared" si="172"/>
        <v>7</v>
      </c>
      <c r="C354" s="37">
        <f t="shared" si="173"/>
        <v>8</v>
      </c>
      <c r="D354" s="37" t="str">
        <f t="shared" si="174"/>
        <v>2003_7_8</v>
      </c>
      <c r="E354" s="37" t="str">
        <f t="shared" si="176"/>
        <v>2_8_7</v>
      </c>
      <c r="F354" s="37">
        <f t="shared" si="177"/>
        <v>2</v>
      </c>
      <c r="G354" s="37">
        <f t="shared" si="178"/>
        <v>49</v>
      </c>
      <c r="H354" s="37">
        <f t="shared" si="179"/>
        <v>2049</v>
      </c>
      <c r="I354" s="44">
        <v>2003</v>
      </c>
      <c r="J354" s="44" t="s">
        <v>88</v>
      </c>
      <c r="K354" s="44" t="s">
        <v>96</v>
      </c>
      <c r="L354" s="44" t="str">
        <f t="shared" si="180"/>
        <v>2003_芸術</v>
      </c>
      <c r="M354" s="44" t="str">
        <f t="shared" si="181"/>
        <v>2003_芸術_工芸Ⅱ</v>
      </c>
      <c r="N354" s="44">
        <f t="shared" si="175"/>
        <v>2049</v>
      </c>
      <c r="P354" s="44">
        <f t="shared" si="182"/>
        <v>353</v>
      </c>
      <c r="X354" s="46">
        <v>51</v>
      </c>
      <c r="Y354" s="43" t="str">
        <f t="shared" si="189"/>
        <v/>
      </c>
      <c r="Z354" s="44" t="str">
        <f t="shared" si="190"/>
        <v/>
      </c>
      <c r="AA354" s="44" t="str">
        <f t="shared" ref="AA354:AJ363" si="194">IFERROR(VLOOKUP($W$301&amp;"_"&amp;AA$301&amp;"_"&amp;$X354,$D:$K,8,0),"")</f>
        <v/>
      </c>
      <c r="AB354" s="44" t="str">
        <f t="shared" si="194"/>
        <v/>
      </c>
      <c r="AC354" s="44" t="str">
        <f t="shared" si="194"/>
        <v/>
      </c>
      <c r="AD354" s="44" t="str">
        <f t="shared" si="194"/>
        <v/>
      </c>
      <c r="AE354" s="44" t="str">
        <f t="shared" si="194"/>
        <v/>
      </c>
      <c r="AF354" s="44" t="str">
        <f t="shared" si="194"/>
        <v/>
      </c>
      <c r="AG354" s="44" t="str">
        <f t="shared" si="194"/>
        <v/>
      </c>
      <c r="AH354" s="44" t="str">
        <f t="shared" si="194"/>
        <v/>
      </c>
      <c r="AI354" s="44" t="str">
        <f t="shared" si="194"/>
        <v/>
      </c>
      <c r="AJ354" s="44" t="str">
        <f t="shared" si="194"/>
        <v/>
      </c>
      <c r="AK354" s="44" t="str">
        <f t="shared" ref="AK354:AT363" si="195">IFERROR(VLOOKUP($W$301&amp;"_"&amp;AK$301&amp;"_"&amp;$X354,$D:$K,8,0),"")</f>
        <v/>
      </c>
      <c r="AL354" s="44" t="str">
        <f t="shared" si="195"/>
        <v/>
      </c>
      <c r="AM354" s="44" t="str">
        <f t="shared" si="195"/>
        <v/>
      </c>
      <c r="AN354" s="44" t="str">
        <f t="shared" si="195"/>
        <v/>
      </c>
      <c r="AO354" s="44" t="str">
        <f t="shared" si="195"/>
        <v>繊維・染色技術</v>
      </c>
      <c r="AP354" s="44" t="str">
        <f t="shared" si="195"/>
        <v/>
      </c>
      <c r="AQ354" s="44" t="str">
        <f t="shared" si="195"/>
        <v/>
      </c>
      <c r="AR354" s="44" t="str">
        <f t="shared" si="195"/>
        <v/>
      </c>
      <c r="AS354" s="44" t="str">
        <f t="shared" si="195"/>
        <v/>
      </c>
      <c r="AT354" s="44" t="str">
        <f t="shared" si="195"/>
        <v/>
      </c>
      <c r="AU354" s="44" t="str">
        <f t="shared" ref="AU354:AZ363" si="196">IFERROR(VLOOKUP($W$301&amp;"_"&amp;AU$301&amp;"_"&amp;$X354,$D:$K,8,0),"")</f>
        <v/>
      </c>
      <c r="AV354" s="44" t="str">
        <f t="shared" si="196"/>
        <v/>
      </c>
      <c r="AW354" s="44" t="str">
        <f t="shared" si="196"/>
        <v/>
      </c>
      <c r="AX354" s="44" t="str">
        <f t="shared" si="196"/>
        <v/>
      </c>
      <c r="AY354" s="44" t="str">
        <f t="shared" si="196"/>
        <v/>
      </c>
      <c r="AZ354" s="44" t="str">
        <f t="shared" si="196"/>
        <v/>
      </c>
    </row>
    <row r="355" spans="2:52" x14ac:dyDescent="0.2">
      <c r="B355" s="37">
        <f t="shared" si="172"/>
        <v>7</v>
      </c>
      <c r="C355" s="37">
        <f t="shared" si="173"/>
        <v>9</v>
      </c>
      <c r="D355" s="37" t="str">
        <f t="shared" si="174"/>
        <v>2003_7_9</v>
      </c>
      <c r="E355" s="37" t="str">
        <f t="shared" si="176"/>
        <v>2_9_7</v>
      </c>
      <c r="F355" s="37">
        <f t="shared" si="177"/>
        <v>2</v>
      </c>
      <c r="G355" s="37">
        <f t="shared" si="178"/>
        <v>50</v>
      </c>
      <c r="H355" s="37">
        <f t="shared" si="179"/>
        <v>2050</v>
      </c>
      <c r="I355" s="44">
        <v>2003</v>
      </c>
      <c r="J355" s="44" t="s">
        <v>88</v>
      </c>
      <c r="K355" s="44" t="s">
        <v>97</v>
      </c>
      <c r="L355" s="44" t="str">
        <f t="shared" si="180"/>
        <v>2003_芸術</v>
      </c>
      <c r="M355" s="44" t="str">
        <f t="shared" si="181"/>
        <v>2003_芸術_工芸Ⅲ</v>
      </c>
      <c r="N355" s="44">
        <f t="shared" si="175"/>
        <v>2050</v>
      </c>
      <c r="P355" s="44">
        <f t="shared" si="182"/>
        <v>354</v>
      </c>
      <c r="X355" s="46">
        <v>52</v>
      </c>
      <c r="Y355" s="43" t="str">
        <f t="shared" si="189"/>
        <v/>
      </c>
      <c r="Z355" s="44" t="str">
        <f t="shared" si="190"/>
        <v/>
      </c>
      <c r="AA355" s="44" t="str">
        <f t="shared" si="194"/>
        <v/>
      </c>
      <c r="AB355" s="44" t="str">
        <f t="shared" si="194"/>
        <v/>
      </c>
      <c r="AC355" s="44" t="str">
        <f t="shared" si="194"/>
        <v/>
      </c>
      <c r="AD355" s="44" t="str">
        <f t="shared" si="194"/>
        <v/>
      </c>
      <c r="AE355" s="44" t="str">
        <f t="shared" si="194"/>
        <v/>
      </c>
      <c r="AF355" s="44" t="str">
        <f t="shared" si="194"/>
        <v/>
      </c>
      <c r="AG355" s="44" t="str">
        <f t="shared" si="194"/>
        <v/>
      </c>
      <c r="AH355" s="44" t="str">
        <f t="shared" si="194"/>
        <v/>
      </c>
      <c r="AI355" s="44" t="str">
        <f t="shared" si="194"/>
        <v/>
      </c>
      <c r="AJ355" s="44" t="str">
        <f t="shared" si="194"/>
        <v/>
      </c>
      <c r="AK355" s="44" t="str">
        <f t="shared" si="195"/>
        <v/>
      </c>
      <c r="AL355" s="44" t="str">
        <f t="shared" si="195"/>
        <v/>
      </c>
      <c r="AM355" s="44" t="str">
        <f t="shared" si="195"/>
        <v/>
      </c>
      <c r="AN355" s="44" t="str">
        <f t="shared" si="195"/>
        <v/>
      </c>
      <c r="AO355" s="44" t="str">
        <f t="shared" si="195"/>
        <v>染織デザイン</v>
      </c>
      <c r="AP355" s="44" t="str">
        <f t="shared" si="195"/>
        <v/>
      </c>
      <c r="AQ355" s="44" t="str">
        <f t="shared" si="195"/>
        <v/>
      </c>
      <c r="AR355" s="44" t="str">
        <f t="shared" si="195"/>
        <v/>
      </c>
      <c r="AS355" s="44" t="str">
        <f t="shared" si="195"/>
        <v/>
      </c>
      <c r="AT355" s="44" t="str">
        <f t="shared" si="195"/>
        <v/>
      </c>
      <c r="AU355" s="44" t="str">
        <f t="shared" si="196"/>
        <v/>
      </c>
      <c r="AV355" s="44" t="str">
        <f t="shared" si="196"/>
        <v/>
      </c>
      <c r="AW355" s="44" t="str">
        <f t="shared" si="196"/>
        <v/>
      </c>
      <c r="AX355" s="44" t="str">
        <f t="shared" si="196"/>
        <v/>
      </c>
      <c r="AY355" s="44" t="str">
        <f t="shared" si="196"/>
        <v/>
      </c>
      <c r="AZ355" s="44" t="str">
        <f t="shared" si="196"/>
        <v/>
      </c>
    </row>
    <row r="356" spans="2:52" x14ac:dyDescent="0.2">
      <c r="B356" s="37">
        <f t="shared" si="172"/>
        <v>7</v>
      </c>
      <c r="C356" s="37">
        <f t="shared" si="173"/>
        <v>10</v>
      </c>
      <c r="D356" s="37" t="str">
        <f t="shared" si="174"/>
        <v>2003_7_10</v>
      </c>
      <c r="E356" s="37" t="str">
        <f t="shared" si="176"/>
        <v>2_10_7</v>
      </c>
      <c r="F356" s="37">
        <f t="shared" si="177"/>
        <v>2</v>
      </c>
      <c r="G356" s="37">
        <f t="shared" si="178"/>
        <v>51</v>
      </c>
      <c r="H356" s="37">
        <f t="shared" si="179"/>
        <v>2051</v>
      </c>
      <c r="I356" s="44">
        <v>2003</v>
      </c>
      <c r="J356" s="44" t="s">
        <v>88</v>
      </c>
      <c r="K356" s="44" t="s">
        <v>98</v>
      </c>
      <c r="L356" s="44" t="str">
        <f t="shared" si="180"/>
        <v>2003_芸術</v>
      </c>
      <c r="M356" s="44" t="str">
        <f t="shared" si="181"/>
        <v>2003_芸術_書道Ⅰ</v>
      </c>
      <c r="N356" s="44">
        <f t="shared" si="175"/>
        <v>2051</v>
      </c>
      <c r="P356" s="44">
        <f t="shared" si="182"/>
        <v>355</v>
      </c>
      <c r="X356" s="46">
        <v>53</v>
      </c>
      <c r="Y356" s="43" t="str">
        <f t="shared" si="189"/>
        <v/>
      </c>
      <c r="Z356" s="44" t="str">
        <f t="shared" si="190"/>
        <v/>
      </c>
      <c r="AA356" s="44" t="str">
        <f t="shared" si="194"/>
        <v/>
      </c>
      <c r="AB356" s="44" t="str">
        <f t="shared" si="194"/>
        <v/>
      </c>
      <c r="AC356" s="44" t="str">
        <f t="shared" si="194"/>
        <v/>
      </c>
      <c r="AD356" s="44" t="str">
        <f t="shared" si="194"/>
        <v/>
      </c>
      <c r="AE356" s="44" t="str">
        <f t="shared" si="194"/>
        <v/>
      </c>
      <c r="AF356" s="44" t="str">
        <f t="shared" si="194"/>
        <v/>
      </c>
      <c r="AG356" s="44" t="str">
        <f t="shared" si="194"/>
        <v/>
      </c>
      <c r="AH356" s="44" t="str">
        <f t="shared" si="194"/>
        <v/>
      </c>
      <c r="AI356" s="44" t="str">
        <f t="shared" si="194"/>
        <v/>
      </c>
      <c r="AJ356" s="44" t="str">
        <f t="shared" si="194"/>
        <v/>
      </c>
      <c r="AK356" s="44" t="str">
        <f t="shared" si="195"/>
        <v/>
      </c>
      <c r="AL356" s="44" t="str">
        <f t="shared" si="195"/>
        <v/>
      </c>
      <c r="AM356" s="44" t="str">
        <f t="shared" si="195"/>
        <v/>
      </c>
      <c r="AN356" s="44" t="str">
        <f t="shared" si="195"/>
        <v/>
      </c>
      <c r="AO356" s="44" t="str">
        <f t="shared" si="195"/>
        <v>インテリア計画</v>
      </c>
      <c r="AP356" s="44" t="str">
        <f t="shared" si="195"/>
        <v/>
      </c>
      <c r="AQ356" s="44" t="str">
        <f t="shared" si="195"/>
        <v/>
      </c>
      <c r="AR356" s="44" t="str">
        <f t="shared" si="195"/>
        <v/>
      </c>
      <c r="AS356" s="44" t="str">
        <f t="shared" si="195"/>
        <v/>
      </c>
      <c r="AT356" s="44" t="str">
        <f t="shared" si="195"/>
        <v/>
      </c>
      <c r="AU356" s="44" t="str">
        <f t="shared" si="196"/>
        <v/>
      </c>
      <c r="AV356" s="44" t="str">
        <f t="shared" si="196"/>
        <v/>
      </c>
      <c r="AW356" s="44" t="str">
        <f t="shared" si="196"/>
        <v/>
      </c>
      <c r="AX356" s="44" t="str">
        <f t="shared" si="196"/>
        <v/>
      </c>
      <c r="AY356" s="44" t="str">
        <f t="shared" si="196"/>
        <v/>
      </c>
      <c r="AZ356" s="44" t="str">
        <f t="shared" si="196"/>
        <v/>
      </c>
    </row>
    <row r="357" spans="2:52" x14ac:dyDescent="0.2">
      <c r="B357" s="37">
        <f t="shared" si="172"/>
        <v>7</v>
      </c>
      <c r="C357" s="37">
        <f t="shared" si="173"/>
        <v>11</v>
      </c>
      <c r="D357" s="37" t="str">
        <f t="shared" si="174"/>
        <v>2003_7_11</v>
      </c>
      <c r="E357" s="37" t="str">
        <f t="shared" si="176"/>
        <v>2_11_7</v>
      </c>
      <c r="F357" s="37">
        <f t="shared" si="177"/>
        <v>2</v>
      </c>
      <c r="G357" s="37">
        <f t="shared" si="178"/>
        <v>52</v>
      </c>
      <c r="H357" s="37">
        <f t="shared" si="179"/>
        <v>2052</v>
      </c>
      <c r="I357" s="44">
        <v>2003</v>
      </c>
      <c r="J357" s="44" t="s">
        <v>88</v>
      </c>
      <c r="K357" s="44" t="s">
        <v>99</v>
      </c>
      <c r="L357" s="44" t="str">
        <f t="shared" si="180"/>
        <v>2003_芸術</v>
      </c>
      <c r="M357" s="44" t="str">
        <f t="shared" si="181"/>
        <v>2003_芸術_書道Ⅱ</v>
      </c>
      <c r="N357" s="44">
        <f t="shared" si="175"/>
        <v>2052</v>
      </c>
      <c r="P357" s="44">
        <f t="shared" si="182"/>
        <v>356</v>
      </c>
      <c r="X357" s="46">
        <v>54</v>
      </c>
      <c r="Y357" s="43" t="str">
        <f t="shared" si="189"/>
        <v/>
      </c>
      <c r="Z357" s="44" t="str">
        <f t="shared" si="190"/>
        <v/>
      </c>
      <c r="AA357" s="44" t="str">
        <f t="shared" si="194"/>
        <v/>
      </c>
      <c r="AB357" s="44" t="str">
        <f t="shared" si="194"/>
        <v/>
      </c>
      <c r="AC357" s="44" t="str">
        <f t="shared" si="194"/>
        <v/>
      </c>
      <c r="AD357" s="44" t="str">
        <f t="shared" si="194"/>
        <v/>
      </c>
      <c r="AE357" s="44" t="str">
        <f t="shared" si="194"/>
        <v/>
      </c>
      <c r="AF357" s="44" t="str">
        <f t="shared" si="194"/>
        <v/>
      </c>
      <c r="AG357" s="44" t="str">
        <f t="shared" si="194"/>
        <v/>
      </c>
      <c r="AH357" s="44" t="str">
        <f t="shared" si="194"/>
        <v/>
      </c>
      <c r="AI357" s="44" t="str">
        <f t="shared" si="194"/>
        <v/>
      </c>
      <c r="AJ357" s="44" t="str">
        <f t="shared" si="194"/>
        <v/>
      </c>
      <c r="AK357" s="44" t="str">
        <f t="shared" si="195"/>
        <v/>
      </c>
      <c r="AL357" s="44" t="str">
        <f t="shared" si="195"/>
        <v/>
      </c>
      <c r="AM357" s="44" t="str">
        <f t="shared" si="195"/>
        <v/>
      </c>
      <c r="AN357" s="44" t="str">
        <f t="shared" si="195"/>
        <v/>
      </c>
      <c r="AO357" s="44" t="str">
        <f t="shared" si="195"/>
        <v>インテリア装備</v>
      </c>
      <c r="AP357" s="44" t="str">
        <f t="shared" si="195"/>
        <v/>
      </c>
      <c r="AQ357" s="44" t="str">
        <f t="shared" si="195"/>
        <v/>
      </c>
      <c r="AR357" s="44" t="str">
        <f t="shared" si="195"/>
        <v/>
      </c>
      <c r="AS357" s="44" t="str">
        <f t="shared" si="195"/>
        <v/>
      </c>
      <c r="AT357" s="44" t="str">
        <f t="shared" si="195"/>
        <v/>
      </c>
      <c r="AU357" s="44" t="str">
        <f t="shared" si="196"/>
        <v/>
      </c>
      <c r="AV357" s="44" t="str">
        <f t="shared" si="196"/>
        <v/>
      </c>
      <c r="AW357" s="44" t="str">
        <f t="shared" si="196"/>
        <v/>
      </c>
      <c r="AX357" s="44" t="str">
        <f t="shared" si="196"/>
        <v/>
      </c>
      <c r="AY357" s="44" t="str">
        <f t="shared" si="196"/>
        <v/>
      </c>
      <c r="AZ357" s="44" t="str">
        <f t="shared" si="196"/>
        <v/>
      </c>
    </row>
    <row r="358" spans="2:52" x14ac:dyDescent="0.2">
      <c r="B358" s="37">
        <f t="shared" si="172"/>
        <v>7</v>
      </c>
      <c r="C358" s="37">
        <f t="shared" si="173"/>
        <v>12</v>
      </c>
      <c r="D358" s="37" t="str">
        <f t="shared" si="174"/>
        <v>2003_7_12</v>
      </c>
      <c r="E358" s="37" t="str">
        <f t="shared" si="176"/>
        <v>2_12_7</v>
      </c>
      <c r="F358" s="37">
        <f t="shared" si="177"/>
        <v>2</v>
      </c>
      <c r="G358" s="37">
        <f t="shared" si="178"/>
        <v>53</v>
      </c>
      <c r="H358" s="37">
        <f t="shared" si="179"/>
        <v>2053</v>
      </c>
      <c r="I358" s="44">
        <v>2003</v>
      </c>
      <c r="J358" s="44" t="s">
        <v>88</v>
      </c>
      <c r="K358" s="44" t="s">
        <v>100</v>
      </c>
      <c r="L358" s="44" t="str">
        <f t="shared" si="180"/>
        <v>2003_芸術</v>
      </c>
      <c r="M358" s="44" t="str">
        <f t="shared" si="181"/>
        <v>2003_芸術_書道Ⅲ</v>
      </c>
      <c r="N358" s="44">
        <f t="shared" si="175"/>
        <v>2053</v>
      </c>
      <c r="P358" s="44">
        <f t="shared" si="182"/>
        <v>357</v>
      </c>
      <c r="X358" s="46">
        <v>55</v>
      </c>
      <c r="Y358" s="43" t="str">
        <f t="shared" si="189"/>
        <v/>
      </c>
      <c r="Z358" s="44" t="str">
        <f t="shared" si="190"/>
        <v/>
      </c>
      <c r="AA358" s="44" t="str">
        <f t="shared" si="194"/>
        <v/>
      </c>
      <c r="AB358" s="44" t="str">
        <f t="shared" si="194"/>
        <v/>
      </c>
      <c r="AC358" s="44" t="str">
        <f t="shared" si="194"/>
        <v/>
      </c>
      <c r="AD358" s="44" t="str">
        <f t="shared" si="194"/>
        <v/>
      </c>
      <c r="AE358" s="44" t="str">
        <f t="shared" si="194"/>
        <v/>
      </c>
      <c r="AF358" s="44" t="str">
        <f t="shared" si="194"/>
        <v/>
      </c>
      <c r="AG358" s="44" t="str">
        <f t="shared" si="194"/>
        <v/>
      </c>
      <c r="AH358" s="44" t="str">
        <f t="shared" si="194"/>
        <v/>
      </c>
      <c r="AI358" s="44" t="str">
        <f t="shared" si="194"/>
        <v/>
      </c>
      <c r="AJ358" s="44" t="str">
        <f t="shared" si="194"/>
        <v/>
      </c>
      <c r="AK358" s="44" t="str">
        <f t="shared" si="195"/>
        <v/>
      </c>
      <c r="AL358" s="44" t="str">
        <f t="shared" si="195"/>
        <v/>
      </c>
      <c r="AM358" s="44" t="str">
        <f t="shared" si="195"/>
        <v/>
      </c>
      <c r="AN358" s="44" t="str">
        <f t="shared" si="195"/>
        <v/>
      </c>
      <c r="AO358" s="44" t="str">
        <f t="shared" si="195"/>
        <v>インテリアエレメント生産</v>
      </c>
      <c r="AP358" s="44" t="str">
        <f t="shared" si="195"/>
        <v/>
      </c>
      <c r="AQ358" s="44" t="str">
        <f t="shared" si="195"/>
        <v/>
      </c>
      <c r="AR358" s="44" t="str">
        <f t="shared" si="195"/>
        <v/>
      </c>
      <c r="AS358" s="44" t="str">
        <f t="shared" si="195"/>
        <v/>
      </c>
      <c r="AT358" s="44" t="str">
        <f t="shared" si="195"/>
        <v/>
      </c>
      <c r="AU358" s="44" t="str">
        <f t="shared" si="196"/>
        <v/>
      </c>
      <c r="AV358" s="44" t="str">
        <f t="shared" si="196"/>
        <v/>
      </c>
      <c r="AW358" s="44" t="str">
        <f t="shared" si="196"/>
        <v/>
      </c>
      <c r="AX358" s="44" t="str">
        <f t="shared" si="196"/>
        <v/>
      </c>
      <c r="AY358" s="44" t="str">
        <f t="shared" si="196"/>
        <v/>
      </c>
      <c r="AZ358" s="44" t="str">
        <f t="shared" si="196"/>
        <v/>
      </c>
    </row>
    <row r="359" spans="2:52" x14ac:dyDescent="0.2">
      <c r="B359" s="37">
        <f t="shared" si="172"/>
        <v>7</v>
      </c>
      <c r="C359" s="37">
        <f t="shared" si="173"/>
        <v>13</v>
      </c>
      <c r="D359" s="37" t="str">
        <f t="shared" si="174"/>
        <v>2003_7_13</v>
      </c>
      <c r="E359" s="37" t="str">
        <f t="shared" si="176"/>
        <v>2_13_7</v>
      </c>
      <c r="F359" s="37">
        <f t="shared" si="177"/>
        <v>2</v>
      </c>
      <c r="G359" s="37">
        <f t="shared" si="178"/>
        <v>54</v>
      </c>
      <c r="H359" s="37">
        <f t="shared" si="179"/>
        <v>2054</v>
      </c>
      <c r="I359" s="44">
        <v>2003</v>
      </c>
      <c r="J359" s="44" t="s">
        <v>88</v>
      </c>
      <c r="K359" s="44" t="s">
        <v>568</v>
      </c>
      <c r="L359" s="44" t="str">
        <f t="shared" si="180"/>
        <v>2003_芸術</v>
      </c>
      <c r="M359" s="44" t="str">
        <f t="shared" si="181"/>
        <v>2003_芸術_学校設定科目</v>
      </c>
      <c r="N359" s="44">
        <f t="shared" si="175"/>
        <v>2054</v>
      </c>
      <c r="P359" s="44">
        <f t="shared" si="182"/>
        <v>358</v>
      </c>
      <c r="X359" s="46">
        <v>56</v>
      </c>
      <c r="Y359" s="43" t="str">
        <f t="shared" si="189"/>
        <v/>
      </c>
      <c r="Z359" s="44" t="str">
        <f t="shared" si="190"/>
        <v/>
      </c>
      <c r="AA359" s="44" t="str">
        <f t="shared" si="194"/>
        <v/>
      </c>
      <c r="AB359" s="44" t="str">
        <f t="shared" si="194"/>
        <v/>
      </c>
      <c r="AC359" s="44" t="str">
        <f t="shared" si="194"/>
        <v/>
      </c>
      <c r="AD359" s="44" t="str">
        <f t="shared" si="194"/>
        <v/>
      </c>
      <c r="AE359" s="44" t="str">
        <f t="shared" si="194"/>
        <v/>
      </c>
      <c r="AF359" s="44" t="str">
        <f t="shared" si="194"/>
        <v/>
      </c>
      <c r="AG359" s="44" t="str">
        <f t="shared" si="194"/>
        <v/>
      </c>
      <c r="AH359" s="44" t="str">
        <f t="shared" si="194"/>
        <v/>
      </c>
      <c r="AI359" s="44" t="str">
        <f t="shared" si="194"/>
        <v/>
      </c>
      <c r="AJ359" s="44" t="str">
        <f t="shared" si="194"/>
        <v/>
      </c>
      <c r="AK359" s="44" t="str">
        <f t="shared" si="195"/>
        <v/>
      </c>
      <c r="AL359" s="44" t="str">
        <f t="shared" si="195"/>
        <v/>
      </c>
      <c r="AM359" s="44" t="str">
        <f t="shared" si="195"/>
        <v/>
      </c>
      <c r="AN359" s="44" t="str">
        <f t="shared" si="195"/>
        <v/>
      </c>
      <c r="AO359" s="44" t="str">
        <f t="shared" si="195"/>
        <v>デザイン実践</v>
      </c>
      <c r="AP359" s="44" t="str">
        <f t="shared" si="195"/>
        <v/>
      </c>
      <c r="AQ359" s="44" t="str">
        <f t="shared" si="195"/>
        <v/>
      </c>
      <c r="AR359" s="44" t="str">
        <f t="shared" si="195"/>
        <v/>
      </c>
      <c r="AS359" s="44" t="str">
        <f t="shared" si="195"/>
        <v/>
      </c>
      <c r="AT359" s="44" t="str">
        <f t="shared" si="195"/>
        <v/>
      </c>
      <c r="AU359" s="44" t="str">
        <f t="shared" si="196"/>
        <v/>
      </c>
      <c r="AV359" s="44" t="str">
        <f t="shared" si="196"/>
        <v/>
      </c>
      <c r="AW359" s="44" t="str">
        <f t="shared" si="196"/>
        <v/>
      </c>
      <c r="AX359" s="44" t="str">
        <f t="shared" si="196"/>
        <v/>
      </c>
      <c r="AY359" s="44" t="str">
        <f t="shared" si="196"/>
        <v/>
      </c>
      <c r="AZ359" s="44" t="str">
        <f t="shared" si="196"/>
        <v/>
      </c>
    </row>
    <row r="360" spans="2:52" x14ac:dyDescent="0.2">
      <c r="B360" s="37">
        <f t="shared" si="172"/>
        <v>8</v>
      </c>
      <c r="C360" s="37">
        <f t="shared" si="173"/>
        <v>1</v>
      </c>
      <c r="D360" s="37" t="str">
        <f t="shared" si="174"/>
        <v>2003_8_1</v>
      </c>
      <c r="E360" s="37" t="str">
        <f t="shared" si="176"/>
        <v>2_1_8</v>
      </c>
      <c r="F360" s="37">
        <f t="shared" si="177"/>
        <v>2</v>
      </c>
      <c r="G360" s="37">
        <f t="shared" si="178"/>
        <v>55</v>
      </c>
      <c r="H360" s="37">
        <f t="shared" si="179"/>
        <v>2055</v>
      </c>
      <c r="I360" s="44">
        <v>2003</v>
      </c>
      <c r="J360" s="44" t="s">
        <v>406</v>
      </c>
      <c r="K360" s="44" t="s">
        <v>577</v>
      </c>
      <c r="L360" s="44" t="str">
        <f t="shared" si="180"/>
        <v>2003_外国語</v>
      </c>
      <c r="M360" s="44" t="str">
        <f t="shared" si="181"/>
        <v>2003_外国語_オーラル・コミュニケーションⅠ</v>
      </c>
      <c r="N360" s="44">
        <f t="shared" si="175"/>
        <v>2055</v>
      </c>
      <c r="P360" s="44">
        <f t="shared" si="182"/>
        <v>359</v>
      </c>
      <c r="X360" s="46">
        <v>57</v>
      </c>
      <c r="Y360" s="43" t="str">
        <f t="shared" si="189"/>
        <v/>
      </c>
      <c r="Z360" s="44" t="str">
        <f t="shared" si="190"/>
        <v/>
      </c>
      <c r="AA360" s="44" t="str">
        <f t="shared" si="194"/>
        <v/>
      </c>
      <c r="AB360" s="44" t="str">
        <f t="shared" si="194"/>
        <v/>
      </c>
      <c r="AC360" s="44" t="str">
        <f t="shared" si="194"/>
        <v/>
      </c>
      <c r="AD360" s="44" t="str">
        <f t="shared" si="194"/>
        <v/>
      </c>
      <c r="AE360" s="44" t="str">
        <f t="shared" si="194"/>
        <v/>
      </c>
      <c r="AF360" s="44" t="str">
        <f t="shared" si="194"/>
        <v/>
      </c>
      <c r="AG360" s="44" t="str">
        <f t="shared" si="194"/>
        <v/>
      </c>
      <c r="AH360" s="44" t="str">
        <f t="shared" si="194"/>
        <v/>
      </c>
      <c r="AI360" s="44" t="str">
        <f t="shared" si="194"/>
        <v/>
      </c>
      <c r="AJ360" s="44" t="str">
        <f t="shared" si="194"/>
        <v/>
      </c>
      <c r="AK360" s="44" t="str">
        <f t="shared" si="195"/>
        <v/>
      </c>
      <c r="AL360" s="44" t="str">
        <f t="shared" si="195"/>
        <v/>
      </c>
      <c r="AM360" s="44" t="str">
        <f t="shared" si="195"/>
        <v/>
      </c>
      <c r="AN360" s="44" t="str">
        <f t="shared" si="195"/>
        <v/>
      </c>
      <c r="AO360" s="44" t="str">
        <f t="shared" si="195"/>
        <v>デザイン材料</v>
      </c>
      <c r="AP360" s="44" t="str">
        <f t="shared" si="195"/>
        <v/>
      </c>
      <c r="AQ360" s="44" t="str">
        <f t="shared" si="195"/>
        <v/>
      </c>
      <c r="AR360" s="44" t="str">
        <f t="shared" si="195"/>
        <v/>
      </c>
      <c r="AS360" s="44" t="str">
        <f t="shared" si="195"/>
        <v/>
      </c>
      <c r="AT360" s="44" t="str">
        <f t="shared" si="195"/>
        <v/>
      </c>
      <c r="AU360" s="44" t="str">
        <f t="shared" si="196"/>
        <v/>
      </c>
      <c r="AV360" s="44" t="str">
        <f t="shared" si="196"/>
        <v/>
      </c>
      <c r="AW360" s="44" t="str">
        <f t="shared" si="196"/>
        <v/>
      </c>
      <c r="AX360" s="44" t="str">
        <f t="shared" si="196"/>
        <v/>
      </c>
      <c r="AY360" s="44" t="str">
        <f t="shared" si="196"/>
        <v/>
      </c>
      <c r="AZ360" s="44" t="str">
        <f t="shared" si="196"/>
        <v/>
      </c>
    </row>
    <row r="361" spans="2:52" x14ac:dyDescent="0.2">
      <c r="B361" s="37">
        <f t="shared" si="172"/>
        <v>8</v>
      </c>
      <c r="C361" s="37">
        <f t="shared" si="173"/>
        <v>2</v>
      </c>
      <c r="D361" s="37" t="str">
        <f t="shared" si="174"/>
        <v>2003_8_2</v>
      </c>
      <c r="E361" s="37" t="str">
        <f t="shared" si="176"/>
        <v>2_2_8</v>
      </c>
      <c r="F361" s="37">
        <f t="shared" si="177"/>
        <v>2</v>
      </c>
      <c r="G361" s="37">
        <f t="shared" si="178"/>
        <v>56</v>
      </c>
      <c r="H361" s="37">
        <f t="shared" si="179"/>
        <v>2056</v>
      </c>
      <c r="I361" s="44">
        <v>2003</v>
      </c>
      <c r="J361" s="44" t="s">
        <v>406</v>
      </c>
      <c r="K361" s="44" t="s">
        <v>578</v>
      </c>
      <c r="L361" s="44" t="str">
        <f t="shared" si="180"/>
        <v>2003_外国語</v>
      </c>
      <c r="M361" s="44" t="str">
        <f t="shared" si="181"/>
        <v>2003_外国語_オーラル・コミュニケーションⅡ</v>
      </c>
      <c r="N361" s="44">
        <f t="shared" si="175"/>
        <v>2056</v>
      </c>
      <c r="P361" s="44">
        <f t="shared" si="182"/>
        <v>360</v>
      </c>
      <c r="X361" s="46">
        <v>58</v>
      </c>
      <c r="Y361" s="43" t="str">
        <f t="shared" si="189"/>
        <v/>
      </c>
      <c r="Z361" s="44" t="str">
        <f t="shared" si="190"/>
        <v/>
      </c>
      <c r="AA361" s="44" t="str">
        <f t="shared" si="194"/>
        <v/>
      </c>
      <c r="AB361" s="44" t="str">
        <f t="shared" si="194"/>
        <v/>
      </c>
      <c r="AC361" s="44" t="str">
        <f t="shared" si="194"/>
        <v/>
      </c>
      <c r="AD361" s="44" t="str">
        <f t="shared" si="194"/>
        <v/>
      </c>
      <c r="AE361" s="44" t="str">
        <f t="shared" si="194"/>
        <v/>
      </c>
      <c r="AF361" s="44" t="str">
        <f t="shared" si="194"/>
        <v/>
      </c>
      <c r="AG361" s="44" t="str">
        <f t="shared" si="194"/>
        <v/>
      </c>
      <c r="AH361" s="44" t="str">
        <f t="shared" si="194"/>
        <v/>
      </c>
      <c r="AI361" s="44" t="str">
        <f t="shared" si="194"/>
        <v/>
      </c>
      <c r="AJ361" s="44" t="str">
        <f t="shared" si="194"/>
        <v/>
      </c>
      <c r="AK361" s="44" t="str">
        <f t="shared" si="195"/>
        <v/>
      </c>
      <c r="AL361" s="44" t="str">
        <f t="shared" si="195"/>
        <v/>
      </c>
      <c r="AM361" s="44" t="str">
        <f t="shared" si="195"/>
        <v/>
      </c>
      <c r="AN361" s="44" t="str">
        <f t="shared" si="195"/>
        <v/>
      </c>
      <c r="AO361" s="44" t="str">
        <f t="shared" si="195"/>
        <v>デザイン史</v>
      </c>
      <c r="AP361" s="44" t="str">
        <f t="shared" si="195"/>
        <v/>
      </c>
      <c r="AQ361" s="44" t="str">
        <f t="shared" si="195"/>
        <v/>
      </c>
      <c r="AR361" s="44" t="str">
        <f t="shared" si="195"/>
        <v/>
      </c>
      <c r="AS361" s="44" t="str">
        <f t="shared" si="195"/>
        <v/>
      </c>
      <c r="AT361" s="44" t="str">
        <f t="shared" si="195"/>
        <v/>
      </c>
      <c r="AU361" s="44" t="str">
        <f t="shared" si="196"/>
        <v/>
      </c>
      <c r="AV361" s="44" t="str">
        <f t="shared" si="196"/>
        <v/>
      </c>
      <c r="AW361" s="44" t="str">
        <f t="shared" si="196"/>
        <v/>
      </c>
      <c r="AX361" s="44" t="str">
        <f t="shared" si="196"/>
        <v/>
      </c>
      <c r="AY361" s="44" t="str">
        <f t="shared" si="196"/>
        <v/>
      </c>
      <c r="AZ361" s="44" t="str">
        <f t="shared" si="196"/>
        <v/>
      </c>
    </row>
    <row r="362" spans="2:52" x14ac:dyDescent="0.2">
      <c r="B362" s="37">
        <f t="shared" si="172"/>
        <v>8</v>
      </c>
      <c r="C362" s="37">
        <f t="shared" si="173"/>
        <v>3</v>
      </c>
      <c r="D362" s="37" t="str">
        <f t="shared" si="174"/>
        <v>2003_8_3</v>
      </c>
      <c r="E362" s="37" t="str">
        <f t="shared" si="176"/>
        <v>2_3_8</v>
      </c>
      <c r="F362" s="37">
        <f t="shared" si="177"/>
        <v>2</v>
      </c>
      <c r="G362" s="37">
        <f t="shared" si="178"/>
        <v>57</v>
      </c>
      <c r="H362" s="37">
        <f t="shared" si="179"/>
        <v>2057</v>
      </c>
      <c r="I362" s="44">
        <v>2003</v>
      </c>
      <c r="J362" s="44" t="s">
        <v>406</v>
      </c>
      <c r="K362" s="44" t="s">
        <v>441</v>
      </c>
      <c r="L362" s="44" t="str">
        <f t="shared" si="180"/>
        <v>2003_外国語</v>
      </c>
      <c r="M362" s="44" t="str">
        <f t="shared" si="181"/>
        <v>2003_外国語_英語Ⅰ</v>
      </c>
      <c r="N362" s="44">
        <f t="shared" si="175"/>
        <v>2057</v>
      </c>
      <c r="P362" s="44">
        <f t="shared" si="182"/>
        <v>361</v>
      </c>
      <c r="X362" s="46">
        <v>59</v>
      </c>
      <c r="Y362" s="43" t="str">
        <f t="shared" si="189"/>
        <v/>
      </c>
      <c r="Z362" s="44" t="str">
        <f t="shared" si="190"/>
        <v/>
      </c>
      <c r="AA362" s="44" t="str">
        <f t="shared" si="194"/>
        <v/>
      </c>
      <c r="AB362" s="44" t="str">
        <f t="shared" si="194"/>
        <v/>
      </c>
      <c r="AC362" s="44" t="str">
        <f t="shared" si="194"/>
        <v/>
      </c>
      <c r="AD362" s="44" t="str">
        <f t="shared" si="194"/>
        <v/>
      </c>
      <c r="AE362" s="44" t="str">
        <f t="shared" si="194"/>
        <v/>
      </c>
      <c r="AF362" s="44" t="str">
        <f t="shared" si="194"/>
        <v/>
      </c>
      <c r="AG362" s="44" t="str">
        <f t="shared" si="194"/>
        <v/>
      </c>
      <c r="AH362" s="44" t="str">
        <f t="shared" si="194"/>
        <v/>
      </c>
      <c r="AI362" s="44" t="str">
        <f t="shared" si="194"/>
        <v/>
      </c>
      <c r="AJ362" s="44" t="str">
        <f t="shared" si="194"/>
        <v/>
      </c>
      <c r="AK362" s="44" t="str">
        <f t="shared" si="195"/>
        <v/>
      </c>
      <c r="AL362" s="44" t="str">
        <f t="shared" si="195"/>
        <v/>
      </c>
      <c r="AM362" s="44" t="str">
        <f t="shared" si="195"/>
        <v/>
      </c>
      <c r="AN362" s="44" t="str">
        <f t="shared" si="195"/>
        <v/>
      </c>
      <c r="AO362" s="44" t="str">
        <f t="shared" si="195"/>
        <v>学校設定科目</v>
      </c>
      <c r="AP362" s="44" t="str">
        <f t="shared" si="195"/>
        <v/>
      </c>
      <c r="AQ362" s="44" t="str">
        <f t="shared" si="195"/>
        <v/>
      </c>
      <c r="AR362" s="44" t="str">
        <f t="shared" si="195"/>
        <v/>
      </c>
      <c r="AS362" s="44" t="str">
        <f t="shared" si="195"/>
        <v/>
      </c>
      <c r="AT362" s="44" t="str">
        <f t="shared" si="195"/>
        <v/>
      </c>
      <c r="AU362" s="44" t="str">
        <f t="shared" si="196"/>
        <v/>
      </c>
      <c r="AV362" s="44" t="str">
        <f t="shared" si="196"/>
        <v/>
      </c>
      <c r="AW362" s="44" t="str">
        <f t="shared" si="196"/>
        <v/>
      </c>
      <c r="AX362" s="44" t="str">
        <f t="shared" si="196"/>
        <v/>
      </c>
      <c r="AY362" s="44" t="str">
        <f t="shared" si="196"/>
        <v/>
      </c>
      <c r="AZ362" s="44" t="str">
        <f t="shared" si="196"/>
        <v/>
      </c>
    </row>
    <row r="363" spans="2:52" x14ac:dyDescent="0.2">
      <c r="B363" s="37">
        <f t="shared" si="172"/>
        <v>8</v>
      </c>
      <c r="C363" s="37">
        <f t="shared" si="173"/>
        <v>4</v>
      </c>
      <c r="D363" s="37" t="str">
        <f t="shared" si="174"/>
        <v>2003_8_4</v>
      </c>
      <c r="E363" s="37" t="str">
        <f t="shared" si="176"/>
        <v>2_4_8</v>
      </c>
      <c r="F363" s="37">
        <f t="shared" si="177"/>
        <v>2</v>
      </c>
      <c r="G363" s="37">
        <f t="shared" si="178"/>
        <v>58</v>
      </c>
      <c r="H363" s="37">
        <f t="shared" si="179"/>
        <v>2058</v>
      </c>
      <c r="I363" s="44">
        <v>2003</v>
      </c>
      <c r="J363" s="44" t="s">
        <v>406</v>
      </c>
      <c r="K363" s="44" t="s">
        <v>442</v>
      </c>
      <c r="L363" s="44" t="str">
        <f t="shared" si="180"/>
        <v>2003_外国語</v>
      </c>
      <c r="M363" s="44" t="str">
        <f t="shared" si="181"/>
        <v>2003_外国語_英語Ⅱ</v>
      </c>
      <c r="N363" s="44">
        <f t="shared" si="175"/>
        <v>2058</v>
      </c>
      <c r="P363" s="44">
        <f t="shared" si="182"/>
        <v>362</v>
      </c>
      <c r="X363" s="46">
        <v>60</v>
      </c>
      <c r="Y363" s="43" t="str">
        <f t="shared" si="189"/>
        <v/>
      </c>
      <c r="Z363" s="44" t="str">
        <f t="shared" si="190"/>
        <v/>
      </c>
      <c r="AA363" s="44" t="str">
        <f t="shared" si="194"/>
        <v/>
      </c>
      <c r="AB363" s="44" t="str">
        <f t="shared" si="194"/>
        <v/>
      </c>
      <c r="AC363" s="44" t="str">
        <f t="shared" si="194"/>
        <v/>
      </c>
      <c r="AD363" s="44" t="str">
        <f t="shared" si="194"/>
        <v/>
      </c>
      <c r="AE363" s="44" t="str">
        <f t="shared" si="194"/>
        <v/>
      </c>
      <c r="AF363" s="44" t="str">
        <f t="shared" si="194"/>
        <v/>
      </c>
      <c r="AG363" s="44" t="str">
        <f t="shared" si="194"/>
        <v/>
      </c>
      <c r="AH363" s="44" t="str">
        <f t="shared" si="194"/>
        <v/>
      </c>
      <c r="AI363" s="44" t="str">
        <f t="shared" si="194"/>
        <v/>
      </c>
      <c r="AJ363" s="44" t="str">
        <f t="shared" si="194"/>
        <v/>
      </c>
      <c r="AK363" s="44" t="str">
        <f t="shared" si="195"/>
        <v/>
      </c>
      <c r="AL363" s="44" t="str">
        <f t="shared" si="195"/>
        <v/>
      </c>
      <c r="AM363" s="44" t="str">
        <f t="shared" si="195"/>
        <v/>
      </c>
      <c r="AN363" s="44" t="str">
        <f t="shared" si="195"/>
        <v/>
      </c>
      <c r="AO363" s="44" t="str">
        <f t="shared" si="195"/>
        <v>実習</v>
      </c>
      <c r="AP363" s="44" t="str">
        <f t="shared" si="195"/>
        <v/>
      </c>
      <c r="AQ363" s="44" t="str">
        <f t="shared" si="195"/>
        <v/>
      </c>
      <c r="AR363" s="44" t="str">
        <f t="shared" si="195"/>
        <v/>
      </c>
      <c r="AS363" s="44" t="str">
        <f t="shared" si="195"/>
        <v/>
      </c>
      <c r="AT363" s="44" t="str">
        <f t="shared" si="195"/>
        <v/>
      </c>
      <c r="AU363" s="44" t="str">
        <f t="shared" si="196"/>
        <v/>
      </c>
      <c r="AV363" s="44" t="str">
        <f t="shared" si="196"/>
        <v/>
      </c>
      <c r="AW363" s="44" t="str">
        <f t="shared" si="196"/>
        <v/>
      </c>
      <c r="AX363" s="44" t="str">
        <f t="shared" si="196"/>
        <v/>
      </c>
      <c r="AY363" s="44" t="str">
        <f t="shared" si="196"/>
        <v/>
      </c>
      <c r="AZ363" s="44" t="str">
        <f t="shared" si="196"/>
        <v/>
      </c>
    </row>
    <row r="364" spans="2:52" x14ac:dyDescent="0.2">
      <c r="B364" s="37">
        <f t="shared" si="172"/>
        <v>8</v>
      </c>
      <c r="C364" s="37">
        <f t="shared" si="173"/>
        <v>5</v>
      </c>
      <c r="D364" s="37" t="str">
        <f t="shared" si="174"/>
        <v>2003_8_5</v>
      </c>
      <c r="E364" s="37" t="str">
        <f t="shared" si="176"/>
        <v>2_5_8</v>
      </c>
      <c r="F364" s="37">
        <f t="shared" si="177"/>
        <v>2</v>
      </c>
      <c r="G364" s="37">
        <f t="shared" si="178"/>
        <v>59</v>
      </c>
      <c r="H364" s="37">
        <f t="shared" si="179"/>
        <v>2059</v>
      </c>
      <c r="I364" s="44">
        <v>2003</v>
      </c>
      <c r="J364" s="44" t="s">
        <v>406</v>
      </c>
      <c r="K364" s="44" t="s">
        <v>446</v>
      </c>
      <c r="L364" s="44" t="str">
        <f t="shared" si="180"/>
        <v>2003_外国語</v>
      </c>
      <c r="M364" s="44" t="str">
        <f t="shared" si="181"/>
        <v>2003_外国語_リーディング</v>
      </c>
      <c r="N364" s="44">
        <f t="shared" si="175"/>
        <v>2059</v>
      </c>
      <c r="P364" s="44">
        <f t="shared" si="182"/>
        <v>363</v>
      </c>
      <c r="X364" s="46">
        <v>61</v>
      </c>
      <c r="Y364" s="43" t="str">
        <f t="shared" si="189"/>
        <v/>
      </c>
      <c r="Z364" s="44" t="str">
        <f t="shared" si="190"/>
        <v/>
      </c>
      <c r="AA364" s="44" t="str">
        <f t="shared" ref="AA364:AJ373" si="197">IFERROR(VLOOKUP($W$301&amp;"_"&amp;AA$301&amp;"_"&amp;$X364,$D:$K,8,0),"")</f>
        <v/>
      </c>
      <c r="AB364" s="44" t="str">
        <f t="shared" si="197"/>
        <v/>
      </c>
      <c r="AC364" s="44" t="str">
        <f t="shared" si="197"/>
        <v/>
      </c>
      <c r="AD364" s="44" t="str">
        <f t="shared" si="197"/>
        <v/>
      </c>
      <c r="AE364" s="44" t="str">
        <f t="shared" si="197"/>
        <v/>
      </c>
      <c r="AF364" s="44" t="str">
        <f t="shared" si="197"/>
        <v/>
      </c>
      <c r="AG364" s="44" t="str">
        <f t="shared" si="197"/>
        <v/>
      </c>
      <c r="AH364" s="44" t="str">
        <f t="shared" si="197"/>
        <v/>
      </c>
      <c r="AI364" s="44" t="str">
        <f t="shared" si="197"/>
        <v/>
      </c>
      <c r="AJ364" s="44" t="str">
        <f t="shared" si="197"/>
        <v/>
      </c>
      <c r="AK364" s="44" t="str">
        <f t="shared" ref="AK364:AT373" si="198">IFERROR(VLOOKUP($W$301&amp;"_"&amp;AK$301&amp;"_"&amp;$X364,$D:$K,8,0),"")</f>
        <v/>
      </c>
      <c r="AL364" s="44" t="str">
        <f t="shared" si="198"/>
        <v/>
      </c>
      <c r="AM364" s="44" t="str">
        <f t="shared" si="198"/>
        <v/>
      </c>
      <c r="AN364" s="44" t="str">
        <f t="shared" si="198"/>
        <v/>
      </c>
      <c r="AO364" s="44" t="str">
        <f t="shared" si="198"/>
        <v/>
      </c>
      <c r="AP364" s="44" t="str">
        <f t="shared" si="198"/>
        <v/>
      </c>
      <c r="AQ364" s="44" t="str">
        <f t="shared" si="198"/>
        <v/>
      </c>
      <c r="AR364" s="44" t="str">
        <f t="shared" si="198"/>
        <v/>
      </c>
      <c r="AS364" s="44" t="str">
        <f t="shared" si="198"/>
        <v/>
      </c>
      <c r="AT364" s="44" t="str">
        <f t="shared" si="198"/>
        <v/>
      </c>
      <c r="AU364" s="44" t="str">
        <f t="shared" ref="AU364:AZ373" si="199">IFERROR(VLOOKUP($W$301&amp;"_"&amp;AU$301&amp;"_"&amp;$X364,$D:$K,8,0),"")</f>
        <v/>
      </c>
      <c r="AV364" s="44" t="str">
        <f t="shared" si="199"/>
        <v/>
      </c>
      <c r="AW364" s="44" t="str">
        <f t="shared" si="199"/>
        <v/>
      </c>
      <c r="AX364" s="44" t="str">
        <f t="shared" si="199"/>
        <v/>
      </c>
      <c r="AY364" s="44" t="str">
        <f t="shared" si="199"/>
        <v/>
      </c>
      <c r="AZ364" s="44" t="str">
        <f t="shared" si="199"/>
        <v/>
      </c>
    </row>
    <row r="365" spans="2:52" x14ac:dyDescent="0.2">
      <c r="B365" s="37">
        <f t="shared" si="172"/>
        <v>8</v>
      </c>
      <c r="C365" s="37">
        <f t="shared" si="173"/>
        <v>6</v>
      </c>
      <c r="D365" s="37" t="str">
        <f t="shared" si="174"/>
        <v>2003_8_6</v>
      </c>
      <c r="E365" s="37" t="str">
        <f t="shared" si="176"/>
        <v>2_6_8</v>
      </c>
      <c r="F365" s="37">
        <f t="shared" si="177"/>
        <v>2</v>
      </c>
      <c r="G365" s="37">
        <f t="shared" si="178"/>
        <v>60</v>
      </c>
      <c r="H365" s="37">
        <f t="shared" si="179"/>
        <v>2060</v>
      </c>
      <c r="I365" s="44">
        <v>2003</v>
      </c>
      <c r="J365" s="44" t="s">
        <v>406</v>
      </c>
      <c r="K365" s="44" t="s">
        <v>447</v>
      </c>
      <c r="L365" s="44" t="str">
        <f t="shared" si="180"/>
        <v>2003_外国語</v>
      </c>
      <c r="M365" s="44" t="str">
        <f t="shared" si="181"/>
        <v>2003_外国語_ライティング</v>
      </c>
      <c r="N365" s="44">
        <f t="shared" si="175"/>
        <v>2060</v>
      </c>
      <c r="P365" s="44">
        <f t="shared" si="182"/>
        <v>364</v>
      </c>
      <c r="X365" s="46">
        <v>62</v>
      </c>
      <c r="Y365" s="43" t="str">
        <f t="shared" si="189"/>
        <v/>
      </c>
      <c r="Z365" s="44" t="str">
        <f t="shared" si="190"/>
        <v/>
      </c>
      <c r="AA365" s="44" t="str">
        <f t="shared" si="197"/>
        <v/>
      </c>
      <c r="AB365" s="44" t="str">
        <f t="shared" si="197"/>
        <v/>
      </c>
      <c r="AC365" s="44" t="str">
        <f t="shared" si="197"/>
        <v/>
      </c>
      <c r="AD365" s="44" t="str">
        <f t="shared" si="197"/>
        <v/>
      </c>
      <c r="AE365" s="44" t="str">
        <f t="shared" si="197"/>
        <v/>
      </c>
      <c r="AF365" s="44" t="str">
        <f t="shared" si="197"/>
        <v/>
      </c>
      <c r="AG365" s="44" t="str">
        <f t="shared" si="197"/>
        <v/>
      </c>
      <c r="AH365" s="44" t="str">
        <f t="shared" si="197"/>
        <v/>
      </c>
      <c r="AI365" s="44" t="str">
        <f t="shared" si="197"/>
        <v/>
      </c>
      <c r="AJ365" s="44" t="str">
        <f t="shared" si="197"/>
        <v/>
      </c>
      <c r="AK365" s="44" t="str">
        <f t="shared" si="198"/>
        <v/>
      </c>
      <c r="AL365" s="44" t="str">
        <f t="shared" si="198"/>
        <v/>
      </c>
      <c r="AM365" s="44" t="str">
        <f t="shared" si="198"/>
        <v/>
      </c>
      <c r="AN365" s="44" t="str">
        <f t="shared" si="198"/>
        <v/>
      </c>
      <c r="AO365" s="44" t="str">
        <f t="shared" si="198"/>
        <v/>
      </c>
      <c r="AP365" s="44" t="str">
        <f t="shared" si="198"/>
        <v/>
      </c>
      <c r="AQ365" s="44" t="str">
        <f t="shared" si="198"/>
        <v/>
      </c>
      <c r="AR365" s="44" t="str">
        <f t="shared" si="198"/>
        <v/>
      </c>
      <c r="AS365" s="44" t="str">
        <f t="shared" si="198"/>
        <v/>
      </c>
      <c r="AT365" s="44" t="str">
        <f t="shared" si="198"/>
        <v/>
      </c>
      <c r="AU365" s="44" t="str">
        <f t="shared" si="199"/>
        <v/>
      </c>
      <c r="AV365" s="44" t="str">
        <f t="shared" si="199"/>
        <v/>
      </c>
      <c r="AW365" s="44" t="str">
        <f t="shared" si="199"/>
        <v/>
      </c>
      <c r="AX365" s="44" t="str">
        <f t="shared" si="199"/>
        <v/>
      </c>
      <c r="AY365" s="44" t="str">
        <f t="shared" si="199"/>
        <v/>
      </c>
      <c r="AZ365" s="44" t="str">
        <f t="shared" si="199"/>
        <v/>
      </c>
    </row>
    <row r="366" spans="2:52" x14ac:dyDescent="0.2">
      <c r="B366" s="37">
        <f t="shared" si="172"/>
        <v>8</v>
      </c>
      <c r="C366" s="37">
        <f t="shared" si="173"/>
        <v>7</v>
      </c>
      <c r="D366" s="37" t="str">
        <f t="shared" si="174"/>
        <v>2003_8_7</v>
      </c>
      <c r="E366" s="37" t="str">
        <f t="shared" si="176"/>
        <v>2_7_8</v>
      </c>
      <c r="F366" s="37">
        <f t="shared" si="177"/>
        <v>2</v>
      </c>
      <c r="G366" s="37">
        <f t="shared" si="178"/>
        <v>61</v>
      </c>
      <c r="H366" s="37">
        <f t="shared" si="179"/>
        <v>2061</v>
      </c>
      <c r="I366" s="44">
        <v>2003</v>
      </c>
      <c r="J366" s="44" t="s">
        <v>406</v>
      </c>
      <c r="K366" s="44" t="s">
        <v>568</v>
      </c>
      <c r="L366" s="44" t="str">
        <f t="shared" si="180"/>
        <v>2003_外国語</v>
      </c>
      <c r="M366" s="44" t="str">
        <f t="shared" si="181"/>
        <v>2003_外国語_学校設定科目</v>
      </c>
      <c r="N366" s="44">
        <f t="shared" si="175"/>
        <v>2061</v>
      </c>
      <c r="P366" s="44">
        <f t="shared" si="182"/>
        <v>365</v>
      </c>
      <c r="X366" s="46">
        <v>63</v>
      </c>
      <c r="Y366" s="43" t="str">
        <f t="shared" si="189"/>
        <v/>
      </c>
      <c r="Z366" s="44" t="str">
        <f t="shared" si="190"/>
        <v/>
      </c>
      <c r="AA366" s="44" t="str">
        <f t="shared" si="197"/>
        <v/>
      </c>
      <c r="AB366" s="44" t="str">
        <f t="shared" si="197"/>
        <v/>
      </c>
      <c r="AC366" s="44" t="str">
        <f t="shared" si="197"/>
        <v/>
      </c>
      <c r="AD366" s="44" t="str">
        <f t="shared" si="197"/>
        <v/>
      </c>
      <c r="AE366" s="44" t="str">
        <f t="shared" si="197"/>
        <v/>
      </c>
      <c r="AF366" s="44" t="str">
        <f t="shared" si="197"/>
        <v/>
      </c>
      <c r="AG366" s="44" t="str">
        <f t="shared" si="197"/>
        <v/>
      </c>
      <c r="AH366" s="44" t="str">
        <f t="shared" si="197"/>
        <v/>
      </c>
      <c r="AI366" s="44" t="str">
        <f t="shared" si="197"/>
        <v/>
      </c>
      <c r="AJ366" s="44" t="str">
        <f t="shared" si="197"/>
        <v/>
      </c>
      <c r="AK366" s="44" t="str">
        <f t="shared" si="198"/>
        <v/>
      </c>
      <c r="AL366" s="44" t="str">
        <f t="shared" si="198"/>
        <v/>
      </c>
      <c r="AM366" s="44" t="str">
        <f t="shared" si="198"/>
        <v/>
      </c>
      <c r="AN366" s="44" t="str">
        <f t="shared" si="198"/>
        <v/>
      </c>
      <c r="AO366" s="44" t="str">
        <f t="shared" si="198"/>
        <v/>
      </c>
      <c r="AP366" s="44" t="str">
        <f t="shared" si="198"/>
        <v/>
      </c>
      <c r="AQ366" s="44" t="str">
        <f t="shared" si="198"/>
        <v/>
      </c>
      <c r="AR366" s="44" t="str">
        <f t="shared" si="198"/>
        <v/>
      </c>
      <c r="AS366" s="44" t="str">
        <f t="shared" si="198"/>
        <v/>
      </c>
      <c r="AT366" s="44" t="str">
        <f t="shared" si="198"/>
        <v/>
      </c>
      <c r="AU366" s="44" t="str">
        <f t="shared" si="199"/>
        <v/>
      </c>
      <c r="AV366" s="44" t="str">
        <f t="shared" si="199"/>
        <v/>
      </c>
      <c r="AW366" s="44" t="str">
        <f t="shared" si="199"/>
        <v/>
      </c>
      <c r="AX366" s="44" t="str">
        <f t="shared" si="199"/>
        <v/>
      </c>
      <c r="AY366" s="44" t="str">
        <f t="shared" si="199"/>
        <v/>
      </c>
      <c r="AZ366" s="44" t="str">
        <f t="shared" si="199"/>
        <v/>
      </c>
    </row>
    <row r="367" spans="2:52" x14ac:dyDescent="0.2">
      <c r="B367" s="37">
        <f t="shared" si="172"/>
        <v>9</v>
      </c>
      <c r="C367" s="37">
        <f t="shared" si="173"/>
        <v>1</v>
      </c>
      <c r="D367" s="37" t="str">
        <f t="shared" si="174"/>
        <v>2003_9_1</v>
      </c>
      <c r="E367" s="37" t="str">
        <f t="shared" si="176"/>
        <v>2_1_9</v>
      </c>
      <c r="F367" s="37">
        <f t="shared" si="177"/>
        <v>2</v>
      </c>
      <c r="G367" s="37">
        <f t="shared" si="178"/>
        <v>62</v>
      </c>
      <c r="H367" s="37">
        <f t="shared" si="179"/>
        <v>2062</v>
      </c>
      <c r="I367" s="44">
        <v>2003</v>
      </c>
      <c r="J367" s="44" t="s">
        <v>101</v>
      </c>
      <c r="K367" s="44" t="s">
        <v>102</v>
      </c>
      <c r="L367" s="44" t="str">
        <f t="shared" si="180"/>
        <v>2003_家庭</v>
      </c>
      <c r="M367" s="44" t="str">
        <f t="shared" si="181"/>
        <v>2003_家庭_家庭基礎</v>
      </c>
      <c r="N367" s="44">
        <f t="shared" si="175"/>
        <v>2062</v>
      </c>
      <c r="P367" s="44">
        <f t="shared" si="182"/>
        <v>366</v>
      </c>
      <c r="X367" s="46">
        <v>64</v>
      </c>
      <c r="Y367" s="43" t="str">
        <f t="shared" si="189"/>
        <v/>
      </c>
      <c r="Z367" s="44" t="str">
        <f t="shared" si="190"/>
        <v/>
      </c>
      <c r="AA367" s="44" t="str">
        <f t="shared" si="197"/>
        <v/>
      </c>
      <c r="AB367" s="44" t="str">
        <f t="shared" si="197"/>
        <v/>
      </c>
      <c r="AC367" s="44" t="str">
        <f t="shared" si="197"/>
        <v/>
      </c>
      <c r="AD367" s="44" t="str">
        <f t="shared" si="197"/>
        <v/>
      </c>
      <c r="AE367" s="44" t="str">
        <f t="shared" si="197"/>
        <v/>
      </c>
      <c r="AF367" s="44" t="str">
        <f t="shared" si="197"/>
        <v/>
      </c>
      <c r="AG367" s="44" t="str">
        <f t="shared" si="197"/>
        <v/>
      </c>
      <c r="AH367" s="44" t="str">
        <f t="shared" si="197"/>
        <v/>
      </c>
      <c r="AI367" s="44" t="str">
        <f t="shared" si="197"/>
        <v/>
      </c>
      <c r="AJ367" s="44" t="str">
        <f t="shared" si="197"/>
        <v/>
      </c>
      <c r="AK367" s="44" t="str">
        <f t="shared" si="198"/>
        <v/>
      </c>
      <c r="AL367" s="44" t="str">
        <f t="shared" si="198"/>
        <v/>
      </c>
      <c r="AM367" s="44" t="str">
        <f t="shared" si="198"/>
        <v/>
      </c>
      <c r="AN367" s="44" t="str">
        <f t="shared" si="198"/>
        <v/>
      </c>
      <c r="AO367" s="44" t="str">
        <f t="shared" si="198"/>
        <v/>
      </c>
      <c r="AP367" s="44" t="str">
        <f t="shared" si="198"/>
        <v/>
      </c>
      <c r="AQ367" s="44" t="str">
        <f t="shared" si="198"/>
        <v/>
      </c>
      <c r="AR367" s="44" t="str">
        <f t="shared" si="198"/>
        <v/>
      </c>
      <c r="AS367" s="44" t="str">
        <f t="shared" si="198"/>
        <v/>
      </c>
      <c r="AT367" s="44" t="str">
        <f t="shared" si="198"/>
        <v/>
      </c>
      <c r="AU367" s="44" t="str">
        <f t="shared" si="199"/>
        <v/>
      </c>
      <c r="AV367" s="44" t="str">
        <f t="shared" si="199"/>
        <v/>
      </c>
      <c r="AW367" s="44" t="str">
        <f t="shared" si="199"/>
        <v/>
      </c>
      <c r="AX367" s="44" t="str">
        <f t="shared" si="199"/>
        <v/>
      </c>
      <c r="AY367" s="44" t="str">
        <f t="shared" si="199"/>
        <v/>
      </c>
      <c r="AZ367" s="44" t="str">
        <f t="shared" si="199"/>
        <v/>
      </c>
    </row>
    <row r="368" spans="2:52" x14ac:dyDescent="0.2">
      <c r="B368" s="37">
        <f t="shared" si="172"/>
        <v>9</v>
      </c>
      <c r="C368" s="37">
        <f t="shared" si="173"/>
        <v>2</v>
      </c>
      <c r="D368" s="37" t="str">
        <f t="shared" si="174"/>
        <v>2003_9_2</v>
      </c>
      <c r="E368" s="37" t="str">
        <f t="shared" si="176"/>
        <v>2_2_9</v>
      </c>
      <c r="F368" s="37">
        <f t="shared" si="177"/>
        <v>2</v>
      </c>
      <c r="G368" s="37">
        <f t="shared" si="178"/>
        <v>63</v>
      </c>
      <c r="H368" s="37">
        <f t="shared" si="179"/>
        <v>2063</v>
      </c>
      <c r="I368" s="44">
        <v>2003</v>
      </c>
      <c r="J368" s="44" t="s">
        <v>101</v>
      </c>
      <c r="K368" s="44" t="s">
        <v>103</v>
      </c>
      <c r="L368" s="44" t="str">
        <f t="shared" si="180"/>
        <v>2003_家庭</v>
      </c>
      <c r="M368" s="44" t="str">
        <f t="shared" si="181"/>
        <v>2003_家庭_家庭総合</v>
      </c>
      <c r="N368" s="44">
        <f t="shared" si="175"/>
        <v>2063</v>
      </c>
      <c r="P368" s="44">
        <f t="shared" si="182"/>
        <v>367</v>
      </c>
      <c r="X368" s="46">
        <v>65</v>
      </c>
      <c r="Y368" s="43" t="str">
        <f t="shared" ref="Y368:Y393" si="200">IF($Z368="","",COUNTIF($L:$L,W$301&amp;"_"&amp;$Z368))</f>
        <v/>
      </c>
      <c r="Z368" s="44" t="str">
        <f t="shared" ref="Z368:Z393" si="201">IFERROR(VLOOKUP($W$301&amp;"_"&amp;$X368&amp;"_1",$D:$J,7,0),"")</f>
        <v/>
      </c>
      <c r="AA368" s="44" t="str">
        <f t="shared" si="197"/>
        <v/>
      </c>
      <c r="AB368" s="44" t="str">
        <f t="shared" si="197"/>
        <v/>
      </c>
      <c r="AC368" s="44" t="str">
        <f t="shared" si="197"/>
        <v/>
      </c>
      <c r="AD368" s="44" t="str">
        <f t="shared" si="197"/>
        <v/>
      </c>
      <c r="AE368" s="44" t="str">
        <f t="shared" si="197"/>
        <v/>
      </c>
      <c r="AF368" s="44" t="str">
        <f t="shared" si="197"/>
        <v/>
      </c>
      <c r="AG368" s="44" t="str">
        <f t="shared" si="197"/>
        <v/>
      </c>
      <c r="AH368" s="44" t="str">
        <f t="shared" si="197"/>
        <v/>
      </c>
      <c r="AI368" s="44" t="str">
        <f t="shared" si="197"/>
        <v/>
      </c>
      <c r="AJ368" s="44" t="str">
        <f t="shared" si="197"/>
        <v/>
      </c>
      <c r="AK368" s="44" t="str">
        <f t="shared" si="198"/>
        <v/>
      </c>
      <c r="AL368" s="44" t="str">
        <f t="shared" si="198"/>
        <v/>
      </c>
      <c r="AM368" s="44" t="str">
        <f t="shared" si="198"/>
        <v/>
      </c>
      <c r="AN368" s="44" t="str">
        <f t="shared" si="198"/>
        <v/>
      </c>
      <c r="AO368" s="44" t="str">
        <f t="shared" si="198"/>
        <v/>
      </c>
      <c r="AP368" s="44" t="str">
        <f t="shared" si="198"/>
        <v/>
      </c>
      <c r="AQ368" s="44" t="str">
        <f t="shared" si="198"/>
        <v/>
      </c>
      <c r="AR368" s="44" t="str">
        <f t="shared" si="198"/>
        <v/>
      </c>
      <c r="AS368" s="44" t="str">
        <f t="shared" si="198"/>
        <v/>
      </c>
      <c r="AT368" s="44" t="str">
        <f t="shared" si="198"/>
        <v/>
      </c>
      <c r="AU368" s="44" t="str">
        <f t="shared" si="199"/>
        <v/>
      </c>
      <c r="AV368" s="44" t="str">
        <f t="shared" si="199"/>
        <v/>
      </c>
      <c r="AW368" s="44" t="str">
        <f t="shared" si="199"/>
        <v/>
      </c>
      <c r="AX368" s="44" t="str">
        <f t="shared" si="199"/>
        <v/>
      </c>
      <c r="AY368" s="44" t="str">
        <f t="shared" si="199"/>
        <v/>
      </c>
      <c r="AZ368" s="44" t="str">
        <f t="shared" si="199"/>
        <v/>
      </c>
    </row>
    <row r="369" spans="2:52" x14ac:dyDescent="0.2">
      <c r="B369" s="37">
        <f t="shared" si="172"/>
        <v>9</v>
      </c>
      <c r="C369" s="37">
        <f t="shared" si="173"/>
        <v>3</v>
      </c>
      <c r="D369" s="37" t="str">
        <f t="shared" si="174"/>
        <v>2003_9_3</v>
      </c>
      <c r="E369" s="37" t="str">
        <f t="shared" si="176"/>
        <v>2_3_9</v>
      </c>
      <c r="F369" s="37">
        <f t="shared" si="177"/>
        <v>2</v>
      </c>
      <c r="G369" s="37">
        <f t="shared" si="178"/>
        <v>64</v>
      </c>
      <c r="H369" s="37">
        <f t="shared" si="179"/>
        <v>2064</v>
      </c>
      <c r="I369" s="44">
        <v>2003</v>
      </c>
      <c r="J369" s="44" t="s">
        <v>101</v>
      </c>
      <c r="K369" s="44" t="s">
        <v>451</v>
      </c>
      <c r="L369" s="44" t="str">
        <f t="shared" si="180"/>
        <v>2003_家庭</v>
      </c>
      <c r="M369" s="44" t="str">
        <f t="shared" si="181"/>
        <v>2003_家庭_生活技術</v>
      </c>
      <c r="N369" s="44">
        <f t="shared" si="175"/>
        <v>2064</v>
      </c>
      <c r="P369" s="44">
        <f t="shared" si="182"/>
        <v>368</v>
      </c>
      <c r="X369" s="46">
        <v>66</v>
      </c>
      <c r="Y369" s="43" t="str">
        <f t="shared" si="200"/>
        <v/>
      </c>
      <c r="Z369" s="44" t="str">
        <f t="shared" si="201"/>
        <v/>
      </c>
      <c r="AA369" s="44" t="str">
        <f t="shared" si="197"/>
        <v/>
      </c>
      <c r="AB369" s="44" t="str">
        <f t="shared" si="197"/>
        <v/>
      </c>
      <c r="AC369" s="44" t="str">
        <f t="shared" si="197"/>
        <v/>
      </c>
      <c r="AD369" s="44" t="str">
        <f t="shared" si="197"/>
        <v/>
      </c>
      <c r="AE369" s="44" t="str">
        <f t="shared" si="197"/>
        <v/>
      </c>
      <c r="AF369" s="44" t="str">
        <f t="shared" si="197"/>
        <v/>
      </c>
      <c r="AG369" s="44" t="str">
        <f t="shared" si="197"/>
        <v/>
      </c>
      <c r="AH369" s="44" t="str">
        <f t="shared" si="197"/>
        <v/>
      </c>
      <c r="AI369" s="44" t="str">
        <f t="shared" si="197"/>
        <v/>
      </c>
      <c r="AJ369" s="44" t="str">
        <f t="shared" si="197"/>
        <v/>
      </c>
      <c r="AK369" s="44" t="str">
        <f t="shared" si="198"/>
        <v/>
      </c>
      <c r="AL369" s="44" t="str">
        <f t="shared" si="198"/>
        <v/>
      </c>
      <c r="AM369" s="44" t="str">
        <f t="shared" si="198"/>
        <v/>
      </c>
      <c r="AN369" s="44" t="str">
        <f t="shared" si="198"/>
        <v/>
      </c>
      <c r="AO369" s="44" t="str">
        <f t="shared" si="198"/>
        <v/>
      </c>
      <c r="AP369" s="44" t="str">
        <f t="shared" si="198"/>
        <v/>
      </c>
      <c r="AQ369" s="44" t="str">
        <f t="shared" si="198"/>
        <v/>
      </c>
      <c r="AR369" s="44" t="str">
        <f t="shared" si="198"/>
        <v/>
      </c>
      <c r="AS369" s="44" t="str">
        <f t="shared" si="198"/>
        <v/>
      </c>
      <c r="AT369" s="44" t="str">
        <f t="shared" si="198"/>
        <v/>
      </c>
      <c r="AU369" s="44" t="str">
        <f t="shared" si="199"/>
        <v/>
      </c>
      <c r="AV369" s="44" t="str">
        <f t="shared" si="199"/>
        <v/>
      </c>
      <c r="AW369" s="44" t="str">
        <f t="shared" si="199"/>
        <v/>
      </c>
      <c r="AX369" s="44" t="str">
        <f t="shared" si="199"/>
        <v/>
      </c>
      <c r="AY369" s="44" t="str">
        <f t="shared" si="199"/>
        <v/>
      </c>
      <c r="AZ369" s="44" t="str">
        <f t="shared" si="199"/>
        <v/>
      </c>
    </row>
    <row r="370" spans="2:52" x14ac:dyDescent="0.2">
      <c r="B370" s="37">
        <f t="shared" si="172"/>
        <v>9</v>
      </c>
      <c r="C370" s="37">
        <f t="shared" si="173"/>
        <v>4</v>
      </c>
      <c r="D370" s="37" t="str">
        <f t="shared" si="174"/>
        <v>2003_9_4</v>
      </c>
      <c r="E370" s="37" t="str">
        <f t="shared" si="176"/>
        <v>2_4_9</v>
      </c>
      <c r="F370" s="37">
        <f t="shared" si="177"/>
        <v>2</v>
      </c>
      <c r="G370" s="37">
        <f t="shared" si="178"/>
        <v>65</v>
      </c>
      <c r="H370" s="37">
        <f t="shared" si="179"/>
        <v>2065</v>
      </c>
      <c r="I370" s="44">
        <v>2003</v>
      </c>
      <c r="J370" s="44" t="s">
        <v>101</v>
      </c>
      <c r="K370" s="44" t="s">
        <v>568</v>
      </c>
      <c r="L370" s="44" t="str">
        <f t="shared" si="180"/>
        <v>2003_家庭</v>
      </c>
      <c r="M370" s="44" t="str">
        <f t="shared" si="181"/>
        <v>2003_家庭_学校設定科目</v>
      </c>
      <c r="N370" s="44">
        <f t="shared" si="175"/>
        <v>2065</v>
      </c>
      <c r="P370" s="44">
        <f t="shared" si="182"/>
        <v>369</v>
      </c>
      <c r="X370" s="46">
        <v>67</v>
      </c>
      <c r="Y370" s="43" t="str">
        <f t="shared" si="200"/>
        <v/>
      </c>
      <c r="Z370" s="44" t="str">
        <f t="shared" si="201"/>
        <v/>
      </c>
      <c r="AA370" s="44" t="str">
        <f t="shared" si="197"/>
        <v/>
      </c>
      <c r="AB370" s="44" t="str">
        <f t="shared" si="197"/>
        <v/>
      </c>
      <c r="AC370" s="44" t="str">
        <f t="shared" si="197"/>
        <v/>
      </c>
      <c r="AD370" s="44" t="str">
        <f t="shared" si="197"/>
        <v/>
      </c>
      <c r="AE370" s="44" t="str">
        <f t="shared" si="197"/>
        <v/>
      </c>
      <c r="AF370" s="44" t="str">
        <f t="shared" si="197"/>
        <v/>
      </c>
      <c r="AG370" s="44" t="str">
        <f t="shared" si="197"/>
        <v/>
      </c>
      <c r="AH370" s="44" t="str">
        <f t="shared" si="197"/>
        <v/>
      </c>
      <c r="AI370" s="44" t="str">
        <f t="shared" si="197"/>
        <v/>
      </c>
      <c r="AJ370" s="44" t="str">
        <f t="shared" si="197"/>
        <v/>
      </c>
      <c r="AK370" s="44" t="str">
        <f t="shared" si="198"/>
        <v/>
      </c>
      <c r="AL370" s="44" t="str">
        <f t="shared" si="198"/>
        <v/>
      </c>
      <c r="AM370" s="44" t="str">
        <f t="shared" si="198"/>
        <v/>
      </c>
      <c r="AN370" s="44" t="str">
        <f t="shared" si="198"/>
        <v/>
      </c>
      <c r="AO370" s="44" t="str">
        <f t="shared" si="198"/>
        <v/>
      </c>
      <c r="AP370" s="44" t="str">
        <f t="shared" si="198"/>
        <v/>
      </c>
      <c r="AQ370" s="44" t="str">
        <f t="shared" si="198"/>
        <v/>
      </c>
      <c r="AR370" s="44" t="str">
        <f t="shared" si="198"/>
        <v/>
      </c>
      <c r="AS370" s="44" t="str">
        <f t="shared" si="198"/>
        <v/>
      </c>
      <c r="AT370" s="44" t="str">
        <f t="shared" si="198"/>
        <v/>
      </c>
      <c r="AU370" s="44" t="str">
        <f t="shared" si="199"/>
        <v/>
      </c>
      <c r="AV370" s="44" t="str">
        <f t="shared" si="199"/>
        <v/>
      </c>
      <c r="AW370" s="44" t="str">
        <f t="shared" si="199"/>
        <v/>
      </c>
      <c r="AX370" s="44" t="str">
        <f t="shared" si="199"/>
        <v/>
      </c>
      <c r="AY370" s="44" t="str">
        <f t="shared" si="199"/>
        <v/>
      </c>
      <c r="AZ370" s="44" t="str">
        <f t="shared" si="199"/>
        <v/>
      </c>
    </row>
    <row r="371" spans="2:52" x14ac:dyDescent="0.2">
      <c r="B371" s="37">
        <f t="shared" si="172"/>
        <v>10</v>
      </c>
      <c r="C371" s="37">
        <f t="shared" si="173"/>
        <v>1</v>
      </c>
      <c r="D371" s="37" t="str">
        <f t="shared" si="174"/>
        <v>2003_10_1</v>
      </c>
      <c r="E371" s="37" t="str">
        <f t="shared" si="176"/>
        <v>2_1_10</v>
      </c>
      <c r="F371" s="37">
        <f t="shared" si="177"/>
        <v>2</v>
      </c>
      <c r="G371" s="37">
        <f t="shared" si="178"/>
        <v>66</v>
      </c>
      <c r="H371" s="37">
        <f t="shared" si="179"/>
        <v>2066</v>
      </c>
      <c r="I371" s="44">
        <v>2003</v>
      </c>
      <c r="J371" s="44" t="s">
        <v>104</v>
      </c>
      <c r="K371" s="44" t="s">
        <v>579</v>
      </c>
      <c r="L371" s="44" t="str">
        <f t="shared" si="180"/>
        <v>2003_情報</v>
      </c>
      <c r="M371" s="44" t="str">
        <f t="shared" si="181"/>
        <v>2003_情報_情報Ａ</v>
      </c>
      <c r="N371" s="44">
        <f t="shared" si="175"/>
        <v>2066</v>
      </c>
      <c r="P371" s="44">
        <f t="shared" si="182"/>
        <v>370</v>
      </c>
      <c r="X371" s="46">
        <v>68</v>
      </c>
      <c r="Y371" s="43" t="str">
        <f t="shared" si="200"/>
        <v/>
      </c>
      <c r="Z371" s="44" t="str">
        <f t="shared" si="201"/>
        <v/>
      </c>
      <c r="AA371" s="44" t="str">
        <f t="shared" si="197"/>
        <v/>
      </c>
      <c r="AB371" s="44" t="str">
        <f t="shared" si="197"/>
        <v/>
      </c>
      <c r="AC371" s="44" t="str">
        <f t="shared" si="197"/>
        <v/>
      </c>
      <c r="AD371" s="44" t="str">
        <f t="shared" si="197"/>
        <v/>
      </c>
      <c r="AE371" s="44" t="str">
        <f t="shared" si="197"/>
        <v/>
      </c>
      <c r="AF371" s="44" t="str">
        <f t="shared" si="197"/>
        <v/>
      </c>
      <c r="AG371" s="44" t="str">
        <f t="shared" si="197"/>
        <v/>
      </c>
      <c r="AH371" s="44" t="str">
        <f t="shared" si="197"/>
        <v/>
      </c>
      <c r="AI371" s="44" t="str">
        <f t="shared" si="197"/>
        <v/>
      </c>
      <c r="AJ371" s="44" t="str">
        <f t="shared" si="197"/>
        <v/>
      </c>
      <c r="AK371" s="44" t="str">
        <f t="shared" si="198"/>
        <v/>
      </c>
      <c r="AL371" s="44" t="str">
        <f t="shared" si="198"/>
        <v/>
      </c>
      <c r="AM371" s="44" t="str">
        <f t="shared" si="198"/>
        <v/>
      </c>
      <c r="AN371" s="44" t="str">
        <f t="shared" si="198"/>
        <v/>
      </c>
      <c r="AO371" s="44" t="str">
        <f t="shared" si="198"/>
        <v/>
      </c>
      <c r="AP371" s="44" t="str">
        <f t="shared" si="198"/>
        <v/>
      </c>
      <c r="AQ371" s="44" t="str">
        <f t="shared" si="198"/>
        <v/>
      </c>
      <c r="AR371" s="44" t="str">
        <f t="shared" si="198"/>
        <v/>
      </c>
      <c r="AS371" s="44" t="str">
        <f t="shared" si="198"/>
        <v/>
      </c>
      <c r="AT371" s="44" t="str">
        <f t="shared" si="198"/>
        <v/>
      </c>
      <c r="AU371" s="44" t="str">
        <f t="shared" si="199"/>
        <v/>
      </c>
      <c r="AV371" s="44" t="str">
        <f t="shared" si="199"/>
        <v/>
      </c>
      <c r="AW371" s="44" t="str">
        <f t="shared" si="199"/>
        <v/>
      </c>
      <c r="AX371" s="44" t="str">
        <f t="shared" si="199"/>
        <v/>
      </c>
      <c r="AY371" s="44" t="str">
        <f t="shared" si="199"/>
        <v/>
      </c>
      <c r="AZ371" s="44" t="str">
        <f t="shared" si="199"/>
        <v/>
      </c>
    </row>
    <row r="372" spans="2:52" x14ac:dyDescent="0.2">
      <c r="B372" s="37">
        <f t="shared" si="172"/>
        <v>10</v>
      </c>
      <c r="C372" s="37">
        <f t="shared" si="173"/>
        <v>2</v>
      </c>
      <c r="D372" s="37" t="str">
        <f t="shared" si="174"/>
        <v>2003_10_2</v>
      </c>
      <c r="E372" s="37" t="str">
        <f t="shared" si="176"/>
        <v>2_2_10</v>
      </c>
      <c r="F372" s="37">
        <f t="shared" si="177"/>
        <v>2</v>
      </c>
      <c r="G372" s="37">
        <f t="shared" si="178"/>
        <v>67</v>
      </c>
      <c r="H372" s="37">
        <f t="shared" si="179"/>
        <v>2067</v>
      </c>
      <c r="I372" s="44">
        <v>2003</v>
      </c>
      <c r="J372" s="44" t="s">
        <v>104</v>
      </c>
      <c r="K372" s="44" t="s">
        <v>580</v>
      </c>
      <c r="L372" s="44" t="str">
        <f t="shared" si="180"/>
        <v>2003_情報</v>
      </c>
      <c r="M372" s="44" t="str">
        <f t="shared" si="181"/>
        <v>2003_情報_情報Ｂ</v>
      </c>
      <c r="N372" s="44">
        <f t="shared" si="175"/>
        <v>2067</v>
      </c>
      <c r="P372" s="44">
        <f t="shared" si="182"/>
        <v>371</v>
      </c>
      <c r="X372" s="46">
        <v>69</v>
      </c>
      <c r="Y372" s="43" t="str">
        <f t="shared" si="200"/>
        <v/>
      </c>
      <c r="Z372" s="44" t="str">
        <f t="shared" si="201"/>
        <v/>
      </c>
      <c r="AA372" s="44" t="str">
        <f t="shared" si="197"/>
        <v/>
      </c>
      <c r="AB372" s="44" t="str">
        <f t="shared" si="197"/>
        <v/>
      </c>
      <c r="AC372" s="44" t="str">
        <f t="shared" si="197"/>
        <v/>
      </c>
      <c r="AD372" s="44" t="str">
        <f t="shared" si="197"/>
        <v/>
      </c>
      <c r="AE372" s="44" t="str">
        <f t="shared" si="197"/>
        <v/>
      </c>
      <c r="AF372" s="44" t="str">
        <f t="shared" si="197"/>
        <v/>
      </c>
      <c r="AG372" s="44" t="str">
        <f t="shared" si="197"/>
        <v/>
      </c>
      <c r="AH372" s="44" t="str">
        <f t="shared" si="197"/>
        <v/>
      </c>
      <c r="AI372" s="44" t="str">
        <f t="shared" si="197"/>
        <v/>
      </c>
      <c r="AJ372" s="44" t="str">
        <f t="shared" si="197"/>
        <v/>
      </c>
      <c r="AK372" s="44" t="str">
        <f t="shared" si="198"/>
        <v/>
      </c>
      <c r="AL372" s="44" t="str">
        <f t="shared" si="198"/>
        <v/>
      </c>
      <c r="AM372" s="44" t="str">
        <f t="shared" si="198"/>
        <v/>
      </c>
      <c r="AN372" s="44" t="str">
        <f t="shared" si="198"/>
        <v/>
      </c>
      <c r="AO372" s="44" t="str">
        <f t="shared" si="198"/>
        <v/>
      </c>
      <c r="AP372" s="44" t="str">
        <f t="shared" si="198"/>
        <v/>
      </c>
      <c r="AQ372" s="44" t="str">
        <f t="shared" si="198"/>
        <v/>
      </c>
      <c r="AR372" s="44" t="str">
        <f t="shared" si="198"/>
        <v/>
      </c>
      <c r="AS372" s="44" t="str">
        <f t="shared" si="198"/>
        <v/>
      </c>
      <c r="AT372" s="44" t="str">
        <f t="shared" si="198"/>
        <v/>
      </c>
      <c r="AU372" s="44" t="str">
        <f t="shared" si="199"/>
        <v/>
      </c>
      <c r="AV372" s="44" t="str">
        <f t="shared" si="199"/>
        <v/>
      </c>
      <c r="AW372" s="44" t="str">
        <f t="shared" si="199"/>
        <v/>
      </c>
      <c r="AX372" s="44" t="str">
        <f t="shared" si="199"/>
        <v/>
      </c>
      <c r="AY372" s="44" t="str">
        <f t="shared" si="199"/>
        <v/>
      </c>
      <c r="AZ372" s="44" t="str">
        <f t="shared" si="199"/>
        <v/>
      </c>
    </row>
    <row r="373" spans="2:52" x14ac:dyDescent="0.2">
      <c r="B373" s="37">
        <f t="shared" si="172"/>
        <v>10</v>
      </c>
      <c r="C373" s="37">
        <f t="shared" si="173"/>
        <v>3</v>
      </c>
      <c r="D373" s="37" t="str">
        <f t="shared" si="174"/>
        <v>2003_10_3</v>
      </c>
      <c r="E373" s="37" t="str">
        <f t="shared" si="176"/>
        <v>2_3_10</v>
      </c>
      <c r="F373" s="37">
        <f t="shared" si="177"/>
        <v>2</v>
      </c>
      <c r="G373" s="37">
        <f t="shared" si="178"/>
        <v>68</v>
      </c>
      <c r="H373" s="37">
        <f t="shared" si="179"/>
        <v>2068</v>
      </c>
      <c r="I373" s="44">
        <v>2003</v>
      </c>
      <c r="J373" s="44" t="s">
        <v>104</v>
      </c>
      <c r="K373" s="44" t="s">
        <v>581</v>
      </c>
      <c r="L373" s="44" t="str">
        <f t="shared" si="180"/>
        <v>2003_情報</v>
      </c>
      <c r="M373" s="44" t="str">
        <f t="shared" si="181"/>
        <v>2003_情報_情報Ｃ</v>
      </c>
      <c r="N373" s="44">
        <f t="shared" si="175"/>
        <v>2068</v>
      </c>
      <c r="P373" s="44">
        <f t="shared" si="182"/>
        <v>372</v>
      </c>
      <c r="X373" s="46">
        <v>70</v>
      </c>
      <c r="Y373" s="43" t="str">
        <f t="shared" si="200"/>
        <v/>
      </c>
      <c r="Z373" s="44" t="str">
        <f t="shared" si="201"/>
        <v/>
      </c>
      <c r="AA373" s="44" t="str">
        <f t="shared" si="197"/>
        <v/>
      </c>
      <c r="AB373" s="44" t="str">
        <f t="shared" si="197"/>
        <v/>
      </c>
      <c r="AC373" s="44" t="str">
        <f t="shared" si="197"/>
        <v/>
      </c>
      <c r="AD373" s="44" t="str">
        <f t="shared" si="197"/>
        <v/>
      </c>
      <c r="AE373" s="44" t="str">
        <f t="shared" si="197"/>
        <v/>
      </c>
      <c r="AF373" s="44" t="str">
        <f t="shared" si="197"/>
        <v/>
      </c>
      <c r="AG373" s="44" t="str">
        <f t="shared" si="197"/>
        <v/>
      </c>
      <c r="AH373" s="44" t="str">
        <f t="shared" si="197"/>
        <v/>
      </c>
      <c r="AI373" s="44" t="str">
        <f t="shared" si="197"/>
        <v/>
      </c>
      <c r="AJ373" s="44" t="str">
        <f t="shared" si="197"/>
        <v/>
      </c>
      <c r="AK373" s="44" t="str">
        <f t="shared" si="198"/>
        <v/>
      </c>
      <c r="AL373" s="44" t="str">
        <f t="shared" si="198"/>
        <v/>
      </c>
      <c r="AM373" s="44" t="str">
        <f t="shared" si="198"/>
        <v/>
      </c>
      <c r="AN373" s="44" t="str">
        <f t="shared" si="198"/>
        <v/>
      </c>
      <c r="AO373" s="44" t="str">
        <f t="shared" si="198"/>
        <v/>
      </c>
      <c r="AP373" s="44" t="str">
        <f t="shared" si="198"/>
        <v/>
      </c>
      <c r="AQ373" s="44" t="str">
        <f t="shared" si="198"/>
        <v/>
      </c>
      <c r="AR373" s="44" t="str">
        <f t="shared" si="198"/>
        <v/>
      </c>
      <c r="AS373" s="44" t="str">
        <f t="shared" si="198"/>
        <v/>
      </c>
      <c r="AT373" s="44" t="str">
        <f t="shared" si="198"/>
        <v/>
      </c>
      <c r="AU373" s="44" t="str">
        <f t="shared" si="199"/>
        <v/>
      </c>
      <c r="AV373" s="44" t="str">
        <f t="shared" si="199"/>
        <v/>
      </c>
      <c r="AW373" s="44" t="str">
        <f t="shared" si="199"/>
        <v/>
      </c>
      <c r="AX373" s="44" t="str">
        <f t="shared" si="199"/>
        <v/>
      </c>
      <c r="AY373" s="44" t="str">
        <f t="shared" si="199"/>
        <v/>
      </c>
      <c r="AZ373" s="44" t="str">
        <f t="shared" si="199"/>
        <v/>
      </c>
    </row>
    <row r="374" spans="2:52" x14ac:dyDescent="0.2">
      <c r="B374" s="37">
        <f t="shared" si="172"/>
        <v>10</v>
      </c>
      <c r="C374" s="37">
        <f t="shared" si="173"/>
        <v>4</v>
      </c>
      <c r="D374" s="37" t="str">
        <f t="shared" si="174"/>
        <v>2003_10_4</v>
      </c>
      <c r="E374" s="37" t="str">
        <f t="shared" si="176"/>
        <v>2_4_10</v>
      </c>
      <c r="F374" s="37">
        <f t="shared" si="177"/>
        <v>2</v>
      </c>
      <c r="G374" s="37">
        <f t="shared" si="178"/>
        <v>69</v>
      </c>
      <c r="H374" s="37">
        <f t="shared" si="179"/>
        <v>2069</v>
      </c>
      <c r="I374" s="44">
        <v>2003</v>
      </c>
      <c r="J374" s="44" t="s">
        <v>104</v>
      </c>
      <c r="K374" s="44" t="s">
        <v>568</v>
      </c>
      <c r="L374" s="44" t="str">
        <f t="shared" si="180"/>
        <v>2003_情報</v>
      </c>
      <c r="M374" s="44" t="str">
        <f t="shared" si="181"/>
        <v>2003_情報_学校設定科目</v>
      </c>
      <c r="N374" s="44">
        <f t="shared" si="175"/>
        <v>2069</v>
      </c>
      <c r="P374" s="44">
        <f t="shared" si="182"/>
        <v>373</v>
      </c>
      <c r="X374" s="46">
        <v>71</v>
      </c>
      <c r="Y374" s="43" t="str">
        <f t="shared" si="200"/>
        <v/>
      </c>
      <c r="Z374" s="44" t="str">
        <f t="shared" si="201"/>
        <v/>
      </c>
      <c r="AA374" s="44" t="str">
        <f t="shared" ref="AA374:AJ383" si="202">IFERROR(VLOOKUP($W$301&amp;"_"&amp;AA$301&amp;"_"&amp;$X374,$D:$K,8,0),"")</f>
        <v/>
      </c>
      <c r="AB374" s="44" t="str">
        <f t="shared" si="202"/>
        <v/>
      </c>
      <c r="AC374" s="44" t="str">
        <f t="shared" si="202"/>
        <v/>
      </c>
      <c r="AD374" s="44" t="str">
        <f t="shared" si="202"/>
        <v/>
      </c>
      <c r="AE374" s="44" t="str">
        <f t="shared" si="202"/>
        <v/>
      </c>
      <c r="AF374" s="44" t="str">
        <f t="shared" si="202"/>
        <v/>
      </c>
      <c r="AG374" s="44" t="str">
        <f t="shared" si="202"/>
        <v/>
      </c>
      <c r="AH374" s="44" t="str">
        <f t="shared" si="202"/>
        <v/>
      </c>
      <c r="AI374" s="44" t="str">
        <f t="shared" si="202"/>
        <v/>
      </c>
      <c r="AJ374" s="44" t="str">
        <f t="shared" si="202"/>
        <v/>
      </c>
      <c r="AK374" s="44" t="str">
        <f t="shared" ref="AK374:AT383" si="203">IFERROR(VLOOKUP($W$301&amp;"_"&amp;AK$301&amp;"_"&amp;$X374,$D:$K,8,0),"")</f>
        <v/>
      </c>
      <c r="AL374" s="44" t="str">
        <f t="shared" si="203"/>
        <v/>
      </c>
      <c r="AM374" s="44" t="str">
        <f t="shared" si="203"/>
        <v/>
      </c>
      <c r="AN374" s="44" t="str">
        <f t="shared" si="203"/>
        <v/>
      </c>
      <c r="AO374" s="44" t="str">
        <f t="shared" si="203"/>
        <v/>
      </c>
      <c r="AP374" s="44" t="str">
        <f t="shared" si="203"/>
        <v/>
      </c>
      <c r="AQ374" s="44" t="str">
        <f t="shared" si="203"/>
        <v/>
      </c>
      <c r="AR374" s="44" t="str">
        <f t="shared" si="203"/>
        <v/>
      </c>
      <c r="AS374" s="44" t="str">
        <f t="shared" si="203"/>
        <v/>
      </c>
      <c r="AT374" s="44" t="str">
        <f t="shared" si="203"/>
        <v/>
      </c>
      <c r="AU374" s="44" t="str">
        <f t="shared" ref="AU374:AZ383" si="204">IFERROR(VLOOKUP($W$301&amp;"_"&amp;AU$301&amp;"_"&amp;$X374,$D:$K,8,0),"")</f>
        <v/>
      </c>
      <c r="AV374" s="44" t="str">
        <f t="shared" si="204"/>
        <v/>
      </c>
      <c r="AW374" s="44" t="str">
        <f t="shared" si="204"/>
        <v/>
      </c>
      <c r="AX374" s="44" t="str">
        <f t="shared" si="204"/>
        <v/>
      </c>
      <c r="AY374" s="44" t="str">
        <f t="shared" si="204"/>
        <v/>
      </c>
      <c r="AZ374" s="44" t="str">
        <f t="shared" si="204"/>
        <v/>
      </c>
    </row>
    <row r="375" spans="2:52" x14ac:dyDescent="0.2">
      <c r="B375" s="37">
        <f t="shared" si="172"/>
        <v>11</v>
      </c>
      <c r="C375" s="37">
        <f t="shared" si="173"/>
        <v>1</v>
      </c>
      <c r="D375" s="37" t="str">
        <f t="shared" si="174"/>
        <v>2003_11_1</v>
      </c>
      <c r="E375" s="37" t="str">
        <f t="shared" si="176"/>
        <v>2_1_11</v>
      </c>
      <c r="F375" s="37">
        <f t="shared" si="177"/>
        <v>2</v>
      </c>
      <c r="G375" s="37">
        <f t="shared" si="178"/>
        <v>70</v>
      </c>
      <c r="H375" s="37">
        <f t="shared" si="179"/>
        <v>2070</v>
      </c>
      <c r="I375" s="44">
        <v>2003</v>
      </c>
      <c r="J375" s="44" t="s">
        <v>582</v>
      </c>
      <c r="K375" s="44" t="s">
        <v>338</v>
      </c>
      <c r="L375" s="44" t="str">
        <f t="shared" si="180"/>
        <v>2003_教科なし</v>
      </c>
      <c r="M375" s="44" t="str">
        <f t="shared" si="181"/>
        <v>2003_教科なし_総合的な学習の時間</v>
      </c>
      <c r="N375" s="44">
        <f t="shared" si="175"/>
        <v>2070</v>
      </c>
      <c r="P375" s="44">
        <f t="shared" si="182"/>
        <v>374</v>
      </c>
      <c r="X375" s="46">
        <v>72</v>
      </c>
      <c r="Y375" s="43" t="str">
        <f t="shared" si="200"/>
        <v/>
      </c>
      <c r="Z375" s="44" t="str">
        <f t="shared" si="201"/>
        <v/>
      </c>
      <c r="AA375" s="44" t="str">
        <f t="shared" si="202"/>
        <v/>
      </c>
      <c r="AB375" s="44" t="str">
        <f t="shared" si="202"/>
        <v/>
      </c>
      <c r="AC375" s="44" t="str">
        <f t="shared" si="202"/>
        <v/>
      </c>
      <c r="AD375" s="44" t="str">
        <f t="shared" si="202"/>
        <v/>
      </c>
      <c r="AE375" s="44" t="str">
        <f t="shared" si="202"/>
        <v/>
      </c>
      <c r="AF375" s="44" t="str">
        <f t="shared" si="202"/>
        <v/>
      </c>
      <c r="AG375" s="44" t="str">
        <f t="shared" si="202"/>
        <v/>
      </c>
      <c r="AH375" s="44" t="str">
        <f t="shared" si="202"/>
        <v/>
      </c>
      <c r="AI375" s="44" t="str">
        <f t="shared" si="202"/>
        <v/>
      </c>
      <c r="AJ375" s="44" t="str">
        <f t="shared" si="202"/>
        <v/>
      </c>
      <c r="AK375" s="44" t="str">
        <f t="shared" si="203"/>
        <v/>
      </c>
      <c r="AL375" s="44" t="str">
        <f t="shared" si="203"/>
        <v/>
      </c>
      <c r="AM375" s="44" t="str">
        <f t="shared" si="203"/>
        <v/>
      </c>
      <c r="AN375" s="44" t="str">
        <f t="shared" si="203"/>
        <v/>
      </c>
      <c r="AO375" s="44" t="str">
        <f t="shared" si="203"/>
        <v/>
      </c>
      <c r="AP375" s="44" t="str">
        <f t="shared" si="203"/>
        <v/>
      </c>
      <c r="AQ375" s="44" t="str">
        <f t="shared" si="203"/>
        <v/>
      </c>
      <c r="AR375" s="44" t="str">
        <f t="shared" si="203"/>
        <v/>
      </c>
      <c r="AS375" s="44" t="str">
        <f t="shared" si="203"/>
        <v/>
      </c>
      <c r="AT375" s="44" t="str">
        <f t="shared" si="203"/>
        <v/>
      </c>
      <c r="AU375" s="44" t="str">
        <f t="shared" si="204"/>
        <v/>
      </c>
      <c r="AV375" s="44" t="str">
        <f t="shared" si="204"/>
        <v/>
      </c>
      <c r="AW375" s="44" t="str">
        <f t="shared" si="204"/>
        <v/>
      </c>
      <c r="AX375" s="44" t="str">
        <f t="shared" si="204"/>
        <v/>
      </c>
      <c r="AY375" s="44" t="str">
        <f t="shared" si="204"/>
        <v/>
      </c>
      <c r="AZ375" s="44" t="str">
        <f t="shared" si="204"/>
        <v/>
      </c>
    </row>
    <row r="376" spans="2:52" x14ac:dyDescent="0.2">
      <c r="B376" s="37">
        <f t="shared" si="172"/>
        <v>11</v>
      </c>
      <c r="C376" s="37">
        <f t="shared" si="173"/>
        <v>2</v>
      </c>
      <c r="D376" s="37" t="str">
        <f t="shared" si="174"/>
        <v>2003_11_2</v>
      </c>
      <c r="E376" s="37" t="str">
        <f t="shared" si="176"/>
        <v>2_2_11</v>
      </c>
      <c r="F376" s="37">
        <f t="shared" si="177"/>
        <v>2</v>
      </c>
      <c r="G376" s="37">
        <f t="shared" si="178"/>
        <v>71</v>
      </c>
      <c r="H376" s="37">
        <f t="shared" si="179"/>
        <v>2071</v>
      </c>
      <c r="I376" s="44">
        <v>2003</v>
      </c>
      <c r="J376" s="44" t="s">
        <v>582</v>
      </c>
      <c r="K376" s="44" t="s">
        <v>407</v>
      </c>
      <c r="L376" s="44" t="str">
        <f t="shared" si="180"/>
        <v>2003_教科なし</v>
      </c>
      <c r="M376" s="44" t="str">
        <f t="shared" si="181"/>
        <v>2003_教科なし_留学</v>
      </c>
      <c r="N376" s="44">
        <f t="shared" si="175"/>
        <v>2071</v>
      </c>
      <c r="P376" s="44">
        <f t="shared" si="182"/>
        <v>375</v>
      </c>
      <c r="X376" s="46">
        <v>73</v>
      </c>
      <c r="Y376" s="43" t="str">
        <f t="shared" si="200"/>
        <v/>
      </c>
      <c r="Z376" s="44" t="str">
        <f t="shared" si="201"/>
        <v/>
      </c>
      <c r="AA376" s="44" t="str">
        <f t="shared" si="202"/>
        <v/>
      </c>
      <c r="AB376" s="44" t="str">
        <f t="shared" si="202"/>
        <v/>
      </c>
      <c r="AC376" s="44" t="str">
        <f t="shared" si="202"/>
        <v/>
      </c>
      <c r="AD376" s="44" t="str">
        <f t="shared" si="202"/>
        <v/>
      </c>
      <c r="AE376" s="44" t="str">
        <f t="shared" si="202"/>
        <v/>
      </c>
      <c r="AF376" s="44" t="str">
        <f t="shared" si="202"/>
        <v/>
      </c>
      <c r="AG376" s="44" t="str">
        <f t="shared" si="202"/>
        <v/>
      </c>
      <c r="AH376" s="44" t="str">
        <f t="shared" si="202"/>
        <v/>
      </c>
      <c r="AI376" s="44" t="str">
        <f t="shared" si="202"/>
        <v/>
      </c>
      <c r="AJ376" s="44" t="str">
        <f t="shared" si="202"/>
        <v/>
      </c>
      <c r="AK376" s="44" t="str">
        <f t="shared" si="203"/>
        <v/>
      </c>
      <c r="AL376" s="44" t="str">
        <f t="shared" si="203"/>
        <v/>
      </c>
      <c r="AM376" s="44" t="str">
        <f t="shared" si="203"/>
        <v/>
      </c>
      <c r="AN376" s="44" t="str">
        <f t="shared" si="203"/>
        <v/>
      </c>
      <c r="AO376" s="44" t="str">
        <f t="shared" si="203"/>
        <v/>
      </c>
      <c r="AP376" s="44" t="str">
        <f t="shared" si="203"/>
        <v/>
      </c>
      <c r="AQ376" s="44" t="str">
        <f t="shared" si="203"/>
        <v/>
      </c>
      <c r="AR376" s="44" t="str">
        <f t="shared" si="203"/>
        <v/>
      </c>
      <c r="AS376" s="44" t="str">
        <f t="shared" si="203"/>
        <v/>
      </c>
      <c r="AT376" s="44" t="str">
        <f t="shared" si="203"/>
        <v/>
      </c>
      <c r="AU376" s="44" t="str">
        <f t="shared" si="204"/>
        <v/>
      </c>
      <c r="AV376" s="44" t="str">
        <f t="shared" si="204"/>
        <v/>
      </c>
      <c r="AW376" s="44" t="str">
        <f t="shared" si="204"/>
        <v/>
      </c>
      <c r="AX376" s="44" t="str">
        <f t="shared" si="204"/>
        <v/>
      </c>
      <c r="AY376" s="44" t="str">
        <f t="shared" si="204"/>
        <v/>
      </c>
      <c r="AZ376" s="44" t="str">
        <f t="shared" si="204"/>
        <v/>
      </c>
    </row>
    <row r="377" spans="2:52" x14ac:dyDescent="0.2">
      <c r="B377" s="37">
        <f t="shared" si="172"/>
        <v>12</v>
      </c>
      <c r="C377" s="37">
        <f t="shared" si="173"/>
        <v>1</v>
      </c>
      <c r="D377" s="37" t="str">
        <f t="shared" si="174"/>
        <v>2003_12_1</v>
      </c>
      <c r="E377" s="37" t="str">
        <f t="shared" si="176"/>
        <v>2_1_12</v>
      </c>
      <c r="F377" s="37">
        <f t="shared" si="177"/>
        <v>2</v>
      </c>
      <c r="G377" s="37">
        <f t="shared" si="178"/>
        <v>72</v>
      </c>
      <c r="H377" s="37">
        <f t="shared" si="179"/>
        <v>2072</v>
      </c>
      <c r="I377" s="44">
        <v>2003</v>
      </c>
      <c r="J377" s="44" t="s">
        <v>583</v>
      </c>
      <c r="K377" s="44" t="s">
        <v>568</v>
      </c>
      <c r="L377" s="44" t="str">
        <f t="shared" si="180"/>
        <v>2003_学校設定教科</v>
      </c>
      <c r="M377" s="44" t="str">
        <f t="shared" si="181"/>
        <v>2003_学校設定教科_学校設定科目</v>
      </c>
      <c r="N377" s="44">
        <f t="shared" si="175"/>
        <v>2072</v>
      </c>
      <c r="P377" s="44">
        <f t="shared" si="182"/>
        <v>376</v>
      </c>
      <c r="X377" s="46">
        <v>74</v>
      </c>
      <c r="Y377" s="43" t="str">
        <f t="shared" si="200"/>
        <v/>
      </c>
      <c r="Z377" s="44" t="str">
        <f t="shared" si="201"/>
        <v/>
      </c>
      <c r="AA377" s="44" t="str">
        <f t="shared" si="202"/>
        <v/>
      </c>
      <c r="AB377" s="44" t="str">
        <f t="shared" si="202"/>
        <v/>
      </c>
      <c r="AC377" s="44" t="str">
        <f t="shared" si="202"/>
        <v/>
      </c>
      <c r="AD377" s="44" t="str">
        <f t="shared" si="202"/>
        <v/>
      </c>
      <c r="AE377" s="44" t="str">
        <f t="shared" si="202"/>
        <v/>
      </c>
      <c r="AF377" s="44" t="str">
        <f t="shared" si="202"/>
        <v/>
      </c>
      <c r="AG377" s="44" t="str">
        <f t="shared" si="202"/>
        <v/>
      </c>
      <c r="AH377" s="44" t="str">
        <f t="shared" si="202"/>
        <v/>
      </c>
      <c r="AI377" s="44" t="str">
        <f t="shared" si="202"/>
        <v/>
      </c>
      <c r="AJ377" s="44" t="str">
        <f t="shared" si="202"/>
        <v/>
      </c>
      <c r="AK377" s="44" t="str">
        <f t="shared" si="203"/>
        <v/>
      </c>
      <c r="AL377" s="44" t="str">
        <f t="shared" si="203"/>
        <v/>
      </c>
      <c r="AM377" s="44" t="str">
        <f t="shared" si="203"/>
        <v/>
      </c>
      <c r="AN377" s="44" t="str">
        <f t="shared" si="203"/>
        <v/>
      </c>
      <c r="AO377" s="44" t="str">
        <f t="shared" si="203"/>
        <v/>
      </c>
      <c r="AP377" s="44" t="str">
        <f t="shared" si="203"/>
        <v/>
      </c>
      <c r="AQ377" s="44" t="str">
        <f t="shared" si="203"/>
        <v/>
      </c>
      <c r="AR377" s="44" t="str">
        <f t="shared" si="203"/>
        <v/>
      </c>
      <c r="AS377" s="44" t="str">
        <f t="shared" si="203"/>
        <v/>
      </c>
      <c r="AT377" s="44" t="str">
        <f t="shared" si="203"/>
        <v/>
      </c>
      <c r="AU377" s="44" t="str">
        <f t="shared" si="204"/>
        <v/>
      </c>
      <c r="AV377" s="44" t="str">
        <f t="shared" si="204"/>
        <v/>
      </c>
      <c r="AW377" s="44" t="str">
        <f t="shared" si="204"/>
        <v/>
      </c>
      <c r="AX377" s="44" t="str">
        <f t="shared" si="204"/>
        <v/>
      </c>
      <c r="AY377" s="44" t="str">
        <f t="shared" si="204"/>
        <v/>
      </c>
      <c r="AZ377" s="44" t="str">
        <f t="shared" si="204"/>
        <v/>
      </c>
    </row>
    <row r="378" spans="2:52" x14ac:dyDescent="0.2">
      <c r="B378" s="37">
        <f t="shared" si="172"/>
        <v>13</v>
      </c>
      <c r="C378" s="37">
        <f t="shared" si="173"/>
        <v>1</v>
      </c>
      <c r="D378" s="37" t="str">
        <f t="shared" si="174"/>
        <v>2003_13_1</v>
      </c>
      <c r="E378" s="37" t="str">
        <f t="shared" si="176"/>
        <v>2_1_13</v>
      </c>
      <c r="F378" s="37">
        <f t="shared" si="177"/>
        <v>2</v>
      </c>
      <c r="G378" s="37">
        <f t="shared" si="178"/>
        <v>73</v>
      </c>
      <c r="H378" s="37">
        <f t="shared" si="179"/>
        <v>2073</v>
      </c>
      <c r="I378" s="44">
        <v>2003</v>
      </c>
      <c r="J378" s="44" t="s">
        <v>111</v>
      </c>
      <c r="K378" s="44" t="s">
        <v>584</v>
      </c>
      <c r="L378" s="44" t="str">
        <f t="shared" si="180"/>
        <v>2003_農業</v>
      </c>
      <c r="M378" s="44" t="str">
        <f t="shared" si="181"/>
        <v>2003_農業_農業科学基礎</v>
      </c>
      <c r="N378" s="44">
        <f t="shared" si="175"/>
        <v>2073</v>
      </c>
      <c r="P378" s="44">
        <f t="shared" si="182"/>
        <v>377</v>
      </c>
      <c r="X378" s="46">
        <v>75</v>
      </c>
      <c r="Y378" s="43" t="str">
        <f t="shared" si="200"/>
        <v/>
      </c>
      <c r="Z378" s="44" t="str">
        <f t="shared" si="201"/>
        <v/>
      </c>
      <c r="AA378" s="44" t="str">
        <f t="shared" si="202"/>
        <v/>
      </c>
      <c r="AB378" s="44" t="str">
        <f t="shared" si="202"/>
        <v/>
      </c>
      <c r="AC378" s="44" t="str">
        <f t="shared" si="202"/>
        <v/>
      </c>
      <c r="AD378" s="44" t="str">
        <f t="shared" si="202"/>
        <v/>
      </c>
      <c r="AE378" s="44" t="str">
        <f t="shared" si="202"/>
        <v/>
      </c>
      <c r="AF378" s="44" t="str">
        <f t="shared" si="202"/>
        <v/>
      </c>
      <c r="AG378" s="44" t="str">
        <f t="shared" si="202"/>
        <v/>
      </c>
      <c r="AH378" s="44" t="str">
        <f t="shared" si="202"/>
        <v/>
      </c>
      <c r="AI378" s="44" t="str">
        <f t="shared" si="202"/>
        <v/>
      </c>
      <c r="AJ378" s="44" t="str">
        <f t="shared" si="202"/>
        <v/>
      </c>
      <c r="AK378" s="44" t="str">
        <f t="shared" si="203"/>
        <v/>
      </c>
      <c r="AL378" s="44" t="str">
        <f t="shared" si="203"/>
        <v/>
      </c>
      <c r="AM378" s="44" t="str">
        <f t="shared" si="203"/>
        <v/>
      </c>
      <c r="AN378" s="44" t="str">
        <f t="shared" si="203"/>
        <v/>
      </c>
      <c r="AO378" s="44" t="str">
        <f t="shared" si="203"/>
        <v/>
      </c>
      <c r="AP378" s="44" t="str">
        <f t="shared" si="203"/>
        <v/>
      </c>
      <c r="AQ378" s="44" t="str">
        <f t="shared" si="203"/>
        <v/>
      </c>
      <c r="AR378" s="44" t="str">
        <f t="shared" si="203"/>
        <v/>
      </c>
      <c r="AS378" s="44" t="str">
        <f t="shared" si="203"/>
        <v/>
      </c>
      <c r="AT378" s="44" t="str">
        <f t="shared" si="203"/>
        <v/>
      </c>
      <c r="AU378" s="44" t="str">
        <f t="shared" si="204"/>
        <v/>
      </c>
      <c r="AV378" s="44" t="str">
        <f t="shared" si="204"/>
        <v/>
      </c>
      <c r="AW378" s="44" t="str">
        <f t="shared" si="204"/>
        <v/>
      </c>
      <c r="AX378" s="44" t="str">
        <f t="shared" si="204"/>
        <v/>
      </c>
      <c r="AY378" s="44" t="str">
        <f t="shared" si="204"/>
        <v/>
      </c>
      <c r="AZ378" s="44" t="str">
        <f t="shared" si="204"/>
        <v/>
      </c>
    </row>
    <row r="379" spans="2:52" x14ac:dyDescent="0.2">
      <c r="B379" s="37">
        <f t="shared" si="172"/>
        <v>13</v>
      </c>
      <c r="C379" s="37">
        <f t="shared" si="173"/>
        <v>2</v>
      </c>
      <c r="D379" s="37" t="str">
        <f t="shared" si="174"/>
        <v>2003_13_2</v>
      </c>
      <c r="E379" s="37" t="str">
        <f t="shared" si="176"/>
        <v>2_2_13</v>
      </c>
      <c r="F379" s="37">
        <f t="shared" si="177"/>
        <v>2</v>
      </c>
      <c r="G379" s="37">
        <f t="shared" si="178"/>
        <v>74</v>
      </c>
      <c r="H379" s="37">
        <f t="shared" si="179"/>
        <v>2074</v>
      </c>
      <c r="I379" s="44">
        <v>2003</v>
      </c>
      <c r="J379" s="44" t="s">
        <v>111</v>
      </c>
      <c r="K379" s="44" t="s">
        <v>585</v>
      </c>
      <c r="L379" s="44" t="str">
        <f t="shared" si="180"/>
        <v>2003_農業</v>
      </c>
      <c r="M379" s="44" t="str">
        <f t="shared" si="181"/>
        <v>2003_農業_環境科学基礎</v>
      </c>
      <c r="N379" s="44">
        <f t="shared" si="175"/>
        <v>2074</v>
      </c>
      <c r="P379" s="44">
        <f t="shared" si="182"/>
        <v>378</v>
      </c>
      <c r="X379" s="46">
        <v>76</v>
      </c>
      <c r="Y379" s="43" t="str">
        <f t="shared" si="200"/>
        <v/>
      </c>
      <c r="Z379" s="44" t="str">
        <f t="shared" si="201"/>
        <v/>
      </c>
      <c r="AA379" s="44" t="str">
        <f t="shared" si="202"/>
        <v/>
      </c>
      <c r="AB379" s="44" t="str">
        <f t="shared" si="202"/>
        <v/>
      </c>
      <c r="AC379" s="44" t="str">
        <f t="shared" si="202"/>
        <v/>
      </c>
      <c r="AD379" s="44" t="str">
        <f t="shared" si="202"/>
        <v/>
      </c>
      <c r="AE379" s="44" t="str">
        <f t="shared" si="202"/>
        <v/>
      </c>
      <c r="AF379" s="44" t="str">
        <f t="shared" si="202"/>
        <v/>
      </c>
      <c r="AG379" s="44" t="str">
        <f t="shared" si="202"/>
        <v/>
      </c>
      <c r="AH379" s="44" t="str">
        <f t="shared" si="202"/>
        <v/>
      </c>
      <c r="AI379" s="44" t="str">
        <f t="shared" si="202"/>
        <v/>
      </c>
      <c r="AJ379" s="44" t="str">
        <f t="shared" si="202"/>
        <v/>
      </c>
      <c r="AK379" s="44" t="str">
        <f t="shared" si="203"/>
        <v/>
      </c>
      <c r="AL379" s="44" t="str">
        <f t="shared" si="203"/>
        <v/>
      </c>
      <c r="AM379" s="44" t="str">
        <f t="shared" si="203"/>
        <v/>
      </c>
      <c r="AN379" s="44" t="str">
        <f t="shared" si="203"/>
        <v/>
      </c>
      <c r="AO379" s="44" t="str">
        <f t="shared" si="203"/>
        <v/>
      </c>
      <c r="AP379" s="44" t="str">
        <f t="shared" si="203"/>
        <v/>
      </c>
      <c r="AQ379" s="44" t="str">
        <f t="shared" si="203"/>
        <v/>
      </c>
      <c r="AR379" s="44" t="str">
        <f t="shared" si="203"/>
        <v/>
      </c>
      <c r="AS379" s="44" t="str">
        <f t="shared" si="203"/>
        <v/>
      </c>
      <c r="AT379" s="44" t="str">
        <f t="shared" si="203"/>
        <v/>
      </c>
      <c r="AU379" s="44" t="str">
        <f t="shared" si="204"/>
        <v/>
      </c>
      <c r="AV379" s="44" t="str">
        <f t="shared" si="204"/>
        <v/>
      </c>
      <c r="AW379" s="44" t="str">
        <f t="shared" si="204"/>
        <v/>
      </c>
      <c r="AX379" s="44" t="str">
        <f t="shared" si="204"/>
        <v/>
      </c>
      <c r="AY379" s="44" t="str">
        <f t="shared" si="204"/>
        <v/>
      </c>
      <c r="AZ379" s="44" t="str">
        <f t="shared" si="204"/>
        <v/>
      </c>
    </row>
    <row r="380" spans="2:52" x14ac:dyDescent="0.2">
      <c r="B380" s="37">
        <f t="shared" si="172"/>
        <v>13</v>
      </c>
      <c r="C380" s="37">
        <f t="shared" si="173"/>
        <v>3</v>
      </c>
      <c r="D380" s="37" t="str">
        <f t="shared" si="174"/>
        <v>2003_13_3</v>
      </c>
      <c r="E380" s="37" t="str">
        <f t="shared" si="176"/>
        <v>2_3_13</v>
      </c>
      <c r="F380" s="37">
        <f t="shared" si="177"/>
        <v>2</v>
      </c>
      <c r="G380" s="37">
        <f t="shared" si="178"/>
        <v>75</v>
      </c>
      <c r="H380" s="37">
        <f t="shared" si="179"/>
        <v>2075</v>
      </c>
      <c r="I380" s="44">
        <v>2003</v>
      </c>
      <c r="J380" s="44" t="s">
        <v>111</v>
      </c>
      <c r="K380" s="44" t="s">
        <v>113</v>
      </c>
      <c r="L380" s="44" t="str">
        <f t="shared" si="180"/>
        <v>2003_農業</v>
      </c>
      <c r="M380" s="44" t="str">
        <f t="shared" si="181"/>
        <v>2003_農業_課題研究</v>
      </c>
      <c r="N380" s="44">
        <f t="shared" si="175"/>
        <v>2075</v>
      </c>
      <c r="P380" s="44">
        <f t="shared" si="182"/>
        <v>379</v>
      </c>
      <c r="X380" s="46">
        <v>77</v>
      </c>
      <c r="Y380" s="43" t="str">
        <f t="shared" si="200"/>
        <v/>
      </c>
      <c r="Z380" s="44" t="str">
        <f t="shared" si="201"/>
        <v/>
      </c>
      <c r="AA380" s="44" t="str">
        <f t="shared" si="202"/>
        <v/>
      </c>
      <c r="AB380" s="44" t="str">
        <f t="shared" si="202"/>
        <v/>
      </c>
      <c r="AC380" s="44" t="str">
        <f t="shared" si="202"/>
        <v/>
      </c>
      <c r="AD380" s="44" t="str">
        <f t="shared" si="202"/>
        <v/>
      </c>
      <c r="AE380" s="44" t="str">
        <f t="shared" si="202"/>
        <v/>
      </c>
      <c r="AF380" s="44" t="str">
        <f t="shared" si="202"/>
        <v/>
      </c>
      <c r="AG380" s="44" t="str">
        <f t="shared" si="202"/>
        <v/>
      </c>
      <c r="AH380" s="44" t="str">
        <f t="shared" si="202"/>
        <v/>
      </c>
      <c r="AI380" s="44" t="str">
        <f t="shared" si="202"/>
        <v/>
      </c>
      <c r="AJ380" s="44" t="str">
        <f t="shared" si="202"/>
        <v/>
      </c>
      <c r="AK380" s="44" t="str">
        <f t="shared" si="203"/>
        <v/>
      </c>
      <c r="AL380" s="44" t="str">
        <f t="shared" si="203"/>
        <v/>
      </c>
      <c r="AM380" s="44" t="str">
        <f t="shared" si="203"/>
        <v/>
      </c>
      <c r="AN380" s="44" t="str">
        <f t="shared" si="203"/>
        <v/>
      </c>
      <c r="AO380" s="44" t="str">
        <f t="shared" si="203"/>
        <v/>
      </c>
      <c r="AP380" s="44" t="str">
        <f t="shared" si="203"/>
        <v/>
      </c>
      <c r="AQ380" s="44" t="str">
        <f t="shared" si="203"/>
        <v/>
      </c>
      <c r="AR380" s="44" t="str">
        <f t="shared" si="203"/>
        <v/>
      </c>
      <c r="AS380" s="44" t="str">
        <f t="shared" si="203"/>
        <v/>
      </c>
      <c r="AT380" s="44" t="str">
        <f t="shared" si="203"/>
        <v/>
      </c>
      <c r="AU380" s="44" t="str">
        <f t="shared" si="204"/>
        <v/>
      </c>
      <c r="AV380" s="44" t="str">
        <f t="shared" si="204"/>
        <v/>
      </c>
      <c r="AW380" s="44" t="str">
        <f t="shared" si="204"/>
        <v/>
      </c>
      <c r="AX380" s="44" t="str">
        <f t="shared" si="204"/>
        <v/>
      </c>
      <c r="AY380" s="44" t="str">
        <f t="shared" si="204"/>
        <v/>
      </c>
      <c r="AZ380" s="44" t="str">
        <f t="shared" si="204"/>
        <v/>
      </c>
    </row>
    <row r="381" spans="2:52" x14ac:dyDescent="0.2">
      <c r="B381" s="37">
        <f t="shared" si="172"/>
        <v>13</v>
      </c>
      <c r="C381" s="37">
        <f t="shared" si="173"/>
        <v>4</v>
      </c>
      <c r="D381" s="37" t="str">
        <f t="shared" si="174"/>
        <v>2003_13_4</v>
      </c>
      <c r="E381" s="37" t="str">
        <f t="shared" si="176"/>
        <v>2_4_13</v>
      </c>
      <c r="F381" s="37">
        <f t="shared" si="177"/>
        <v>2</v>
      </c>
      <c r="G381" s="37">
        <f t="shared" si="178"/>
        <v>76</v>
      </c>
      <c r="H381" s="37">
        <f t="shared" si="179"/>
        <v>2076</v>
      </c>
      <c r="I381" s="44">
        <v>2003</v>
      </c>
      <c r="J381" s="44" t="s">
        <v>111</v>
      </c>
      <c r="K381" s="44" t="s">
        <v>114</v>
      </c>
      <c r="L381" s="44" t="str">
        <f t="shared" si="180"/>
        <v>2003_農業</v>
      </c>
      <c r="M381" s="44" t="str">
        <f t="shared" si="181"/>
        <v>2003_農業_総合実習</v>
      </c>
      <c r="N381" s="44">
        <f t="shared" si="175"/>
        <v>2076</v>
      </c>
      <c r="P381" s="44">
        <f t="shared" si="182"/>
        <v>380</v>
      </c>
      <c r="X381" s="46">
        <v>78</v>
      </c>
      <c r="Y381" s="43" t="str">
        <f t="shared" si="200"/>
        <v/>
      </c>
      <c r="Z381" s="44" t="str">
        <f t="shared" si="201"/>
        <v/>
      </c>
      <c r="AA381" s="44" t="str">
        <f t="shared" si="202"/>
        <v/>
      </c>
      <c r="AB381" s="44" t="str">
        <f t="shared" si="202"/>
        <v/>
      </c>
      <c r="AC381" s="44" t="str">
        <f t="shared" si="202"/>
        <v/>
      </c>
      <c r="AD381" s="44" t="str">
        <f t="shared" si="202"/>
        <v/>
      </c>
      <c r="AE381" s="44" t="str">
        <f t="shared" si="202"/>
        <v/>
      </c>
      <c r="AF381" s="44" t="str">
        <f t="shared" si="202"/>
        <v/>
      </c>
      <c r="AG381" s="44" t="str">
        <f t="shared" si="202"/>
        <v/>
      </c>
      <c r="AH381" s="44" t="str">
        <f t="shared" si="202"/>
        <v/>
      </c>
      <c r="AI381" s="44" t="str">
        <f t="shared" si="202"/>
        <v/>
      </c>
      <c r="AJ381" s="44" t="str">
        <f t="shared" si="202"/>
        <v/>
      </c>
      <c r="AK381" s="44" t="str">
        <f t="shared" si="203"/>
        <v/>
      </c>
      <c r="AL381" s="44" t="str">
        <f t="shared" si="203"/>
        <v/>
      </c>
      <c r="AM381" s="44" t="str">
        <f t="shared" si="203"/>
        <v/>
      </c>
      <c r="AN381" s="44" t="str">
        <f t="shared" si="203"/>
        <v/>
      </c>
      <c r="AO381" s="44" t="str">
        <f t="shared" si="203"/>
        <v/>
      </c>
      <c r="AP381" s="44" t="str">
        <f t="shared" si="203"/>
        <v/>
      </c>
      <c r="AQ381" s="44" t="str">
        <f t="shared" si="203"/>
        <v/>
      </c>
      <c r="AR381" s="44" t="str">
        <f t="shared" si="203"/>
        <v/>
      </c>
      <c r="AS381" s="44" t="str">
        <f t="shared" si="203"/>
        <v/>
      </c>
      <c r="AT381" s="44" t="str">
        <f t="shared" si="203"/>
        <v/>
      </c>
      <c r="AU381" s="44" t="str">
        <f t="shared" si="204"/>
        <v/>
      </c>
      <c r="AV381" s="44" t="str">
        <f t="shared" si="204"/>
        <v/>
      </c>
      <c r="AW381" s="44" t="str">
        <f t="shared" si="204"/>
        <v/>
      </c>
      <c r="AX381" s="44" t="str">
        <f t="shared" si="204"/>
        <v/>
      </c>
      <c r="AY381" s="44" t="str">
        <f t="shared" si="204"/>
        <v/>
      </c>
      <c r="AZ381" s="44" t="str">
        <f t="shared" si="204"/>
        <v/>
      </c>
    </row>
    <row r="382" spans="2:52" x14ac:dyDescent="0.2">
      <c r="B382" s="37">
        <f t="shared" si="172"/>
        <v>13</v>
      </c>
      <c r="C382" s="37">
        <f t="shared" si="173"/>
        <v>5</v>
      </c>
      <c r="D382" s="37" t="str">
        <f t="shared" si="174"/>
        <v>2003_13_5</v>
      </c>
      <c r="E382" s="37" t="str">
        <f t="shared" si="176"/>
        <v>2_5_13</v>
      </c>
      <c r="F382" s="37">
        <f t="shared" si="177"/>
        <v>2</v>
      </c>
      <c r="G382" s="37">
        <f t="shared" si="178"/>
        <v>77</v>
      </c>
      <c r="H382" s="37">
        <f t="shared" si="179"/>
        <v>2077</v>
      </c>
      <c r="I382" s="44">
        <v>2003</v>
      </c>
      <c r="J382" s="44" t="s">
        <v>111</v>
      </c>
      <c r="K382" s="44" t="s">
        <v>349</v>
      </c>
      <c r="L382" s="44" t="str">
        <f t="shared" si="180"/>
        <v>2003_農業</v>
      </c>
      <c r="M382" s="44" t="str">
        <f t="shared" si="181"/>
        <v>2003_農業_農業情報処理</v>
      </c>
      <c r="N382" s="44">
        <f t="shared" si="175"/>
        <v>2077</v>
      </c>
      <c r="P382" s="44">
        <f t="shared" si="182"/>
        <v>381</v>
      </c>
      <c r="X382" s="46">
        <v>79</v>
      </c>
      <c r="Y382" s="43" t="str">
        <f t="shared" si="200"/>
        <v/>
      </c>
      <c r="Z382" s="44" t="str">
        <f t="shared" si="201"/>
        <v/>
      </c>
      <c r="AA382" s="44" t="str">
        <f t="shared" si="202"/>
        <v/>
      </c>
      <c r="AB382" s="44" t="str">
        <f t="shared" si="202"/>
        <v/>
      </c>
      <c r="AC382" s="44" t="str">
        <f t="shared" si="202"/>
        <v/>
      </c>
      <c r="AD382" s="44" t="str">
        <f t="shared" si="202"/>
        <v/>
      </c>
      <c r="AE382" s="44" t="str">
        <f t="shared" si="202"/>
        <v/>
      </c>
      <c r="AF382" s="44" t="str">
        <f t="shared" si="202"/>
        <v/>
      </c>
      <c r="AG382" s="44" t="str">
        <f t="shared" si="202"/>
        <v/>
      </c>
      <c r="AH382" s="44" t="str">
        <f t="shared" si="202"/>
        <v/>
      </c>
      <c r="AI382" s="44" t="str">
        <f t="shared" si="202"/>
        <v/>
      </c>
      <c r="AJ382" s="44" t="str">
        <f t="shared" si="202"/>
        <v/>
      </c>
      <c r="AK382" s="44" t="str">
        <f t="shared" si="203"/>
        <v/>
      </c>
      <c r="AL382" s="44" t="str">
        <f t="shared" si="203"/>
        <v/>
      </c>
      <c r="AM382" s="44" t="str">
        <f t="shared" si="203"/>
        <v/>
      </c>
      <c r="AN382" s="44" t="str">
        <f t="shared" si="203"/>
        <v/>
      </c>
      <c r="AO382" s="44" t="str">
        <f t="shared" si="203"/>
        <v/>
      </c>
      <c r="AP382" s="44" t="str">
        <f t="shared" si="203"/>
        <v/>
      </c>
      <c r="AQ382" s="44" t="str">
        <f t="shared" si="203"/>
        <v/>
      </c>
      <c r="AR382" s="44" t="str">
        <f t="shared" si="203"/>
        <v/>
      </c>
      <c r="AS382" s="44" t="str">
        <f t="shared" si="203"/>
        <v/>
      </c>
      <c r="AT382" s="44" t="str">
        <f t="shared" si="203"/>
        <v/>
      </c>
      <c r="AU382" s="44" t="str">
        <f t="shared" si="204"/>
        <v/>
      </c>
      <c r="AV382" s="44" t="str">
        <f t="shared" si="204"/>
        <v/>
      </c>
      <c r="AW382" s="44" t="str">
        <f t="shared" si="204"/>
        <v/>
      </c>
      <c r="AX382" s="44" t="str">
        <f t="shared" si="204"/>
        <v/>
      </c>
      <c r="AY382" s="44" t="str">
        <f t="shared" si="204"/>
        <v/>
      </c>
      <c r="AZ382" s="44" t="str">
        <f t="shared" si="204"/>
        <v/>
      </c>
    </row>
    <row r="383" spans="2:52" x14ac:dyDescent="0.2">
      <c r="B383" s="37">
        <f t="shared" si="172"/>
        <v>13</v>
      </c>
      <c r="C383" s="37">
        <f t="shared" si="173"/>
        <v>6</v>
      </c>
      <c r="D383" s="37" t="str">
        <f t="shared" si="174"/>
        <v>2003_13_6</v>
      </c>
      <c r="E383" s="37" t="str">
        <f t="shared" si="176"/>
        <v>2_6_13</v>
      </c>
      <c r="F383" s="37">
        <f t="shared" si="177"/>
        <v>2</v>
      </c>
      <c r="G383" s="37">
        <f t="shared" si="178"/>
        <v>78</v>
      </c>
      <c r="H383" s="37">
        <f t="shared" si="179"/>
        <v>2078</v>
      </c>
      <c r="I383" s="44">
        <v>2003</v>
      </c>
      <c r="J383" s="44" t="s">
        <v>111</v>
      </c>
      <c r="K383" s="44" t="s">
        <v>116</v>
      </c>
      <c r="L383" s="44" t="str">
        <f t="shared" si="180"/>
        <v>2003_農業</v>
      </c>
      <c r="M383" s="44" t="str">
        <f t="shared" si="181"/>
        <v>2003_農業_作物</v>
      </c>
      <c r="N383" s="44">
        <f t="shared" si="175"/>
        <v>2078</v>
      </c>
      <c r="P383" s="44">
        <f t="shared" si="182"/>
        <v>382</v>
      </c>
      <c r="X383" s="46">
        <v>80</v>
      </c>
      <c r="Y383" s="43" t="str">
        <f t="shared" si="200"/>
        <v/>
      </c>
      <c r="Z383" s="44" t="str">
        <f t="shared" si="201"/>
        <v/>
      </c>
      <c r="AA383" s="44" t="str">
        <f t="shared" si="202"/>
        <v/>
      </c>
      <c r="AB383" s="44" t="str">
        <f t="shared" si="202"/>
        <v/>
      </c>
      <c r="AC383" s="44" t="str">
        <f t="shared" si="202"/>
        <v/>
      </c>
      <c r="AD383" s="44" t="str">
        <f t="shared" si="202"/>
        <v/>
      </c>
      <c r="AE383" s="44" t="str">
        <f t="shared" si="202"/>
        <v/>
      </c>
      <c r="AF383" s="44" t="str">
        <f t="shared" si="202"/>
        <v/>
      </c>
      <c r="AG383" s="44" t="str">
        <f t="shared" si="202"/>
        <v/>
      </c>
      <c r="AH383" s="44" t="str">
        <f t="shared" si="202"/>
        <v/>
      </c>
      <c r="AI383" s="44" t="str">
        <f t="shared" si="202"/>
        <v/>
      </c>
      <c r="AJ383" s="44" t="str">
        <f t="shared" si="202"/>
        <v/>
      </c>
      <c r="AK383" s="44" t="str">
        <f t="shared" si="203"/>
        <v/>
      </c>
      <c r="AL383" s="44" t="str">
        <f t="shared" si="203"/>
        <v/>
      </c>
      <c r="AM383" s="44" t="str">
        <f t="shared" si="203"/>
        <v/>
      </c>
      <c r="AN383" s="44" t="str">
        <f t="shared" si="203"/>
        <v/>
      </c>
      <c r="AO383" s="44" t="str">
        <f t="shared" si="203"/>
        <v/>
      </c>
      <c r="AP383" s="44" t="str">
        <f t="shared" si="203"/>
        <v/>
      </c>
      <c r="AQ383" s="44" t="str">
        <f t="shared" si="203"/>
        <v/>
      </c>
      <c r="AR383" s="44" t="str">
        <f t="shared" si="203"/>
        <v/>
      </c>
      <c r="AS383" s="44" t="str">
        <f t="shared" si="203"/>
        <v/>
      </c>
      <c r="AT383" s="44" t="str">
        <f t="shared" si="203"/>
        <v/>
      </c>
      <c r="AU383" s="44" t="str">
        <f t="shared" si="204"/>
        <v/>
      </c>
      <c r="AV383" s="44" t="str">
        <f t="shared" si="204"/>
        <v/>
      </c>
      <c r="AW383" s="44" t="str">
        <f t="shared" si="204"/>
        <v/>
      </c>
      <c r="AX383" s="44" t="str">
        <f t="shared" si="204"/>
        <v/>
      </c>
      <c r="AY383" s="44" t="str">
        <f t="shared" si="204"/>
        <v/>
      </c>
      <c r="AZ383" s="44" t="str">
        <f t="shared" si="204"/>
        <v/>
      </c>
    </row>
    <row r="384" spans="2:52" x14ac:dyDescent="0.2">
      <c r="B384" s="37">
        <f t="shared" si="172"/>
        <v>13</v>
      </c>
      <c r="C384" s="37">
        <f t="shared" si="173"/>
        <v>7</v>
      </c>
      <c r="D384" s="37" t="str">
        <f t="shared" si="174"/>
        <v>2003_13_7</v>
      </c>
      <c r="E384" s="37" t="str">
        <f t="shared" si="176"/>
        <v>2_7_13</v>
      </c>
      <c r="F384" s="37">
        <f t="shared" si="177"/>
        <v>2</v>
      </c>
      <c r="G384" s="37">
        <f t="shared" si="178"/>
        <v>79</v>
      </c>
      <c r="H384" s="37">
        <f t="shared" si="179"/>
        <v>2079</v>
      </c>
      <c r="I384" s="44">
        <v>2003</v>
      </c>
      <c r="J384" s="44" t="s">
        <v>111</v>
      </c>
      <c r="K384" s="44" t="s">
        <v>117</v>
      </c>
      <c r="L384" s="44" t="str">
        <f t="shared" si="180"/>
        <v>2003_農業</v>
      </c>
      <c r="M384" s="44" t="str">
        <f t="shared" si="181"/>
        <v>2003_農業_野菜</v>
      </c>
      <c r="N384" s="44">
        <f t="shared" si="175"/>
        <v>2079</v>
      </c>
      <c r="P384" s="44">
        <f t="shared" si="182"/>
        <v>383</v>
      </c>
      <c r="X384" s="46">
        <v>81</v>
      </c>
      <c r="Y384" s="43" t="str">
        <f t="shared" si="200"/>
        <v/>
      </c>
      <c r="Z384" s="44" t="str">
        <f t="shared" si="201"/>
        <v/>
      </c>
      <c r="AA384" s="44" t="str">
        <f t="shared" ref="AA384:AJ393" si="205">IFERROR(VLOOKUP($W$301&amp;"_"&amp;AA$301&amp;"_"&amp;$X384,$D:$K,8,0),"")</f>
        <v/>
      </c>
      <c r="AB384" s="44" t="str">
        <f t="shared" si="205"/>
        <v/>
      </c>
      <c r="AC384" s="44" t="str">
        <f t="shared" si="205"/>
        <v/>
      </c>
      <c r="AD384" s="44" t="str">
        <f t="shared" si="205"/>
        <v/>
      </c>
      <c r="AE384" s="44" t="str">
        <f t="shared" si="205"/>
        <v/>
      </c>
      <c r="AF384" s="44" t="str">
        <f t="shared" si="205"/>
        <v/>
      </c>
      <c r="AG384" s="44" t="str">
        <f t="shared" si="205"/>
        <v/>
      </c>
      <c r="AH384" s="44" t="str">
        <f t="shared" si="205"/>
        <v/>
      </c>
      <c r="AI384" s="44" t="str">
        <f t="shared" si="205"/>
        <v/>
      </c>
      <c r="AJ384" s="44" t="str">
        <f t="shared" si="205"/>
        <v/>
      </c>
      <c r="AK384" s="44" t="str">
        <f t="shared" ref="AK384:AT393" si="206">IFERROR(VLOOKUP($W$301&amp;"_"&amp;AK$301&amp;"_"&amp;$X384,$D:$K,8,0),"")</f>
        <v/>
      </c>
      <c r="AL384" s="44" t="str">
        <f t="shared" si="206"/>
        <v/>
      </c>
      <c r="AM384" s="44" t="str">
        <f t="shared" si="206"/>
        <v/>
      </c>
      <c r="AN384" s="44" t="str">
        <f t="shared" si="206"/>
        <v/>
      </c>
      <c r="AO384" s="44" t="str">
        <f t="shared" si="206"/>
        <v/>
      </c>
      <c r="AP384" s="44" t="str">
        <f t="shared" si="206"/>
        <v/>
      </c>
      <c r="AQ384" s="44" t="str">
        <f t="shared" si="206"/>
        <v/>
      </c>
      <c r="AR384" s="44" t="str">
        <f t="shared" si="206"/>
        <v/>
      </c>
      <c r="AS384" s="44" t="str">
        <f t="shared" si="206"/>
        <v/>
      </c>
      <c r="AT384" s="44" t="str">
        <f t="shared" si="206"/>
        <v/>
      </c>
      <c r="AU384" s="44" t="str">
        <f t="shared" ref="AU384:AZ393" si="207">IFERROR(VLOOKUP($W$301&amp;"_"&amp;AU$301&amp;"_"&amp;$X384,$D:$K,8,0),"")</f>
        <v/>
      </c>
      <c r="AV384" s="44" t="str">
        <f t="shared" si="207"/>
        <v/>
      </c>
      <c r="AW384" s="44" t="str">
        <f t="shared" si="207"/>
        <v/>
      </c>
      <c r="AX384" s="44" t="str">
        <f t="shared" si="207"/>
        <v/>
      </c>
      <c r="AY384" s="44" t="str">
        <f t="shared" si="207"/>
        <v/>
      </c>
      <c r="AZ384" s="44" t="str">
        <f t="shared" si="207"/>
        <v/>
      </c>
    </row>
    <row r="385" spans="2:52" x14ac:dyDescent="0.2">
      <c r="B385" s="37">
        <f t="shared" si="172"/>
        <v>13</v>
      </c>
      <c r="C385" s="37">
        <f t="shared" si="173"/>
        <v>8</v>
      </c>
      <c r="D385" s="37" t="str">
        <f t="shared" si="174"/>
        <v>2003_13_8</v>
      </c>
      <c r="E385" s="37" t="str">
        <f t="shared" si="176"/>
        <v>2_8_13</v>
      </c>
      <c r="F385" s="37">
        <f t="shared" si="177"/>
        <v>2</v>
      </c>
      <c r="G385" s="37">
        <f t="shared" si="178"/>
        <v>80</v>
      </c>
      <c r="H385" s="37">
        <f t="shared" si="179"/>
        <v>2080</v>
      </c>
      <c r="I385" s="44">
        <v>2003</v>
      </c>
      <c r="J385" s="44" t="s">
        <v>111</v>
      </c>
      <c r="K385" s="44" t="s">
        <v>118</v>
      </c>
      <c r="L385" s="44" t="str">
        <f t="shared" si="180"/>
        <v>2003_農業</v>
      </c>
      <c r="M385" s="44" t="str">
        <f t="shared" si="181"/>
        <v>2003_農業_果樹</v>
      </c>
      <c r="N385" s="44">
        <f t="shared" si="175"/>
        <v>2080</v>
      </c>
      <c r="P385" s="44">
        <f t="shared" si="182"/>
        <v>384</v>
      </c>
      <c r="X385" s="46">
        <v>82</v>
      </c>
      <c r="Y385" s="43" t="str">
        <f t="shared" si="200"/>
        <v/>
      </c>
      <c r="Z385" s="44" t="str">
        <f t="shared" si="201"/>
        <v/>
      </c>
      <c r="AA385" s="44" t="str">
        <f t="shared" si="205"/>
        <v/>
      </c>
      <c r="AB385" s="44" t="str">
        <f t="shared" si="205"/>
        <v/>
      </c>
      <c r="AC385" s="44" t="str">
        <f t="shared" si="205"/>
        <v/>
      </c>
      <c r="AD385" s="44" t="str">
        <f t="shared" si="205"/>
        <v/>
      </c>
      <c r="AE385" s="44" t="str">
        <f t="shared" si="205"/>
        <v/>
      </c>
      <c r="AF385" s="44" t="str">
        <f t="shared" si="205"/>
        <v/>
      </c>
      <c r="AG385" s="44" t="str">
        <f t="shared" si="205"/>
        <v/>
      </c>
      <c r="AH385" s="44" t="str">
        <f t="shared" si="205"/>
        <v/>
      </c>
      <c r="AI385" s="44" t="str">
        <f t="shared" si="205"/>
        <v/>
      </c>
      <c r="AJ385" s="44" t="str">
        <f t="shared" si="205"/>
        <v/>
      </c>
      <c r="AK385" s="44" t="str">
        <f t="shared" si="206"/>
        <v/>
      </c>
      <c r="AL385" s="44" t="str">
        <f t="shared" si="206"/>
        <v/>
      </c>
      <c r="AM385" s="44" t="str">
        <f t="shared" si="206"/>
        <v/>
      </c>
      <c r="AN385" s="44" t="str">
        <f t="shared" si="206"/>
        <v/>
      </c>
      <c r="AO385" s="44" t="str">
        <f t="shared" si="206"/>
        <v/>
      </c>
      <c r="AP385" s="44" t="str">
        <f t="shared" si="206"/>
        <v/>
      </c>
      <c r="AQ385" s="44" t="str">
        <f t="shared" si="206"/>
        <v/>
      </c>
      <c r="AR385" s="44" t="str">
        <f t="shared" si="206"/>
        <v/>
      </c>
      <c r="AS385" s="44" t="str">
        <f t="shared" si="206"/>
        <v/>
      </c>
      <c r="AT385" s="44" t="str">
        <f t="shared" si="206"/>
        <v/>
      </c>
      <c r="AU385" s="44" t="str">
        <f t="shared" si="207"/>
        <v/>
      </c>
      <c r="AV385" s="44" t="str">
        <f t="shared" si="207"/>
        <v/>
      </c>
      <c r="AW385" s="44" t="str">
        <f t="shared" si="207"/>
        <v/>
      </c>
      <c r="AX385" s="44" t="str">
        <f t="shared" si="207"/>
        <v/>
      </c>
      <c r="AY385" s="44" t="str">
        <f t="shared" si="207"/>
        <v/>
      </c>
      <c r="AZ385" s="44" t="str">
        <f t="shared" si="207"/>
        <v/>
      </c>
    </row>
    <row r="386" spans="2:52" x14ac:dyDescent="0.2">
      <c r="B386" s="37">
        <f t="shared" ref="B386:B449" si="208">IF($I386="","",IF($I385&lt;&gt;$I386,1,IF($J385&lt;&gt;$J386,B385+1,B385)))</f>
        <v>13</v>
      </c>
      <c r="C386" s="37">
        <f t="shared" ref="C386:C449" si="209">IF($I386="","",IF($J385&lt;&gt;$J386,1,C385+1))</f>
        <v>9</v>
      </c>
      <c r="D386" s="37" t="str">
        <f t="shared" ref="D386:D449" si="210">IF($I386="","",$I386&amp;"_"&amp;$B386&amp;"_"&amp;$C386)</f>
        <v>2003_13_9</v>
      </c>
      <c r="E386" s="37" t="str">
        <f t="shared" si="176"/>
        <v>2_9_13</v>
      </c>
      <c r="F386" s="37">
        <f t="shared" si="177"/>
        <v>2</v>
      </c>
      <c r="G386" s="37">
        <f t="shared" si="178"/>
        <v>81</v>
      </c>
      <c r="H386" s="37">
        <f t="shared" si="179"/>
        <v>2081</v>
      </c>
      <c r="I386" s="44">
        <v>2003</v>
      </c>
      <c r="J386" s="44" t="s">
        <v>111</v>
      </c>
      <c r="K386" s="44" t="s">
        <v>119</v>
      </c>
      <c r="L386" s="44" t="str">
        <f t="shared" si="180"/>
        <v>2003_農業</v>
      </c>
      <c r="M386" s="44" t="str">
        <f t="shared" si="181"/>
        <v>2003_農業_草花</v>
      </c>
      <c r="N386" s="44">
        <f t="shared" ref="N386:N449" si="211">H386</f>
        <v>2081</v>
      </c>
      <c r="P386" s="44">
        <f t="shared" si="182"/>
        <v>385</v>
      </c>
      <c r="X386" s="46">
        <v>83</v>
      </c>
      <c r="Y386" s="43" t="str">
        <f t="shared" si="200"/>
        <v/>
      </c>
      <c r="Z386" s="44" t="str">
        <f t="shared" si="201"/>
        <v/>
      </c>
      <c r="AA386" s="44" t="str">
        <f t="shared" si="205"/>
        <v/>
      </c>
      <c r="AB386" s="44" t="str">
        <f t="shared" si="205"/>
        <v/>
      </c>
      <c r="AC386" s="44" t="str">
        <f t="shared" si="205"/>
        <v/>
      </c>
      <c r="AD386" s="44" t="str">
        <f t="shared" si="205"/>
        <v/>
      </c>
      <c r="AE386" s="44" t="str">
        <f t="shared" si="205"/>
        <v/>
      </c>
      <c r="AF386" s="44" t="str">
        <f t="shared" si="205"/>
        <v/>
      </c>
      <c r="AG386" s="44" t="str">
        <f t="shared" si="205"/>
        <v/>
      </c>
      <c r="AH386" s="44" t="str">
        <f t="shared" si="205"/>
        <v/>
      </c>
      <c r="AI386" s="44" t="str">
        <f t="shared" si="205"/>
        <v/>
      </c>
      <c r="AJ386" s="44" t="str">
        <f t="shared" si="205"/>
        <v/>
      </c>
      <c r="AK386" s="44" t="str">
        <f t="shared" si="206"/>
        <v/>
      </c>
      <c r="AL386" s="44" t="str">
        <f t="shared" si="206"/>
        <v/>
      </c>
      <c r="AM386" s="44" t="str">
        <f t="shared" si="206"/>
        <v/>
      </c>
      <c r="AN386" s="44" t="str">
        <f t="shared" si="206"/>
        <v/>
      </c>
      <c r="AO386" s="44" t="str">
        <f t="shared" si="206"/>
        <v/>
      </c>
      <c r="AP386" s="44" t="str">
        <f t="shared" si="206"/>
        <v/>
      </c>
      <c r="AQ386" s="44" t="str">
        <f t="shared" si="206"/>
        <v/>
      </c>
      <c r="AR386" s="44" t="str">
        <f t="shared" si="206"/>
        <v/>
      </c>
      <c r="AS386" s="44" t="str">
        <f t="shared" si="206"/>
        <v/>
      </c>
      <c r="AT386" s="44" t="str">
        <f t="shared" si="206"/>
        <v/>
      </c>
      <c r="AU386" s="44" t="str">
        <f t="shared" si="207"/>
        <v/>
      </c>
      <c r="AV386" s="44" t="str">
        <f t="shared" si="207"/>
        <v/>
      </c>
      <c r="AW386" s="44" t="str">
        <f t="shared" si="207"/>
        <v/>
      </c>
      <c r="AX386" s="44" t="str">
        <f t="shared" si="207"/>
        <v/>
      </c>
      <c r="AY386" s="44" t="str">
        <f t="shared" si="207"/>
        <v/>
      </c>
      <c r="AZ386" s="44" t="str">
        <f t="shared" si="207"/>
        <v/>
      </c>
    </row>
    <row r="387" spans="2:52" x14ac:dyDescent="0.2">
      <c r="B387" s="37">
        <f t="shared" si="208"/>
        <v>13</v>
      </c>
      <c r="C387" s="37">
        <f t="shared" si="209"/>
        <v>10</v>
      </c>
      <c r="D387" s="37" t="str">
        <f t="shared" si="210"/>
        <v>2003_13_10</v>
      </c>
      <c r="E387" s="37" t="str">
        <f t="shared" ref="E387:E450" si="212">IF($I387="","",$F387&amp;"_"&amp;$C387&amp;"_"&amp;$B387)</f>
        <v>2_10_13</v>
      </c>
      <c r="F387" s="37">
        <f t="shared" ref="F387:F450" si="213">IF($I387="","",IF($I386&lt;&gt;$I387,F386+1,F386))</f>
        <v>2</v>
      </c>
      <c r="G387" s="37">
        <f t="shared" ref="G387:G450" si="214">IF($I387="","",IF($I386&lt;&gt;$I387,1,G386+1))</f>
        <v>82</v>
      </c>
      <c r="H387" s="37">
        <f t="shared" ref="H387:H450" si="215">IF($I387="","",1000*F387+G387)</f>
        <v>2082</v>
      </c>
      <c r="I387" s="44">
        <v>2003</v>
      </c>
      <c r="J387" s="44" t="s">
        <v>111</v>
      </c>
      <c r="K387" s="44" t="s">
        <v>120</v>
      </c>
      <c r="L387" s="44" t="str">
        <f t="shared" ref="L387:L450" si="216">$I387&amp;"_"&amp;$J387</f>
        <v>2003_農業</v>
      </c>
      <c r="M387" s="44" t="str">
        <f t="shared" ref="M387:M450" si="217">$I387&amp;"_"&amp;$J387&amp;"_"&amp;$K387</f>
        <v>2003_農業_畜産</v>
      </c>
      <c r="N387" s="44">
        <f t="shared" si="211"/>
        <v>2082</v>
      </c>
      <c r="P387" s="44">
        <f t="shared" ref="P387:P450" si="218">IF(COUNTIF(K387,"*"&amp;$X$1&amp;"*"),P386+1,P386)</f>
        <v>386</v>
      </c>
      <c r="X387" s="46">
        <v>84</v>
      </c>
      <c r="Y387" s="43" t="str">
        <f t="shared" si="200"/>
        <v/>
      </c>
      <c r="Z387" s="44" t="str">
        <f t="shared" si="201"/>
        <v/>
      </c>
      <c r="AA387" s="44" t="str">
        <f t="shared" si="205"/>
        <v/>
      </c>
      <c r="AB387" s="44" t="str">
        <f t="shared" si="205"/>
        <v/>
      </c>
      <c r="AC387" s="44" t="str">
        <f t="shared" si="205"/>
        <v/>
      </c>
      <c r="AD387" s="44" t="str">
        <f t="shared" si="205"/>
        <v/>
      </c>
      <c r="AE387" s="44" t="str">
        <f t="shared" si="205"/>
        <v/>
      </c>
      <c r="AF387" s="44" t="str">
        <f t="shared" si="205"/>
        <v/>
      </c>
      <c r="AG387" s="44" t="str">
        <f t="shared" si="205"/>
        <v/>
      </c>
      <c r="AH387" s="44" t="str">
        <f t="shared" si="205"/>
        <v/>
      </c>
      <c r="AI387" s="44" t="str">
        <f t="shared" si="205"/>
        <v/>
      </c>
      <c r="AJ387" s="44" t="str">
        <f t="shared" si="205"/>
        <v/>
      </c>
      <c r="AK387" s="44" t="str">
        <f t="shared" si="206"/>
        <v/>
      </c>
      <c r="AL387" s="44" t="str">
        <f t="shared" si="206"/>
        <v/>
      </c>
      <c r="AM387" s="44" t="str">
        <f t="shared" si="206"/>
        <v/>
      </c>
      <c r="AN387" s="44" t="str">
        <f t="shared" si="206"/>
        <v/>
      </c>
      <c r="AO387" s="44" t="str">
        <f t="shared" si="206"/>
        <v/>
      </c>
      <c r="AP387" s="44" t="str">
        <f t="shared" si="206"/>
        <v/>
      </c>
      <c r="AQ387" s="44" t="str">
        <f t="shared" si="206"/>
        <v/>
      </c>
      <c r="AR387" s="44" t="str">
        <f t="shared" si="206"/>
        <v/>
      </c>
      <c r="AS387" s="44" t="str">
        <f t="shared" si="206"/>
        <v/>
      </c>
      <c r="AT387" s="44" t="str">
        <f t="shared" si="206"/>
        <v/>
      </c>
      <c r="AU387" s="44" t="str">
        <f t="shared" si="207"/>
        <v/>
      </c>
      <c r="AV387" s="44" t="str">
        <f t="shared" si="207"/>
        <v/>
      </c>
      <c r="AW387" s="44" t="str">
        <f t="shared" si="207"/>
        <v/>
      </c>
      <c r="AX387" s="44" t="str">
        <f t="shared" si="207"/>
        <v/>
      </c>
      <c r="AY387" s="44" t="str">
        <f t="shared" si="207"/>
        <v/>
      </c>
      <c r="AZ387" s="44" t="str">
        <f t="shared" si="207"/>
        <v/>
      </c>
    </row>
    <row r="388" spans="2:52" x14ac:dyDescent="0.2">
      <c r="B388" s="37">
        <f t="shared" si="208"/>
        <v>13</v>
      </c>
      <c r="C388" s="37">
        <f t="shared" si="209"/>
        <v>11</v>
      </c>
      <c r="D388" s="37" t="str">
        <f t="shared" si="210"/>
        <v>2003_13_11</v>
      </c>
      <c r="E388" s="37" t="str">
        <f t="shared" si="212"/>
        <v>2_11_13</v>
      </c>
      <c r="F388" s="37">
        <f t="shared" si="213"/>
        <v>2</v>
      </c>
      <c r="G388" s="37">
        <f t="shared" si="214"/>
        <v>83</v>
      </c>
      <c r="H388" s="37">
        <f t="shared" si="215"/>
        <v>2083</v>
      </c>
      <c r="I388" s="44">
        <v>2003</v>
      </c>
      <c r="J388" s="44" t="s">
        <v>111</v>
      </c>
      <c r="K388" s="44" t="s">
        <v>123</v>
      </c>
      <c r="L388" s="44" t="str">
        <f t="shared" si="216"/>
        <v>2003_農業</v>
      </c>
      <c r="M388" s="44" t="str">
        <f t="shared" si="217"/>
        <v>2003_農業_農業経営</v>
      </c>
      <c r="N388" s="44">
        <f t="shared" si="211"/>
        <v>2083</v>
      </c>
      <c r="P388" s="44">
        <f t="shared" si="218"/>
        <v>387</v>
      </c>
      <c r="X388" s="46">
        <v>85</v>
      </c>
      <c r="Y388" s="43" t="str">
        <f t="shared" si="200"/>
        <v/>
      </c>
      <c r="Z388" s="44" t="str">
        <f t="shared" si="201"/>
        <v/>
      </c>
      <c r="AA388" s="44" t="str">
        <f t="shared" si="205"/>
        <v/>
      </c>
      <c r="AB388" s="44" t="str">
        <f t="shared" si="205"/>
        <v/>
      </c>
      <c r="AC388" s="44" t="str">
        <f t="shared" si="205"/>
        <v/>
      </c>
      <c r="AD388" s="44" t="str">
        <f t="shared" si="205"/>
        <v/>
      </c>
      <c r="AE388" s="44" t="str">
        <f t="shared" si="205"/>
        <v/>
      </c>
      <c r="AF388" s="44" t="str">
        <f t="shared" si="205"/>
        <v/>
      </c>
      <c r="AG388" s="44" t="str">
        <f t="shared" si="205"/>
        <v/>
      </c>
      <c r="AH388" s="44" t="str">
        <f t="shared" si="205"/>
        <v/>
      </c>
      <c r="AI388" s="44" t="str">
        <f t="shared" si="205"/>
        <v/>
      </c>
      <c r="AJ388" s="44" t="str">
        <f t="shared" si="205"/>
        <v/>
      </c>
      <c r="AK388" s="44" t="str">
        <f t="shared" si="206"/>
        <v/>
      </c>
      <c r="AL388" s="44" t="str">
        <f t="shared" si="206"/>
        <v/>
      </c>
      <c r="AM388" s="44" t="str">
        <f t="shared" si="206"/>
        <v/>
      </c>
      <c r="AN388" s="44" t="str">
        <f t="shared" si="206"/>
        <v/>
      </c>
      <c r="AO388" s="44" t="str">
        <f t="shared" si="206"/>
        <v/>
      </c>
      <c r="AP388" s="44" t="str">
        <f t="shared" si="206"/>
        <v/>
      </c>
      <c r="AQ388" s="44" t="str">
        <f t="shared" si="206"/>
        <v/>
      </c>
      <c r="AR388" s="44" t="str">
        <f t="shared" si="206"/>
        <v/>
      </c>
      <c r="AS388" s="44" t="str">
        <f t="shared" si="206"/>
        <v/>
      </c>
      <c r="AT388" s="44" t="str">
        <f t="shared" si="206"/>
        <v/>
      </c>
      <c r="AU388" s="44" t="str">
        <f t="shared" si="207"/>
        <v/>
      </c>
      <c r="AV388" s="44" t="str">
        <f t="shared" si="207"/>
        <v/>
      </c>
      <c r="AW388" s="44" t="str">
        <f t="shared" si="207"/>
        <v/>
      </c>
      <c r="AX388" s="44" t="str">
        <f t="shared" si="207"/>
        <v/>
      </c>
      <c r="AY388" s="44" t="str">
        <f t="shared" si="207"/>
        <v/>
      </c>
      <c r="AZ388" s="44" t="str">
        <f t="shared" si="207"/>
        <v/>
      </c>
    </row>
    <row r="389" spans="2:52" x14ac:dyDescent="0.2">
      <c r="B389" s="37">
        <f t="shared" si="208"/>
        <v>13</v>
      </c>
      <c r="C389" s="37">
        <f t="shared" si="209"/>
        <v>12</v>
      </c>
      <c r="D389" s="37" t="str">
        <f t="shared" si="210"/>
        <v>2003_13_12</v>
      </c>
      <c r="E389" s="37" t="str">
        <f t="shared" si="212"/>
        <v>2_12_13</v>
      </c>
      <c r="F389" s="37">
        <f t="shared" si="213"/>
        <v>2</v>
      </c>
      <c r="G389" s="37">
        <f t="shared" si="214"/>
        <v>84</v>
      </c>
      <c r="H389" s="37">
        <f t="shared" si="215"/>
        <v>2084</v>
      </c>
      <c r="I389" s="44">
        <v>2003</v>
      </c>
      <c r="J389" s="44" t="s">
        <v>111</v>
      </c>
      <c r="K389" s="44" t="s">
        <v>124</v>
      </c>
      <c r="L389" s="44" t="str">
        <f t="shared" si="216"/>
        <v>2003_農業</v>
      </c>
      <c r="M389" s="44" t="str">
        <f t="shared" si="217"/>
        <v>2003_農業_農業機械</v>
      </c>
      <c r="N389" s="44">
        <f t="shared" si="211"/>
        <v>2084</v>
      </c>
      <c r="P389" s="44">
        <f t="shared" si="218"/>
        <v>388</v>
      </c>
      <c r="X389" s="46">
        <v>86</v>
      </c>
      <c r="Y389" s="43" t="str">
        <f t="shared" si="200"/>
        <v/>
      </c>
      <c r="Z389" s="44" t="str">
        <f t="shared" si="201"/>
        <v/>
      </c>
      <c r="AA389" s="44" t="str">
        <f t="shared" si="205"/>
        <v/>
      </c>
      <c r="AB389" s="44" t="str">
        <f t="shared" si="205"/>
        <v/>
      </c>
      <c r="AC389" s="44" t="str">
        <f t="shared" si="205"/>
        <v/>
      </c>
      <c r="AD389" s="44" t="str">
        <f t="shared" si="205"/>
        <v/>
      </c>
      <c r="AE389" s="44" t="str">
        <f t="shared" si="205"/>
        <v/>
      </c>
      <c r="AF389" s="44" t="str">
        <f t="shared" si="205"/>
        <v/>
      </c>
      <c r="AG389" s="44" t="str">
        <f t="shared" si="205"/>
        <v/>
      </c>
      <c r="AH389" s="44" t="str">
        <f t="shared" si="205"/>
        <v/>
      </c>
      <c r="AI389" s="44" t="str">
        <f t="shared" si="205"/>
        <v/>
      </c>
      <c r="AJ389" s="44" t="str">
        <f t="shared" si="205"/>
        <v/>
      </c>
      <c r="AK389" s="44" t="str">
        <f t="shared" si="206"/>
        <v/>
      </c>
      <c r="AL389" s="44" t="str">
        <f t="shared" si="206"/>
        <v/>
      </c>
      <c r="AM389" s="44" t="str">
        <f t="shared" si="206"/>
        <v/>
      </c>
      <c r="AN389" s="44" t="str">
        <f t="shared" si="206"/>
        <v/>
      </c>
      <c r="AO389" s="44" t="str">
        <f t="shared" si="206"/>
        <v/>
      </c>
      <c r="AP389" s="44" t="str">
        <f t="shared" si="206"/>
        <v/>
      </c>
      <c r="AQ389" s="44" t="str">
        <f t="shared" si="206"/>
        <v/>
      </c>
      <c r="AR389" s="44" t="str">
        <f t="shared" si="206"/>
        <v/>
      </c>
      <c r="AS389" s="44" t="str">
        <f t="shared" si="206"/>
        <v/>
      </c>
      <c r="AT389" s="44" t="str">
        <f t="shared" si="206"/>
        <v/>
      </c>
      <c r="AU389" s="44" t="str">
        <f t="shared" si="207"/>
        <v/>
      </c>
      <c r="AV389" s="44" t="str">
        <f t="shared" si="207"/>
        <v/>
      </c>
      <c r="AW389" s="44" t="str">
        <f t="shared" si="207"/>
        <v/>
      </c>
      <c r="AX389" s="44" t="str">
        <f t="shared" si="207"/>
        <v/>
      </c>
      <c r="AY389" s="44" t="str">
        <f t="shared" si="207"/>
        <v/>
      </c>
      <c r="AZ389" s="44" t="str">
        <f t="shared" si="207"/>
        <v/>
      </c>
    </row>
    <row r="390" spans="2:52" x14ac:dyDescent="0.2">
      <c r="B390" s="37">
        <f t="shared" si="208"/>
        <v>13</v>
      </c>
      <c r="C390" s="37">
        <f t="shared" si="209"/>
        <v>13</v>
      </c>
      <c r="D390" s="37" t="str">
        <f t="shared" si="210"/>
        <v>2003_13_13</v>
      </c>
      <c r="E390" s="37" t="str">
        <f t="shared" si="212"/>
        <v>2_13_13</v>
      </c>
      <c r="F390" s="37">
        <f t="shared" si="213"/>
        <v>2</v>
      </c>
      <c r="G390" s="37">
        <f t="shared" si="214"/>
        <v>85</v>
      </c>
      <c r="H390" s="37">
        <f t="shared" si="215"/>
        <v>2085</v>
      </c>
      <c r="I390" s="44">
        <v>2003</v>
      </c>
      <c r="J390" s="44" t="s">
        <v>111</v>
      </c>
      <c r="K390" s="44" t="s">
        <v>126</v>
      </c>
      <c r="L390" s="44" t="str">
        <f t="shared" si="216"/>
        <v>2003_農業</v>
      </c>
      <c r="M390" s="44" t="str">
        <f t="shared" si="217"/>
        <v>2003_農業_食品製造</v>
      </c>
      <c r="N390" s="44">
        <f t="shared" si="211"/>
        <v>2085</v>
      </c>
      <c r="P390" s="44">
        <f t="shared" si="218"/>
        <v>389</v>
      </c>
      <c r="X390" s="46">
        <v>87</v>
      </c>
      <c r="Y390" s="43" t="str">
        <f t="shared" si="200"/>
        <v/>
      </c>
      <c r="Z390" s="44" t="str">
        <f t="shared" si="201"/>
        <v/>
      </c>
      <c r="AA390" s="44" t="str">
        <f t="shared" si="205"/>
        <v/>
      </c>
      <c r="AB390" s="44" t="str">
        <f t="shared" si="205"/>
        <v/>
      </c>
      <c r="AC390" s="44" t="str">
        <f t="shared" si="205"/>
        <v/>
      </c>
      <c r="AD390" s="44" t="str">
        <f t="shared" si="205"/>
        <v/>
      </c>
      <c r="AE390" s="44" t="str">
        <f t="shared" si="205"/>
        <v/>
      </c>
      <c r="AF390" s="44" t="str">
        <f t="shared" si="205"/>
        <v/>
      </c>
      <c r="AG390" s="44" t="str">
        <f t="shared" si="205"/>
        <v/>
      </c>
      <c r="AH390" s="44" t="str">
        <f t="shared" si="205"/>
        <v/>
      </c>
      <c r="AI390" s="44" t="str">
        <f t="shared" si="205"/>
        <v/>
      </c>
      <c r="AJ390" s="44" t="str">
        <f t="shared" si="205"/>
        <v/>
      </c>
      <c r="AK390" s="44" t="str">
        <f t="shared" si="206"/>
        <v/>
      </c>
      <c r="AL390" s="44" t="str">
        <f t="shared" si="206"/>
        <v/>
      </c>
      <c r="AM390" s="44" t="str">
        <f t="shared" si="206"/>
        <v/>
      </c>
      <c r="AN390" s="44" t="str">
        <f t="shared" si="206"/>
        <v/>
      </c>
      <c r="AO390" s="44" t="str">
        <f t="shared" si="206"/>
        <v/>
      </c>
      <c r="AP390" s="44" t="str">
        <f t="shared" si="206"/>
        <v/>
      </c>
      <c r="AQ390" s="44" t="str">
        <f t="shared" si="206"/>
        <v/>
      </c>
      <c r="AR390" s="44" t="str">
        <f t="shared" si="206"/>
        <v/>
      </c>
      <c r="AS390" s="44" t="str">
        <f t="shared" si="206"/>
        <v/>
      </c>
      <c r="AT390" s="44" t="str">
        <f t="shared" si="206"/>
        <v/>
      </c>
      <c r="AU390" s="44" t="str">
        <f t="shared" si="207"/>
        <v/>
      </c>
      <c r="AV390" s="44" t="str">
        <f t="shared" si="207"/>
        <v/>
      </c>
      <c r="AW390" s="44" t="str">
        <f t="shared" si="207"/>
        <v/>
      </c>
      <c r="AX390" s="44" t="str">
        <f t="shared" si="207"/>
        <v/>
      </c>
      <c r="AY390" s="44" t="str">
        <f t="shared" si="207"/>
        <v/>
      </c>
      <c r="AZ390" s="44" t="str">
        <f t="shared" si="207"/>
        <v/>
      </c>
    </row>
    <row r="391" spans="2:52" x14ac:dyDescent="0.2">
      <c r="B391" s="37">
        <f t="shared" si="208"/>
        <v>13</v>
      </c>
      <c r="C391" s="37">
        <f t="shared" si="209"/>
        <v>14</v>
      </c>
      <c r="D391" s="37" t="str">
        <f t="shared" si="210"/>
        <v>2003_13_14</v>
      </c>
      <c r="E391" s="37" t="str">
        <f t="shared" si="212"/>
        <v>2_14_13</v>
      </c>
      <c r="F391" s="37">
        <f t="shared" si="213"/>
        <v>2</v>
      </c>
      <c r="G391" s="37">
        <f t="shared" si="214"/>
        <v>86</v>
      </c>
      <c r="H391" s="37">
        <f t="shared" si="215"/>
        <v>2086</v>
      </c>
      <c r="I391" s="44">
        <v>2003</v>
      </c>
      <c r="J391" s="44" t="s">
        <v>111</v>
      </c>
      <c r="K391" s="44" t="s">
        <v>127</v>
      </c>
      <c r="L391" s="44" t="str">
        <f t="shared" si="216"/>
        <v>2003_農業</v>
      </c>
      <c r="M391" s="44" t="str">
        <f t="shared" si="217"/>
        <v>2003_農業_食品化学</v>
      </c>
      <c r="N391" s="44">
        <f t="shared" si="211"/>
        <v>2086</v>
      </c>
      <c r="P391" s="44">
        <f t="shared" si="218"/>
        <v>390</v>
      </c>
      <c r="X391" s="46">
        <v>88</v>
      </c>
      <c r="Y391" s="43" t="str">
        <f t="shared" si="200"/>
        <v/>
      </c>
      <c r="Z391" s="44" t="str">
        <f t="shared" si="201"/>
        <v/>
      </c>
      <c r="AA391" s="44" t="str">
        <f t="shared" si="205"/>
        <v/>
      </c>
      <c r="AB391" s="44" t="str">
        <f t="shared" si="205"/>
        <v/>
      </c>
      <c r="AC391" s="44" t="str">
        <f t="shared" si="205"/>
        <v/>
      </c>
      <c r="AD391" s="44" t="str">
        <f t="shared" si="205"/>
        <v/>
      </c>
      <c r="AE391" s="44" t="str">
        <f t="shared" si="205"/>
        <v/>
      </c>
      <c r="AF391" s="44" t="str">
        <f t="shared" si="205"/>
        <v/>
      </c>
      <c r="AG391" s="44" t="str">
        <f t="shared" si="205"/>
        <v/>
      </c>
      <c r="AH391" s="44" t="str">
        <f t="shared" si="205"/>
        <v/>
      </c>
      <c r="AI391" s="44" t="str">
        <f t="shared" si="205"/>
        <v/>
      </c>
      <c r="AJ391" s="44" t="str">
        <f t="shared" si="205"/>
        <v/>
      </c>
      <c r="AK391" s="44" t="str">
        <f t="shared" si="206"/>
        <v/>
      </c>
      <c r="AL391" s="44" t="str">
        <f t="shared" si="206"/>
        <v/>
      </c>
      <c r="AM391" s="44" t="str">
        <f t="shared" si="206"/>
        <v/>
      </c>
      <c r="AN391" s="44" t="str">
        <f t="shared" si="206"/>
        <v/>
      </c>
      <c r="AO391" s="44" t="str">
        <f t="shared" si="206"/>
        <v/>
      </c>
      <c r="AP391" s="44" t="str">
        <f t="shared" si="206"/>
        <v/>
      </c>
      <c r="AQ391" s="44" t="str">
        <f t="shared" si="206"/>
        <v/>
      </c>
      <c r="AR391" s="44" t="str">
        <f t="shared" si="206"/>
        <v/>
      </c>
      <c r="AS391" s="44" t="str">
        <f t="shared" si="206"/>
        <v/>
      </c>
      <c r="AT391" s="44" t="str">
        <f t="shared" si="206"/>
        <v/>
      </c>
      <c r="AU391" s="44" t="str">
        <f t="shared" si="207"/>
        <v/>
      </c>
      <c r="AV391" s="44" t="str">
        <f t="shared" si="207"/>
        <v/>
      </c>
      <c r="AW391" s="44" t="str">
        <f t="shared" si="207"/>
        <v/>
      </c>
      <c r="AX391" s="44" t="str">
        <f t="shared" si="207"/>
        <v/>
      </c>
      <c r="AY391" s="44" t="str">
        <f t="shared" si="207"/>
        <v/>
      </c>
      <c r="AZ391" s="44" t="str">
        <f t="shared" si="207"/>
        <v/>
      </c>
    </row>
    <row r="392" spans="2:52" x14ac:dyDescent="0.2">
      <c r="B392" s="37">
        <f t="shared" si="208"/>
        <v>13</v>
      </c>
      <c r="C392" s="37">
        <f t="shared" si="209"/>
        <v>15</v>
      </c>
      <c r="D392" s="37" t="str">
        <f t="shared" si="210"/>
        <v>2003_13_15</v>
      </c>
      <c r="E392" s="37" t="str">
        <f t="shared" si="212"/>
        <v>2_15_13</v>
      </c>
      <c r="F392" s="37">
        <f t="shared" si="213"/>
        <v>2</v>
      </c>
      <c r="G392" s="37">
        <f t="shared" si="214"/>
        <v>87</v>
      </c>
      <c r="H392" s="37">
        <f t="shared" si="215"/>
        <v>2087</v>
      </c>
      <c r="I392" s="44">
        <v>2003</v>
      </c>
      <c r="J392" s="44" t="s">
        <v>111</v>
      </c>
      <c r="K392" s="44" t="s">
        <v>586</v>
      </c>
      <c r="L392" s="44" t="str">
        <f t="shared" si="216"/>
        <v>2003_農業</v>
      </c>
      <c r="M392" s="44" t="str">
        <f t="shared" si="217"/>
        <v>2003_農業_微生物基礎</v>
      </c>
      <c r="N392" s="44">
        <f t="shared" si="211"/>
        <v>2087</v>
      </c>
      <c r="P392" s="44">
        <f t="shared" si="218"/>
        <v>391</v>
      </c>
      <c r="X392" s="46">
        <v>89</v>
      </c>
      <c r="Y392" s="43" t="str">
        <f t="shared" si="200"/>
        <v/>
      </c>
      <c r="Z392" s="44" t="str">
        <f t="shared" si="201"/>
        <v/>
      </c>
      <c r="AA392" s="44" t="str">
        <f t="shared" si="205"/>
        <v/>
      </c>
      <c r="AB392" s="44" t="str">
        <f t="shared" si="205"/>
        <v/>
      </c>
      <c r="AC392" s="44" t="str">
        <f t="shared" si="205"/>
        <v/>
      </c>
      <c r="AD392" s="44" t="str">
        <f t="shared" si="205"/>
        <v/>
      </c>
      <c r="AE392" s="44" t="str">
        <f t="shared" si="205"/>
        <v/>
      </c>
      <c r="AF392" s="44" t="str">
        <f t="shared" si="205"/>
        <v/>
      </c>
      <c r="AG392" s="44" t="str">
        <f t="shared" si="205"/>
        <v/>
      </c>
      <c r="AH392" s="44" t="str">
        <f t="shared" si="205"/>
        <v/>
      </c>
      <c r="AI392" s="44" t="str">
        <f t="shared" si="205"/>
        <v/>
      </c>
      <c r="AJ392" s="44" t="str">
        <f t="shared" si="205"/>
        <v/>
      </c>
      <c r="AK392" s="44" t="str">
        <f t="shared" si="206"/>
        <v/>
      </c>
      <c r="AL392" s="44" t="str">
        <f t="shared" si="206"/>
        <v/>
      </c>
      <c r="AM392" s="44" t="str">
        <f t="shared" si="206"/>
        <v/>
      </c>
      <c r="AN392" s="44" t="str">
        <f t="shared" si="206"/>
        <v/>
      </c>
      <c r="AO392" s="44" t="str">
        <f t="shared" si="206"/>
        <v/>
      </c>
      <c r="AP392" s="44" t="str">
        <f t="shared" si="206"/>
        <v/>
      </c>
      <c r="AQ392" s="44" t="str">
        <f t="shared" si="206"/>
        <v/>
      </c>
      <c r="AR392" s="44" t="str">
        <f t="shared" si="206"/>
        <v/>
      </c>
      <c r="AS392" s="44" t="str">
        <f t="shared" si="206"/>
        <v/>
      </c>
      <c r="AT392" s="44" t="str">
        <f t="shared" si="206"/>
        <v/>
      </c>
      <c r="AU392" s="44" t="str">
        <f t="shared" si="207"/>
        <v/>
      </c>
      <c r="AV392" s="44" t="str">
        <f t="shared" si="207"/>
        <v/>
      </c>
      <c r="AW392" s="44" t="str">
        <f t="shared" si="207"/>
        <v/>
      </c>
      <c r="AX392" s="44" t="str">
        <f t="shared" si="207"/>
        <v/>
      </c>
      <c r="AY392" s="44" t="str">
        <f t="shared" si="207"/>
        <v/>
      </c>
      <c r="AZ392" s="44" t="str">
        <f t="shared" si="207"/>
        <v/>
      </c>
    </row>
    <row r="393" spans="2:52" x14ac:dyDescent="0.2">
      <c r="B393" s="37">
        <f t="shared" si="208"/>
        <v>13</v>
      </c>
      <c r="C393" s="37">
        <f t="shared" si="209"/>
        <v>16</v>
      </c>
      <c r="D393" s="37" t="str">
        <f t="shared" si="210"/>
        <v>2003_13_16</v>
      </c>
      <c r="E393" s="37" t="str">
        <f t="shared" si="212"/>
        <v>2_16_13</v>
      </c>
      <c r="F393" s="37">
        <f t="shared" si="213"/>
        <v>2</v>
      </c>
      <c r="G393" s="37">
        <f t="shared" si="214"/>
        <v>88</v>
      </c>
      <c r="H393" s="37">
        <f t="shared" si="215"/>
        <v>2088</v>
      </c>
      <c r="I393" s="44">
        <v>2003</v>
      </c>
      <c r="J393" s="44" t="s">
        <v>111</v>
      </c>
      <c r="K393" s="44" t="s">
        <v>125</v>
      </c>
      <c r="L393" s="44" t="str">
        <f t="shared" si="216"/>
        <v>2003_農業</v>
      </c>
      <c r="M393" s="44" t="str">
        <f t="shared" si="217"/>
        <v>2003_農業_植物バイオテクノロジー</v>
      </c>
      <c r="N393" s="44">
        <f t="shared" si="211"/>
        <v>2088</v>
      </c>
      <c r="P393" s="44">
        <f t="shared" si="218"/>
        <v>392</v>
      </c>
      <c r="X393" s="46">
        <v>90</v>
      </c>
      <c r="Y393" s="43" t="str">
        <f t="shared" si="200"/>
        <v/>
      </c>
      <c r="Z393" s="44" t="str">
        <f t="shared" si="201"/>
        <v/>
      </c>
      <c r="AA393" s="44" t="str">
        <f t="shared" si="205"/>
        <v/>
      </c>
      <c r="AB393" s="44" t="str">
        <f t="shared" si="205"/>
        <v/>
      </c>
      <c r="AC393" s="44" t="str">
        <f t="shared" si="205"/>
        <v/>
      </c>
      <c r="AD393" s="44" t="str">
        <f t="shared" si="205"/>
        <v/>
      </c>
      <c r="AE393" s="44" t="str">
        <f t="shared" si="205"/>
        <v/>
      </c>
      <c r="AF393" s="44" t="str">
        <f t="shared" si="205"/>
        <v/>
      </c>
      <c r="AG393" s="44" t="str">
        <f t="shared" si="205"/>
        <v/>
      </c>
      <c r="AH393" s="44" t="str">
        <f t="shared" si="205"/>
        <v/>
      </c>
      <c r="AI393" s="44" t="str">
        <f t="shared" si="205"/>
        <v/>
      </c>
      <c r="AJ393" s="44" t="str">
        <f t="shared" si="205"/>
        <v/>
      </c>
      <c r="AK393" s="44" t="str">
        <f t="shared" si="206"/>
        <v/>
      </c>
      <c r="AL393" s="44" t="str">
        <f t="shared" si="206"/>
        <v/>
      </c>
      <c r="AM393" s="44" t="str">
        <f t="shared" si="206"/>
        <v/>
      </c>
      <c r="AN393" s="44" t="str">
        <f t="shared" si="206"/>
        <v/>
      </c>
      <c r="AO393" s="44" t="str">
        <f t="shared" si="206"/>
        <v/>
      </c>
      <c r="AP393" s="44" t="str">
        <f t="shared" si="206"/>
        <v/>
      </c>
      <c r="AQ393" s="44" t="str">
        <f t="shared" si="206"/>
        <v/>
      </c>
      <c r="AR393" s="44" t="str">
        <f t="shared" si="206"/>
        <v/>
      </c>
      <c r="AS393" s="44" t="str">
        <f t="shared" si="206"/>
        <v/>
      </c>
      <c r="AT393" s="44" t="str">
        <f t="shared" si="206"/>
        <v/>
      </c>
      <c r="AU393" s="44" t="str">
        <f t="shared" si="207"/>
        <v/>
      </c>
      <c r="AV393" s="44" t="str">
        <f t="shared" si="207"/>
        <v/>
      </c>
      <c r="AW393" s="44" t="str">
        <f t="shared" si="207"/>
        <v/>
      </c>
      <c r="AX393" s="44" t="str">
        <f t="shared" si="207"/>
        <v/>
      </c>
      <c r="AY393" s="44" t="str">
        <f t="shared" si="207"/>
        <v/>
      </c>
      <c r="AZ393" s="44" t="str">
        <f t="shared" si="207"/>
        <v/>
      </c>
    </row>
    <row r="394" spans="2:52" x14ac:dyDescent="0.2">
      <c r="B394" s="37">
        <f t="shared" si="208"/>
        <v>13</v>
      </c>
      <c r="C394" s="37">
        <f t="shared" si="209"/>
        <v>17</v>
      </c>
      <c r="D394" s="37" t="str">
        <f t="shared" si="210"/>
        <v>2003_13_17</v>
      </c>
      <c r="E394" s="37" t="str">
        <f t="shared" si="212"/>
        <v>2_17_13</v>
      </c>
      <c r="F394" s="37">
        <f t="shared" si="213"/>
        <v>2</v>
      </c>
      <c r="G394" s="37">
        <f t="shared" si="214"/>
        <v>89</v>
      </c>
      <c r="H394" s="37">
        <f t="shared" si="215"/>
        <v>2089</v>
      </c>
      <c r="I394" s="44">
        <v>2003</v>
      </c>
      <c r="J394" s="44" t="s">
        <v>111</v>
      </c>
      <c r="K394" s="44" t="s">
        <v>587</v>
      </c>
      <c r="L394" s="44" t="str">
        <f t="shared" si="216"/>
        <v>2003_農業</v>
      </c>
      <c r="M394" s="44" t="str">
        <f t="shared" si="217"/>
        <v>2003_農業_動物・微生物バイオテクノロジー</v>
      </c>
      <c r="N394" s="44">
        <f t="shared" si="211"/>
        <v>2089</v>
      </c>
      <c r="P394" s="44">
        <f t="shared" si="218"/>
        <v>393</v>
      </c>
    </row>
    <row r="395" spans="2:52" x14ac:dyDescent="0.2">
      <c r="B395" s="37">
        <f t="shared" si="208"/>
        <v>13</v>
      </c>
      <c r="C395" s="37">
        <f t="shared" si="209"/>
        <v>18</v>
      </c>
      <c r="D395" s="37" t="str">
        <f t="shared" si="210"/>
        <v>2003_13_18</v>
      </c>
      <c r="E395" s="37" t="str">
        <f t="shared" si="212"/>
        <v>2_18_13</v>
      </c>
      <c r="F395" s="37">
        <f t="shared" si="213"/>
        <v>2</v>
      </c>
      <c r="G395" s="37">
        <f t="shared" si="214"/>
        <v>90</v>
      </c>
      <c r="H395" s="37">
        <f t="shared" si="215"/>
        <v>2090</v>
      </c>
      <c r="I395" s="44">
        <v>2003</v>
      </c>
      <c r="J395" s="44" t="s">
        <v>111</v>
      </c>
      <c r="K395" s="44" t="s">
        <v>383</v>
      </c>
      <c r="L395" s="44" t="str">
        <f t="shared" si="216"/>
        <v>2003_農業</v>
      </c>
      <c r="M395" s="44" t="str">
        <f t="shared" si="217"/>
        <v>2003_農業_農業経済</v>
      </c>
      <c r="N395" s="44">
        <f t="shared" si="211"/>
        <v>2090</v>
      </c>
      <c r="P395" s="44">
        <f t="shared" si="218"/>
        <v>394</v>
      </c>
    </row>
    <row r="396" spans="2:52" x14ac:dyDescent="0.2">
      <c r="B396" s="37">
        <f t="shared" si="208"/>
        <v>13</v>
      </c>
      <c r="C396" s="37">
        <f t="shared" si="209"/>
        <v>19</v>
      </c>
      <c r="D396" s="37" t="str">
        <f t="shared" si="210"/>
        <v>2003_13_19</v>
      </c>
      <c r="E396" s="37" t="str">
        <f t="shared" si="212"/>
        <v>2_19_13</v>
      </c>
      <c r="F396" s="37">
        <f t="shared" si="213"/>
        <v>2</v>
      </c>
      <c r="G396" s="37">
        <f t="shared" si="214"/>
        <v>91</v>
      </c>
      <c r="H396" s="37">
        <f t="shared" si="215"/>
        <v>2091</v>
      </c>
      <c r="I396" s="44">
        <v>2003</v>
      </c>
      <c r="J396" s="44" t="s">
        <v>111</v>
      </c>
      <c r="K396" s="44" t="s">
        <v>129</v>
      </c>
      <c r="L396" s="44" t="str">
        <f t="shared" si="216"/>
        <v>2003_農業</v>
      </c>
      <c r="M396" s="44" t="str">
        <f t="shared" si="217"/>
        <v>2003_農業_食品流通</v>
      </c>
      <c r="N396" s="44">
        <f t="shared" si="211"/>
        <v>2091</v>
      </c>
      <c r="P396" s="44">
        <f t="shared" si="218"/>
        <v>395</v>
      </c>
    </row>
    <row r="397" spans="2:52" x14ac:dyDescent="0.2">
      <c r="B397" s="37">
        <f t="shared" si="208"/>
        <v>13</v>
      </c>
      <c r="C397" s="37">
        <f t="shared" si="209"/>
        <v>20</v>
      </c>
      <c r="D397" s="37" t="str">
        <f t="shared" si="210"/>
        <v>2003_13_20</v>
      </c>
      <c r="E397" s="37" t="str">
        <f t="shared" si="212"/>
        <v>2_20_13</v>
      </c>
      <c r="F397" s="37">
        <f t="shared" si="213"/>
        <v>2</v>
      </c>
      <c r="G397" s="37">
        <f t="shared" si="214"/>
        <v>92</v>
      </c>
      <c r="H397" s="37">
        <f t="shared" si="215"/>
        <v>2092</v>
      </c>
      <c r="I397" s="44">
        <v>2003</v>
      </c>
      <c r="J397" s="44" t="s">
        <v>111</v>
      </c>
      <c r="K397" s="44" t="s">
        <v>130</v>
      </c>
      <c r="L397" s="44" t="str">
        <f t="shared" si="216"/>
        <v>2003_農業</v>
      </c>
      <c r="M397" s="44" t="str">
        <f t="shared" si="217"/>
        <v>2003_農業_森林科学</v>
      </c>
      <c r="N397" s="44">
        <f t="shared" si="211"/>
        <v>2092</v>
      </c>
      <c r="P397" s="44">
        <f t="shared" si="218"/>
        <v>396</v>
      </c>
    </row>
    <row r="398" spans="2:52" x14ac:dyDescent="0.2">
      <c r="B398" s="37">
        <f t="shared" si="208"/>
        <v>13</v>
      </c>
      <c r="C398" s="37">
        <f t="shared" si="209"/>
        <v>21</v>
      </c>
      <c r="D398" s="37" t="str">
        <f t="shared" si="210"/>
        <v>2003_13_21</v>
      </c>
      <c r="E398" s="37" t="str">
        <f t="shared" si="212"/>
        <v>2_21_13</v>
      </c>
      <c r="F398" s="37">
        <f t="shared" si="213"/>
        <v>2</v>
      </c>
      <c r="G398" s="37">
        <f t="shared" si="214"/>
        <v>93</v>
      </c>
      <c r="H398" s="37">
        <f t="shared" si="215"/>
        <v>2093</v>
      </c>
      <c r="I398" s="44">
        <v>2003</v>
      </c>
      <c r="J398" s="44" t="s">
        <v>111</v>
      </c>
      <c r="K398" s="44" t="s">
        <v>131</v>
      </c>
      <c r="L398" s="44" t="str">
        <f t="shared" si="216"/>
        <v>2003_農業</v>
      </c>
      <c r="M398" s="44" t="str">
        <f t="shared" si="217"/>
        <v>2003_農業_森林経営</v>
      </c>
      <c r="N398" s="44">
        <f t="shared" si="211"/>
        <v>2093</v>
      </c>
      <c r="P398" s="44">
        <f t="shared" si="218"/>
        <v>397</v>
      </c>
    </row>
    <row r="399" spans="2:52" x14ac:dyDescent="0.2">
      <c r="B399" s="37">
        <f t="shared" si="208"/>
        <v>13</v>
      </c>
      <c r="C399" s="37">
        <f t="shared" si="209"/>
        <v>22</v>
      </c>
      <c r="D399" s="37" t="str">
        <f t="shared" si="210"/>
        <v>2003_13_22</v>
      </c>
      <c r="E399" s="37" t="str">
        <f t="shared" si="212"/>
        <v>2_22_13</v>
      </c>
      <c r="F399" s="37">
        <f t="shared" si="213"/>
        <v>2</v>
      </c>
      <c r="G399" s="37">
        <f t="shared" si="214"/>
        <v>94</v>
      </c>
      <c r="H399" s="37">
        <f t="shared" si="215"/>
        <v>2094</v>
      </c>
      <c r="I399" s="44">
        <v>2003</v>
      </c>
      <c r="J399" s="44" t="s">
        <v>111</v>
      </c>
      <c r="K399" s="44" t="s">
        <v>477</v>
      </c>
      <c r="L399" s="44" t="str">
        <f t="shared" si="216"/>
        <v>2003_農業</v>
      </c>
      <c r="M399" s="44" t="str">
        <f t="shared" si="217"/>
        <v>2003_農業_林産加工</v>
      </c>
      <c r="N399" s="44">
        <f t="shared" si="211"/>
        <v>2094</v>
      </c>
      <c r="P399" s="44">
        <f t="shared" si="218"/>
        <v>398</v>
      </c>
    </row>
    <row r="400" spans="2:52" x14ac:dyDescent="0.2">
      <c r="B400" s="37">
        <f t="shared" si="208"/>
        <v>13</v>
      </c>
      <c r="C400" s="37">
        <f t="shared" si="209"/>
        <v>23</v>
      </c>
      <c r="D400" s="37" t="str">
        <f t="shared" si="210"/>
        <v>2003_13_23</v>
      </c>
      <c r="E400" s="37" t="str">
        <f t="shared" si="212"/>
        <v>2_23_13</v>
      </c>
      <c r="F400" s="37">
        <f t="shared" si="213"/>
        <v>2</v>
      </c>
      <c r="G400" s="37">
        <f t="shared" si="214"/>
        <v>95</v>
      </c>
      <c r="H400" s="37">
        <f t="shared" si="215"/>
        <v>2095</v>
      </c>
      <c r="I400" s="44">
        <v>2003</v>
      </c>
      <c r="J400" s="44" t="s">
        <v>111</v>
      </c>
      <c r="K400" s="44" t="s">
        <v>133</v>
      </c>
      <c r="L400" s="44" t="str">
        <f t="shared" si="216"/>
        <v>2003_農業</v>
      </c>
      <c r="M400" s="44" t="str">
        <f t="shared" si="217"/>
        <v>2003_農業_農業土木設計</v>
      </c>
      <c r="N400" s="44">
        <f t="shared" si="211"/>
        <v>2095</v>
      </c>
      <c r="P400" s="44">
        <f t="shared" si="218"/>
        <v>399</v>
      </c>
    </row>
    <row r="401" spans="2:52" x14ac:dyDescent="0.2">
      <c r="B401" s="37">
        <f t="shared" si="208"/>
        <v>13</v>
      </c>
      <c r="C401" s="37">
        <f t="shared" si="209"/>
        <v>24</v>
      </c>
      <c r="D401" s="37" t="str">
        <f t="shared" si="210"/>
        <v>2003_13_24</v>
      </c>
      <c r="E401" s="37" t="str">
        <f t="shared" si="212"/>
        <v>2_24_13</v>
      </c>
      <c r="F401" s="37">
        <f t="shared" si="213"/>
        <v>2</v>
      </c>
      <c r="G401" s="37">
        <f t="shared" si="214"/>
        <v>96</v>
      </c>
      <c r="H401" s="37">
        <f t="shared" si="215"/>
        <v>2096</v>
      </c>
      <c r="I401" s="44">
        <v>2003</v>
      </c>
      <c r="J401" s="44" t="s">
        <v>111</v>
      </c>
      <c r="K401" s="44" t="s">
        <v>134</v>
      </c>
      <c r="L401" s="44" t="str">
        <f t="shared" si="216"/>
        <v>2003_農業</v>
      </c>
      <c r="M401" s="44" t="str">
        <f t="shared" si="217"/>
        <v>2003_農業_農業土木施工</v>
      </c>
      <c r="N401" s="44">
        <f t="shared" si="211"/>
        <v>2096</v>
      </c>
      <c r="P401" s="44">
        <f t="shared" si="218"/>
        <v>400</v>
      </c>
      <c r="V401" s="46">
        <v>5</v>
      </c>
      <c r="W401" s="46" t="str">
        <f>IFERROR(VLOOKUP(V401,$Q:$R,2,0),"")</f>
        <v/>
      </c>
      <c r="Y401" s="47"/>
      <c r="Z401" s="47" t="str">
        <f>IF(W401="","",0)</f>
        <v/>
      </c>
      <c r="AA401" s="47" t="str">
        <f t="shared" ref="AA401:AZ401" si="219">IF(Z401="","",IF(Z401+1&lt;=$W403-3-100*($V401-1),Z401+1,""))</f>
        <v/>
      </c>
      <c r="AB401" s="47" t="str">
        <f t="shared" si="219"/>
        <v/>
      </c>
      <c r="AC401" s="47" t="str">
        <f t="shared" si="219"/>
        <v/>
      </c>
      <c r="AD401" s="47" t="str">
        <f t="shared" si="219"/>
        <v/>
      </c>
      <c r="AE401" s="47" t="str">
        <f t="shared" si="219"/>
        <v/>
      </c>
      <c r="AF401" s="47" t="str">
        <f t="shared" si="219"/>
        <v/>
      </c>
      <c r="AG401" s="47" t="str">
        <f t="shared" si="219"/>
        <v/>
      </c>
      <c r="AH401" s="47" t="str">
        <f t="shared" si="219"/>
        <v/>
      </c>
      <c r="AI401" s="47" t="str">
        <f t="shared" si="219"/>
        <v/>
      </c>
      <c r="AJ401" s="47" t="str">
        <f t="shared" si="219"/>
        <v/>
      </c>
      <c r="AK401" s="47" t="str">
        <f t="shared" si="219"/>
        <v/>
      </c>
      <c r="AL401" s="47" t="str">
        <f t="shared" si="219"/>
        <v/>
      </c>
      <c r="AM401" s="47" t="str">
        <f t="shared" si="219"/>
        <v/>
      </c>
      <c r="AN401" s="47" t="str">
        <f t="shared" si="219"/>
        <v/>
      </c>
      <c r="AO401" s="47" t="str">
        <f t="shared" si="219"/>
        <v/>
      </c>
      <c r="AP401" s="47" t="str">
        <f t="shared" si="219"/>
        <v/>
      </c>
      <c r="AQ401" s="47" t="str">
        <f t="shared" si="219"/>
        <v/>
      </c>
      <c r="AR401" s="47" t="str">
        <f t="shared" si="219"/>
        <v/>
      </c>
      <c r="AS401" s="47" t="str">
        <f t="shared" si="219"/>
        <v/>
      </c>
      <c r="AT401" s="47" t="str">
        <f t="shared" si="219"/>
        <v/>
      </c>
      <c r="AU401" s="47" t="str">
        <f t="shared" si="219"/>
        <v/>
      </c>
      <c r="AV401" s="47" t="str">
        <f t="shared" si="219"/>
        <v/>
      </c>
      <c r="AW401" s="47" t="str">
        <f t="shared" si="219"/>
        <v/>
      </c>
      <c r="AX401" s="47" t="str">
        <f t="shared" si="219"/>
        <v/>
      </c>
      <c r="AY401" s="47" t="str">
        <f t="shared" si="219"/>
        <v/>
      </c>
      <c r="AZ401" s="47" t="str">
        <f t="shared" si="219"/>
        <v/>
      </c>
    </row>
    <row r="402" spans="2:52" x14ac:dyDescent="0.2">
      <c r="B402" s="37">
        <f t="shared" si="208"/>
        <v>13</v>
      </c>
      <c r="C402" s="37">
        <f t="shared" si="209"/>
        <v>25</v>
      </c>
      <c r="D402" s="37" t="str">
        <f t="shared" si="210"/>
        <v>2003_13_25</v>
      </c>
      <c r="E402" s="37" t="str">
        <f t="shared" si="212"/>
        <v>2_25_13</v>
      </c>
      <c r="F402" s="37">
        <f t="shared" si="213"/>
        <v>2</v>
      </c>
      <c r="G402" s="37">
        <f t="shared" si="214"/>
        <v>97</v>
      </c>
      <c r="H402" s="37">
        <f t="shared" si="215"/>
        <v>2097</v>
      </c>
      <c r="I402" s="44">
        <v>2003</v>
      </c>
      <c r="J402" s="44" t="s">
        <v>111</v>
      </c>
      <c r="K402" s="44" t="s">
        <v>136</v>
      </c>
      <c r="L402" s="44" t="str">
        <f t="shared" si="216"/>
        <v>2003_農業</v>
      </c>
      <c r="M402" s="44" t="str">
        <f t="shared" si="217"/>
        <v>2003_農業_造園計画</v>
      </c>
      <c r="N402" s="44">
        <f t="shared" si="211"/>
        <v>2097</v>
      </c>
      <c r="P402" s="44">
        <f t="shared" si="218"/>
        <v>401</v>
      </c>
      <c r="W402" s="43">
        <f>100*(V401-1)+4</f>
        <v>404</v>
      </c>
      <c r="Z402" s="44" t="str">
        <f>IF(Z401="","","tb"&amp;$W401&amp;"_教科")</f>
        <v/>
      </c>
      <c r="AA402" s="44" t="str">
        <f t="shared" ref="AA402:AT402" si="220">IF(AA401="","","tb"&amp;$W401&amp;"_"&amp;VLOOKUP(AA401,$X404:$Z493,3,0))</f>
        <v/>
      </c>
      <c r="AB402" s="44" t="str">
        <f t="shared" si="220"/>
        <v/>
      </c>
      <c r="AC402" s="44" t="str">
        <f t="shared" si="220"/>
        <v/>
      </c>
      <c r="AD402" s="44" t="str">
        <f t="shared" si="220"/>
        <v/>
      </c>
      <c r="AE402" s="44" t="str">
        <f t="shared" si="220"/>
        <v/>
      </c>
      <c r="AF402" s="44" t="str">
        <f t="shared" si="220"/>
        <v/>
      </c>
      <c r="AG402" s="44" t="str">
        <f t="shared" si="220"/>
        <v/>
      </c>
      <c r="AH402" s="44" t="str">
        <f t="shared" si="220"/>
        <v/>
      </c>
      <c r="AI402" s="44" t="str">
        <f t="shared" si="220"/>
        <v/>
      </c>
      <c r="AJ402" s="44" t="str">
        <f t="shared" si="220"/>
        <v/>
      </c>
      <c r="AK402" s="44" t="str">
        <f t="shared" si="220"/>
        <v/>
      </c>
      <c r="AL402" s="44" t="str">
        <f t="shared" si="220"/>
        <v/>
      </c>
      <c r="AM402" s="44" t="str">
        <f t="shared" si="220"/>
        <v/>
      </c>
      <c r="AN402" s="44" t="str">
        <f t="shared" si="220"/>
        <v/>
      </c>
      <c r="AO402" s="44" t="str">
        <f t="shared" si="220"/>
        <v/>
      </c>
      <c r="AP402" s="44" t="str">
        <f t="shared" si="220"/>
        <v/>
      </c>
      <c r="AQ402" s="44" t="str">
        <f t="shared" si="220"/>
        <v/>
      </c>
      <c r="AR402" s="44" t="str">
        <f t="shared" si="220"/>
        <v/>
      </c>
      <c r="AS402" s="44" t="str">
        <f t="shared" si="220"/>
        <v/>
      </c>
      <c r="AT402" s="44" t="str">
        <f t="shared" si="220"/>
        <v/>
      </c>
      <c r="AU402" s="44" t="str">
        <f t="shared" ref="AU402:AZ402" si="221">IF(AU401="","",$W401&amp;"_"&amp;VLOOKUP(AU401,$X404:$Z493,3,0))</f>
        <v/>
      </c>
      <c r="AV402" s="44" t="str">
        <f t="shared" si="221"/>
        <v/>
      </c>
      <c r="AW402" s="44" t="str">
        <f t="shared" si="221"/>
        <v/>
      </c>
      <c r="AX402" s="44" t="str">
        <f t="shared" si="221"/>
        <v/>
      </c>
      <c r="AY402" s="44" t="str">
        <f t="shared" si="221"/>
        <v/>
      </c>
      <c r="AZ402" s="44" t="str">
        <f t="shared" si="221"/>
        <v/>
      </c>
    </row>
    <row r="403" spans="2:52" x14ac:dyDescent="0.2">
      <c r="B403" s="37">
        <f t="shared" si="208"/>
        <v>13</v>
      </c>
      <c r="C403" s="37">
        <f t="shared" si="209"/>
        <v>26</v>
      </c>
      <c r="D403" s="37" t="str">
        <f t="shared" si="210"/>
        <v>2003_13_26</v>
      </c>
      <c r="E403" s="37" t="str">
        <f t="shared" si="212"/>
        <v>2_26_13</v>
      </c>
      <c r="F403" s="37">
        <f t="shared" si="213"/>
        <v>2</v>
      </c>
      <c r="G403" s="37">
        <f t="shared" si="214"/>
        <v>98</v>
      </c>
      <c r="H403" s="37">
        <f t="shared" si="215"/>
        <v>2098</v>
      </c>
      <c r="I403" s="44">
        <v>2003</v>
      </c>
      <c r="J403" s="44" t="s">
        <v>111</v>
      </c>
      <c r="K403" s="44" t="s">
        <v>388</v>
      </c>
      <c r="L403" s="44" t="str">
        <f t="shared" si="216"/>
        <v>2003_農業</v>
      </c>
      <c r="M403" s="44" t="str">
        <f t="shared" si="217"/>
        <v>2003_農業_造園技術</v>
      </c>
      <c r="N403" s="44">
        <f t="shared" si="211"/>
        <v>2098</v>
      </c>
      <c r="P403" s="44">
        <f t="shared" si="218"/>
        <v>402</v>
      </c>
      <c r="W403" s="43">
        <f>IFERROR(VLOOKUP(V401,$Q:$U,5,0)+W402-1,0)</f>
        <v>0</v>
      </c>
      <c r="Z403" s="44" t="str">
        <f>IF(Z401="","","=教育課程!R"&amp;$W402&amp;"C"&amp;COLUMN()&amp;":R"&amp;$W403&amp;"C"&amp;COLUMN())</f>
        <v/>
      </c>
      <c r="AA403" s="44" t="str">
        <f t="shared" ref="AA403:AZ403" si="222">IF(AA401="","","=教育課程!R"&amp;$W402&amp;"C"&amp;COLUMN()&amp;":R"&amp;VLOOKUP(AA401,$X404:$Z493,2,0)+$W402-1&amp;"C"&amp;COLUMN())</f>
        <v/>
      </c>
      <c r="AB403" s="44" t="str">
        <f t="shared" si="222"/>
        <v/>
      </c>
      <c r="AC403" s="44" t="str">
        <f t="shared" si="222"/>
        <v/>
      </c>
      <c r="AD403" s="44" t="str">
        <f t="shared" si="222"/>
        <v/>
      </c>
      <c r="AE403" s="44" t="str">
        <f t="shared" si="222"/>
        <v/>
      </c>
      <c r="AF403" s="44" t="str">
        <f t="shared" si="222"/>
        <v/>
      </c>
      <c r="AG403" s="44" t="str">
        <f t="shared" si="222"/>
        <v/>
      </c>
      <c r="AH403" s="44" t="str">
        <f t="shared" si="222"/>
        <v/>
      </c>
      <c r="AI403" s="44" t="str">
        <f t="shared" si="222"/>
        <v/>
      </c>
      <c r="AJ403" s="44" t="str">
        <f t="shared" si="222"/>
        <v/>
      </c>
      <c r="AK403" s="44" t="str">
        <f t="shared" si="222"/>
        <v/>
      </c>
      <c r="AL403" s="44" t="str">
        <f t="shared" si="222"/>
        <v/>
      </c>
      <c r="AM403" s="44" t="str">
        <f t="shared" si="222"/>
        <v/>
      </c>
      <c r="AN403" s="44" t="str">
        <f t="shared" si="222"/>
        <v/>
      </c>
      <c r="AO403" s="44" t="str">
        <f t="shared" si="222"/>
        <v/>
      </c>
      <c r="AP403" s="44" t="str">
        <f t="shared" si="222"/>
        <v/>
      </c>
      <c r="AQ403" s="44" t="str">
        <f t="shared" si="222"/>
        <v/>
      </c>
      <c r="AR403" s="44" t="str">
        <f t="shared" si="222"/>
        <v/>
      </c>
      <c r="AS403" s="44" t="str">
        <f t="shared" si="222"/>
        <v/>
      </c>
      <c r="AT403" s="44" t="str">
        <f t="shared" si="222"/>
        <v/>
      </c>
      <c r="AU403" s="44" t="str">
        <f t="shared" si="222"/>
        <v/>
      </c>
      <c r="AV403" s="44" t="str">
        <f t="shared" si="222"/>
        <v/>
      </c>
      <c r="AW403" s="44" t="str">
        <f t="shared" si="222"/>
        <v/>
      </c>
      <c r="AX403" s="44" t="str">
        <f t="shared" si="222"/>
        <v/>
      </c>
      <c r="AY403" s="44" t="str">
        <f t="shared" si="222"/>
        <v/>
      </c>
      <c r="AZ403" s="44" t="str">
        <f t="shared" si="222"/>
        <v/>
      </c>
    </row>
    <row r="404" spans="2:52" x14ac:dyDescent="0.2">
      <c r="B404" s="37">
        <f t="shared" si="208"/>
        <v>13</v>
      </c>
      <c r="C404" s="37">
        <f t="shared" si="209"/>
        <v>27</v>
      </c>
      <c r="D404" s="37" t="str">
        <f t="shared" si="210"/>
        <v>2003_13_27</v>
      </c>
      <c r="E404" s="37" t="str">
        <f t="shared" si="212"/>
        <v>2_27_13</v>
      </c>
      <c r="F404" s="37">
        <f t="shared" si="213"/>
        <v>2</v>
      </c>
      <c r="G404" s="37">
        <f t="shared" si="214"/>
        <v>99</v>
      </c>
      <c r="H404" s="37">
        <f t="shared" si="215"/>
        <v>2099</v>
      </c>
      <c r="I404" s="44">
        <v>2003</v>
      </c>
      <c r="J404" s="44" t="s">
        <v>111</v>
      </c>
      <c r="K404" s="44" t="s">
        <v>139</v>
      </c>
      <c r="L404" s="44" t="str">
        <f t="shared" si="216"/>
        <v>2003_農業</v>
      </c>
      <c r="M404" s="44" t="str">
        <f t="shared" si="217"/>
        <v>2003_農業_測量</v>
      </c>
      <c r="N404" s="44">
        <f t="shared" si="211"/>
        <v>2099</v>
      </c>
      <c r="P404" s="44">
        <f t="shared" si="218"/>
        <v>403</v>
      </c>
      <c r="X404" s="46">
        <v>1</v>
      </c>
      <c r="Y404" s="43" t="str">
        <f t="shared" ref="Y404:Y435" si="223">IF($Z404="","",COUNTIF($L:$L,W$401&amp;"_"&amp;$Z404))</f>
        <v/>
      </c>
      <c r="Z404" s="44" t="str">
        <f t="shared" ref="Z404:Z435" si="224">IFERROR(VLOOKUP($W$401&amp;"_"&amp;$X404&amp;"_1",$D:$J,7,0),"")</f>
        <v/>
      </c>
      <c r="AA404" s="44" t="str">
        <f t="shared" ref="AA404:AJ413" si="225">IFERROR(VLOOKUP($W$401&amp;"_"&amp;AA$401&amp;"_"&amp;$X404,$D:$K,8,0),"")</f>
        <v/>
      </c>
      <c r="AB404" s="44" t="str">
        <f t="shared" si="225"/>
        <v/>
      </c>
      <c r="AC404" s="44" t="str">
        <f t="shared" si="225"/>
        <v/>
      </c>
      <c r="AD404" s="44" t="str">
        <f t="shared" si="225"/>
        <v/>
      </c>
      <c r="AE404" s="44" t="str">
        <f t="shared" si="225"/>
        <v/>
      </c>
      <c r="AF404" s="44" t="str">
        <f t="shared" si="225"/>
        <v/>
      </c>
      <c r="AG404" s="44" t="str">
        <f t="shared" si="225"/>
        <v/>
      </c>
      <c r="AH404" s="44" t="str">
        <f t="shared" si="225"/>
        <v/>
      </c>
      <c r="AI404" s="44" t="str">
        <f t="shared" si="225"/>
        <v/>
      </c>
      <c r="AJ404" s="44" t="str">
        <f t="shared" si="225"/>
        <v/>
      </c>
      <c r="AK404" s="44" t="str">
        <f t="shared" ref="AK404:AT413" si="226">IFERROR(VLOOKUP($W$401&amp;"_"&amp;AK$401&amp;"_"&amp;$X404,$D:$K,8,0),"")</f>
        <v/>
      </c>
      <c r="AL404" s="44" t="str">
        <f t="shared" si="226"/>
        <v/>
      </c>
      <c r="AM404" s="44" t="str">
        <f t="shared" si="226"/>
        <v/>
      </c>
      <c r="AN404" s="44" t="str">
        <f t="shared" si="226"/>
        <v/>
      </c>
      <c r="AO404" s="44" t="str">
        <f t="shared" si="226"/>
        <v/>
      </c>
      <c r="AP404" s="44" t="str">
        <f t="shared" si="226"/>
        <v/>
      </c>
      <c r="AQ404" s="44" t="str">
        <f t="shared" si="226"/>
        <v/>
      </c>
      <c r="AR404" s="44" t="str">
        <f t="shared" si="226"/>
        <v/>
      </c>
      <c r="AS404" s="44" t="str">
        <f t="shared" si="226"/>
        <v/>
      </c>
      <c r="AT404" s="44" t="str">
        <f t="shared" si="226"/>
        <v/>
      </c>
      <c r="AU404" s="44" t="str">
        <f t="shared" ref="AU404:AZ413" si="227">IFERROR(VLOOKUP($W$401&amp;"_"&amp;AU$401&amp;"_"&amp;$X404,$D:$K,8,0),"")</f>
        <v/>
      </c>
      <c r="AV404" s="44" t="str">
        <f t="shared" si="227"/>
        <v/>
      </c>
      <c r="AW404" s="44" t="str">
        <f t="shared" si="227"/>
        <v/>
      </c>
      <c r="AX404" s="44" t="str">
        <f t="shared" si="227"/>
        <v/>
      </c>
      <c r="AY404" s="44" t="str">
        <f t="shared" si="227"/>
        <v/>
      </c>
      <c r="AZ404" s="44" t="str">
        <f t="shared" si="227"/>
        <v/>
      </c>
    </row>
    <row r="405" spans="2:52" x14ac:dyDescent="0.2">
      <c r="B405" s="37">
        <f t="shared" si="208"/>
        <v>13</v>
      </c>
      <c r="C405" s="37">
        <f t="shared" si="209"/>
        <v>28</v>
      </c>
      <c r="D405" s="37" t="str">
        <f t="shared" si="210"/>
        <v>2003_13_28</v>
      </c>
      <c r="E405" s="37" t="str">
        <f t="shared" si="212"/>
        <v>2_28_13</v>
      </c>
      <c r="F405" s="37">
        <f t="shared" si="213"/>
        <v>2</v>
      </c>
      <c r="G405" s="37">
        <f t="shared" si="214"/>
        <v>100</v>
      </c>
      <c r="H405" s="37">
        <f t="shared" si="215"/>
        <v>2100</v>
      </c>
      <c r="I405" s="44">
        <v>2003</v>
      </c>
      <c r="J405" s="44" t="s">
        <v>111</v>
      </c>
      <c r="K405" s="44" t="s">
        <v>140</v>
      </c>
      <c r="L405" s="44" t="str">
        <f t="shared" si="216"/>
        <v>2003_農業</v>
      </c>
      <c r="M405" s="44" t="str">
        <f t="shared" si="217"/>
        <v>2003_農業_生物活用</v>
      </c>
      <c r="N405" s="44">
        <f t="shared" si="211"/>
        <v>2100</v>
      </c>
      <c r="P405" s="44">
        <f t="shared" si="218"/>
        <v>404</v>
      </c>
      <c r="X405" s="46">
        <v>2</v>
      </c>
      <c r="Y405" s="43" t="str">
        <f t="shared" si="223"/>
        <v/>
      </c>
      <c r="Z405" s="44" t="str">
        <f t="shared" si="224"/>
        <v/>
      </c>
      <c r="AA405" s="44" t="str">
        <f t="shared" si="225"/>
        <v/>
      </c>
      <c r="AB405" s="44" t="str">
        <f t="shared" si="225"/>
        <v/>
      </c>
      <c r="AC405" s="44" t="str">
        <f t="shared" si="225"/>
        <v/>
      </c>
      <c r="AD405" s="44" t="str">
        <f t="shared" si="225"/>
        <v/>
      </c>
      <c r="AE405" s="44" t="str">
        <f t="shared" si="225"/>
        <v/>
      </c>
      <c r="AF405" s="44" t="str">
        <f t="shared" si="225"/>
        <v/>
      </c>
      <c r="AG405" s="44" t="str">
        <f t="shared" si="225"/>
        <v/>
      </c>
      <c r="AH405" s="44" t="str">
        <f t="shared" si="225"/>
        <v/>
      </c>
      <c r="AI405" s="44" t="str">
        <f t="shared" si="225"/>
        <v/>
      </c>
      <c r="AJ405" s="44" t="str">
        <f t="shared" si="225"/>
        <v/>
      </c>
      <c r="AK405" s="44" t="str">
        <f t="shared" si="226"/>
        <v/>
      </c>
      <c r="AL405" s="44" t="str">
        <f t="shared" si="226"/>
        <v/>
      </c>
      <c r="AM405" s="44" t="str">
        <f t="shared" si="226"/>
        <v/>
      </c>
      <c r="AN405" s="44" t="str">
        <f t="shared" si="226"/>
        <v/>
      </c>
      <c r="AO405" s="44" t="str">
        <f t="shared" si="226"/>
        <v/>
      </c>
      <c r="AP405" s="44" t="str">
        <f t="shared" si="226"/>
        <v/>
      </c>
      <c r="AQ405" s="44" t="str">
        <f t="shared" si="226"/>
        <v/>
      </c>
      <c r="AR405" s="44" t="str">
        <f t="shared" si="226"/>
        <v/>
      </c>
      <c r="AS405" s="44" t="str">
        <f t="shared" si="226"/>
        <v/>
      </c>
      <c r="AT405" s="44" t="str">
        <f t="shared" si="226"/>
        <v/>
      </c>
      <c r="AU405" s="44" t="str">
        <f t="shared" si="227"/>
        <v/>
      </c>
      <c r="AV405" s="44" t="str">
        <f t="shared" si="227"/>
        <v/>
      </c>
      <c r="AW405" s="44" t="str">
        <f t="shared" si="227"/>
        <v/>
      </c>
      <c r="AX405" s="44" t="str">
        <f t="shared" si="227"/>
        <v/>
      </c>
      <c r="AY405" s="44" t="str">
        <f t="shared" si="227"/>
        <v/>
      </c>
      <c r="AZ405" s="44" t="str">
        <f t="shared" si="227"/>
        <v/>
      </c>
    </row>
    <row r="406" spans="2:52" x14ac:dyDescent="0.2">
      <c r="B406" s="37">
        <f t="shared" si="208"/>
        <v>13</v>
      </c>
      <c r="C406" s="37">
        <f t="shared" si="209"/>
        <v>29</v>
      </c>
      <c r="D406" s="37" t="str">
        <f t="shared" si="210"/>
        <v>2003_13_29</v>
      </c>
      <c r="E406" s="37" t="str">
        <f t="shared" si="212"/>
        <v>2_29_13</v>
      </c>
      <c r="F406" s="37">
        <f t="shared" si="213"/>
        <v>2</v>
      </c>
      <c r="G406" s="37">
        <f t="shared" si="214"/>
        <v>101</v>
      </c>
      <c r="H406" s="37">
        <f t="shared" si="215"/>
        <v>2101</v>
      </c>
      <c r="I406" s="44">
        <v>2003</v>
      </c>
      <c r="J406" s="44" t="s">
        <v>111</v>
      </c>
      <c r="K406" s="44" t="s">
        <v>391</v>
      </c>
      <c r="L406" s="44" t="str">
        <f t="shared" si="216"/>
        <v>2003_農業</v>
      </c>
      <c r="M406" s="44" t="str">
        <f t="shared" si="217"/>
        <v>2003_農業_グリーンライフ</v>
      </c>
      <c r="N406" s="44">
        <f t="shared" si="211"/>
        <v>2101</v>
      </c>
      <c r="P406" s="44">
        <f t="shared" si="218"/>
        <v>405</v>
      </c>
      <c r="X406" s="46">
        <v>3</v>
      </c>
      <c r="Y406" s="43" t="str">
        <f t="shared" si="223"/>
        <v/>
      </c>
      <c r="Z406" s="44" t="str">
        <f t="shared" si="224"/>
        <v/>
      </c>
      <c r="AA406" s="44" t="str">
        <f t="shared" si="225"/>
        <v/>
      </c>
      <c r="AB406" s="44" t="str">
        <f t="shared" si="225"/>
        <v/>
      </c>
      <c r="AC406" s="44" t="str">
        <f t="shared" si="225"/>
        <v/>
      </c>
      <c r="AD406" s="44" t="str">
        <f t="shared" si="225"/>
        <v/>
      </c>
      <c r="AE406" s="44" t="str">
        <f t="shared" si="225"/>
        <v/>
      </c>
      <c r="AF406" s="44" t="str">
        <f t="shared" si="225"/>
        <v/>
      </c>
      <c r="AG406" s="44" t="str">
        <f t="shared" si="225"/>
        <v/>
      </c>
      <c r="AH406" s="44" t="str">
        <f t="shared" si="225"/>
        <v/>
      </c>
      <c r="AI406" s="44" t="str">
        <f t="shared" si="225"/>
        <v/>
      </c>
      <c r="AJ406" s="44" t="str">
        <f t="shared" si="225"/>
        <v/>
      </c>
      <c r="AK406" s="44" t="str">
        <f t="shared" si="226"/>
        <v/>
      </c>
      <c r="AL406" s="44" t="str">
        <f t="shared" si="226"/>
        <v/>
      </c>
      <c r="AM406" s="44" t="str">
        <f t="shared" si="226"/>
        <v/>
      </c>
      <c r="AN406" s="44" t="str">
        <f t="shared" si="226"/>
        <v/>
      </c>
      <c r="AO406" s="44" t="str">
        <f t="shared" si="226"/>
        <v/>
      </c>
      <c r="AP406" s="44" t="str">
        <f t="shared" si="226"/>
        <v/>
      </c>
      <c r="AQ406" s="44" t="str">
        <f t="shared" si="226"/>
        <v/>
      </c>
      <c r="AR406" s="44" t="str">
        <f t="shared" si="226"/>
        <v/>
      </c>
      <c r="AS406" s="44" t="str">
        <f t="shared" si="226"/>
        <v/>
      </c>
      <c r="AT406" s="44" t="str">
        <f t="shared" si="226"/>
        <v/>
      </c>
      <c r="AU406" s="44" t="str">
        <f t="shared" si="227"/>
        <v/>
      </c>
      <c r="AV406" s="44" t="str">
        <f t="shared" si="227"/>
        <v/>
      </c>
      <c r="AW406" s="44" t="str">
        <f t="shared" si="227"/>
        <v/>
      </c>
      <c r="AX406" s="44" t="str">
        <f t="shared" si="227"/>
        <v/>
      </c>
      <c r="AY406" s="44" t="str">
        <f t="shared" si="227"/>
        <v/>
      </c>
      <c r="AZ406" s="44" t="str">
        <f t="shared" si="227"/>
        <v/>
      </c>
    </row>
    <row r="407" spans="2:52" x14ac:dyDescent="0.2">
      <c r="B407" s="37">
        <f t="shared" si="208"/>
        <v>13</v>
      </c>
      <c r="C407" s="37">
        <f t="shared" si="209"/>
        <v>30</v>
      </c>
      <c r="D407" s="37" t="str">
        <f t="shared" si="210"/>
        <v>2003_13_30</v>
      </c>
      <c r="E407" s="37" t="str">
        <f t="shared" si="212"/>
        <v>2_30_13</v>
      </c>
      <c r="F407" s="37">
        <f t="shared" si="213"/>
        <v>2</v>
      </c>
      <c r="G407" s="37">
        <f t="shared" si="214"/>
        <v>102</v>
      </c>
      <c r="H407" s="37">
        <f t="shared" si="215"/>
        <v>2102</v>
      </c>
      <c r="I407" s="44">
        <v>2003</v>
      </c>
      <c r="J407" s="44" t="s">
        <v>111</v>
      </c>
      <c r="K407" s="44" t="s">
        <v>568</v>
      </c>
      <c r="L407" s="44" t="str">
        <f t="shared" si="216"/>
        <v>2003_農業</v>
      </c>
      <c r="M407" s="44" t="str">
        <f t="shared" si="217"/>
        <v>2003_農業_学校設定科目</v>
      </c>
      <c r="N407" s="44">
        <f t="shared" si="211"/>
        <v>2102</v>
      </c>
      <c r="P407" s="44">
        <f t="shared" si="218"/>
        <v>406</v>
      </c>
      <c r="X407" s="46">
        <v>4</v>
      </c>
      <c r="Y407" s="43" t="str">
        <f t="shared" si="223"/>
        <v/>
      </c>
      <c r="Z407" s="44" t="str">
        <f t="shared" si="224"/>
        <v/>
      </c>
      <c r="AA407" s="44" t="str">
        <f t="shared" si="225"/>
        <v/>
      </c>
      <c r="AB407" s="44" t="str">
        <f t="shared" si="225"/>
        <v/>
      </c>
      <c r="AC407" s="44" t="str">
        <f t="shared" si="225"/>
        <v/>
      </c>
      <c r="AD407" s="44" t="str">
        <f t="shared" si="225"/>
        <v/>
      </c>
      <c r="AE407" s="44" t="str">
        <f t="shared" si="225"/>
        <v/>
      </c>
      <c r="AF407" s="44" t="str">
        <f t="shared" si="225"/>
        <v/>
      </c>
      <c r="AG407" s="44" t="str">
        <f t="shared" si="225"/>
        <v/>
      </c>
      <c r="AH407" s="44" t="str">
        <f t="shared" si="225"/>
        <v/>
      </c>
      <c r="AI407" s="44" t="str">
        <f t="shared" si="225"/>
        <v/>
      </c>
      <c r="AJ407" s="44" t="str">
        <f t="shared" si="225"/>
        <v/>
      </c>
      <c r="AK407" s="44" t="str">
        <f t="shared" si="226"/>
        <v/>
      </c>
      <c r="AL407" s="44" t="str">
        <f t="shared" si="226"/>
        <v/>
      </c>
      <c r="AM407" s="44" t="str">
        <f t="shared" si="226"/>
        <v/>
      </c>
      <c r="AN407" s="44" t="str">
        <f t="shared" si="226"/>
        <v/>
      </c>
      <c r="AO407" s="44" t="str">
        <f t="shared" si="226"/>
        <v/>
      </c>
      <c r="AP407" s="44" t="str">
        <f t="shared" si="226"/>
        <v/>
      </c>
      <c r="AQ407" s="44" t="str">
        <f t="shared" si="226"/>
        <v/>
      </c>
      <c r="AR407" s="44" t="str">
        <f t="shared" si="226"/>
        <v/>
      </c>
      <c r="AS407" s="44" t="str">
        <f t="shared" si="226"/>
        <v/>
      </c>
      <c r="AT407" s="44" t="str">
        <f t="shared" si="226"/>
        <v/>
      </c>
      <c r="AU407" s="44" t="str">
        <f t="shared" si="227"/>
        <v/>
      </c>
      <c r="AV407" s="44" t="str">
        <f t="shared" si="227"/>
        <v/>
      </c>
      <c r="AW407" s="44" t="str">
        <f t="shared" si="227"/>
        <v/>
      </c>
      <c r="AX407" s="44" t="str">
        <f t="shared" si="227"/>
        <v/>
      </c>
      <c r="AY407" s="44" t="str">
        <f t="shared" si="227"/>
        <v/>
      </c>
      <c r="AZ407" s="44" t="str">
        <f t="shared" si="227"/>
        <v/>
      </c>
    </row>
    <row r="408" spans="2:52" x14ac:dyDescent="0.2">
      <c r="B408" s="37">
        <f t="shared" si="208"/>
        <v>14</v>
      </c>
      <c r="C408" s="37">
        <f t="shared" si="209"/>
        <v>1</v>
      </c>
      <c r="D408" s="37" t="str">
        <f t="shared" si="210"/>
        <v>2003_14_1</v>
      </c>
      <c r="E408" s="37" t="str">
        <f t="shared" si="212"/>
        <v>2_1_14</v>
      </c>
      <c r="F408" s="37">
        <f t="shared" si="213"/>
        <v>2</v>
      </c>
      <c r="G408" s="37">
        <f t="shared" si="214"/>
        <v>103</v>
      </c>
      <c r="H408" s="37">
        <f t="shared" si="215"/>
        <v>2103</v>
      </c>
      <c r="I408" s="44">
        <v>2003</v>
      </c>
      <c r="J408" s="44" t="s">
        <v>142</v>
      </c>
      <c r="K408" s="44" t="s">
        <v>143</v>
      </c>
      <c r="L408" s="44" t="str">
        <f t="shared" si="216"/>
        <v>2003_工業</v>
      </c>
      <c r="M408" s="44" t="str">
        <f t="shared" si="217"/>
        <v>2003_工業_工業技術基礎</v>
      </c>
      <c r="N408" s="44">
        <f t="shared" si="211"/>
        <v>2103</v>
      </c>
      <c r="P408" s="44">
        <f t="shared" si="218"/>
        <v>407</v>
      </c>
      <c r="X408" s="46">
        <v>5</v>
      </c>
      <c r="Y408" s="43" t="str">
        <f t="shared" si="223"/>
        <v/>
      </c>
      <c r="Z408" s="44" t="str">
        <f t="shared" si="224"/>
        <v/>
      </c>
      <c r="AA408" s="44" t="str">
        <f t="shared" si="225"/>
        <v/>
      </c>
      <c r="AB408" s="44" t="str">
        <f t="shared" si="225"/>
        <v/>
      </c>
      <c r="AC408" s="44" t="str">
        <f t="shared" si="225"/>
        <v/>
      </c>
      <c r="AD408" s="44" t="str">
        <f t="shared" si="225"/>
        <v/>
      </c>
      <c r="AE408" s="44" t="str">
        <f t="shared" si="225"/>
        <v/>
      </c>
      <c r="AF408" s="44" t="str">
        <f t="shared" si="225"/>
        <v/>
      </c>
      <c r="AG408" s="44" t="str">
        <f t="shared" si="225"/>
        <v/>
      </c>
      <c r="AH408" s="44" t="str">
        <f t="shared" si="225"/>
        <v/>
      </c>
      <c r="AI408" s="44" t="str">
        <f t="shared" si="225"/>
        <v/>
      </c>
      <c r="AJ408" s="44" t="str">
        <f t="shared" si="225"/>
        <v/>
      </c>
      <c r="AK408" s="44" t="str">
        <f t="shared" si="226"/>
        <v/>
      </c>
      <c r="AL408" s="44" t="str">
        <f t="shared" si="226"/>
        <v/>
      </c>
      <c r="AM408" s="44" t="str">
        <f t="shared" si="226"/>
        <v/>
      </c>
      <c r="AN408" s="44" t="str">
        <f t="shared" si="226"/>
        <v/>
      </c>
      <c r="AO408" s="44" t="str">
        <f t="shared" si="226"/>
        <v/>
      </c>
      <c r="AP408" s="44" t="str">
        <f t="shared" si="226"/>
        <v/>
      </c>
      <c r="AQ408" s="44" t="str">
        <f t="shared" si="226"/>
        <v/>
      </c>
      <c r="AR408" s="44" t="str">
        <f t="shared" si="226"/>
        <v/>
      </c>
      <c r="AS408" s="44" t="str">
        <f t="shared" si="226"/>
        <v/>
      </c>
      <c r="AT408" s="44" t="str">
        <f t="shared" si="226"/>
        <v/>
      </c>
      <c r="AU408" s="44" t="str">
        <f t="shared" si="227"/>
        <v/>
      </c>
      <c r="AV408" s="44" t="str">
        <f t="shared" si="227"/>
        <v/>
      </c>
      <c r="AW408" s="44" t="str">
        <f t="shared" si="227"/>
        <v/>
      </c>
      <c r="AX408" s="44" t="str">
        <f t="shared" si="227"/>
        <v/>
      </c>
      <c r="AY408" s="44" t="str">
        <f t="shared" si="227"/>
        <v/>
      </c>
      <c r="AZ408" s="44" t="str">
        <f t="shared" si="227"/>
        <v/>
      </c>
    </row>
    <row r="409" spans="2:52" x14ac:dyDescent="0.2">
      <c r="B409" s="37">
        <f t="shared" si="208"/>
        <v>14</v>
      </c>
      <c r="C409" s="37">
        <f t="shared" si="209"/>
        <v>2</v>
      </c>
      <c r="D409" s="37" t="str">
        <f t="shared" si="210"/>
        <v>2003_14_2</v>
      </c>
      <c r="E409" s="37" t="str">
        <f t="shared" si="212"/>
        <v>2_2_14</v>
      </c>
      <c r="F409" s="37">
        <f t="shared" si="213"/>
        <v>2</v>
      </c>
      <c r="G409" s="37">
        <f t="shared" si="214"/>
        <v>104</v>
      </c>
      <c r="H409" s="37">
        <f t="shared" si="215"/>
        <v>2104</v>
      </c>
      <c r="I409" s="44">
        <v>2003</v>
      </c>
      <c r="J409" s="44" t="s">
        <v>142</v>
      </c>
      <c r="K409" s="44" t="s">
        <v>113</v>
      </c>
      <c r="L409" s="44" t="str">
        <f t="shared" si="216"/>
        <v>2003_工業</v>
      </c>
      <c r="M409" s="44" t="str">
        <f t="shared" si="217"/>
        <v>2003_工業_課題研究</v>
      </c>
      <c r="N409" s="44">
        <f t="shared" si="211"/>
        <v>2104</v>
      </c>
      <c r="P409" s="44">
        <f t="shared" si="218"/>
        <v>408</v>
      </c>
      <c r="X409" s="46">
        <v>6</v>
      </c>
      <c r="Y409" s="43" t="str">
        <f t="shared" si="223"/>
        <v/>
      </c>
      <c r="Z409" s="44" t="str">
        <f t="shared" si="224"/>
        <v/>
      </c>
      <c r="AA409" s="44" t="str">
        <f t="shared" si="225"/>
        <v/>
      </c>
      <c r="AB409" s="44" t="str">
        <f t="shared" si="225"/>
        <v/>
      </c>
      <c r="AC409" s="44" t="str">
        <f t="shared" si="225"/>
        <v/>
      </c>
      <c r="AD409" s="44" t="str">
        <f t="shared" si="225"/>
        <v/>
      </c>
      <c r="AE409" s="44" t="str">
        <f t="shared" si="225"/>
        <v/>
      </c>
      <c r="AF409" s="44" t="str">
        <f t="shared" si="225"/>
        <v/>
      </c>
      <c r="AG409" s="44" t="str">
        <f t="shared" si="225"/>
        <v/>
      </c>
      <c r="AH409" s="44" t="str">
        <f t="shared" si="225"/>
        <v/>
      </c>
      <c r="AI409" s="44" t="str">
        <f t="shared" si="225"/>
        <v/>
      </c>
      <c r="AJ409" s="44" t="str">
        <f t="shared" si="225"/>
        <v/>
      </c>
      <c r="AK409" s="44" t="str">
        <f t="shared" si="226"/>
        <v/>
      </c>
      <c r="AL409" s="44" t="str">
        <f t="shared" si="226"/>
        <v/>
      </c>
      <c r="AM409" s="44" t="str">
        <f t="shared" si="226"/>
        <v/>
      </c>
      <c r="AN409" s="44" t="str">
        <f t="shared" si="226"/>
        <v/>
      </c>
      <c r="AO409" s="44" t="str">
        <f t="shared" si="226"/>
        <v/>
      </c>
      <c r="AP409" s="44" t="str">
        <f t="shared" si="226"/>
        <v/>
      </c>
      <c r="AQ409" s="44" t="str">
        <f t="shared" si="226"/>
        <v/>
      </c>
      <c r="AR409" s="44" t="str">
        <f t="shared" si="226"/>
        <v/>
      </c>
      <c r="AS409" s="44" t="str">
        <f t="shared" si="226"/>
        <v/>
      </c>
      <c r="AT409" s="44" t="str">
        <f t="shared" si="226"/>
        <v/>
      </c>
      <c r="AU409" s="44" t="str">
        <f t="shared" si="227"/>
        <v/>
      </c>
      <c r="AV409" s="44" t="str">
        <f t="shared" si="227"/>
        <v/>
      </c>
      <c r="AW409" s="44" t="str">
        <f t="shared" si="227"/>
        <v/>
      </c>
      <c r="AX409" s="44" t="str">
        <f t="shared" si="227"/>
        <v/>
      </c>
      <c r="AY409" s="44" t="str">
        <f t="shared" si="227"/>
        <v/>
      </c>
      <c r="AZ409" s="44" t="str">
        <f t="shared" si="227"/>
        <v/>
      </c>
    </row>
    <row r="410" spans="2:52" x14ac:dyDescent="0.2">
      <c r="B410" s="37">
        <f t="shared" si="208"/>
        <v>14</v>
      </c>
      <c r="C410" s="37">
        <f t="shared" si="209"/>
        <v>3</v>
      </c>
      <c r="D410" s="37" t="str">
        <f t="shared" si="210"/>
        <v>2003_14_3</v>
      </c>
      <c r="E410" s="37" t="str">
        <f t="shared" si="212"/>
        <v>2_3_14</v>
      </c>
      <c r="F410" s="37">
        <f t="shared" si="213"/>
        <v>2</v>
      </c>
      <c r="G410" s="37">
        <f t="shared" si="214"/>
        <v>105</v>
      </c>
      <c r="H410" s="37">
        <f t="shared" si="215"/>
        <v>2105</v>
      </c>
      <c r="I410" s="44">
        <v>2003</v>
      </c>
      <c r="J410" s="44" t="s">
        <v>142</v>
      </c>
      <c r="K410" s="44" t="s">
        <v>144</v>
      </c>
      <c r="L410" s="44" t="str">
        <f t="shared" si="216"/>
        <v>2003_工業</v>
      </c>
      <c r="M410" s="44" t="str">
        <f t="shared" si="217"/>
        <v>2003_工業_実習</v>
      </c>
      <c r="N410" s="44">
        <f t="shared" si="211"/>
        <v>2105</v>
      </c>
      <c r="P410" s="44">
        <f t="shared" si="218"/>
        <v>409</v>
      </c>
      <c r="X410" s="46">
        <v>7</v>
      </c>
      <c r="Y410" s="43" t="str">
        <f t="shared" si="223"/>
        <v/>
      </c>
      <c r="Z410" s="44" t="str">
        <f t="shared" si="224"/>
        <v/>
      </c>
      <c r="AA410" s="44" t="str">
        <f t="shared" si="225"/>
        <v/>
      </c>
      <c r="AB410" s="44" t="str">
        <f t="shared" si="225"/>
        <v/>
      </c>
      <c r="AC410" s="44" t="str">
        <f t="shared" si="225"/>
        <v/>
      </c>
      <c r="AD410" s="44" t="str">
        <f t="shared" si="225"/>
        <v/>
      </c>
      <c r="AE410" s="44" t="str">
        <f t="shared" si="225"/>
        <v/>
      </c>
      <c r="AF410" s="44" t="str">
        <f t="shared" si="225"/>
        <v/>
      </c>
      <c r="AG410" s="44" t="str">
        <f t="shared" si="225"/>
        <v/>
      </c>
      <c r="AH410" s="44" t="str">
        <f t="shared" si="225"/>
        <v/>
      </c>
      <c r="AI410" s="44" t="str">
        <f t="shared" si="225"/>
        <v/>
      </c>
      <c r="AJ410" s="44" t="str">
        <f t="shared" si="225"/>
        <v/>
      </c>
      <c r="AK410" s="44" t="str">
        <f t="shared" si="226"/>
        <v/>
      </c>
      <c r="AL410" s="44" t="str">
        <f t="shared" si="226"/>
        <v/>
      </c>
      <c r="AM410" s="44" t="str">
        <f t="shared" si="226"/>
        <v/>
      </c>
      <c r="AN410" s="44" t="str">
        <f t="shared" si="226"/>
        <v/>
      </c>
      <c r="AO410" s="44" t="str">
        <f t="shared" si="226"/>
        <v/>
      </c>
      <c r="AP410" s="44" t="str">
        <f t="shared" si="226"/>
        <v/>
      </c>
      <c r="AQ410" s="44" t="str">
        <f t="shared" si="226"/>
        <v/>
      </c>
      <c r="AR410" s="44" t="str">
        <f t="shared" si="226"/>
        <v/>
      </c>
      <c r="AS410" s="44" t="str">
        <f t="shared" si="226"/>
        <v/>
      </c>
      <c r="AT410" s="44" t="str">
        <f t="shared" si="226"/>
        <v/>
      </c>
      <c r="AU410" s="44" t="str">
        <f t="shared" si="227"/>
        <v/>
      </c>
      <c r="AV410" s="44" t="str">
        <f t="shared" si="227"/>
        <v/>
      </c>
      <c r="AW410" s="44" t="str">
        <f t="shared" si="227"/>
        <v/>
      </c>
      <c r="AX410" s="44" t="str">
        <f t="shared" si="227"/>
        <v/>
      </c>
      <c r="AY410" s="44" t="str">
        <f t="shared" si="227"/>
        <v/>
      </c>
      <c r="AZ410" s="44" t="str">
        <f t="shared" si="227"/>
        <v/>
      </c>
    </row>
    <row r="411" spans="2:52" x14ac:dyDescent="0.2">
      <c r="B411" s="37">
        <f t="shared" si="208"/>
        <v>14</v>
      </c>
      <c r="C411" s="37">
        <f t="shared" si="209"/>
        <v>4</v>
      </c>
      <c r="D411" s="37" t="str">
        <f t="shared" si="210"/>
        <v>2003_14_4</v>
      </c>
      <c r="E411" s="37" t="str">
        <f t="shared" si="212"/>
        <v>2_4_14</v>
      </c>
      <c r="F411" s="37">
        <f t="shared" si="213"/>
        <v>2</v>
      </c>
      <c r="G411" s="37">
        <f t="shared" si="214"/>
        <v>106</v>
      </c>
      <c r="H411" s="37">
        <f t="shared" si="215"/>
        <v>2106</v>
      </c>
      <c r="I411" s="44">
        <v>2003</v>
      </c>
      <c r="J411" s="44" t="s">
        <v>142</v>
      </c>
      <c r="K411" s="44" t="s">
        <v>145</v>
      </c>
      <c r="L411" s="44" t="str">
        <f t="shared" si="216"/>
        <v>2003_工業</v>
      </c>
      <c r="M411" s="44" t="str">
        <f t="shared" si="217"/>
        <v>2003_工業_製図</v>
      </c>
      <c r="N411" s="44">
        <f t="shared" si="211"/>
        <v>2106</v>
      </c>
      <c r="P411" s="44">
        <f t="shared" si="218"/>
        <v>410</v>
      </c>
      <c r="X411" s="46">
        <v>8</v>
      </c>
      <c r="Y411" s="43" t="str">
        <f t="shared" si="223"/>
        <v/>
      </c>
      <c r="Z411" s="44" t="str">
        <f t="shared" si="224"/>
        <v/>
      </c>
      <c r="AA411" s="44" t="str">
        <f t="shared" si="225"/>
        <v/>
      </c>
      <c r="AB411" s="44" t="str">
        <f t="shared" si="225"/>
        <v/>
      </c>
      <c r="AC411" s="44" t="str">
        <f t="shared" si="225"/>
        <v/>
      </c>
      <c r="AD411" s="44" t="str">
        <f t="shared" si="225"/>
        <v/>
      </c>
      <c r="AE411" s="44" t="str">
        <f t="shared" si="225"/>
        <v/>
      </c>
      <c r="AF411" s="44" t="str">
        <f t="shared" si="225"/>
        <v/>
      </c>
      <c r="AG411" s="44" t="str">
        <f t="shared" si="225"/>
        <v/>
      </c>
      <c r="AH411" s="44" t="str">
        <f t="shared" si="225"/>
        <v/>
      </c>
      <c r="AI411" s="44" t="str">
        <f t="shared" si="225"/>
        <v/>
      </c>
      <c r="AJ411" s="44" t="str">
        <f t="shared" si="225"/>
        <v/>
      </c>
      <c r="AK411" s="44" t="str">
        <f t="shared" si="226"/>
        <v/>
      </c>
      <c r="AL411" s="44" t="str">
        <f t="shared" si="226"/>
        <v/>
      </c>
      <c r="AM411" s="44" t="str">
        <f t="shared" si="226"/>
        <v/>
      </c>
      <c r="AN411" s="44" t="str">
        <f t="shared" si="226"/>
        <v/>
      </c>
      <c r="AO411" s="44" t="str">
        <f t="shared" si="226"/>
        <v/>
      </c>
      <c r="AP411" s="44" t="str">
        <f t="shared" si="226"/>
        <v/>
      </c>
      <c r="AQ411" s="44" t="str">
        <f t="shared" si="226"/>
        <v/>
      </c>
      <c r="AR411" s="44" t="str">
        <f t="shared" si="226"/>
        <v/>
      </c>
      <c r="AS411" s="44" t="str">
        <f t="shared" si="226"/>
        <v/>
      </c>
      <c r="AT411" s="44" t="str">
        <f t="shared" si="226"/>
        <v/>
      </c>
      <c r="AU411" s="44" t="str">
        <f t="shared" si="227"/>
        <v/>
      </c>
      <c r="AV411" s="44" t="str">
        <f t="shared" si="227"/>
        <v/>
      </c>
      <c r="AW411" s="44" t="str">
        <f t="shared" si="227"/>
        <v/>
      </c>
      <c r="AX411" s="44" t="str">
        <f t="shared" si="227"/>
        <v/>
      </c>
      <c r="AY411" s="44" t="str">
        <f t="shared" si="227"/>
        <v/>
      </c>
      <c r="AZ411" s="44" t="str">
        <f t="shared" si="227"/>
        <v/>
      </c>
    </row>
    <row r="412" spans="2:52" x14ac:dyDescent="0.2">
      <c r="B412" s="37">
        <f t="shared" si="208"/>
        <v>14</v>
      </c>
      <c r="C412" s="37">
        <f t="shared" si="209"/>
        <v>5</v>
      </c>
      <c r="D412" s="37" t="str">
        <f t="shared" si="210"/>
        <v>2003_14_5</v>
      </c>
      <c r="E412" s="37" t="str">
        <f t="shared" si="212"/>
        <v>2_5_14</v>
      </c>
      <c r="F412" s="37">
        <f t="shared" si="213"/>
        <v>2</v>
      </c>
      <c r="G412" s="37">
        <f t="shared" si="214"/>
        <v>107</v>
      </c>
      <c r="H412" s="37">
        <f t="shared" si="215"/>
        <v>2107</v>
      </c>
      <c r="I412" s="44">
        <v>2003</v>
      </c>
      <c r="J412" s="44" t="s">
        <v>142</v>
      </c>
      <c r="K412" s="44" t="s">
        <v>355</v>
      </c>
      <c r="L412" s="44" t="str">
        <f t="shared" si="216"/>
        <v>2003_工業</v>
      </c>
      <c r="M412" s="44" t="str">
        <f t="shared" si="217"/>
        <v>2003_工業_工業数理基礎</v>
      </c>
      <c r="N412" s="44">
        <f t="shared" si="211"/>
        <v>2107</v>
      </c>
      <c r="P412" s="44">
        <f t="shared" si="218"/>
        <v>411</v>
      </c>
      <c r="X412" s="46">
        <v>9</v>
      </c>
      <c r="Y412" s="43" t="str">
        <f t="shared" si="223"/>
        <v/>
      </c>
      <c r="Z412" s="44" t="str">
        <f t="shared" si="224"/>
        <v/>
      </c>
      <c r="AA412" s="44" t="str">
        <f t="shared" si="225"/>
        <v/>
      </c>
      <c r="AB412" s="44" t="str">
        <f t="shared" si="225"/>
        <v/>
      </c>
      <c r="AC412" s="44" t="str">
        <f t="shared" si="225"/>
        <v/>
      </c>
      <c r="AD412" s="44" t="str">
        <f t="shared" si="225"/>
        <v/>
      </c>
      <c r="AE412" s="44" t="str">
        <f t="shared" si="225"/>
        <v/>
      </c>
      <c r="AF412" s="44" t="str">
        <f t="shared" si="225"/>
        <v/>
      </c>
      <c r="AG412" s="44" t="str">
        <f t="shared" si="225"/>
        <v/>
      </c>
      <c r="AH412" s="44" t="str">
        <f t="shared" si="225"/>
        <v/>
      </c>
      <c r="AI412" s="44" t="str">
        <f t="shared" si="225"/>
        <v/>
      </c>
      <c r="AJ412" s="44" t="str">
        <f t="shared" si="225"/>
        <v/>
      </c>
      <c r="AK412" s="44" t="str">
        <f t="shared" si="226"/>
        <v/>
      </c>
      <c r="AL412" s="44" t="str">
        <f t="shared" si="226"/>
        <v/>
      </c>
      <c r="AM412" s="44" t="str">
        <f t="shared" si="226"/>
        <v/>
      </c>
      <c r="AN412" s="44" t="str">
        <f t="shared" si="226"/>
        <v/>
      </c>
      <c r="AO412" s="44" t="str">
        <f t="shared" si="226"/>
        <v/>
      </c>
      <c r="AP412" s="44" t="str">
        <f t="shared" si="226"/>
        <v/>
      </c>
      <c r="AQ412" s="44" t="str">
        <f t="shared" si="226"/>
        <v/>
      </c>
      <c r="AR412" s="44" t="str">
        <f t="shared" si="226"/>
        <v/>
      </c>
      <c r="AS412" s="44" t="str">
        <f t="shared" si="226"/>
        <v/>
      </c>
      <c r="AT412" s="44" t="str">
        <f t="shared" si="226"/>
        <v/>
      </c>
      <c r="AU412" s="44" t="str">
        <f t="shared" si="227"/>
        <v/>
      </c>
      <c r="AV412" s="44" t="str">
        <f t="shared" si="227"/>
        <v/>
      </c>
      <c r="AW412" s="44" t="str">
        <f t="shared" si="227"/>
        <v/>
      </c>
      <c r="AX412" s="44" t="str">
        <f t="shared" si="227"/>
        <v/>
      </c>
      <c r="AY412" s="44" t="str">
        <f t="shared" si="227"/>
        <v/>
      </c>
      <c r="AZ412" s="44" t="str">
        <f t="shared" si="227"/>
        <v/>
      </c>
    </row>
    <row r="413" spans="2:52" x14ac:dyDescent="0.2">
      <c r="B413" s="37">
        <f t="shared" si="208"/>
        <v>14</v>
      </c>
      <c r="C413" s="37">
        <f t="shared" si="209"/>
        <v>6</v>
      </c>
      <c r="D413" s="37" t="str">
        <f t="shared" si="210"/>
        <v>2003_14_6</v>
      </c>
      <c r="E413" s="37" t="str">
        <f t="shared" si="212"/>
        <v>2_6_14</v>
      </c>
      <c r="F413" s="37">
        <f t="shared" si="213"/>
        <v>2</v>
      </c>
      <c r="G413" s="37">
        <f t="shared" si="214"/>
        <v>108</v>
      </c>
      <c r="H413" s="37">
        <f t="shared" si="215"/>
        <v>2108</v>
      </c>
      <c r="I413" s="44">
        <v>2003</v>
      </c>
      <c r="J413" s="44" t="s">
        <v>142</v>
      </c>
      <c r="K413" s="44" t="s">
        <v>360</v>
      </c>
      <c r="L413" s="44" t="str">
        <f t="shared" si="216"/>
        <v>2003_工業</v>
      </c>
      <c r="M413" s="44" t="str">
        <f t="shared" si="217"/>
        <v>2003_工業_情報技術基礎</v>
      </c>
      <c r="N413" s="44">
        <f t="shared" si="211"/>
        <v>2108</v>
      </c>
      <c r="P413" s="44">
        <f t="shared" si="218"/>
        <v>412</v>
      </c>
      <c r="X413" s="46">
        <v>10</v>
      </c>
      <c r="Y413" s="43" t="str">
        <f t="shared" si="223"/>
        <v/>
      </c>
      <c r="Z413" s="44" t="str">
        <f t="shared" si="224"/>
        <v/>
      </c>
      <c r="AA413" s="44" t="str">
        <f t="shared" si="225"/>
        <v/>
      </c>
      <c r="AB413" s="44" t="str">
        <f t="shared" si="225"/>
        <v/>
      </c>
      <c r="AC413" s="44" t="str">
        <f t="shared" si="225"/>
        <v/>
      </c>
      <c r="AD413" s="44" t="str">
        <f t="shared" si="225"/>
        <v/>
      </c>
      <c r="AE413" s="44" t="str">
        <f t="shared" si="225"/>
        <v/>
      </c>
      <c r="AF413" s="44" t="str">
        <f t="shared" si="225"/>
        <v/>
      </c>
      <c r="AG413" s="44" t="str">
        <f t="shared" si="225"/>
        <v/>
      </c>
      <c r="AH413" s="44" t="str">
        <f t="shared" si="225"/>
        <v/>
      </c>
      <c r="AI413" s="44" t="str">
        <f t="shared" si="225"/>
        <v/>
      </c>
      <c r="AJ413" s="44" t="str">
        <f t="shared" si="225"/>
        <v/>
      </c>
      <c r="AK413" s="44" t="str">
        <f t="shared" si="226"/>
        <v/>
      </c>
      <c r="AL413" s="44" t="str">
        <f t="shared" si="226"/>
        <v/>
      </c>
      <c r="AM413" s="44" t="str">
        <f t="shared" si="226"/>
        <v/>
      </c>
      <c r="AN413" s="44" t="str">
        <f t="shared" si="226"/>
        <v/>
      </c>
      <c r="AO413" s="44" t="str">
        <f t="shared" si="226"/>
        <v/>
      </c>
      <c r="AP413" s="44" t="str">
        <f t="shared" si="226"/>
        <v/>
      </c>
      <c r="AQ413" s="44" t="str">
        <f t="shared" si="226"/>
        <v/>
      </c>
      <c r="AR413" s="44" t="str">
        <f t="shared" si="226"/>
        <v/>
      </c>
      <c r="AS413" s="44" t="str">
        <f t="shared" si="226"/>
        <v/>
      </c>
      <c r="AT413" s="44" t="str">
        <f t="shared" si="226"/>
        <v/>
      </c>
      <c r="AU413" s="44" t="str">
        <f t="shared" si="227"/>
        <v/>
      </c>
      <c r="AV413" s="44" t="str">
        <f t="shared" si="227"/>
        <v/>
      </c>
      <c r="AW413" s="44" t="str">
        <f t="shared" si="227"/>
        <v/>
      </c>
      <c r="AX413" s="44" t="str">
        <f t="shared" si="227"/>
        <v/>
      </c>
      <c r="AY413" s="44" t="str">
        <f t="shared" si="227"/>
        <v/>
      </c>
      <c r="AZ413" s="44" t="str">
        <f t="shared" si="227"/>
        <v/>
      </c>
    </row>
    <row r="414" spans="2:52" x14ac:dyDescent="0.2">
      <c r="B414" s="37">
        <f t="shared" si="208"/>
        <v>14</v>
      </c>
      <c r="C414" s="37">
        <f t="shared" si="209"/>
        <v>7</v>
      </c>
      <c r="D414" s="37" t="str">
        <f t="shared" si="210"/>
        <v>2003_14_7</v>
      </c>
      <c r="E414" s="37" t="str">
        <f t="shared" si="212"/>
        <v>2_7_14</v>
      </c>
      <c r="F414" s="37">
        <f t="shared" si="213"/>
        <v>2</v>
      </c>
      <c r="G414" s="37">
        <f t="shared" si="214"/>
        <v>109</v>
      </c>
      <c r="H414" s="37">
        <f t="shared" si="215"/>
        <v>2109</v>
      </c>
      <c r="I414" s="44">
        <v>2003</v>
      </c>
      <c r="J414" s="44" t="s">
        <v>142</v>
      </c>
      <c r="K414" s="44" t="s">
        <v>365</v>
      </c>
      <c r="L414" s="44" t="str">
        <f t="shared" si="216"/>
        <v>2003_工業</v>
      </c>
      <c r="M414" s="44" t="str">
        <f t="shared" si="217"/>
        <v>2003_工業_材料技術基礎</v>
      </c>
      <c r="N414" s="44">
        <f t="shared" si="211"/>
        <v>2109</v>
      </c>
      <c r="P414" s="44">
        <f t="shared" si="218"/>
        <v>413</v>
      </c>
      <c r="X414" s="46">
        <v>11</v>
      </c>
      <c r="Y414" s="43" t="str">
        <f t="shared" si="223"/>
        <v/>
      </c>
      <c r="Z414" s="44" t="str">
        <f t="shared" si="224"/>
        <v/>
      </c>
      <c r="AA414" s="44" t="str">
        <f t="shared" ref="AA414:AJ423" si="228">IFERROR(VLOOKUP($W$401&amp;"_"&amp;AA$401&amp;"_"&amp;$X414,$D:$K,8,0),"")</f>
        <v/>
      </c>
      <c r="AB414" s="44" t="str">
        <f t="shared" si="228"/>
        <v/>
      </c>
      <c r="AC414" s="44" t="str">
        <f t="shared" si="228"/>
        <v/>
      </c>
      <c r="AD414" s="44" t="str">
        <f t="shared" si="228"/>
        <v/>
      </c>
      <c r="AE414" s="44" t="str">
        <f t="shared" si="228"/>
        <v/>
      </c>
      <c r="AF414" s="44" t="str">
        <f t="shared" si="228"/>
        <v/>
      </c>
      <c r="AG414" s="44" t="str">
        <f t="shared" si="228"/>
        <v/>
      </c>
      <c r="AH414" s="44" t="str">
        <f t="shared" si="228"/>
        <v/>
      </c>
      <c r="AI414" s="44" t="str">
        <f t="shared" si="228"/>
        <v/>
      </c>
      <c r="AJ414" s="44" t="str">
        <f t="shared" si="228"/>
        <v/>
      </c>
      <c r="AK414" s="44" t="str">
        <f t="shared" ref="AK414:AT423" si="229">IFERROR(VLOOKUP($W$401&amp;"_"&amp;AK$401&amp;"_"&amp;$X414,$D:$K,8,0),"")</f>
        <v/>
      </c>
      <c r="AL414" s="44" t="str">
        <f t="shared" si="229"/>
        <v/>
      </c>
      <c r="AM414" s="44" t="str">
        <f t="shared" si="229"/>
        <v/>
      </c>
      <c r="AN414" s="44" t="str">
        <f t="shared" si="229"/>
        <v/>
      </c>
      <c r="AO414" s="44" t="str">
        <f t="shared" si="229"/>
        <v/>
      </c>
      <c r="AP414" s="44" t="str">
        <f t="shared" si="229"/>
        <v/>
      </c>
      <c r="AQ414" s="44" t="str">
        <f t="shared" si="229"/>
        <v/>
      </c>
      <c r="AR414" s="44" t="str">
        <f t="shared" si="229"/>
        <v/>
      </c>
      <c r="AS414" s="44" t="str">
        <f t="shared" si="229"/>
        <v/>
      </c>
      <c r="AT414" s="44" t="str">
        <f t="shared" si="229"/>
        <v/>
      </c>
      <c r="AU414" s="44" t="str">
        <f t="shared" ref="AU414:AZ423" si="230">IFERROR(VLOOKUP($W$401&amp;"_"&amp;AU$401&amp;"_"&amp;$X414,$D:$K,8,0),"")</f>
        <v/>
      </c>
      <c r="AV414" s="44" t="str">
        <f t="shared" si="230"/>
        <v/>
      </c>
      <c r="AW414" s="44" t="str">
        <f t="shared" si="230"/>
        <v/>
      </c>
      <c r="AX414" s="44" t="str">
        <f t="shared" si="230"/>
        <v/>
      </c>
      <c r="AY414" s="44" t="str">
        <f t="shared" si="230"/>
        <v/>
      </c>
      <c r="AZ414" s="44" t="str">
        <f t="shared" si="230"/>
        <v/>
      </c>
    </row>
    <row r="415" spans="2:52" x14ac:dyDescent="0.2">
      <c r="B415" s="37">
        <f t="shared" si="208"/>
        <v>14</v>
      </c>
      <c r="C415" s="37">
        <f t="shared" si="209"/>
        <v>8</v>
      </c>
      <c r="D415" s="37" t="str">
        <f t="shared" si="210"/>
        <v>2003_14_8</v>
      </c>
      <c r="E415" s="37" t="str">
        <f t="shared" si="212"/>
        <v>2_8_14</v>
      </c>
      <c r="F415" s="37">
        <f t="shared" si="213"/>
        <v>2</v>
      </c>
      <c r="G415" s="37">
        <f t="shared" si="214"/>
        <v>110</v>
      </c>
      <c r="H415" s="37">
        <f t="shared" si="215"/>
        <v>2110</v>
      </c>
      <c r="I415" s="44">
        <v>2003</v>
      </c>
      <c r="J415" s="44" t="s">
        <v>142</v>
      </c>
      <c r="K415" s="44" t="s">
        <v>367</v>
      </c>
      <c r="L415" s="44" t="str">
        <f t="shared" si="216"/>
        <v>2003_工業</v>
      </c>
      <c r="M415" s="44" t="str">
        <f t="shared" si="217"/>
        <v>2003_工業_生産システム技術</v>
      </c>
      <c r="N415" s="44">
        <f t="shared" si="211"/>
        <v>2110</v>
      </c>
      <c r="P415" s="44">
        <f t="shared" si="218"/>
        <v>414</v>
      </c>
      <c r="X415" s="46">
        <v>12</v>
      </c>
      <c r="Y415" s="43" t="str">
        <f t="shared" si="223"/>
        <v/>
      </c>
      <c r="Z415" s="44" t="str">
        <f t="shared" si="224"/>
        <v/>
      </c>
      <c r="AA415" s="44" t="str">
        <f t="shared" si="228"/>
        <v/>
      </c>
      <c r="AB415" s="44" t="str">
        <f t="shared" si="228"/>
        <v/>
      </c>
      <c r="AC415" s="44" t="str">
        <f t="shared" si="228"/>
        <v/>
      </c>
      <c r="AD415" s="44" t="str">
        <f t="shared" si="228"/>
        <v/>
      </c>
      <c r="AE415" s="44" t="str">
        <f t="shared" si="228"/>
        <v/>
      </c>
      <c r="AF415" s="44" t="str">
        <f t="shared" si="228"/>
        <v/>
      </c>
      <c r="AG415" s="44" t="str">
        <f t="shared" si="228"/>
        <v/>
      </c>
      <c r="AH415" s="44" t="str">
        <f t="shared" si="228"/>
        <v/>
      </c>
      <c r="AI415" s="44" t="str">
        <f t="shared" si="228"/>
        <v/>
      </c>
      <c r="AJ415" s="44" t="str">
        <f t="shared" si="228"/>
        <v/>
      </c>
      <c r="AK415" s="44" t="str">
        <f t="shared" si="229"/>
        <v/>
      </c>
      <c r="AL415" s="44" t="str">
        <f t="shared" si="229"/>
        <v/>
      </c>
      <c r="AM415" s="44" t="str">
        <f t="shared" si="229"/>
        <v/>
      </c>
      <c r="AN415" s="44" t="str">
        <f t="shared" si="229"/>
        <v/>
      </c>
      <c r="AO415" s="44" t="str">
        <f t="shared" si="229"/>
        <v/>
      </c>
      <c r="AP415" s="44" t="str">
        <f t="shared" si="229"/>
        <v/>
      </c>
      <c r="AQ415" s="44" t="str">
        <f t="shared" si="229"/>
        <v/>
      </c>
      <c r="AR415" s="44" t="str">
        <f t="shared" si="229"/>
        <v/>
      </c>
      <c r="AS415" s="44" t="str">
        <f t="shared" si="229"/>
        <v/>
      </c>
      <c r="AT415" s="44" t="str">
        <f t="shared" si="229"/>
        <v/>
      </c>
      <c r="AU415" s="44" t="str">
        <f t="shared" si="230"/>
        <v/>
      </c>
      <c r="AV415" s="44" t="str">
        <f t="shared" si="230"/>
        <v/>
      </c>
      <c r="AW415" s="44" t="str">
        <f t="shared" si="230"/>
        <v/>
      </c>
      <c r="AX415" s="44" t="str">
        <f t="shared" si="230"/>
        <v/>
      </c>
      <c r="AY415" s="44" t="str">
        <f t="shared" si="230"/>
        <v/>
      </c>
      <c r="AZ415" s="44" t="str">
        <f t="shared" si="230"/>
        <v/>
      </c>
    </row>
    <row r="416" spans="2:52" x14ac:dyDescent="0.2">
      <c r="B416" s="37">
        <f t="shared" si="208"/>
        <v>14</v>
      </c>
      <c r="C416" s="37">
        <f t="shared" si="209"/>
        <v>9</v>
      </c>
      <c r="D416" s="37" t="str">
        <f t="shared" si="210"/>
        <v>2003_14_9</v>
      </c>
      <c r="E416" s="37" t="str">
        <f t="shared" si="212"/>
        <v>2_9_14</v>
      </c>
      <c r="F416" s="37">
        <f t="shared" si="213"/>
        <v>2</v>
      </c>
      <c r="G416" s="37">
        <f t="shared" si="214"/>
        <v>111</v>
      </c>
      <c r="H416" s="37">
        <f t="shared" si="215"/>
        <v>2111</v>
      </c>
      <c r="I416" s="44">
        <v>2003</v>
      </c>
      <c r="J416" s="44" t="s">
        <v>142</v>
      </c>
      <c r="K416" s="44" t="s">
        <v>370</v>
      </c>
      <c r="L416" s="44" t="str">
        <f t="shared" si="216"/>
        <v>2003_工業</v>
      </c>
      <c r="M416" s="44" t="str">
        <f t="shared" si="217"/>
        <v>2003_工業_工業技術英語</v>
      </c>
      <c r="N416" s="44">
        <f t="shared" si="211"/>
        <v>2111</v>
      </c>
      <c r="P416" s="44">
        <f t="shared" si="218"/>
        <v>415</v>
      </c>
      <c r="X416" s="46">
        <v>13</v>
      </c>
      <c r="Y416" s="43" t="str">
        <f t="shared" si="223"/>
        <v/>
      </c>
      <c r="Z416" s="44" t="str">
        <f t="shared" si="224"/>
        <v/>
      </c>
      <c r="AA416" s="44" t="str">
        <f t="shared" si="228"/>
        <v/>
      </c>
      <c r="AB416" s="44" t="str">
        <f t="shared" si="228"/>
        <v/>
      </c>
      <c r="AC416" s="44" t="str">
        <f t="shared" si="228"/>
        <v/>
      </c>
      <c r="AD416" s="44" t="str">
        <f t="shared" si="228"/>
        <v/>
      </c>
      <c r="AE416" s="44" t="str">
        <f t="shared" si="228"/>
        <v/>
      </c>
      <c r="AF416" s="44" t="str">
        <f t="shared" si="228"/>
        <v/>
      </c>
      <c r="AG416" s="44" t="str">
        <f t="shared" si="228"/>
        <v/>
      </c>
      <c r="AH416" s="44" t="str">
        <f t="shared" si="228"/>
        <v/>
      </c>
      <c r="AI416" s="44" t="str">
        <f t="shared" si="228"/>
        <v/>
      </c>
      <c r="AJ416" s="44" t="str">
        <f t="shared" si="228"/>
        <v/>
      </c>
      <c r="AK416" s="44" t="str">
        <f t="shared" si="229"/>
        <v/>
      </c>
      <c r="AL416" s="44" t="str">
        <f t="shared" si="229"/>
        <v/>
      </c>
      <c r="AM416" s="44" t="str">
        <f t="shared" si="229"/>
        <v/>
      </c>
      <c r="AN416" s="44" t="str">
        <f t="shared" si="229"/>
        <v/>
      </c>
      <c r="AO416" s="44" t="str">
        <f t="shared" si="229"/>
        <v/>
      </c>
      <c r="AP416" s="44" t="str">
        <f t="shared" si="229"/>
        <v/>
      </c>
      <c r="AQ416" s="44" t="str">
        <f t="shared" si="229"/>
        <v/>
      </c>
      <c r="AR416" s="44" t="str">
        <f t="shared" si="229"/>
        <v/>
      </c>
      <c r="AS416" s="44" t="str">
        <f t="shared" si="229"/>
        <v/>
      </c>
      <c r="AT416" s="44" t="str">
        <f t="shared" si="229"/>
        <v/>
      </c>
      <c r="AU416" s="44" t="str">
        <f t="shared" si="230"/>
        <v/>
      </c>
      <c r="AV416" s="44" t="str">
        <f t="shared" si="230"/>
        <v/>
      </c>
      <c r="AW416" s="44" t="str">
        <f t="shared" si="230"/>
        <v/>
      </c>
      <c r="AX416" s="44" t="str">
        <f t="shared" si="230"/>
        <v/>
      </c>
      <c r="AY416" s="44" t="str">
        <f t="shared" si="230"/>
        <v/>
      </c>
      <c r="AZ416" s="44" t="str">
        <f t="shared" si="230"/>
        <v/>
      </c>
    </row>
    <row r="417" spans="2:52" x14ac:dyDescent="0.2">
      <c r="B417" s="37">
        <f t="shared" si="208"/>
        <v>14</v>
      </c>
      <c r="C417" s="37">
        <f t="shared" si="209"/>
        <v>10</v>
      </c>
      <c r="D417" s="37" t="str">
        <f t="shared" si="210"/>
        <v>2003_14_10</v>
      </c>
      <c r="E417" s="37" t="str">
        <f t="shared" si="212"/>
        <v>2_10_14</v>
      </c>
      <c r="F417" s="37">
        <f t="shared" si="213"/>
        <v>2</v>
      </c>
      <c r="G417" s="37">
        <f t="shared" si="214"/>
        <v>112</v>
      </c>
      <c r="H417" s="37">
        <f t="shared" si="215"/>
        <v>2112</v>
      </c>
      <c r="I417" s="44">
        <v>2003</v>
      </c>
      <c r="J417" s="44" t="s">
        <v>142</v>
      </c>
      <c r="K417" s="44" t="s">
        <v>148</v>
      </c>
      <c r="L417" s="44" t="str">
        <f t="shared" si="216"/>
        <v>2003_工業</v>
      </c>
      <c r="M417" s="44" t="str">
        <f t="shared" si="217"/>
        <v>2003_工業_工業管理技術</v>
      </c>
      <c r="N417" s="44">
        <f t="shared" si="211"/>
        <v>2112</v>
      </c>
      <c r="P417" s="44">
        <f t="shared" si="218"/>
        <v>416</v>
      </c>
      <c r="X417" s="46">
        <v>14</v>
      </c>
      <c r="Y417" s="43" t="str">
        <f t="shared" si="223"/>
        <v/>
      </c>
      <c r="Z417" s="44" t="str">
        <f t="shared" si="224"/>
        <v/>
      </c>
      <c r="AA417" s="44" t="str">
        <f t="shared" si="228"/>
        <v/>
      </c>
      <c r="AB417" s="44" t="str">
        <f t="shared" si="228"/>
        <v/>
      </c>
      <c r="AC417" s="44" t="str">
        <f t="shared" si="228"/>
        <v/>
      </c>
      <c r="AD417" s="44" t="str">
        <f t="shared" si="228"/>
        <v/>
      </c>
      <c r="AE417" s="44" t="str">
        <f t="shared" si="228"/>
        <v/>
      </c>
      <c r="AF417" s="44" t="str">
        <f t="shared" si="228"/>
        <v/>
      </c>
      <c r="AG417" s="44" t="str">
        <f t="shared" si="228"/>
        <v/>
      </c>
      <c r="AH417" s="44" t="str">
        <f t="shared" si="228"/>
        <v/>
      </c>
      <c r="AI417" s="44" t="str">
        <f t="shared" si="228"/>
        <v/>
      </c>
      <c r="AJ417" s="44" t="str">
        <f t="shared" si="228"/>
        <v/>
      </c>
      <c r="AK417" s="44" t="str">
        <f t="shared" si="229"/>
        <v/>
      </c>
      <c r="AL417" s="44" t="str">
        <f t="shared" si="229"/>
        <v/>
      </c>
      <c r="AM417" s="44" t="str">
        <f t="shared" si="229"/>
        <v/>
      </c>
      <c r="AN417" s="44" t="str">
        <f t="shared" si="229"/>
        <v/>
      </c>
      <c r="AO417" s="44" t="str">
        <f t="shared" si="229"/>
        <v/>
      </c>
      <c r="AP417" s="44" t="str">
        <f t="shared" si="229"/>
        <v/>
      </c>
      <c r="AQ417" s="44" t="str">
        <f t="shared" si="229"/>
        <v/>
      </c>
      <c r="AR417" s="44" t="str">
        <f t="shared" si="229"/>
        <v/>
      </c>
      <c r="AS417" s="44" t="str">
        <f t="shared" si="229"/>
        <v/>
      </c>
      <c r="AT417" s="44" t="str">
        <f t="shared" si="229"/>
        <v/>
      </c>
      <c r="AU417" s="44" t="str">
        <f t="shared" si="230"/>
        <v/>
      </c>
      <c r="AV417" s="44" t="str">
        <f t="shared" si="230"/>
        <v/>
      </c>
      <c r="AW417" s="44" t="str">
        <f t="shared" si="230"/>
        <v/>
      </c>
      <c r="AX417" s="44" t="str">
        <f t="shared" si="230"/>
        <v/>
      </c>
      <c r="AY417" s="44" t="str">
        <f t="shared" si="230"/>
        <v/>
      </c>
      <c r="AZ417" s="44" t="str">
        <f t="shared" si="230"/>
        <v/>
      </c>
    </row>
    <row r="418" spans="2:52" x14ac:dyDescent="0.2">
      <c r="B418" s="37">
        <f t="shared" si="208"/>
        <v>14</v>
      </c>
      <c r="C418" s="37">
        <f t="shared" si="209"/>
        <v>11</v>
      </c>
      <c r="D418" s="37" t="str">
        <f t="shared" si="210"/>
        <v>2003_14_11</v>
      </c>
      <c r="E418" s="37" t="str">
        <f t="shared" si="212"/>
        <v>2_11_14</v>
      </c>
      <c r="F418" s="37">
        <f t="shared" si="213"/>
        <v>2</v>
      </c>
      <c r="G418" s="37">
        <f t="shared" si="214"/>
        <v>113</v>
      </c>
      <c r="H418" s="37">
        <f t="shared" si="215"/>
        <v>2113</v>
      </c>
      <c r="I418" s="44">
        <v>2003</v>
      </c>
      <c r="J418" s="44" t="s">
        <v>142</v>
      </c>
      <c r="K418" s="44" t="s">
        <v>149</v>
      </c>
      <c r="L418" s="44" t="str">
        <f t="shared" si="216"/>
        <v>2003_工業</v>
      </c>
      <c r="M418" s="44" t="str">
        <f t="shared" si="217"/>
        <v>2003_工業_機械工作</v>
      </c>
      <c r="N418" s="44">
        <f t="shared" si="211"/>
        <v>2113</v>
      </c>
      <c r="P418" s="44">
        <f t="shared" si="218"/>
        <v>417</v>
      </c>
      <c r="X418" s="46">
        <v>15</v>
      </c>
      <c r="Y418" s="43" t="str">
        <f t="shared" si="223"/>
        <v/>
      </c>
      <c r="Z418" s="44" t="str">
        <f t="shared" si="224"/>
        <v/>
      </c>
      <c r="AA418" s="44" t="str">
        <f t="shared" si="228"/>
        <v/>
      </c>
      <c r="AB418" s="44" t="str">
        <f t="shared" si="228"/>
        <v/>
      </c>
      <c r="AC418" s="44" t="str">
        <f t="shared" si="228"/>
        <v/>
      </c>
      <c r="AD418" s="44" t="str">
        <f t="shared" si="228"/>
        <v/>
      </c>
      <c r="AE418" s="44" t="str">
        <f t="shared" si="228"/>
        <v/>
      </c>
      <c r="AF418" s="44" t="str">
        <f t="shared" si="228"/>
        <v/>
      </c>
      <c r="AG418" s="44" t="str">
        <f t="shared" si="228"/>
        <v/>
      </c>
      <c r="AH418" s="44" t="str">
        <f t="shared" si="228"/>
        <v/>
      </c>
      <c r="AI418" s="44" t="str">
        <f t="shared" si="228"/>
        <v/>
      </c>
      <c r="AJ418" s="44" t="str">
        <f t="shared" si="228"/>
        <v/>
      </c>
      <c r="AK418" s="44" t="str">
        <f t="shared" si="229"/>
        <v/>
      </c>
      <c r="AL418" s="44" t="str">
        <f t="shared" si="229"/>
        <v/>
      </c>
      <c r="AM418" s="44" t="str">
        <f t="shared" si="229"/>
        <v/>
      </c>
      <c r="AN418" s="44" t="str">
        <f t="shared" si="229"/>
        <v/>
      </c>
      <c r="AO418" s="44" t="str">
        <f t="shared" si="229"/>
        <v/>
      </c>
      <c r="AP418" s="44" t="str">
        <f t="shared" si="229"/>
        <v/>
      </c>
      <c r="AQ418" s="44" t="str">
        <f t="shared" si="229"/>
        <v/>
      </c>
      <c r="AR418" s="44" t="str">
        <f t="shared" si="229"/>
        <v/>
      </c>
      <c r="AS418" s="44" t="str">
        <f t="shared" si="229"/>
        <v/>
      </c>
      <c r="AT418" s="44" t="str">
        <f t="shared" si="229"/>
        <v/>
      </c>
      <c r="AU418" s="44" t="str">
        <f t="shared" si="230"/>
        <v/>
      </c>
      <c r="AV418" s="44" t="str">
        <f t="shared" si="230"/>
        <v/>
      </c>
      <c r="AW418" s="44" t="str">
        <f t="shared" si="230"/>
        <v/>
      </c>
      <c r="AX418" s="44" t="str">
        <f t="shared" si="230"/>
        <v/>
      </c>
      <c r="AY418" s="44" t="str">
        <f t="shared" si="230"/>
        <v/>
      </c>
      <c r="AZ418" s="44" t="str">
        <f t="shared" si="230"/>
        <v/>
      </c>
    </row>
    <row r="419" spans="2:52" x14ac:dyDescent="0.2">
      <c r="B419" s="37">
        <f t="shared" si="208"/>
        <v>14</v>
      </c>
      <c r="C419" s="37">
        <f t="shared" si="209"/>
        <v>12</v>
      </c>
      <c r="D419" s="37" t="str">
        <f t="shared" si="210"/>
        <v>2003_14_12</v>
      </c>
      <c r="E419" s="37" t="str">
        <f t="shared" si="212"/>
        <v>2_12_14</v>
      </c>
      <c r="F419" s="37">
        <f t="shared" si="213"/>
        <v>2</v>
      </c>
      <c r="G419" s="37">
        <f t="shared" si="214"/>
        <v>114</v>
      </c>
      <c r="H419" s="37">
        <f t="shared" si="215"/>
        <v>2114</v>
      </c>
      <c r="I419" s="44">
        <v>2003</v>
      </c>
      <c r="J419" s="44" t="s">
        <v>142</v>
      </c>
      <c r="K419" s="44" t="s">
        <v>150</v>
      </c>
      <c r="L419" s="44" t="str">
        <f t="shared" si="216"/>
        <v>2003_工業</v>
      </c>
      <c r="M419" s="44" t="str">
        <f t="shared" si="217"/>
        <v>2003_工業_機械設計</v>
      </c>
      <c r="N419" s="44">
        <f t="shared" si="211"/>
        <v>2114</v>
      </c>
      <c r="P419" s="44">
        <f t="shared" si="218"/>
        <v>418</v>
      </c>
      <c r="X419" s="46">
        <v>16</v>
      </c>
      <c r="Y419" s="43" t="str">
        <f t="shared" si="223"/>
        <v/>
      </c>
      <c r="Z419" s="44" t="str">
        <f t="shared" si="224"/>
        <v/>
      </c>
      <c r="AA419" s="44" t="str">
        <f t="shared" si="228"/>
        <v/>
      </c>
      <c r="AB419" s="44" t="str">
        <f t="shared" si="228"/>
        <v/>
      </c>
      <c r="AC419" s="44" t="str">
        <f t="shared" si="228"/>
        <v/>
      </c>
      <c r="AD419" s="44" t="str">
        <f t="shared" si="228"/>
        <v/>
      </c>
      <c r="AE419" s="44" t="str">
        <f t="shared" si="228"/>
        <v/>
      </c>
      <c r="AF419" s="44" t="str">
        <f t="shared" si="228"/>
        <v/>
      </c>
      <c r="AG419" s="44" t="str">
        <f t="shared" si="228"/>
        <v/>
      </c>
      <c r="AH419" s="44" t="str">
        <f t="shared" si="228"/>
        <v/>
      </c>
      <c r="AI419" s="44" t="str">
        <f t="shared" si="228"/>
        <v/>
      </c>
      <c r="AJ419" s="44" t="str">
        <f t="shared" si="228"/>
        <v/>
      </c>
      <c r="AK419" s="44" t="str">
        <f t="shared" si="229"/>
        <v/>
      </c>
      <c r="AL419" s="44" t="str">
        <f t="shared" si="229"/>
        <v/>
      </c>
      <c r="AM419" s="44" t="str">
        <f t="shared" si="229"/>
        <v/>
      </c>
      <c r="AN419" s="44" t="str">
        <f t="shared" si="229"/>
        <v/>
      </c>
      <c r="AO419" s="44" t="str">
        <f t="shared" si="229"/>
        <v/>
      </c>
      <c r="AP419" s="44" t="str">
        <f t="shared" si="229"/>
        <v/>
      </c>
      <c r="AQ419" s="44" t="str">
        <f t="shared" si="229"/>
        <v/>
      </c>
      <c r="AR419" s="44" t="str">
        <f t="shared" si="229"/>
        <v/>
      </c>
      <c r="AS419" s="44" t="str">
        <f t="shared" si="229"/>
        <v/>
      </c>
      <c r="AT419" s="44" t="str">
        <f t="shared" si="229"/>
        <v/>
      </c>
      <c r="AU419" s="44" t="str">
        <f t="shared" si="230"/>
        <v/>
      </c>
      <c r="AV419" s="44" t="str">
        <f t="shared" si="230"/>
        <v/>
      </c>
      <c r="AW419" s="44" t="str">
        <f t="shared" si="230"/>
        <v/>
      </c>
      <c r="AX419" s="44" t="str">
        <f t="shared" si="230"/>
        <v/>
      </c>
      <c r="AY419" s="44" t="str">
        <f t="shared" si="230"/>
        <v/>
      </c>
      <c r="AZ419" s="44" t="str">
        <f t="shared" si="230"/>
        <v/>
      </c>
    </row>
    <row r="420" spans="2:52" x14ac:dyDescent="0.2">
      <c r="B420" s="37">
        <f t="shared" si="208"/>
        <v>14</v>
      </c>
      <c r="C420" s="37">
        <f t="shared" si="209"/>
        <v>13</v>
      </c>
      <c r="D420" s="37" t="str">
        <f t="shared" si="210"/>
        <v>2003_14_13</v>
      </c>
      <c r="E420" s="37" t="str">
        <f t="shared" si="212"/>
        <v>2_13_14</v>
      </c>
      <c r="F420" s="37">
        <f t="shared" si="213"/>
        <v>2</v>
      </c>
      <c r="G420" s="37">
        <f t="shared" si="214"/>
        <v>115</v>
      </c>
      <c r="H420" s="37">
        <f t="shared" si="215"/>
        <v>2115</v>
      </c>
      <c r="I420" s="44">
        <v>2003</v>
      </c>
      <c r="J420" s="44" t="s">
        <v>142</v>
      </c>
      <c r="K420" s="44" t="s">
        <v>151</v>
      </c>
      <c r="L420" s="44" t="str">
        <f t="shared" si="216"/>
        <v>2003_工業</v>
      </c>
      <c r="M420" s="44" t="str">
        <f t="shared" si="217"/>
        <v>2003_工業_原動機</v>
      </c>
      <c r="N420" s="44">
        <f t="shared" si="211"/>
        <v>2115</v>
      </c>
      <c r="P420" s="44">
        <f t="shared" si="218"/>
        <v>419</v>
      </c>
      <c r="X420" s="46">
        <v>17</v>
      </c>
      <c r="Y420" s="43" t="str">
        <f t="shared" si="223"/>
        <v/>
      </c>
      <c r="Z420" s="44" t="str">
        <f t="shared" si="224"/>
        <v/>
      </c>
      <c r="AA420" s="44" t="str">
        <f t="shared" si="228"/>
        <v/>
      </c>
      <c r="AB420" s="44" t="str">
        <f t="shared" si="228"/>
        <v/>
      </c>
      <c r="AC420" s="44" t="str">
        <f t="shared" si="228"/>
        <v/>
      </c>
      <c r="AD420" s="44" t="str">
        <f t="shared" si="228"/>
        <v/>
      </c>
      <c r="AE420" s="44" t="str">
        <f t="shared" si="228"/>
        <v/>
      </c>
      <c r="AF420" s="44" t="str">
        <f t="shared" si="228"/>
        <v/>
      </c>
      <c r="AG420" s="44" t="str">
        <f t="shared" si="228"/>
        <v/>
      </c>
      <c r="AH420" s="44" t="str">
        <f t="shared" si="228"/>
        <v/>
      </c>
      <c r="AI420" s="44" t="str">
        <f t="shared" si="228"/>
        <v/>
      </c>
      <c r="AJ420" s="44" t="str">
        <f t="shared" si="228"/>
        <v/>
      </c>
      <c r="AK420" s="44" t="str">
        <f t="shared" si="229"/>
        <v/>
      </c>
      <c r="AL420" s="44" t="str">
        <f t="shared" si="229"/>
        <v/>
      </c>
      <c r="AM420" s="44" t="str">
        <f t="shared" si="229"/>
        <v/>
      </c>
      <c r="AN420" s="44" t="str">
        <f t="shared" si="229"/>
        <v/>
      </c>
      <c r="AO420" s="44" t="str">
        <f t="shared" si="229"/>
        <v/>
      </c>
      <c r="AP420" s="44" t="str">
        <f t="shared" si="229"/>
        <v/>
      </c>
      <c r="AQ420" s="44" t="str">
        <f t="shared" si="229"/>
        <v/>
      </c>
      <c r="AR420" s="44" t="str">
        <f t="shared" si="229"/>
        <v/>
      </c>
      <c r="AS420" s="44" t="str">
        <f t="shared" si="229"/>
        <v/>
      </c>
      <c r="AT420" s="44" t="str">
        <f t="shared" si="229"/>
        <v/>
      </c>
      <c r="AU420" s="44" t="str">
        <f t="shared" si="230"/>
        <v/>
      </c>
      <c r="AV420" s="44" t="str">
        <f t="shared" si="230"/>
        <v/>
      </c>
      <c r="AW420" s="44" t="str">
        <f t="shared" si="230"/>
        <v/>
      </c>
      <c r="AX420" s="44" t="str">
        <f t="shared" si="230"/>
        <v/>
      </c>
      <c r="AY420" s="44" t="str">
        <f t="shared" si="230"/>
        <v/>
      </c>
      <c r="AZ420" s="44" t="str">
        <f t="shared" si="230"/>
        <v/>
      </c>
    </row>
    <row r="421" spans="2:52" x14ac:dyDescent="0.2">
      <c r="B421" s="37">
        <f t="shared" si="208"/>
        <v>14</v>
      </c>
      <c r="C421" s="37">
        <f t="shared" si="209"/>
        <v>14</v>
      </c>
      <c r="D421" s="37" t="str">
        <f t="shared" si="210"/>
        <v>2003_14_14</v>
      </c>
      <c r="E421" s="37" t="str">
        <f t="shared" si="212"/>
        <v>2_14_14</v>
      </c>
      <c r="F421" s="37">
        <f t="shared" si="213"/>
        <v>2</v>
      </c>
      <c r="G421" s="37">
        <f t="shared" si="214"/>
        <v>116</v>
      </c>
      <c r="H421" s="37">
        <f t="shared" si="215"/>
        <v>2116</v>
      </c>
      <c r="I421" s="44">
        <v>2003</v>
      </c>
      <c r="J421" s="44" t="s">
        <v>142</v>
      </c>
      <c r="K421" s="44" t="s">
        <v>152</v>
      </c>
      <c r="L421" s="44" t="str">
        <f t="shared" si="216"/>
        <v>2003_工業</v>
      </c>
      <c r="M421" s="44" t="str">
        <f t="shared" si="217"/>
        <v>2003_工業_電子機械</v>
      </c>
      <c r="N421" s="44">
        <f t="shared" si="211"/>
        <v>2116</v>
      </c>
      <c r="P421" s="44">
        <f t="shared" si="218"/>
        <v>420</v>
      </c>
      <c r="X421" s="46">
        <v>18</v>
      </c>
      <c r="Y421" s="43" t="str">
        <f t="shared" si="223"/>
        <v/>
      </c>
      <c r="Z421" s="44" t="str">
        <f t="shared" si="224"/>
        <v/>
      </c>
      <c r="AA421" s="44" t="str">
        <f t="shared" si="228"/>
        <v/>
      </c>
      <c r="AB421" s="44" t="str">
        <f t="shared" si="228"/>
        <v/>
      </c>
      <c r="AC421" s="44" t="str">
        <f t="shared" si="228"/>
        <v/>
      </c>
      <c r="AD421" s="44" t="str">
        <f t="shared" si="228"/>
        <v/>
      </c>
      <c r="AE421" s="44" t="str">
        <f t="shared" si="228"/>
        <v/>
      </c>
      <c r="AF421" s="44" t="str">
        <f t="shared" si="228"/>
        <v/>
      </c>
      <c r="AG421" s="44" t="str">
        <f t="shared" si="228"/>
        <v/>
      </c>
      <c r="AH421" s="44" t="str">
        <f t="shared" si="228"/>
        <v/>
      </c>
      <c r="AI421" s="44" t="str">
        <f t="shared" si="228"/>
        <v/>
      </c>
      <c r="AJ421" s="44" t="str">
        <f t="shared" si="228"/>
        <v/>
      </c>
      <c r="AK421" s="44" t="str">
        <f t="shared" si="229"/>
        <v/>
      </c>
      <c r="AL421" s="44" t="str">
        <f t="shared" si="229"/>
        <v/>
      </c>
      <c r="AM421" s="44" t="str">
        <f t="shared" si="229"/>
        <v/>
      </c>
      <c r="AN421" s="44" t="str">
        <f t="shared" si="229"/>
        <v/>
      </c>
      <c r="AO421" s="44" t="str">
        <f t="shared" si="229"/>
        <v/>
      </c>
      <c r="AP421" s="44" t="str">
        <f t="shared" si="229"/>
        <v/>
      </c>
      <c r="AQ421" s="44" t="str">
        <f t="shared" si="229"/>
        <v/>
      </c>
      <c r="AR421" s="44" t="str">
        <f t="shared" si="229"/>
        <v/>
      </c>
      <c r="AS421" s="44" t="str">
        <f t="shared" si="229"/>
        <v/>
      </c>
      <c r="AT421" s="44" t="str">
        <f t="shared" si="229"/>
        <v/>
      </c>
      <c r="AU421" s="44" t="str">
        <f t="shared" si="230"/>
        <v/>
      </c>
      <c r="AV421" s="44" t="str">
        <f t="shared" si="230"/>
        <v/>
      </c>
      <c r="AW421" s="44" t="str">
        <f t="shared" si="230"/>
        <v/>
      </c>
      <c r="AX421" s="44" t="str">
        <f t="shared" si="230"/>
        <v/>
      </c>
      <c r="AY421" s="44" t="str">
        <f t="shared" si="230"/>
        <v/>
      </c>
      <c r="AZ421" s="44" t="str">
        <f t="shared" si="230"/>
        <v/>
      </c>
    </row>
    <row r="422" spans="2:52" x14ac:dyDescent="0.2">
      <c r="B422" s="37">
        <f t="shared" si="208"/>
        <v>14</v>
      </c>
      <c r="C422" s="37">
        <f t="shared" si="209"/>
        <v>15</v>
      </c>
      <c r="D422" s="37" t="str">
        <f t="shared" si="210"/>
        <v>2003_14_15</v>
      </c>
      <c r="E422" s="37" t="str">
        <f t="shared" si="212"/>
        <v>2_15_14</v>
      </c>
      <c r="F422" s="37">
        <f t="shared" si="213"/>
        <v>2</v>
      </c>
      <c r="G422" s="37">
        <f t="shared" si="214"/>
        <v>117</v>
      </c>
      <c r="H422" s="37">
        <f t="shared" si="215"/>
        <v>2117</v>
      </c>
      <c r="I422" s="44">
        <v>2003</v>
      </c>
      <c r="J422" s="44" t="s">
        <v>142</v>
      </c>
      <c r="K422" s="44" t="s">
        <v>382</v>
      </c>
      <c r="L422" s="44" t="str">
        <f t="shared" si="216"/>
        <v>2003_工業</v>
      </c>
      <c r="M422" s="44" t="str">
        <f t="shared" si="217"/>
        <v>2003_工業_電子機械応用</v>
      </c>
      <c r="N422" s="44">
        <f t="shared" si="211"/>
        <v>2117</v>
      </c>
      <c r="P422" s="44">
        <f t="shared" si="218"/>
        <v>421</v>
      </c>
      <c r="X422" s="46">
        <v>19</v>
      </c>
      <c r="Y422" s="43" t="str">
        <f t="shared" si="223"/>
        <v/>
      </c>
      <c r="Z422" s="44" t="str">
        <f t="shared" si="224"/>
        <v/>
      </c>
      <c r="AA422" s="44" t="str">
        <f t="shared" si="228"/>
        <v/>
      </c>
      <c r="AB422" s="44" t="str">
        <f t="shared" si="228"/>
        <v/>
      </c>
      <c r="AC422" s="44" t="str">
        <f t="shared" si="228"/>
        <v/>
      </c>
      <c r="AD422" s="44" t="str">
        <f t="shared" si="228"/>
        <v/>
      </c>
      <c r="AE422" s="44" t="str">
        <f t="shared" si="228"/>
        <v/>
      </c>
      <c r="AF422" s="44" t="str">
        <f t="shared" si="228"/>
        <v/>
      </c>
      <c r="AG422" s="44" t="str">
        <f t="shared" si="228"/>
        <v/>
      </c>
      <c r="AH422" s="44" t="str">
        <f t="shared" si="228"/>
        <v/>
      </c>
      <c r="AI422" s="44" t="str">
        <f t="shared" si="228"/>
        <v/>
      </c>
      <c r="AJ422" s="44" t="str">
        <f t="shared" si="228"/>
        <v/>
      </c>
      <c r="AK422" s="44" t="str">
        <f t="shared" si="229"/>
        <v/>
      </c>
      <c r="AL422" s="44" t="str">
        <f t="shared" si="229"/>
        <v/>
      </c>
      <c r="AM422" s="44" t="str">
        <f t="shared" si="229"/>
        <v/>
      </c>
      <c r="AN422" s="44" t="str">
        <f t="shared" si="229"/>
        <v/>
      </c>
      <c r="AO422" s="44" t="str">
        <f t="shared" si="229"/>
        <v/>
      </c>
      <c r="AP422" s="44" t="str">
        <f t="shared" si="229"/>
        <v/>
      </c>
      <c r="AQ422" s="44" t="str">
        <f t="shared" si="229"/>
        <v/>
      </c>
      <c r="AR422" s="44" t="str">
        <f t="shared" si="229"/>
        <v/>
      </c>
      <c r="AS422" s="44" t="str">
        <f t="shared" si="229"/>
        <v/>
      </c>
      <c r="AT422" s="44" t="str">
        <f t="shared" si="229"/>
        <v/>
      </c>
      <c r="AU422" s="44" t="str">
        <f t="shared" si="230"/>
        <v/>
      </c>
      <c r="AV422" s="44" t="str">
        <f t="shared" si="230"/>
        <v/>
      </c>
      <c r="AW422" s="44" t="str">
        <f t="shared" si="230"/>
        <v/>
      </c>
      <c r="AX422" s="44" t="str">
        <f t="shared" si="230"/>
        <v/>
      </c>
      <c r="AY422" s="44" t="str">
        <f t="shared" si="230"/>
        <v/>
      </c>
      <c r="AZ422" s="44" t="str">
        <f t="shared" si="230"/>
        <v/>
      </c>
    </row>
    <row r="423" spans="2:52" x14ac:dyDescent="0.2">
      <c r="B423" s="37">
        <f t="shared" si="208"/>
        <v>14</v>
      </c>
      <c r="C423" s="37">
        <f t="shared" si="209"/>
        <v>16</v>
      </c>
      <c r="D423" s="37" t="str">
        <f t="shared" si="210"/>
        <v>2003_14_16</v>
      </c>
      <c r="E423" s="37" t="str">
        <f t="shared" si="212"/>
        <v>2_16_14</v>
      </c>
      <c r="F423" s="37">
        <f t="shared" si="213"/>
        <v>2</v>
      </c>
      <c r="G423" s="37">
        <f t="shared" si="214"/>
        <v>118</v>
      </c>
      <c r="H423" s="37">
        <f t="shared" si="215"/>
        <v>2118</v>
      </c>
      <c r="I423" s="44">
        <v>2003</v>
      </c>
      <c r="J423" s="44" t="s">
        <v>142</v>
      </c>
      <c r="K423" s="44" t="s">
        <v>154</v>
      </c>
      <c r="L423" s="44" t="str">
        <f t="shared" si="216"/>
        <v>2003_工業</v>
      </c>
      <c r="M423" s="44" t="str">
        <f t="shared" si="217"/>
        <v>2003_工業_自動車工学</v>
      </c>
      <c r="N423" s="44">
        <f t="shared" si="211"/>
        <v>2118</v>
      </c>
      <c r="P423" s="44">
        <f t="shared" si="218"/>
        <v>422</v>
      </c>
      <c r="X423" s="46">
        <v>20</v>
      </c>
      <c r="Y423" s="43" t="str">
        <f t="shared" si="223"/>
        <v/>
      </c>
      <c r="Z423" s="44" t="str">
        <f t="shared" si="224"/>
        <v/>
      </c>
      <c r="AA423" s="44" t="str">
        <f t="shared" si="228"/>
        <v/>
      </c>
      <c r="AB423" s="44" t="str">
        <f t="shared" si="228"/>
        <v/>
      </c>
      <c r="AC423" s="44" t="str">
        <f t="shared" si="228"/>
        <v/>
      </c>
      <c r="AD423" s="44" t="str">
        <f t="shared" si="228"/>
        <v/>
      </c>
      <c r="AE423" s="44" t="str">
        <f t="shared" si="228"/>
        <v/>
      </c>
      <c r="AF423" s="44" t="str">
        <f t="shared" si="228"/>
        <v/>
      </c>
      <c r="AG423" s="44" t="str">
        <f t="shared" si="228"/>
        <v/>
      </c>
      <c r="AH423" s="44" t="str">
        <f t="shared" si="228"/>
        <v/>
      </c>
      <c r="AI423" s="44" t="str">
        <f t="shared" si="228"/>
        <v/>
      </c>
      <c r="AJ423" s="44" t="str">
        <f t="shared" si="228"/>
        <v/>
      </c>
      <c r="AK423" s="44" t="str">
        <f t="shared" si="229"/>
        <v/>
      </c>
      <c r="AL423" s="44" t="str">
        <f t="shared" si="229"/>
        <v/>
      </c>
      <c r="AM423" s="44" t="str">
        <f t="shared" si="229"/>
        <v/>
      </c>
      <c r="AN423" s="44" t="str">
        <f t="shared" si="229"/>
        <v/>
      </c>
      <c r="AO423" s="44" t="str">
        <f t="shared" si="229"/>
        <v/>
      </c>
      <c r="AP423" s="44" t="str">
        <f t="shared" si="229"/>
        <v/>
      </c>
      <c r="AQ423" s="44" t="str">
        <f t="shared" si="229"/>
        <v/>
      </c>
      <c r="AR423" s="44" t="str">
        <f t="shared" si="229"/>
        <v/>
      </c>
      <c r="AS423" s="44" t="str">
        <f t="shared" si="229"/>
        <v/>
      </c>
      <c r="AT423" s="44" t="str">
        <f t="shared" si="229"/>
        <v/>
      </c>
      <c r="AU423" s="44" t="str">
        <f t="shared" si="230"/>
        <v/>
      </c>
      <c r="AV423" s="44" t="str">
        <f t="shared" si="230"/>
        <v/>
      </c>
      <c r="AW423" s="44" t="str">
        <f t="shared" si="230"/>
        <v/>
      </c>
      <c r="AX423" s="44" t="str">
        <f t="shared" si="230"/>
        <v/>
      </c>
      <c r="AY423" s="44" t="str">
        <f t="shared" si="230"/>
        <v/>
      </c>
      <c r="AZ423" s="44" t="str">
        <f t="shared" si="230"/>
        <v/>
      </c>
    </row>
    <row r="424" spans="2:52" x14ac:dyDescent="0.2">
      <c r="B424" s="37">
        <f t="shared" si="208"/>
        <v>14</v>
      </c>
      <c r="C424" s="37">
        <f t="shared" si="209"/>
        <v>17</v>
      </c>
      <c r="D424" s="37" t="str">
        <f t="shared" si="210"/>
        <v>2003_14_17</v>
      </c>
      <c r="E424" s="37" t="str">
        <f t="shared" si="212"/>
        <v>2_17_14</v>
      </c>
      <c r="F424" s="37">
        <f t="shared" si="213"/>
        <v>2</v>
      </c>
      <c r="G424" s="37">
        <f t="shared" si="214"/>
        <v>119</v>
      </c>
      <c r="H424" s="37">
        <f t="shared" si="215"/>
        <v>2119</v>
      </c>
      <c r="I424" s="44">
        <v>2003</v>
      </c>
      <c r="J424" s="44" t="s">
        <v>142</v>
      </c>
      <c r="K424" s="44" t="s">
        <v>155</v>
      </c>
      <c r="L424" s="44" t="str">
        <f t="shared" si="216"/>
        <v>2003_工業</v>
      </c>
      <c r="M424" s="44" t="str">
        <f t="shared" si="217"/>
        <v>2003_工業_自動車整備</v>
      </c>
      <c r="N424" s="44">
        <f t="shared" si="211"/>
        <v>2119</v>
      </c>
      <c r="P424" s="44">
        <f t="shared" si="218"/>
        <v>423</v>
      </c>
      <c r="X424" s="46">
        <v>21</v>
      </c>
      <c r="Y424" s="43" t="str">
        <f t="shared" si="223"/>
        <v/>
      </c>
      <c r="Z424" s="44" t="str">
        <f t="shared" si="224"/>
        <v/>
      </c>
      <c r="AA424" s="44" t="str">
        <f t="shared" ref="AA424:AJ433" si="231">IFERROR(VLOOKUP($W$401&amp;"_"&amp;AA$401&amp;"_"&amp;$X424,$D:$K,8,0),"")</f>
        <v/>
      </c>
      <c r="AB424" s="44" t="str">
        <f t="shared" si="231"/>
        <v/>
      </c>
      <c r="AC424" s="44" t="str">
        <f t="shared" si="231"/>
        <v/>
      </c>
      <c r="AD424" s="44" t="str">
        <f t="shared" si="231"/>
        <v/>
      </c>
      <c r="AE424" s="44" t="str">
        <f t="shared" si="231"/>
        <v/>
      </c>
      <c r="AF424" s="44" t="str">
        <f t="shared" si="231"/>
        <v/>
      </c>
      <c r="AG424" s="44" t="str">
        <f t="shared" si="231"/>
        <v/>
      </c>
      <c r="AH424" s="44" t="str">
        <f t="shared" si="231"/>
        <v/>
      </c>
      <c r="AI424" s="44" t="str">
        <f t="shared" si="231"/>
        <v/>
      </c>
      <c r="AJ424" s="44" t="str">
        <f t="shared" si="231"/>
        <v/>
      </c>
      <c r="AK424" s="44" t="str">
        <f t="shared" ref="AK424:AT433" si="232">IFERROR(VLOOKUP($W$401&amp;"_"&amp;AK$401&amp;"_"&amp;$X424,$D:$K,8,0),"")</f>
        <v/>
      </c>
      <c r="AL424" s="44" t="str">
        <f t="shared" si="232"/>
        <v/>
      </c>
      <c r="AM424" s="44" t="str">
        <f t="shared" si="232"/>
        <v/>
      </c>
      <c r="AN424" s="44" t="str">
        <f t="shared" si="232"/>
        <v/>
      </c>
      <c r="AO424" s="44" t="str">
        <f t="shared" si="232"/>
        <v/>
      </c>
      <c r="AP424" s="44" t="str">
        <f t="shared" si="232"/>
        <v/>
      </c>
      <c r="AQ424" s="44" t="str">
        <f t="shared" si="232"/>
        <v/>
      </c>
      <c r="AR424" s="44" t="str">
        <f t="shared" si="232"/>
        <v/>
      </c>
      <c r="AS424" s="44" t="str">
        <f t="shared" si="232"/>
        <v/>
      </c>
      <c r="AT424" s="44" t="str">
        <f t="shared" si="232"/>
        <v/>
      </c>
      <c r="AU424" s="44" t="str">
        <f t="shared" ref="AU424:AZ433" si="233">IFERROR(VLOOKUP($W$401&amp;"_"&amp;AU$401&amp;"_"&amp;$X424,$D:$K,8,0),"")</f>
        <v/>
      </c>
      <c r="AV424" s="44" t="str">
        <f t="shared" si="233"/>
        <v/>
      </c>
      <c r="AW424" s="44" t="str">
        <f t="shared" si="233"/>
        <v/>
      </c>
      <c r="AX424" s="44" t="str">
        <f t="shared" si="233"/>
        <v/>
      </c>
      <c r="AY424" s="44" t="str">
        <f t="shared" si="233"/>
        <v/>
      </c>
      <c r="AZ424" s="44" t="str">
        <f t="shared" si="233"/>
        <v/>
      </c>
    </row>
    <row r="425" spans="2:52" x14ac:dyDescent="0.2">
      <c r="B425" s="37">
        <f t="shared" si="208"/>
        <v>14</v>
      </c>
      <c r="C425" s="37">
        <f t="shared" si="209"/>
        <v>18</v>
      </c>
      <c r="D425" s="37" t="str">
        <f t="shared" si="210"/>
        <v>2003_14_18</v>
      </c>
      <c r="E425" s="37" t="str">
        <f t="shared" si="212"/>
        <v>2_18_14</v>
      </c>
      <c r="F425" s="37">
        <f t="shared" si="213"/>
        <v>2</v>
      </c>
      <c r="G425" s="37">
        <f t="shared" si="214"/>
        <v>120</v>
      </c>
      <c r="H425" s="37">
        <f t="shared" si="215"/>
        <v>2120</v>
      </c>
      <c r="I425" s="44">
        <v>2003</v>
      </c>
      <c r="J425" s="44" t="s">
        <v>142</v>
      </c>
      <c r="K425" s="44" t="s">
        <v>386</v>
      </c>
      <c r="L425" s="44" t="str">
        <f t="shared" si="216"/>
        <v>2003_工業</v>
      </c>
      <c r="M425" s="44" t="str">
        <f t="shared" si="217"/>
        <v>2003_工業_電気基礎</v>
      </c>
      <c r="N425" s="44">
        <f t="shared" si="211"/>
        <v>2120</v>
      </c>
      <c r="P425" s="44">
        <f t="shared" si="218"/>
        <v>424</v>
      </c>
      <c r="X425" s="46">
        <v>22</v>
      </c>
      <c r="Y425" s="43" t="str">
        <f t="shared" si="223"/>
        <v/>
      </c>
      <c r="Z425" s="44" t="str">
        <f t="shared" si="224"/>
        <v/>
      </c>
      <c r="AA425" s="44" t="str">
        <f t="shared" si="231"/>
        <v/>
      </c>
      <c r="AB425" s="44" t="str">
        <f t="shared" si="231"/>
        <v/>
      </c>
      <c r="AC425" s="44" t="str">
        <f t="shared" si="231"/>
        <v/>
      </c>
      <c r="AD425" s="44" t="str">
        <f t="shared" si="231"/>
        <v/>
      </c>
      <c r="AE425" s="44" t="str">
        <f t="shared" si="231"/>
        <v/>
      </c>
      <c r="AF425" s="44" t="str">
        <f t="shared" si="231"/>
        <v/>
      </c>
      <c r="AG425" s="44" t="str">
        <f t="shared" si="231"/>
        <v/>
      </c>
      <c r="AH425" s="44" t="str">
        <f t="shared" si="231"/>
        <v/>
      </c>
      <c r="AI425" s="44" t="str">
        <f t="shared" si="231"/>
        <v/>
      </c>
      <c r="AJ425" s="44" t="str">
        <f t="shared" si="231"/>
        <v/>
      </c>
      <c r="AK425" s="44" t="str">
        <f t="shared" si="232"/>
        <v/>
      </c>
      <c r="AL425" s="44" t="str">
        <f t="shared" si="232"/>
        <v/>
      </c>
      <c r="AM425" s="44" t="str">
        <f t="shared" si="232"/>
        <v/>
      </c>
      <c r="AN425" s="44" t="str">
        <f t="shared" si="232"/>
        <v/>
      </c>
      <c r="AO425" s="44" t="str">
        <f t="shared" si="232"/>
        <v/>
      </c>
      <c r="AP425" s="44" t="str">
        <f t="shared" si="232"/>
        <v/>
      </c>
      <c r="AQ425" s="44" t="str">
        <f t="shared" si="232"/>
        <v/>
      </c>
      <c r="AR425" s="44" t="str">
        <f t="shared" si="232"/>
        <v/>
      </c>
      <c r="AS425" s="44" t="str">
        <f t="shared" si="232"/>
        <v/>
      </c>
      <c r="AT425" s="44" t="str">
        <f t="shared" si="232"/>
        <v/>
      </c>
      <c r="AU425" s="44" t="str">
        <f t="shared" si="233"/>
        <v/>
      </c>
      <c r="AV425" s="44" t="str">
        <f t="shared" si="233"/>
        <v/>
      </c>
      <c r="AW425" s="44" t="str">
        <f t="shared" si="233"/>
        <v/>
      </c>
      <c r="AX425" s="44" t="str">
        <f t="shared" si="233"/>
        <v/>
      </c>
      <c r="AY425" s="44" t="str">
        <f t="shared" si="233"/>
        <v/>
      </c>
      <c r="AZ425" s="44" t="str">
        <f t="shared" si="233"/>
        <v/>
      </c>
    </row>
    <row r="426" spans="2:52" x14ac:dyDescent="0.2">
      <c r="B426" s="37">
        <f t="shared" si="208"/>
        <v>14</v>
      </c>
      <c r="C426" s="37">
        <f t="shared" si="209"/>
        <v>19</v>
      </c>
      <c r="D426" s="37" t="str">
        <f t="shared" si="210"/>
        <v>2003_14_19</v>
      </c>
      <c r="E426" s="37" t="str">
        <f t="shared" si="212"/>
        <v>2_19_14</v>
      </c>
      <c r="F426" s="37">
        <f t="shared" si="213"/>
        <v>2</v>
      </c>
      <c r="G426" s="37">
        <f t="shared" si="214"/>
        <v>121</v>
      </c>
      <c r="H426" s="37">
        <f t="shared" si="215"/>
        <v>2121</v>
      </c>
      <c r="I426" s="44">
        <v>2003</v>
      </c>
      <c r="J426" s="44" t="s">
        <v>142</v>
      </c>
      <c r="K426" s="44" t="s">
        <v>158</v>
      </c>
      <c r="L426" s="44" t="str">
        <f t="shared" si="216"/>
        <v>2003_工業</v>
      </c>
      <c r="M426" s="44" t="str">
        <f t="shared" si="217"/>
        <v>2003_工業_電気機器</v>
      </c>
      <c r="N426" s="44">
        <f t="shared" si="211"/>
        <v>2121</v>
      </c>
      <c r="P426" s="44">
        <f t="shared" si="218"/>
        <v>425</v>
      </c>
      <c r="X426" s="46">
        <v>23</v>
      </c>
      <c r="Y426" s="43" t="str">
        <f t="shared" si="223"/>
        <v/>
      </c>
      <c r="Z426" s="44" t="str">
        <f t="shared" si="224"/>
        <v/>
      </c>
      <c r="AA426" s="44" t="str">
        <f t="shared" si="231"/>
        <v/>
      </c>
      <c r="AB426" s="44" t="str">
        <f t="shared" si="231"/>
        <v/>
      </c>
      <c r="AC426" s="44" t="str">
        <f t="shared" si="231"/>
        <v/>
      </c>
      <c r="AD426" s="44" t="str">
        <f t="shared" si="231"/>
        <v/>
      </c>
      <c r="AE426" s="44" t="str">
        <f t="shared" si="231"/>
        <v/>
      </c>
      <c r="AF426" s="44" t="str">
        <f t="shared" si="231"/>
        <v/>
      </c>
      <c r="AG426" s="44" t="str">
        <f t="shared" si="231"/>
        <v/>
      </c>
      <c r="AH426" s="44" t="str">
        <f t="shared" si="231"/>
        <v/>
      </c>
      <c r="AI426" s="44" t="str">
        <f t="shared" si="231"/>
        <v/>
      </c>
      <c r="AJ426" s="44" t="str">
        <f t="shared" si="231"/>
        <v/>
      </c>
      <c r="AK426" s="44" t="str">
        <f t="shared" si="232"/>
        <v/>
      </c>
      <c r="AL426" s="44" t="str">
        <f t="shared" si="232"/>
        <v/>
      </c>
      <c r="AM426" s="44" t="str">
        <f t="shared" si="232"/>
        <v/>
      </c>
      <c r="AN426" s="44" t="str">
        <f t="shared" si="232"/>
        <v/>
      </c>
      <c r="AO426" s="44" t="str">
        <f t="shared" si="232"/>
        <v/>
      </c>
      <c r="AP426" s="44" t="str">
        <f t="shared" si="232"/>
        <v/>
      </c>
      <c r="AQ426" s="44" t="str">
        <f t="shared" si="232"/>
        <v/>
      </c>
      <c r="AR426" s="44" t="str">
        <f t="shared" si="232"/>
        <v/>
      </c>
      <c r="AS426" s="44" t="str">
        <f t="shared" si="232"/>
        <v/>
      </c>
      <c r="AT426" s="44" t="str">
        <f t="shared" si="232"/>
        <v/>
      </c>
      <c r="AU426" s="44" t="str">
        <f t="shared" si="233"/>
        <v/>
      </c>
      <c r="AV426" s="44" t="str">
        <f t="shared" si="233"/>
        <v/>
      </c>
      <c r="AW426" s="44" t="str">
        <f t="shared" si="233"/>
        <v/>
      </c>
      <c r="AX426" s="44" t="str">
        <f t="shared" si="233"/>
        <v/>
      </c>
      <c r="AY426" s="44" t="str">
        <f t="shared" si="233"/>
        <v/>
      </c>
      <c r="AZ426" s="44" t="str">
        <f t="shared" si="233"/>
        <v/>
      </c>
    </row>
    <row r="427" spans="2:52" x14ac:dyDescent="0.2">
      <c r="B427" s="37">
        <f t="shared" si="208"/>
        <v>14</v>
      </c>
      <c r="C427" s="37">
        <f t="shared" si="209"/>
        <v>20</v>
      </c>
      <c r="D427" s="37" t="str">
        <f t="shared" si="210"/>
        <v>2003_14_20</v>
      </c>
      <c r="E427" s="37" t="str">
        <f t="shared" si="212"/>
        <v>2_20_14</v>
      </c>
      <c r="F427" s="37">
        <f t="shared" si="213"/>
        <v>2</v>
      </c>
      <c r="G427" s="37">
        <f t="shared" si="214"/>
        <v>122</v>
      </c>
      <c r="H427" s="37">
        <f t="shared" si="215"/>
        <v>2122</v>
      </c>
      <c r="I427" s="44">
        <v>2003</v>
      </c>
      <c r="J427" s="44" t="s">
        <v>142</v>
      </c>
      <c r="K427" s="44" t="s">
        <v>159</v>
      </c>
      <c r="L427" s="44" t="str">
        <f t="shared" si="216"/>
        <v>2003_工業</v>
      </c>
      <c r="M427" s="44" t="str">
        <f t="shared" si="217"/>
        <v>2003_工業_電力技術</v>
      </c>
      <c r="N427" s="44">
        <f t="shared" si="211"/>
        <v>2122</v>
      </c>
      <c r="P427" s="44">
        <f t="shared" si="218"/>
        <v>426</v>
      </c>
      <c r="X427" s="46">
        <v>24</v>
      </c>
      <c r="Y427" s="43" t="str">
        <f t="shared" si="223"/>
        <v/>
      </c>
      <c r="Z427" s="44" t="str">
        <f t="shared" si="224"/>
        <v/>
      </c>
      <c r="AA427" s="44" t="str">
        <f t="shared" si="231"/>
        <v/>
      </c>
      <c r="AB427" s="44" t="str">
        <f t="shared" si="231"/>
        <v/>
      </c>
      <c r="AC427" s="44" t="str">
        <f t="shared" si="231"/>
        <v/>
      </c>
      <c r="AD427" s="44" t="str">
        <f t="shared" si="231"/>
        <v/>
      </c>
      <c r="AE427" s="44" t="str">
        <f t="shared" si="231"/>
        <v/>
      </c>
      <c r="AF427" s="44" t="str">
        <f t="shared" si="231"/>
        <v/>
      </c>
      <c r="AG427" s="44" t="str">
        <f t="shared" si="231"/>
        <v/>
      </c>
      <c r="AH427" s="44" t="str">
        <f t="shared" si="231"/>
        <v/>
      </c>
      <c r="AI427" s="44" t="str">
        <f t="shared" si="231"/>
        <v/>
      </c>
      <c r="AJ427" s="44" t="str">
        <f t="shared" si="231"/>
        <v/>
      </c>
      <c r="AK427" s="44" t="str">
        <f t="shared" si="232"/>
        <v/>
      </c>
      <c r="AL427" s="44" t="str">
        <f t="shared" si="232"/>
        <v/>
      </c>
      <c r="AM427" s="44" t="str">
        <f t="shared" si="232"/>
        <v/>
      </c>
      <c r="AN427" s="44" t="str">
        <f t="shared" si="232"/>
        <v/>
      </c>
      <c r="AO427" s="44" t="str">
        <f t="shared" si="232"/>
        <v/>
      </c>
      <c r="AP427" s="44" t="str">
        <f t="shared" si="232"/>
        <v/>
      </c>
      <c r="AQ427" s="44" t="str">
        <f t="shared" si="232"/>
        <v/>
      </c>
      <c r="AR427" s="44" t="str">
        <f t="shared" si="232"/>
        <v/>
      </c>
      <c r="AS427" s="44" t="str">
        <f t="shared" si="232"/>
        <v/>
      </c>
      <c r="AT427" s="44" t="str">
        <f t="shared" si="232"/>
        <v/>
      </c>
      <c r="AU427" s="44" t="str">
        <f t="shared" si="233"/>
        <v/>
      </c>
      <c r="AV427" s="44" t="str">
        <f t="shared" si="233"/>
        <v/>
      </c>
      <c r="AW427" s="44" t="str">
        <f t="shared" si="233"/>
        <v/>
      </c>
      <c r="AX427" s="44" t="str">
        <f t="shared" si="233"/>
        <v/>
      </c>
      <c r="AY427" s="44" t="str">
        <f t="shared" si="233"/>
        <v/>
      </c>
      <c r="AZ427" s="44" t="str">
        <f t="shared" si="233"/>
        <v/>
      </c>
    </row>
    <row r="428" spans="2:52" x14ac:dyDescent="0.2">
      <c r="B428" s="37">
        <f t="shared" si="208"/>
        <v>14</v>
      </c>
      <c r="C428" s="37">
        <f t="shared" si="209"/>
        <v>21</v>
      </c>
      <c r="D428" s="37" t="str">
        <f t="shared" si="210"/>
        <v>2003_14_21</v>
      </c>
      <c r="E428" s="37" t="str">
        <f t="shared" si="212"/>
        <v>2_21_14</v>
      </c>
      <c r="F428" s="37">
        <f t="shared" si="213"/>
        <v>2</v>
      </c>
      <c r="G428" s="37">
        <f t="shared" si="214"/>
        <v>123</v>
      </c>
      <c r="H428" s="37">
        <f t="shared" si="215"/>
        <v>2123</v>
      </c>
      <c r="I428" s="44">
        <v>2003</v>
      </c>
      <c r="J428" s="44" t="s">
        <v>142</v>
      </c>
      <c r="K428" s="44" t="s">
        <v>160</v>
      </c>
      <c r="L428" s="44" t="str">
        <f t="shared" si="216"/>
        <v>2003_工業</v>
      </c>
      <c r="M428" s="44" t="str">
        <f t="shared" si="217"/>
        <v>2003_工業_電子技術</v>
      </c>
      <c r="N428" s="44">
        <f t="shared" si="211"/>
        <v>2123</v>
      </c>
      <c r="P428" s="44">
        <f t="shared" si="218"/>
        <v>427</v>
      </c>
      <c r="X428" s="46">
        <v>25</v>
      </c>
      <c r="Y428" s="43" t="str">
        <f t="shared" si="223"/>
        <v/>
      </c>
      <c r="Z428" s="44" t="str">
        <f t="shared" si="224"/>
        <v/>
      </c>
      <c r="AA428" s="44" t="str">
        <f t="shared" si="231"/>
        <v/>
      </c>
      <c r="AB428" s="44" t="str">
        <f t="shared" si="231"/>
        <v/>
      </c>
      <c r="AC428" s="44" t="str">
        <f t="shared" si="231"/>
        <v/>
      </c>
      <c r="AD428" s="44" t="str">
        <f t="shared" si="231"/>
        <v/>
      </c>
      <c r="AE428" s="44" t="str">
        <f t="shared" si="231"/>
        <v/>
      </c>
      <c r="AF428" s="44" t="str">
        <f t="shared" si="231"/>
        <v/>
      </c>
      <c r="AG428" s="44" t="str">
        <f t="shared" si="231"/>
        <v/>
      </c>
      <c r="AH428" s="44" t="str">
        <f t="shared" si="231"/>
        <v/>
      </c>
      <c r="AI428" s="44" t="str">
        <f t="shared" si="231"/>
        <v/>
      </c>
      <c r="AJ428" s="44" t="str">
        <f t="shared" si="231"/>
        <v/>
      </c>
      <c r="AK428" s="44" t="str">
        <f t="shared" si="232"/>
        <v/>
      </c>
      <c r="AL428" s="44" t="str">
        <f t="shared" si="232"/>
        <v/>
      </c>
      <c r="AM428" s="44" t="str">
        <f t="shared" si="232"/>
        <v/>
      </c>
      <c r="AN428" s="44" t="str">
        <f t="shared" si="232"/>
        <v/>
      </c>
      <c r="AO428" s="44" t="str">
        <f t="shared" si="232"/>
        <v/>
      </c>
      <c r="AP428" s="44" t="str">
        <f t="shared" si="232"/>
        <v/>
      </c>
      <c r="AQ428" s="44" t="str">
        <f t="shared" si="232"/>
        <v/>
      </c>
      <c r="AR428" s="44" t="str">
        <f t="shared" si="232"/>
        <v/>
      </c>
      <c r="AS428" s="44" t="str">
        <f t="shared" si="232"/>
        <v/>
      </c>
      <c r="AT428" s="44" t="str">
        <f t="shared" si="232"/>
        <v/>
      </c>
      <c r="AU428" s="44" t="str">
        <f t="shared" si="233"/>
        <v/>
      </c>
      <c r="AV428" s="44" t="str">
        <f t="shared" si="233"/>
        <v/>
      </c>
      <c r="AW428" s="44" t="str">
        <f t="shared" si="233"/>
        <v/>
      </c>
      <c r="AX428" s="44" t="str">
        <f t="shared" si="233"/>
        <v/>
      </c>
      <c r="AY428" s="44" t="str">
        <f t="shared" si="233"/>
        <v/>
      </c>
      <c r="AZ428" s="44" t="str">
        <f t="shared" si="233"/>
        <v/>
      </c>
    </row>
    <row r="429" spans="2:52" x14ac:dyDescent="0.2">
      <c r="B429" s="37">
        <f t="shared" si="208"/>
        <v>14</v>
      </c>
      <c r="C429" s="37">
        <f t="shared" si="209"/>
        <v>22</v>
      </c>
      <c r="D429" s="37" t="str">
        <f t="shared" si="210"/>
        <v>2003_14_22</v>
      </c>
      <c r="E429" s="37" t="str">
        <f t="shared" si="212"/>
        <v>2_22_14</v>
      </c>
      <c r="F429" s="37">
        <f t="shared" si="213"/>
        <v>2</v>
      </c>
      <c r="G429" s="37">
        <f t="shared" si="214"/>
        <v>124</v>
      </c>
      <c r="H429" s="37">
        <f t="shared" si="215"/>
        <v>2124</v>
      </c>
      <c r="I429" s="44">
        <v>2003</v>
      </c>
      <c r="J429" s="44" t="s">
        <v>142</v>
      </c>
      <c r="K429" s="44" t="s">
        <v>161</v>
      </c>
      <c r="L429" s="44" t="str">
        <f t="shared" si="216"/>
        <v>2003_工業</v>
      </c>
      <c r="M429" s="44" t="str">
        <f t="shared" si="217"/>
        <v>2003_工業_電子回路</v>
      </c>
      <c r="N429" s="44">
        <f t="shared" si="211"/>
        <v>2124</v>
      </c>
      <c r="P429" s="44">
        <f t="shared" si="218"/>
        <v>428</v>
      </c>
      <c r="X429" s="46">
        <v>26</v>
      </c>
      <c r="Y429" s="43" t="str">
        <f t="shared" si="223"/>
        <v/>
      </c>
      <c r="Z429" s="44" t="str">
        <f t="shared" si="224"/>
        <v/>
      </c>
      <c r="AA429" s="44" t="str">
        <f t="shared" si="231"/>
        <v/>
      </c>
      <c r="AB429" s="44" t="str">
        <f t="shared" si="231"/>
        <v/>
      </c>
      <c r="AC429" s="44" t="str">
        <f t="shared" si="231"/>
        <v/>
      </c>
      <c r="AD429" s="44" t="str">
        <f t="shared" si="231"/>
        <v/>
      </c>
      <c r="AE429" s="44" t="str">
        <f t="shared" si="231"/>
        <v/>
      </c>
      <c r="AF429" s="44" t="str">
        <f t="shared" si="231"/>
        <v/>
      </c>
      <c r="AG429" s="44" t="str">
        <f t="shared" si="231"/>
        <v/>
      </c>
      <c r="AH429" s="44" t="str">
        <f t="shared" si="231"/>
        <v/>
      </c>
      <c r="AI429" s="44" t="str">
        <f t="shared" si="231"/>
        <v/>
      </c>
      <c r="AJ429" s="44" t="str">
        <f t="shared" si="231"/>
        <v/>
      </c>
      <c r="AK429" s="44" t="str">
        <f t="shared" si="232"/>
        <v/>
      </c>
      <c r="AL429" s="44" t="str">
        <f t="shared" si="232"/>
        <v/>
      </c>
      <c r="AM429" s="44" t="str">
        <f t="shared" si="232"/>
        <v/>
      </c>
      <c r="AN429" s="44" t="str">
        <f t="shared" si="232"/>
        <v/>
      </c>
      <c r="AO429" s="44" t="str">
        <f t="shared" si="232"/>
        <v/>
      </c>
      <c r="AP429" s="44" t="str">
        <f t="shared" si="232"/>
        <v/>
      </c>
      <c r="AQ429" s="44" t="str">
        <f t="shared" si="232"/>
        <v/>
      </c>
      <c r="AR429" s="44" t="str">
        <f t="shared" si="232"/>
        <v/>
      </c>
      <c r="AS429" s="44" t="str">
        <f t="shared" si="232"/>
        <v/>
      </c>
      <c r="AT429" s="44" t="str">
        <f t="shared" si="232"/>
        <v/>
      </c>
      <c r="AU429" s="44" t="str">
        <f t="shared" si="233"/>
        <v/>
      </c>
      <c r="AV429" s="44" t="str">
        <f t="shared" si="233"/>
        <v/>
      </c>
      <c r="AW429" s="44" t="str">
        <f t="shared" si="233"/>
        <v/>
      </c>
      <c r="AX429" s="44" t="str">
        <f t="shared" si="233"/>
        <v/>
      </c>
      <c r="AY429" s="44" t="str">
        <f t="shared" si="233"/>
        <v/>
      </c>
      <c r="AZ429" s="44" t="str">
        <f t="shared" si="233"/>
        <v/>
      </c>
    </row>
    <row r="430" spans="2:52" x14ac:dyDescent="0.2">
      <c r="B430" s="37">
        <f t="shared" si="208"/>
        <v>14</v>
      </c>
      <c r="C430" s="37">
        <f t="shared" si="209"/>
        <v>23</v>
      </c>
      <c r="D430" s="37" t="str">
        <f t="shared" si="210"/>
        <v>2003_14_23</v>
      </c>
      <c r="E430" s="37" t="str">
        <f t="shared" si="212"/>
        <v>2_23_14</v>
      </c>
      <c r="F430" s="37">
        <f t="shared" si="213"/>
        <v>2</v>
      </c>
      <c r="G430" s="37">
        <f t="shared" si="214"/>
        <v>125</v>
      </c>
      <c r="H430" s="37">
        <f t="shared" si="215"/>
        <v>2125</v>
      </c>
      <c r="I430" s="44">
        <v>2003</v>
      </c>
      <c r="J430" s="44" t="s">
        <v>142</v>
      </c>
      <c r="K430" s="44" t="s">
        <v>162</v>
      </c>
      <c r="L430" s="44" t="str">
        <f t="shared" si="216"/>
        <v>2003_工業</v>
      </c>
      <c r="M430" s="44" t="str">
        <f t="shared" si="217"/>
        <v>2003_工業_電子計測制御</v>
      </c>
      <c r="N430" s="44">
        <f t="shared" si="211"/>
        <v>2125</v>
      </c>
      <c r="P430" s="44">
        <f t="shared" si="218"/>
        <v>429</v>
      </c>
      <c r="X430" s="46">
        <v>27</v>
      </c>
      <c r="Y430" s="43" t="str">
        <f t="shared" si="223"/>
        <v/>
      </c>
      <c r="Z430" s="44" t="str">
        <f t="shared" si="224"/>
        <v/>
      </c>
      <c r="AA430" s="44" t="str">
        <f t="shared" si="231"/>
        <v/>
      </c>
      <c r="AB430" s="44" t="str">
        <f t="shared" si="231"/>
        <v/>
      </c>
      <c r="AC430" s="44" t="str">
        <f t="shared" si="231"/>
        <v/>
      </c>
      <c r="AD430" s="44" t="str">
        <f t="shared" si="231"/>
        <v/>
      </c>
      <c r="AE430" s="44" t="str">
        <f t="shared" si="231"/>
        <v/>
      </c>
      <c r="AF430" s="44" t="str">
        <f t="shared" si="231"/>
        <v/>
      </c>
      <c r="AG430" s="44" t="str">
        <f t="shared" si="231"/>
        <v/>
      </c>
      <c r="AH430" s="44" t="str">
        <f t="shared" si="231"/>
        <v/>
      </c>
      <c r="AI430" s="44" t="str">
        <f t="shared" si="231"/>
        <v/>
      </c>
      <c r="AJ430" s="44" t="str">
        <f t="shared" si="231"/>
        <v/>
      </c>
      <c r="AK430" s="44" t="str">
        <f t="shared" si="232"/>
        <v/>
      </c>
      <c r="AL430" s="44" t="str">
        <f t="shared" si="232"/>
        <v/>
      </c>
      <c r="AM430" s="44" t="str">
        <f t="shared" si="232"/>
        <v/>
      </c>
      <c r="AN430" s="44" t="str">
        <f t="shared" si="232"/>
        <v/>
      </c>
      <c r="AO430" s="44" t="str">
        <f t="shared" si="232"/>
        <v/>
      </c>
      <c r="AP430" s="44" t="str">
        <f t="shared" si="232"/>
        <v/>
      </c>
      <c r="AQ430" s="44" t="str">
        <f t="shared" si="232"/>
        <v/>
      </c>
      <c r="AR430" s="44" t="str">
        <f t="shared" si="232"/>
        <v/>
      </c>
      <c r="AS430" s="44" t="str">
        <f t="shared" si="232"/>
        <v/>
      </c>
      <c r="AT430" s="44" t="str">
        <f t="shared" si="232"/>
        <v/>
      </c>
      <c r="AU430" s="44" t="str">
        <f t="shared" si="233"/>
        <v/>
      </c>
      <c r="AV430" s="44" t="str">
        <f t="shared" si="233"/>
        <v/>
      </c>
      <c r="AW430" s="44" t="str">
        <f t="shared" si="233"/>
        <v/>
      </c>
      <c r="AX430" s="44" t="str">
        <f t="shared" si="233"/>
        <v/>
      </c>
      <c r="AY430" s="44" t="str">
        <f t="shared" si="233"/>
        <v/>
      </c>
      <c r="AZ430" s="44" t="str">
        <f t="shared" si="233"/>
        <v/>
      </c>
    </row>
    <row r="431" spans="2:52" x14ac:dyDescent="0.2">
      <c r="B431" s="37">
        <f t="shared" si="208"/>
        <v>14</v>
      </c>
      <c r="C431" s="37">
        <f t="shared" si="209"/>
        <v>24</v>
      </c>
      <c r="D431" s="37" t="str">
        <f t="shared" si="210"/>
        <v>2003_14_24</v>
      </c>
      <c r="E431" s="37" t="str">
        <f t="shared" si="212"/>
        <v>2_24_14</v>
      </c>
      <c r="F431" s="37">
        <f t="shared" si="213"/>
        <v>2</v>
      </c>
      <c r="G431" s="37">
        <f t="shared" si="214"/>
        <v>126</v>
      </c>
      <c r="H431" s="37">
        <f t="shared" si="215"/>
        <v>2126</v>
      </c>
      <c r="I431" s="44">
        <v>2003</v>
      </c>
      <c r="J431" s="44" t="s">
        <v>142</v>
      </c>
      <c r="K431" s="44" t="s">
        <v>163</v>
      </c>
      <c r="L431" s="44" t="str">
        <f t="shared" si="216"/>
        <v>2003_工業</v>
      </c>
      <c r="M431" s="44" t="str">
        <f t="shared" si="217"/>
        <v>2003_工業_通信技術</v>
      </c>
      <c r="N431" s="44">
        <f t="shared" si="211"/>
        <v>2126</v>
      </c>
      <c r="P431" s="44">
        <f t="shared" si="218"/>
        <v>430</v>
      </c>
      <c r="X431" s="46">
        <v>28</v>
      </c>
      <c r="Y431" s="43" t="str">
        <f t="shared" si="223"/>
        <v/>
      </c>
      <c r="Z431" s="44" t="str">
        <f t="shared" si="224"/>
        <v/>
      </c>
      <c r="AA431" s="44" t="str">
        <f t="shared" si="231"/>
        <v/>
      </c>
      <c r="AB431" s="44" t="str">
        <f t="shared" si="231"/>
        <v/>
      </c>
      <c r="AC431" s="44" t="str">
        <f t="shared" si="231"/>
        <v/>
      </c>
      <c r="AD431" s="44" t="str">
        <f t="shared" si="231"/>
        <v/>
      </c>
      <c r="AE431" s="44" t="str">
        <f t="shared" si="231"/>
        <v/>
      </c>
      <c r="AF431" s="44" t="str">
        <f t="shared" si="231"/>
        <v/>
      </c>
      <c r="AG431" s="44" t="str">
        <f t="shared" si="231"/>
        <v/>
      </c>
      <c r="AH431" s="44" t="str">
        <f t="shared" si="231"/>
        <v/>
      </c>
      <c r="AI431" s="44" t="str">
        <f t="shared" si="231"/>
        <v/>
      </c>
      <c r="AJ431" s="44" t="str">
        <f t="shared" si="231"/>
        <v/>
      </c>
      <c r="AK431" s="44" t="str">
        <f t="shared" si="232"/>
        <v/>
      </c>
      <c r="AL431" s="44" t="str">
        <f t="shared" si="232"/>
        <v/>
      </c>
      <c r="AM431" s="44" t="str">
        <f t="shared" si="232"/>
        <v/>
      </c>
      <c r="AN431" s="44" t="str">
        <f t="shared" si="232"/>
        <v/>
      </c>
      <c r="AO431" s="44" t="str">
        <f t="shared" si="232"/>
        <v/>
      </c>
      <c r="AP431" s="44" t="str">
        <f t="shared" si="232"/>
        <v/>
      </c>
      <c r="AQ431" s="44" t="str">
        <f t="shared" si="232"/>
        <v/>
      </c>
      <c r="AR431" s="44" t="str">
        <f t="shared" si="232"/>
        <v/>
      </c>
      <c r="AS431" s="44" t="str">
        <f t="shared" si="232"/>
        <v/>
      </c>
      <c r="AT431" s="44" t="str">
        <f t="shared" si="232"/>
        <v/>
      </c>
      <c r="AU431" s="44" t="str">
        <f t="shared" si="233"/>
        <v/>
      </c>
      <c r="AV431" s="44" t="str">
        <f t="shared" si="233"/>
        <v/>
      </c>
      <c r="AW431" s="44" t="str">
        <f t="shared" si="233"/>
        <v/>
      </c>
      <c r="AX431" s="44" t="str">
        <f t="shared" si="233"/>
        <v/>
      </c>
      <c r="AY431" s="44" t="str">
        <f t="shared" si="233"/>
        <v/>
      </c>
      <c r="AZ431" s="44" t="str">
        <f t="shared" si="233"/>
        <v/>
      </c>
    </row>
    <row r="432" spans="2:52" x14ac:dyDescent="0.2">
      <c r="B432" s="37">
        <f t="shared" si="208"/>
        <v>14</v>
      </c>
      <c r="C432" s="37">
        <f t="shared" si="209"/>
        <v>25</v>
      </c>
      <c r="D432" s="37" t="str">
        <f t="shared" si="210"/>
        <v>2003_14_25</v>
      </c>
      <c r="E432" s="37" t="str">
        <f t="shared" si="212"/>
        <v>2_25_14</v>
      </c>
      <c r="F432" s="37">
        <f t="shared" si="213"/>
        <v>2</v>
      </c>
      <c r="G432" s="37">
        <f t="shared" si="214"/>
        <v>127</v>
      </c>
      <c r="H432" s="37">
        <f t="shared" si="215"/>
        <v>2127</v>
      </c>
      <c r="I432" s="44">
        <v>2003</v>
      </c>
      <c r="J432" s="44" t="s">
        <v>142</v>
      </c>
      <c r="K432" s="44" t="s">
        <v>389</v>
      </c>
      <c r="L432" s="44" t="str">
        <f t="shared" si="216"/>
        <v>2003_工業</v>
      </c>
      <c r="M432" s="44" t="str">
        <f t="shared" si="217"/>
        <v>2003_工業_電子情報技術</v>
      </c>
      <c r="N432" s="44">
        <f t="shared" si="211"/>
        <v>2127</v>
      </c>
      <c r="P432" s="44">
        <f t="shared" si="218"/>
        <v>431</v>
      </c>
      <c r="X432" s="46">
        <v>29</v>
      </c>
      <c r="Y432" s="43" t="str">
        <f t="shared" si="223"/>
        <v/>
      </c>
      <c r="Z432" s="44" t="str">
        <f t="shared" si="224"/>
        <v/>
      </c>
      <c r="AA432" s="44" t="str">
        <f t="shared" si="231"/>
        <v/>
      </c>
      <c r="AB432" s="44" t="str">
        <f t="shared" si="231"/>
        <v/>
      </c>
      <c r="AC432" s="44" t="str">
        <f t="shared" si="231"/>
        <v/>
      </c>
      <c r="AD432" s="44" t="str">
        <f t="shared" si="231"/>
        <v/>
      </c>
      <c r="AE432" s="44" t="str">
        <f t="shared" si="231"/>
        <v/>
      </c>
      <c r="AF432" s="44" t="str">
        <f t="shared" si="231"/>
        <v/>
      </c>
      <c r="AG432" s="44" t="str">
        <f t="shared" si="231"/>
        <v/>
      </c>
      <c r="AH432" s="44" t="str">
        <f t="shared" si="231"/>
        <v/>
      </c>
      <c r="AI432" s="44" t="str">
        <f t="shared" si="231"/>
        <v/>
      </c>
      <c r="AJ432" s="44" t="str">
        <f t="shared" si="231"/>
        <v/>
      </c>
      <c r="AK432" s="44" t="str">
        <f t="shared" si="232"/>
        <v/>
      </c>
      <c r="AL432" s="44" t="str">
        <f t="shared" si="232"/>
        <v/>
      </c>
      <c r="AM432" s="44" t="str">
        <f t="shared" si="232"/>
        <v/>
      </c>
      <c r="AN432" s="44" t="str">
        <f t="shared" si="232"/>
        <v/>
      </c>
      <c r="AO432" s="44" t="str">
        <f t="shared" si="232"/>
        <v/>
      </c>
      <c r="AP432" s="44" t="str">
        <f t="shared" si="232"/>
        <v/>
      </c>
      <c r="AQ432" s="44" t="str">
        <f t="shared" si="232"/>
        <v/>
      </c>
      <c r="AR432" s="44" t="str">
        <f t="shared" si="232"/>
        <v/>
      </c>
      <c r="AS432" s="44" t="str">
        <f t="shared" si="232"/>
        <v/>
      </c>
      <c r="AT432" s="44" t="str">
        <f t="shared" si="232"/>
        <v/>
      </c>
      <c r="AU432" s="44" t="str">
        <f t="shared" si="233"/>
        <v/>
      </c>
      <c r="AV432" s="44" t="str">
        <f t="shared" si="233"/>
        <v/>
      </c>
      <c r="AW432" s="44" t="str">
        <f t="shared" si="233"/>
        <v/>
      </c>
      <c r="AX432" s="44" t="str">
        <f t="shared" si="233"/>
        <v/>
      </c>
      <c r="AY432" s="44" t="str">
        <f t="shared" si="233"/>
        <v/>
      </c>
      <c r="AZ432" s="44" t="str">
        <f t="shared" si="233"/>
        <v/>
      </c>
    </row>
    <row r="433" spans="2:52" x14ac:dyDescent="0.2">
      <c r="B433" s="37">
        <f t="shared" si="208"/>
        <v>14</v>
      </c>
      <c r="C433" s="37">
        <f t="shared" si="209"/>
        <v>26</v>
      </c>
      <c r="D433" s="37" t="str">
        <f t="shared" si="210"/>
        <v>2003_14_26</v>
      </c>
      <c r="E433" s="37" t="str">
        <f t="shared" si="212"/>
        <v>2_26_14</v>
      </c>
      <c r="F433" s="37">
        <f t="shared" si="213"/>
        <v>2</v>
      </c>
      <c r="G433" s="37">
        <f t="shared" si="214"/>
        <v>128</v>
      </c>
      <c r="H433" s="37">
        <f t="shared" si="215"/>
        <v>2128</v>
      </c>
      <c r="I433" s="44">
        <v>2003</v>
      </c>
      <c r="J433" s="44" t="s">
        <v>142</v>
      </c>
      <c r="K433" s="44" t="s">
        <v>164</v>
      </c>
      <c r="L433" s="44" t="str">
        <f t="shared" si="216"/>
        <v>2003_工業</v>
      </c>
      <c r="M433" s="44" t="str">
        <f t="shared" si="217"/>
        <v>2003_工業_プログラミング技術</v>
      </c>
      <c r="N433" s="44">
        <f t="shared" si="211"/>
        <v>2128</v>
      </c>
      <c r="P433" s="44">
        <f t="shared" si="218"/>
        <v>432</v>
      </c>
      <c r="X433" s="46">
        <v>30</v>
      </c>
      <c r="Y433" s="43" t="str">
        <f t="shared" si="223"/>
        <v/>
      </c>
      <c r="Z433" s="44" t="str">
        <f t="shared" si="224"/>
        <v/>
      </c>
      <c r="AA433" s="44" t="str">
        <f t="shared" si="231"/>
        <v/>
      </c>
      <c r="AB433" s="44" t="str">
        <f t="shared" si="231"/>
        <v/>
      </c>
      <c r="AC433" s="44" t="str">
        <f t="shared" si="231"/>
        <v/>
      </c>
      <c r="AD433" s="44" t="str">
        <f t="shared" si="231"/>
        <v/>
      </c>
      <c r="AE433" s="44" t="str">
        <f t="shared" si="231"/>
        <v/>
      </c>
      <c r="AF433" s="44" t="str">
        <f t="shared" si="231"/>
        <v/>
      </c>
      <c r="AG433" s="44" t="str">
        <f t="shared" si="231"/>
        <v/>
      </c>
      <c r="AH433" s="44" t="str">
        <f t="shared" si="231"/>
        <v/>
      </c>
      <c r="AI433" s="44" t="str">
        <f t="shared" si="231"/>
        <v/>
      </c>
      <c r="AJ433" s="44" t="str">
        <f t="shared" si="231"/>
        <v/>
      </c>
      <c r="AK433" s="44" t="str">
        <f t="shared" si="232"/>
        <v/>
      </c>
      <c r="AL433" s="44" t="str">
        <f t="shared" si="232"/>
        <v/>
      </c>
      <c r="AM433" s="44" t="str">
        <f t="shared" si="232"/>
        <v/>
      </c>
      <c r="AN433" s="44" t="str">
        <f t="shared" si="232"/>
        <v/>
      </c>
      <c r="AO433" s="44" t="str">
        <f t="shared" si="232"/>
        <v/>
      </c>
      <c r="AP433" s="44" t="str">
        <f t="shared" si="232"/>
        <v/>
      </c>
      <c r="AQ433" s="44" t="str">
        <f t="shared" si="232"/>
        <v/>
      </c>
      <c r="AR433" s="44" t="str">
        <f t="shared" si="232"/>
        <v/>
      </c>
      <c r="AS433" s="44" t="str">
        <f t="shared" si="232"/>
        <v/>
      </c>
      <c r="AT433" s="44" t="str">
        <f t="shared" si="232"/>
        <v/>
      </c>
      <c r="AU433" s="44" t="str">
        <f t="shared" si="233"/>
        <v/>
      </c>
      <c r="AV433" s="44" t="str">
        <f t="shared" si="233"/>
        <v/>
      </c>
      <c r="AW433" s="44" t="str">
        <f t="shared" si="233"/>
        <v/>
      </c>
      <c r="AX433" s="44" t="str">
        <f t="shared" si="233"/>
        <v/>
      </c>
      <c r="AY433" s="44" t="str">
        <f t="shared" si="233"/>
        <v/>
      </c>
      <c r="AZ433" s="44" t="str">
        <f t="shared" si="233"/>
        <v/>
      </c>
    </row>
    <row r="434" spans="2:52" x14ac:dyDescent="0.2">
      <c r="B434" s="37">
        <f t="shared" si="208"/>
        <v>14</v>
      </c>
      <c r="C434" s="37">
        <f t="shared" si="209"/>
        <v>27</v>
      </c>
      <c r="D434" s="37" t="str">
        <f t="shared" si="210"/>
        <v>2003_14_27</v>
      </c>
      <c r="E434" s="37" t="str">
        <f t="shared" si="212"/>
        <v>2_27_14</v>
      </c>
      <c r="F434" s="37">
        <f t="shared" si="213"/>
        <v>2</v>
      </c>
      <c r="G434" s="37">
        <f t="shared" si="214"/>
        <v>129</v>
      </c>
      <c r="H434" s="37">
        <f t="shared" si="215"/>
        <v>2129</v>
      </c>
      <c r="I434" s="44">
        <v>2003</v>
      </c>
      <c r="J434" s="44" t="s">
        <v>142</v>
      </c>
      <c r="K434" s="44" t="s">
        <v>165</v>
      </c>
      <c r="L434" s="44" t="str">
        <f t="shared" si="216"/>
        <v>2003_工業</v>
      </c>
      <c r="M434" s="44" t="str">
        <f t="shared" si="217"/>
        <v>2003_工業_ハードウェア技術</v>
      </c>
      <c r="N434" s="44">
        <f t="shared" si="211"/>
        <v>2129</v>
      </c>
      <c r="P434" s="44">
        <f t="shared" si="218"/>
        <v>433</v>
      </c>
      <c r="X434" s="46">
        <v>31</v>
      </c>
      <c r="Y434" s="43" t="str">
        <f t="shared" si="223"/>
        <v/>
      </c>
      <c r="Z434" s="44" t="str">
        <f t="shared" si="224"/>
        <v/>
      </c>
      <c r="AA434" s="44" t="str">
        <f t="shared" ref="AA434:AJ443" si="234">IFERROR(VLOOKUP($W$401&amp;"_"&amp;AA$401&amp;"_"&amp;$X434,$D:$K,8,0),"")</f>
        <v/>
      </c>
      <c r="AB434" s="44" t="str">
        <f t="shared" si="234"/>
        <v/>
      </c>
      <c r="AC434" s="44" t="str">
        <f t="shared" si="234"/>
        <v/>
      </c>
      <c r="AD434" s="44" t="str">
        <f t="shared" si="234"/>
        <v/>
      </c>
      <c r="AE434" s="44" t="str">
        <f t="shared" si="234"/>
        <v/>
      </c>
      <c r="AF434" s="44" t="str">
        <f t="shared" si="234"/>
        <v/>
      </c>
      <c r="AG434" s="44" t="str">
        <f t="shared" si="234"/>
        <v/>
      </c>
      <c r="AH434" s="44" t="str">
        <f t="shared" si="234"/>
        <v/>
      </c>
      <c r="AI434" s="44" t="str">
        <f t="shared" si="234"/>
        <v/>
      </c>
      <c r="AJ434" s="44" t="str">
        <f t="shared" si="234"/>
        <v/>
      </c>
      <c r="AK434" s="44" t="str">
        <f t="shared" ref="AK434:AT443" si="235">IFERROR(VLOOKUP($W$401&amp;"_"&amp;AK$401&amp;"_"&amp;$X434,$D:$K,8,0),"")</f>
        <v/>
      </c>
      <c r="AL434" s="44" t="str">
        <f t="shared" si="235"/>
        <v/>
      </c>
      <c r="AM434" s="44" t="str">
        <f t="shared" si="235"/>
        <v/>
      </c>
      <c r="AN434" s="44" t="str">
        <f t="shared" si="235"/>
        <v/>
      </c>
      <c r="AO434" s="44" t="str">
        <f t="shared" si="235"/>
        <v/>
      </c>
      <c r="AP434" s="44" t="str">
        <f t="shared" si="235"/>
        <v/>
      </c>
      <c r="AQ434" s="44" t="str">
        <f t="shared" si="235"/>
        <v/>
      </c>
      <c r="AR434" s="44" t="str">
        <f t="shared" si="235"/>
        <v/>
      </c>
      <c r="AS434" s="44" t="str">
        <f t="shared" si="235"/>
        <v/>
      </c>
      <c r="AT434" s="44" t="str">
        <f t="shared" si="235"/>
        <v/>
      </c>
      <c r="AU434" s="44" t="str">
        <f t="shared" ref="AU434:AZ443" si="236">IFERROR(VLOOKUP($W$401&amp;"_"&amp;AU$401&amp;"_"&amp;$X434,$D:$K,8,0),"")</f>
        <v/>
      </c>
      <c r="AV434" s="44" t="str">
        <f t="shared" si="236"/>
        <v/>
      </c>
      <c r="AW434" s="44" t="str">
        <f t="shared" si="236"/>
        <v/>
      </c>
      <c r="AX434" s="44" t="str">
        <f t="shared" si="236"/>
        <v/>
      </c>
      <c r="AY434" s="44" t="str">
        <f t="shared" si="236"/>
        <v/>
      </c>
      <c r="AZ434" s="44" t="str">
        <f t="shared" si="236"/>
        <v/>
      </c>
    </row>
    <row r="435" spans="2:52" x14ac:dyDescent="0.2">
      <c r="B435" s="37">
        <f t="shared" si="208"/>
        <v>14</v>
      </c>
      <c r="C435" s="37">
        <f t="shared" si="209"/>
        <v>28</v>
      </c>
      <c r="D435" s="37" t="str">
        <f t="shared" si="210"/>
        <v>2003_14_28</v>
      </c>
      <c r="E435" s="37" t="str">
        <f t="shared" si="212"/>
        <v>2_28_14</v>
      </c>
      <c r="F435" s="37">
        <f t="shared" si="213"/>
        <v>2</v>
      </c>
      <c r="G435" s="37">
        <f t="shared" si="214"/>
        <v>130</v>
      </c>
      <c r="H435" s="37">
        <f t="shared" si="215"/>
        <v>2130</v>
      </c>
      <c r="I435" s="44">
        <v>2003</v>
      </c>
      <c r="J435" s="44" t="s">
        <v>142</v>
      </c>
      <c r="K435" s="44" t="s">
        <v>166</v>
      </c>
      <c r="L435" s="44" t="str">
        <f t="shared" si="216"/>
        <v>2003_工業</v>
      </c>
      <c r="M435" s="44" t="str">
        <f t="shared" si="217"/>
        <v>2003_工業_ソフトウェア技術</v>
      </c>
      <c r="N435" s="44">
        <f t="shared" si="211"/>
        <v>2130</v>
      </c>
      <c r="P435" s="44">
        <f t="shared" si="218"/>
        <v>434</v>
      </c>
      <c r="X435" s="46">
        <v>32</v>
      </c>
      <c r="Y435" s="43" t="str">
        <f t="shared" si="223"/>
        <v/>
      </c>
      <c r="Z435" s="44" t="str">
        <f t="shared" si="224"/>
        <v/>
      </c>
      <c r="AA435" s="44" t="str">
        <f t="shared" si="234"/>
        <v/>
      </c>
      <c r="AB435" s="44" t="str">
        <f t="shared" si="234"/>
        <v/>
      </c>
      <c r="AC435" s="44" t="str">
        <f t="shared" si="234"/>
        <v/>
      </c>
      <c r="AD435" s="44" t="str">
        <f t="shared" si="234"/>
        <v/>
      </c>
      <c r="AE435" s="44" t="str">
        <f t="shared" si="234"/>
        <v/>
      </c>
      <c r="AF435" s="44" t="str">
        <f t="shared" si="234"/>
        <v/>
      </c>
      <c r="AG435" s="44" t="str">
        <f t="shared" si="234"/>
        <v/>
      </c>
      <c r="AH435" s="44" t="str">
        <f t="shared" si="234"/>
        <v/>
      </c>
      <c r="AI435" s="44" t="str">
        <f t="shared" si="234"/>
        <v/>
      </c>
      <c r="AJ435" s="44" t="str">
        <f t="shared" si="234"/>
        <v/>
      </c>
      <c r="AK435" s="44" t="str">
        <f t="shared" si="235"/>
        <v/>
      </c>
      <c r="AL435" s="44" t="str">
        <f t="shared" si="235"/>
        <v/>
      </c>
      <c r="AM435" s="44" t="str">
        <f t="shared" si="235"/>
        <v/>
      </c>
      <c r="AN435" s="44" t="str">
        <f t="shared" si="235"/>
        <v/>
      </c>
      <c r="AO435" s="44" t="str">
        <f t="shared" si="235"/>
        <v/>
      </c>
      <c r="AP435" s="44" t="str">
        <f t="shared" si="235"/>
        <v/>
      </c>
      <c r="AQ435" s="44" t="str">
        <f t="shared" si="235"/>
        <v/>
      </c>
      <c r="AR435" s="44" t="str">
        <f t="shared" si="235"/>
        <v/>
      </c>
      <c r="AS435" s="44" t="str">
        <f t="shared" si="235"/>
        <v/>
      </c>
      <c r="AT435" s="44" t="str">
        <f t="shared" si="235"/>
        <v/>
      </c>
      <c r="AU435" s="44" t="str">
        <f t="shared" si="236"/>
        <v/>
      </c>
      <c r="AV435" s="44" t="str">
        <f t="shared" si="236"/>
        <v/>
      </c>
      <c r="AW435" s="44" t="str">
        <f t="shared" si="236"/>
        <v/>
      </c>
      <c r="AX435" s="44" t="str">
        <f t="shared" si="236"/>
        <v/>
      </c>
      <c r="AY435" s="44" t="str">
        <f t="shared" si="236"/>
        <v/>
      </c>
      <c r="AZ435" s="44" t="str">
        <f t="shared" si="236"/>
        <v/>
      </c>
    </row>
    <row r="436" spans="2:52" x14ac:dyDescent="0.2">
      <c r="B436" s="37">
        <f t="shared" si="208"/>
        <v>14</v>
      </c>
      <c r="C436" s="37">
        <f t="shared" si="209"/>
        <v>29</v>
      </c>
      <c r="D436" s="37" t="str">
        <f t="shared" si="210"/>
        <v>2003_14_29</v>
      </c>
      <c r="E436" s="37" t="str">
        <f t="shared" si="212"/>
        <v>2_29_14</v>
      </c>
      <c r="F436" s="37">
        <f t="shared" si="213"/>
        <v>2</v>
      </c>
      <c r="G436" s="37">
        <f t="shared" si="214"/>
        <v>131</v>
      </c>
      <c r="H436" s="37">
        <f t="shared" si="215"/>
        <v>2131</v>
      </c>
      <c r="I436" s="44">
        <v>2003</v>
      </c>
      <c r="J436" s="44" t="s">
        <v>142</v>
      </c>
      <c r="K436" s="44" t="s">
        <v>588</v>
      </c>
      <c r="L436" s="44" t="str">
        <f t="shared" si="216"/>
        <v>2003_工業</v>
      </c>
      <c r="M436" s="44" t="str">
        <f t="shared" si="217"/>
        <v>2003_工業_マルチメディア応用</v>
      </c>
      <c r="N436" s="44">
        <f t="shared" si="211"/>
        <v>2131</v>
      </c>
      <c r="P436" s="44">
        <f t="shared" si="218"/>
        <v>435</v>
      </c>
      <c r="X436" s="46">
        <v>33</v>
      </c>
      <c r="Y436" s="43" t="str">
        <f t="shared" ref="Y436:Y467" si="237">IF($Z436="","",COUNTIF($L:$L,W$401&amp;"_"&amp;$Z436))</f>
        <v/>
      </c>
      <c r="Z436" s="44" t="str">
        <f t="shared" ref="Z436:Z467" si="238">IFERROR(VLOOKUP($W$401&amp;"_"&amp;$X436&amp;"_1",$D:$J,7,0),"")</f>
        <v/>
      </c>
      <c r="AA436" s="44" t="str">
        <f t="shared" si="234"/>
        <v/>
      </c>
      <c r="AB436" s="44" t="str">
        <f t="shared" si="234"/>
        <v/>
      </c>
      <c r="AC436" s="44" t="str">
        <f t="shared" si="234"/>
        <v/>
      </c>
      <c r="AD436" s="44" t="str">
        <f t="shared" si="234"/>
        <v/>
      </c>
      <c r="AE436" s="44" t="str">
        <f t="shared" si="234"/>
        <v/>
      </c>
      <c r="AF436" s="44" t="str">
        <f t="shared" si="234"/>
        <v/>
      </c>
      <c r="AG436" s="44" t="str">
        <f t="shared" si="234"/>
        <v/>
      </c>
      <c r="AH436" s="44" t="str">
        <f t="shared" si="234"/>
        <v/>
      </c>
      <c r="AI436" s="44" t="str">
        <f t="shared" si="234"/>
        <v/>
      </c>
      <c r="AJ436" s="44" t="str">
        <f t="shared" si="234"/>
        <v/>
      </c>
      <c r="AK436" s="44" t="str">
        <f t="shared" si="235"/>
        <v/>
      </c>
      <c r="AL436" s="44" t="str">
        <f t="shared" si="235"/>
        <v/>
      </c>
      <c r="AM436" s="44" t="str">
        <f t="shared" si="235"/>
        <v/>
      </c>
      <c r="AN436" s="44" t="str">
        <f t="shared" si="235"/>
        <v/>
      </c>
      <c r="AO436" s="44" t="str">
        <f t="shared" si="235"/>
        <v/>
      </c>
      <c r="AP436" s="44" t="str">
        <f t="shared" si="235"/>
        <v/>
      </c>
      <c r="AQ436" s="44" t="str">
        <f t="shared" si="235"/>
        <v/>
      </c>
      <c r="AR436" s="44" t="str">
        <f t="shared" si="235"/>
        <v/>
      </c>
      <c r="AS436" s="44" t="str">
        <f t="shared" si="235"/>
        <v/>
      </c>
      <c r="AT436" s="44" t="str">
        <f t="shared" si="235"/>
        <v/>
      </c>
      <c r="AU436" s="44" t="str">
        <f t="shared" si="236"/>
        <v/>
      </c>
      <c r="AV436" s="44" t="str">
        <f t="shared" si="236"/>
        <v/>
      </c>
      <c r="AW436" s="44" t="str">
        <f t="shared" si="236"/>
        <v/>
      </c>
      <c r="AX436" s="44" t="str">
        <f t="shared" si="236"/>
        <v/>
      </c>
      <c r="AY436" s="44" t="str">
        <f t="shared" si="236"/>
        <v/>
      </c>
      <c r="AZ436" s="44" t="str">
        <f t="shared" si="236"/>
        <v/>
      </c>
    </row>
    <row r="437" spans="2:52" x14ac:dyDescent="0.2">
      <c r="B437" s="37">
        <f t="shared" si="208"/>
        <v>14</v>
      </c>
      <c r="C437" s="37">
        <f t="shared" si="209"/>
        <v>30</v>
      </c>
      <c r="D437" s="37" t="str">
        <f t="shared" si="210"/>
        <v>2003_14_30</v>
      </c>
      <c r="E437" s="37" t="str">
        <f t="shared" si="212"/>
        <v>2_30_14</v>
      </c>
      <c r="F437" s="37">
        <f t="shared" si="213"/>
        <v>2</v>
      </c>
      <c r="G437" s="37">
        <f t="shared" si="214"/>
        <v>132</v>
      </c>
      <c r="H437" s="37">
        <f t="shared" si="215"/>
        <v>2132</v>
      </c>
      <c r="I437" s="44">
        <v>2003</v>
      </c>
      <c r="J437" s="44" t="s">
        <v>142</v>
      </c>
      <c r="K437" s="44" t="s">
        <v>168</v>
      </c>
      <c r="L437" s="44" t="str">
        <f t="shared" si="216"/>
        <v>2003_工業</v>
      </c>
      <c r="M437" s="44" t="str">
        <f t="shared" si="217"/>
        <v>2003_工業_建築構造</v>
      </c>
      <c r="N437" s="44">
        <f t="shared" si="211"/>
        <v>2132</v>
      </c>
      <c r="P437" s="44">
        <f t="shared" si="218"/>
        <v>436</v>
      </c>
      <c r="X437" s="46">
        <v>34</v>
      </c>
      <c r="Y437" s="43" t="str">
        <f t="shared" si="237"/>
        <v/>
      </c>
      <c r="Z437" s="44" t="str">
        <f t="shared" si="238"/>
        <v/>
      </c>
      <c r="AA437" s="44" t="str">
        <f t="shared" si="234"/>
        <v/>
      </c>
      <c r="AB437" s="44" t="str">
        <f t="shared" si="234"/>
        <v/>
      </c>
      <c r="AC437" s="44" t="str">
        <f t="shared" si="234"/>
        <v/>
      </c>
      <c r="AD437" s="44" t="str">
        <f t="shared" si="234"/>
        <v/>
      </c>
      <c r="AE437" s="44" t="str">
        <f t="shared" si="234"/>
        <v/>
      </c>
      <c r="AF437" s="44" t="str">
        <f t="shared" si="234"/>
        <v/>
      </c>
      <c r="AG437" s="44" t="str">
        <f t="shared" si="234"/>
        <v/>
      </c>
      <c r="AH437" s="44" t="str">
        <f t="shared" si="234"/>
        <v/>
      </c>
      <c r="AI437" s="44" t="str">
        <f t="shared" si="234"/>
        <v/>
      </c>
      <c r="AJ437" s="44" t="str">
        <f t="shared" si="234"/>
        <v/>
      </c>
      <c r="AK437" s="44" t="str">
        <f t="shared" si="235"/>
        <v/>
      </c>
      <c r="AL437" s="44" t="str">
        <f t="shared" si="235"/>
        <v/>
      </c>
      <c r="AM437" s="44" t="str">
        <f t="shared" si="235"/>
        <v/>
      </c>
      <c r="AN437" s="44" t="str">
        <f t="shared" si="235"/>
        <v/>
      </c>
      <c r="AO437" s="44" t="str">
        <f t="shared" si="235"/>
        <v/>
      </c>
      <c r="AP437" s="44" t="str">
        <f t="shared" si="235"/>
        <v/>
      </c>
      <c r="AQ437" s="44" t="str">
        <f t="shared" si="235"/>
        <v/>
      </c>
      <c r="AR437" s="44" t="str">
        <f t="shared" si="235"/>
        <v/>
      </c>
      <c r="AS437" s="44" t="str">
        <f t="shared" si="235"/>
        <v/>
      </c>
      <c r="AT437" s="44" t="str">
        <f t="shared" si="235"/>
        <v/>
      </c>
      <c r="AU437" s="44" t="str">
        <f t="shared" si="236"/>
        <v/>
      </c>
      <c r="AV437" s="44" t="str">
        <f t="shared" si="236"/>
        <v/>
      </c>
      <c r="AW437" s="44" t="str">
        <f t="shared" si="236"/>
        <v/>
      </c>
      <c r="AX437" s="44" t="str">
        <f t="shared" si="236"/>
        <v/>
      </c>
      <c r="AY437" s="44" t="str">
        <f t="shared" si="236"/>
        <v/>
      </c>
      <c r="AZ437" s="44" t="str">
        <f t="shared" si="236"/>
        <v/>
      </c>
    </row>
    <row r="438" spans="2:52" x14ac:dyDescent="0.2">
      <c r="B438" s="37">
        <f t="shared" si="208"/>
        <v>14</v>
      </c>
      <c r="C438" s="37">
        <f t="shared" si="209"/>
        <v>31</v>
      </c>
      <c r="D438" s="37" t="str">
        <f t="shared" si="210"/>
        <v>2003_14_31</v>
      </c>
      <c r="E438" s="37" t="str">
        <f t="shared" si="212"/>
        <v>2_31_14</v>
      </c>
      <c r="F438" s="37">
        <f t="shared" si="213"/>
        <v>2</v>
      </c>
      <c r="G438" s="37">
        <f t="shared" si="214"/>
        <v>133</v>
      </c>
      <c r="H438" s="37">
        <f t="shared" si="215"/>
        <v>2133</v>
      </c>
      <c r="I438" s="44">
        <v>2003</v>
      </c>
      <c r="J438" s="44" t="s">
        <v>142</v>
      </c>
      <c r="K438" s="44" t="s">
        <v>171</v>
      </c>
      <c r="L438" s="44" t="str">
        <f t="shared" si="216"/>
        <v>2003_工業</v>
      </c>
      <c r="M438" s="44" t="str">
        <f t="shared" si="217"/>
        <v>2003_工業_建築施工</v>
      </c>
      <c r="N438" s="44">
        <f t="shared" si="211"/>
        <v>2133</v>
      </c>
      <c r="P438" s="44">
        <f t="shared" si="218"/>
        <v>437</v>
      </c>
      <c r="X438" s="46">
        <v>35</v>
      </c>
      <c r="Y438" s="43" t="str">
        <f t="shared" si="237"/>
        <v/>
      </c>
      <c r="Z438" s="44" t="str">
        <f t="shared" si="238"/>
        <v/>
      </c>
      <c r="AA438" s="44" t="str">
        <f t="shared" si="234"/>
        <v/>
      </c>
      <c r="AB438" s="44" t="str">
        <f t="shared" si="234"/>
        <v/>
      </c>
      <c r="AC438" s="44" t="str">
        <f t="shared" si="234"/>
        <v/>
      </c>
      <c r="AD438" s="44" t="str">
        <f t="shared" si="234"/>
        <v/>
      </c>
      <c r="AE438" s="44" t="str">
        <f t="shared" si="234"/>
        <v/>
      </c>
      <c r="AF438" s="44" t="str">
        <f t="shared" si="234"/>
        <v/>
      </c>
      <c r="AG438" s="44" t="str">
        <f t="shared" si="234"/>
        <v/>
      </c>
      <c r="AH438" s="44" t="str">
        <f t="shared" si="234"/>
        <v/>
      </c>
      <c r="AI438" s="44" t="str">
        <f t="shared" si="234"/>
        <v/>
      </c>
      <c r="AJ438" s="44" t="str">
        <f t="shared" si="234"/>
        <v/>
      </c>
      <c r="AK438" s="44" t="str">
        <f t="shared" si="235"/>
        <v/>
      </c>
      <c r="AL438" s="44" t="str">
        <f t="shared" si="235"/>
        <v/>
      </c>
      <c r="AM438" s="44" t="str">
        <f t="shared" si="235"/>
        <v/>
      </c>
      <c r="AN438" s="44" t="str">
        <f t="shared" si="235"/>
        <v/>
      </c>
      <c r="AO438" s="44" t="str">
        <f t="shared" si="235"/>
        <v/>
      </c>
      <c r="AP438" s="44" t="str">
        <f t="shared" si="235"/>
        <v/>
      </c>
      <c r="AQ438" s="44" t="str">
        <f t="shared" si="235"/>
        <v/>
      </c>
      <c r="AR438" s="44" t="str">
        <f t="shared" si="235"/>
        <v/>
      </c>
      <c r="AS438" s="44" t="str">
        <f t="shared" si="235"/>
        <v/>
      </c>
      <c r="AT438" s="44" t="str">
        <f t="shared" si="235"/>
        <v/>
      </c>
      <c r="AU438" s="44" t="str">
        <f t="shared" si="236"/>
        <v/>
      </c>
      <c r="AV438" s="44" t="str">
        <f t="shared" si="236"/>
        <v/>
      </c>
      <c r="AW438" s="44" t="str">
        <f t="shared" si="236"/>
        <v/>
      </c>
      <c r="AX438" s="44" t="str">
        <f t="shared" si="236"/>
        <v/>
      </c>
      <c r="AY438" s="44" t="str">
        <f t="shared" si="236"/>
        <v/>
      </c>
      <c r="AZ438" s="44" t="str">
        <f t="shared" si="236"/>
        <v/>
      </c>
    </row>
    <row r="439" spans="2:52" x14ac:dyDescent="0.2">
      <c r="B439" s="37">
        <f t="shared" si="208"/>
        <v>14</v>
      </c>
      <c r="C439" s="37">
        <f t="shared" si="209"/>
        <v>32</v>
      </c>
      <c r="D439" s="37" t="str">
        <f t="shared" si="210"/>
        <v>2003_14_32</v>
      </c>
      <c r="E439" s="37" t="str">
        <f t="shared" si="212"/>
        <v>2_32_14</v>
      </c>
      <c r="F439" s="37">
        <f t="shared" si="213"/>
        <v>2</v>
      </c>
      <c r="G439" s="37">
        <f t="shared" si="214"/>
        <v>134</v>
      </c>
      <c r="H439" s="37">
        <f t="shared" si="215"/>
        <v>2134</v>
      </c>
      <c r="I439" s="44">
        <v>2003</v>
      </c>
      <c r="J439" s="44" t="s">
        <v>142</v>
      </c>
      <c r="K439" s="44" t="s">
        <v>170</v>
      </c>
      <c r="L439" s="44" t="str">
        <f t="shared" si="216"/>
        <v>2003_工業</v>
      </c>
      <c r="M439" s="44" t="str">
        <f t="shared" si="217"/>
        <v>2003_工業_建築構造設計</v>
      </c>
      <c r="N439" s="44">
        <f t="shared" si="211"/>
        <v>2134</v>
      </c>
      <c r="P439" s="44">
        <f t="shared" si="218"/>
        <v>438</v>
      </c>
      <c r="X439" s="46">
        <v>36</v>
      </c>
      <c r="Y439" s="43" t="str">
        <f t="shared" si="237"/>
        <v/>
      </c>
      <c r="Z439" s="44" t="str">
        <f t="shared" si="238"/>
        <v/>
      </c>
      <c r="AA439" s="44" t="str">
        <f t="shared" si="234"/>
        <v/>
      </c>
      <c r="AB439" s="44" t="str">
        <f t="shared" si="234"/>
        <v/>
      </c>
      <c r="AC439" s="44" t="str">
        <f t="shared" si="234"/>
        <v/>
      </c>
      <c r="AD439" s="44" t="str">
        <f t="shared" si="234"/>
        <v/>
      </c>
      <c r="AE439" s="44" t="str">
        <f t="shared" si="234"/>
        <v/>
      </c>
      <c r="AF439" s="44" t="str">
        <f t="shared" si="234"/>
        <v/>
      </c>
      <c r="AG439" s="44" t="str">
        <f t="shared" si="234"/>
        <v/>
      </c>
      <c r="AH439" s="44" t="str">
        <f t="shared" si="234"/>
        <v/>
      </c>
      <c r="AI439" s="44" t="str">
        <f t="shared" si="234"/>
        <v/>
      </c>
      <c r="AJ439" s="44" t="str">
        <f t="shared" si="234"/>
        <v/>
      </c>
      <c r="AK439" s="44" t="str">
        <f t="shared" si="235"/>
        <v/>
      </c>
      <c r="AL439" s="44" t="str">
        <f t="shared" si="235"/>
        <v/>
      </c>
      <c r="AM439" s="44" t="str">
        <f t="shared" si="235"/>
        <v/>
      </c>
      <c r="AN439" s="44" t="str">
        <f t="shared" si="235"/>
        <v/>
      </c>
      <c r="AO439" s="44" t="str">
        <f t="shared" si="235"/>
        <v/>
      </c>
      <c r="AP439" s="44" t="str">
        <f t="shared" si="235"/>
        <v/>
      </c>
      <c r="AQ439" s="44" t="str">
        <f t="shared" si="235"/>
        <v/>
      </c>
      <c r="AR439" s="44" t="str">
        <f t="shared" si="235"/>
        <v/>
      </c>
      <c r="AS439" s="44" t="str">
        <f t="shared" si="235"/>
        <v/>
      </c>
      <c r="AT439" s="44" t="str">
        <f t="shared" si="235"/>
        <v/>
      </c>
      <c r="AU439" s="44" t="str">
        <f t="shared" si="236"/>
        <v/>
      </c>
      <c r="AV439" s="44" t="str">
        <f t="shared" si="236"/>
        <v/>
      </c>
      <c r="AW439" s="44" t="str">
        <f t="shared" si="236"/>
        <v/>
      </c>
      <c r="AX439" s="44" t="str">
        <f t="shared" si="236"/>
        <v/>
      </c>
      <c r="AY439" s="44" t="str">
        <f t="shared" si="236"/>
        <v/>
      </c>
      <c r="AZ439" s="44" t="str">
        <f t="shared" si="236"/>
        <v/>
      </c>
    </row>
    <row r="440" spans="2:52" x14ac:dyDescent="0.2">
      <c r="B440" s="37">
        <f t="shared" si="208"/>
        <v>14</v>
      </c>
      <c r="C440" s="37">
        <f t="shared" si="209"/>
        <v>33</v>
      </c>
      <c r="D440" s="37" t="str">
        <f t="shared" si="210"/>
        <v>2003_14_33</v>
      </c>
      <c r="E440" s="37" t="str">
        <f t="shared" si="212"/>
        <v>2_33_14</v>
      </c>
      <c r="F440" s="37">
        <f t="shared" si="213"/>
        <v>2</v>
      </c>
      <c r="G440" s="37">
        <f t="shared" si="214"/>
        <v>135</v>
      </c>
      <c r="H440" s="37">
        <f t="shared" si="215"/>
        <v>2135</v>
      </c>
      <c r="I440" s="44">
        <v>2003</v>
      </c>
      <c r="J440" s="44" t="s">
        <v>142</v>
      </c>
      <c r="K440" s="44" t="s">
        <v>169</v>
      </c>
      <c r="L440" s="44" t="str">
        <f t="shared" si="216"/>
        <v>2003_工業</v>
      </c>
      <c r="M440" s="44" t="str">
        <f t="shared" si="217"/>
        <v>2003_工業_建築計画</v>
      </c>
      <c r="N440" s="44">
        <f t="shared" si="211"/>
        <v>2135</v>
      </c>
      <c r="P440" s="44">
        <f t="shared" si="218"/>
        <v>439</v>
      </c>
      <c r="X440" s="46">
        <v>37</v>
      </c>
      <c r="Y440" s="43" t="str">
        <f t="shared" si="237"/>
        <v/>
      </c>
      <c r="Z440" s="44" t="str">
        <f t="shared" si="238"/>
        <v/>
      </c>
      <c r="AA440" s="44" t="str">
        <f t="shared" si="234"/>
        <v/>
      </c>
      <c r="AB440" s="44" t="str">
        <f t="shared" si="234"/>
        <v/>
      </c>
      <c r="AC440" s="44" t="str">
        <f t="shared" si="234"/>
        <v/>
      </c>
      <c r="AD440" s="44" t="str">
        <f t="shared" si="234"/>
        <v/>
      </c>
      <c r="AE440" s="44" t="str">
        <f t="shared" si="234"/>
        <v/>
      </c>
      <c r="AF440" s="44" t="str">
        <f t="shared" si="234"/>
        <v/>
      </c>
      <c r="AG440" s="44" t="str">
        <f t="shared" si="234"/>
        <v/>
      </c>
      <c r="AH440" s="44" t="str">
        <f t="shared" si="234"/>
        <v/>
      </c>
      <c r="AI440" s="44" t="str">
        <f t="shared" si="234"/>
        <v/>
      </c>
      <c r="AJ440" s="44" t="str">
        <f t="shared" si="234"/>
        <v/>
      </c>
      <c r="AK440" s="44" t="str">
        <f t="shared" si="235"/>
        <v/>
      </c>
      <c r="AL440" s="44" t="str">
        <f t="shared" si="235"/>
        <v/>
      </c>
      <c r="AM440" s="44" t="str">
        <f t="shared" si="235"/>
        <v/>
      </c>
      <c r="AN440" s="44" t="str">
        <f t="shared" si="235"/>
        <v/>
      </c>
      <c r="AO440" s="44" t="str">
        <f t="shared" si="235"/>
        <v/>
      </c>
      <c r="AP440" s="44" t="str">
        <f t="shared" si="235"/>
        <v/>
      </c>
      <c r="AQ440" s="44" t="str">
        <f t="shared" si="235"/>
        <v/>
      </c>
      <c r="AR440" s="44" t="str">
        <f t="shared" si="235"/>
        <v/>
      </c>
      <c r="AS440" s="44" t="str">
        <f t="shared" si="235"/>
        <v/>
      </c>
      <c r="AT440" s="44" t="str">
        <f t="shared" si="235"/>
        <v/>
      </c>
      <c r="AU440" s="44" t="str">
        <f t="shared" si="236"/>
        <v/>
      </c>
      <c r="AV440" s="44" t="str">
        <f t="shared" si="236"/>
        <v/>
      </c>
      <c r="AW440" s="44" t="str">
        <f t="shared" si="236"/>
        <v/>
      </c>
      <c r="AX440" s="44" t="str">
        <f t="shared" si="236"/>
        <v/>
      </c>
      <c r="AY440" s="44" t="str">
        <f t="shared" si="236"/>
        <v/>
      </c>
      <c r="AZ440" s="44" t="str">
        <f t="shared" si="236"/>
        <v/>
      </c>
    </row>
    <row r="441" spans="2:52" x14ac:dyDescent="0.2">
      <c r="B441" s="37">
        <f t="shared" si="208"/>
        <v>14</v>
      </c>
      <c r="C441" s="37">
        <f t="shared" si="209"/>
        <v>34</v>
      </c>
      <c r="D441" s="37" t="str">
        <f t="shared" si="210"/>
        <v>2003_14_34</v>
      </c>
      <c r="E441" s="37" t="str">
        <f t="shared" si="212"/>
        <v>2_34_14</v>
      </c>
      <c r="F441" s="37">
        <f t="shared" si="213"/>
        <v>2</v>
      </c>
      <c r="G441" s="37">
        <f t="shared" si="214"/>
        <v>136</v>
      </c>
      <c r="H441" s="37">
        <f t="shared" si="215"/>
        <v>2136</v>
      </c>
      <c r="I441" s="44">
        <v>2003</v>
      </c>
      <c r="J441" s="44" t="s">
        <v>142</v>
      </c>
      <c r="K441" s="44" t="s">
        <v>172</v>
      </c>
      <c r="L441" s="44" t="str">
        <f t="shared" si="216"/>
        <v>2003_工業</v>
      </c>
      <c r="M441" s="44" t="str">
        <f t="shared" si="217"/>
        <v>2003_工業_建築法規</v>
      </c>
      <c r="N441" s="44">
        <f t="shared" si="211"/>
        <v>2136</v>
      </c>
      <c r="P441" s="44">
        <f t="shared" si="218"/>
        <v>440</v>
      </c>
      <c r="X441" s="46">
        <v>38</v>
      </c>
      <c r="Y441" s="43" t="str">
        <f t="shared" si="237"/>
        <v/>
      </c>
      <c r="Z441" s="44" t="str">
        <f t="shared" si="238"/>
        <v/>
      </c>
      <c r="AA441" s="44" t="str">
        <f t="shared" si="234"/>
        <v/>
      </c>
      <c r="AB441" s="44" t="str">
        <f t="shared" si="234"/>
        <v/>
      </c>
      <c r="AC441" s="44" t="str">
        <f t="shared" si="234"/>
        <v/>
      </c>
      <c r="AD441" s="44" t="str">
        <f t="shared" si="234"/>
        <v/>
      </c>
      <c r="AE441" s="44" t="str">
        <f t="shared" si="234"/>
        <v/>
      </c>
      <c r="AF441" s="44" t="str">
        <f t="shared" si="234"/>
        <v/>
      </c>
      <c r="AG441" s="44" t="str">
        <f t="shared" si="234"/>
        <v/>
      </c>
      <c r="AH441" s="44" t="str">
        <f t="shared" si="234"/>
        <v/>
      </c>
      <c r="AI441" s="44" t="str">
        <f t="shared" si="234"/>
        <v/>
      </c>
      <c r="AJ441" s="44" t="str">
        <f t="shared" si="234"/>
        <v/>
      </c>
      <c r="AK441" s="44" t="str">
        <f t="shared" si="235"/>
        <v/>
      </c>
      <c r="AL441" s="44" t="str">
        <f t="shared" si="235"/>
        <v/>
      </c>
      <c r="AM441" s="44" t="str">
        <f t="shared" si="235"/>
        <v/>
      </c>
      <c r="AN441" s="44" t="str">
        <f t="shared" si="235"/>
        <v/>
      </c>
      <c r="AO441" s="44" t="str">
        <f t="shared" si="235"/>
        <v/>
      </c>
      <c r="AP441" s="44" t="str">
        <f t="shared" si="235"/>
        <v/>
      </c>
      <c r="AQ441" s="44" t="str">
        <f t="shared" si="235"/>
        <v/>
      </c>
      <c r="AR441" s="44" t="str">
        <f t="shared" si="235"/>
        <v/>
      </c>
      <c r="AS441" s="44" t="str">
        <f t="shared" si="235"/>
        <v/>
      </c>
      <c r="AT441" s="44" t="str">
        <f t="shared" si="235"/>
        <v/>
      </c>
      <c r="AU441" s="44" t="str">
        <f t="shared" si="236"/>
        <v/>
      </c>
      <c r="AV441" s="44" t="str">
        <f t="shared" si="236"/>
        <v/>
      </c>
      <c r="AW441" s="44" t="str">
        <f t="shared" si="236"/>
        <v/>
      </c>
      <c r="AX441" s="44" t="str">
        <f t="shared" si="236"/>
        <v/>
      </c>
      <c r="AY441" s="44" t="str">
        <f t="shared" si="236"/>
        <v/>
      </c>
      <c r="AZ441" s="44" t="str">
        <f t="shared" si="236"/>
        <v/>
      </c>
    </row>
    <row r="442" spans="2:52" x14ac:dyDescent="0.2">
      <c r="B442" s="37">
        <f t="shared" si="208"/>
        <v>14</v>
      </c>
      <c r="C442" s="37">
        <f t="shared" si="209"/>
        <v>35</v>
      </c>
      <c r="D442" s="37" t="str">
        <f t="shared" si="210"/>
        <v>2003_14_35</v>
      </c>
      <c r="E442" s="37" t="str">
        <f t="shared" si="212"/>
        <v>2_35_14</v>
      </c>
      <c r="F442" s="37">
        <f t="shared" si="213"/>
        <v>2</v>
      </c>
      <c r="G442" s="37">
        <f t="shared" si="214"/>
        <v>137</v>
      </c>
      <c r="H442" s="37">
        <f t="shared" si="215"/>
        <v>2137</v>
      </c>
      <c r="I442" s="44">
        <v>2003</v>
      </c>
      <c r="J442" s="44" t="s">
        <v>142</v>
      </c>
      <c r="K442" s="44" t="s">
        <v>173</v>
      </c>
      <c r="L442" s="44" t="str">
        <f t="shared" si="216"/>
        <v>2003_工業</v>
      </c>
      <c r="M442" s="44" t="str">
        <f t="shared" si="217"/>
        <v>2003_工業_設備計画</v>
      </c>
      <c r="N442" s="44">
        <f t="shared" si="211"/>
        <v>2137</v>
      </c>
      <c r="P442" s="44">
        <f t="shared" si="218"/>
        <v>441</v>
      </c>
      <c r="X442" s="46">
        <v>39</v>
      </c>
      <c r="Y442" s="43" t="str">
        <f t="shared" si="237"/>
        <v/>
      </c>
      <c r="Z442" s="44" t="str">
        <f t="shared" si="238"/>
        <v/>
      </c>
      <c r="AA442" s="44" t="str">
        <f t="shared" si="234"/>
        <v/>
      </c>
      <c r="AB442" s="44" t="str">
        <f t="shared" si="234"/>
        <v/>
      </c>
      <c r="AC442" s="44" t="str">
        <f t="shared" si="234"/>
        <v/>
      </c>
      <c r="AD442" s="44" t="str">
        <f t="shared" si="234"/>
        <v/>
      </c>
      <c r="AE442" s="44" t="str">
        <f t="shared" si="234"/>
        <v/>
      </c>
      <c r="AF442" s="44" t="str">
        <f t="shared" si="234"/>
        <v/>
      </c>
      <c r="AG442" s="44" t="str">
        <f t="shared" si="234"/>
        <v/>
      </c>
      <c r="AH442" s="44" t="str">
        <f t="shared" si="234"/>
        <v/>
      </c>
      <c r="AI442" s="44" t="str">
        <f t="shared" si="234"/>
        <v/>
      </c>
      <c r="AJ442" s="44" t="str">
        <f t="shared" si="234"/>
        <v/>
      </c>
      <c r="AK442" s="44" t="str">
        <f t="shared" si="235"/>
        <v/>
      </c>
      <c r="AL442" s="44" t="str">
        <f t="shared" si="235"/>
        <v/>
      </c>
      <c r="AM442" s="44" t="str">
        <f t="shared" si="235"/>
        <v/>
      </c>
      <c r="AN442" s="44" t="str">
        <f t="shared" si="235"/>
        <v/>
      </c>
      <c r="AO442" s="44" t="str">
        <f t="shared" si="235"/>
        <v/>
      </c>
      <c r="AP442" s="44" t="str">
        <f t="shared" si="235"/>
        <v/>
      </c>
      <c r="AQ442" s="44" t="str">
        <f t="shared" si="235"/>
        <v/>
      </c>
      <c r="AR442" s="44" t="str">
        <f t="shared" si="235"/>
        <v/>
      </c>
      <c r="AS442" s="44" t="str">
        <f t="shared" si="235"/>
        <v/>
      </c>
      <c r="AT442" s="44" t="str">
        <f t="shared" si="235"/>
        <v/>
      </c>
      <c r="AU442" s="44" t="str">
        <f t="shared" si="236"/>
        <v/>
      </c>
      <c r="AV442" s="44" t="str">
        <f t="shared" si="236"/>
        <v/>
      </c>
      <c r="AW442" s="44" t="str">
        <f t="shared" si="236"/>
        <v/>
      </c>
      <c r="AX442" s="44" t="str">
        <f t="shared" si="236"/>
        <v/>
      </c>
      <c r="AY442" s="44" t="str">
        <f t="shared" si="236"/>
        <v/>
      </c>
      <c r="AZ442" s="44" t="str">
        <f t="shared" si="236"/>
        <v/>
      </c>
    </row>
    <row r="443" spans="2:52" x14ac:dyDescent="0.2">
      <c r="B443" s="37">
        <f t="shared" si="208"/>
        <v>14</v>
      </c>
      <c r="C443" s="37">
        <f t="shared" si="209"/>
        <v>36</v>
      </c>
      <c r="D443" s="37" t="str">
        <f t="shared" si="210"/>
        <v>2003_14_36</v>
      </c>
      <c r="E443" s="37" t="str">
        <f t="shared" si="212"/>
        <v>2_36_14</v>
      </c>
      <c r="F443" s="37">
        <f t="shared" si="213"/>
        <v>2</v>
      </c>
      <c r="G443" s="37">
        <f t="shared" si="214"/>
        <v>138</v>
      </c>
      <c r="H443" s="37">
        <f t="shared" si="215"/>
        <v>2138</v>
      </c>
      <c r="I443" s="44">
        <v>2003</v>
      </c>
      <c r="J443" s="44" t="s">
        <v>142</v>
      </c>
      <c r="K443" s="44" t="s">
        <v>174</v>
      </c>
      <c r="L443" s="44" t="str">
        <f t="shared" si="216"/>
        <v>2003_工業</v>
      </c>
      <c r="M443" s="44" t="str">
        <f t="shared" si="217"/>
        <v>2003_工業_空気調和設備</v>
      </c>
      <c r="N443" s="44">
        <f t="shared" si="211"/>
        <v>2138</v>
      </c>
      <c r="P443" s="44">
        <f t="shared" si="218"/>
        <v>442</v>
      </c>
      <c r="X443" s="46">
        <v>40</v>
      </c>
      <c r="Y443" s="43" t="str">
        <f t="shared" si="237"/>
        <v/>
      </c>
      <c r="Z443" s="44" t="str">
        <f t="shared" si="238"/>
        <v/>
      </c>
      <c r="AA443" s="44" t="str">
        <f t="shared" si="234"/>
        <v/>
      </c>
      <c r="AB443" s="44" t="str">
        <f t="shared" si="234"/>
        <v/>
      </c>
      <c r="AC443" s="44" t="str">
        <f t="shared" si="234"/>
        <v/>
      </c>
      <c r="AD443" s="44" t="str">
        <f t="shared" si="234"/>
        <v/>
      </c>
      <c r="AE443" s="44" t="str">
        <f t="shared" si="234"/>
        <v/>
      </c>
      <c r="AF443" s="44" t="str">
        <f t="shared" si="234"/>
        <v/>
      </c>
      <c r="AG443" s="44" t="str">
        <f t="shared" si="234"/>
        <v/>
      </c>
      <c r="AH443" s="44" t="str">
        <f t="shared" si="234"/>
        <v/>
      </c>
      <c r="AI443" s="44" t="str">
        <f t="shared" si="234"/>
        <v/>
      </c>
      <c r="AJ443" s="44" t="str">
        <f t="shared" si="234"/>
        <v/>
      </c>
      <c r="AK443" s="44" t="str">
        <f t="shared" si="235"/>
        <v/>
      </c>
      <c r="AL443" s="44" t="str">
        <f t="shared" si="235"/>
        <v/>
      </c>
      <c r="AM443" s="44" t="str">
        <f t="shared" si="235"/>
        <v/>
      </c>
      <c r="AN443" s="44" t="str">
        <f t="shared" si="235"/>
        <v/>
      </c>
      <c r="AO443" s="44" t="str">
        <f t="shared" si="235"/>
        <v/>
      </c>
      <c r="AP443" s="44" t="str">
        <f t="shared" si="235"/>
        <v/>
      </c>
      <c r="AQ443" s="44" t="str">
        <f t="shared" si="235"/>
        <v/>
      </c>
      <c r="AR443" s="44" t="str">
        <f t="shared" si="235"/>
        <v/>
      </c>
      <c r="AS443" s="44" t="str">
        <f t="shared" si="235"/>
        <v/>
      </c>
      <c r="AT443" s="44" t="str">
        <f t="shared" si="235"/>
        <v/>
      </c>
      <c r="AU443" s="44" t="str">
        <f t="shared" si="236"/>
        <v/>
      </c>
      <c r="AV443" s="44" t="str">
        <f t="shared" si="236"/>
        <v/>
      </c>
      <c r="AW443" s="44" t="str">
        <f t="shared" si="236"/>
        <v/>
      </c>
      <c r="AX443" s="44" t="str">
        <f t="shared" si="236"/>
        <v/>
      </c>
      <c r="AY443" s="44" t="str">
        <f t="shared" si="236"/>
        <v/>
      </c>
      <c r="AZ443" s="44" t="str">
        <f t="shared" si="236"/>
        <v/>
      </c>
    </row>
    <row r="444" spans="2:52" x14ac:dyDescent="0.2">
      <c r="B444" s="37">
        <f t="shared" si="208"/>
        <v>14</v>
      </c>
      <c r="C444" s="37">
        <f t="shared" si="209"/>
        <v>37</v>
      </c>
      <c r="D444" s="37" t="str">
        <f t="shared" si="210"/>
        <v>2003_14_37</v>
      </c>
      <c r="E444" s="37" t="str">
        <f t="shared" si="212"/>
        <v>2_37_14</v>
      </c>
      <c r="F444" s="37">
        <f t="shared" si="213"/>
        <v>2</v>
      </c>
      <c r="G444" s="37">
        <f t="shared" si="214"/>
        <v>139</v>
      </c>
      <c r="H444" s="37">
        <f t="shared" si="215"/>
        <v>2139</v>
      </c>
      <c r="I444" s="44">
        <v>2003</v>
      </c>
      <c r="J444" s="44" t="s">
        <v>142</v>
      </c>
      <c r="K444" s="44" t="s">
        <v>175</v>
      </c>
      <c r="L444" s="44" t="str">
        <f t="shared" si="216"/>
        <v>2003_工業</v>
      </c>
      <c r="M444" s="44" t="str">
        <f t="shared" si="217"/>
        <v>2003_工業_衛生・防災設備</v>
      </c>
      <c r="N444" s="44">
        <f t="shared" si="211"/>
        <v>2139</v>
      </c>
      <c r="P444" s="44">
        <f t="shared" si="218"/>
        <v>443</v>
      </c>
      <c r="X444" s="46">
        <v>41</v>
      </c>
      <c r="Y444" s="43" t="str">
        <f t="shared" si="237"/>
        <v/>
      </c>
      <c r="Z444" s="44" t="str">
        <f t="shared" si="238"/>
        <v/>
      </c>
      <c r="AA444" s="44" t="str">
        <f t="shared" ref="AA444:AJ453" si="239">IFERROR(VLOOKUP($W$401&amp;"_"&amp;AA$401&amp;"_"&amp;$X444,$D:$K,8,0),"")</f>
        <v/>
      </c>
      <c r="AB444" s="44" t="str">
        <f t="shared" si="239"/>
        <v/>
      </c>
      <c r="AC444" s="44" t="str">
        <f t="shared" si="239"/>
        <v/>
      </c>
      <c r="AD444" s="44" t="str">
        <f t="shared" si="239"/>
        <v/>
      </c>
      <c r="AE444" s="44" t="str">
        <f t="shared" si="239"/>
        <v/>
      </c>
      <c r="AF444" s="44" t="str">
        <f t="shared" si="239"/>
        <v/>
      </c>
      <c r="AG444" s="44" t="str">
        <f t="shared" si="239"/>
        <v/>
      </c>
      <c r="AH444" s="44" t="str">
        <f t="shared" si="239"/>
        <v/>
      </c>
      <c r="AI444" s="44" t="str">
        <f t="shared" si="239"/>
        <v/>
      </c>
      <c r="AJ444" s="44" t="str">
        <f t="shared" si="239"/>
        <v/>
      </c>
      <c r="AK444" s="44" t="str">
        <f t="shared" ref="AK444:AT453" si="240">IFERROR(VLOOKUP($W$401&amp;"_"&amp;AK$401&amp;"_"&amp;$X444,$D:$K,8,0),"")</f>
        <v/>
      </c>
      <c r="AL444" s="44" t="str">
        <f t="shared" si="240"/>
        <v/>
      </c>
      <c r="AM444" s="44" t="str">
        <f t="shared" si="240"/>
        <v/>
      </c>
      <c r="AN444" s="44" t="str">
        <f t="shared" si="240"/>
        <v/>
      </c>
      <c r="AO444" s="44" t="str">
        <f t="shared" si="240"/>
        <v/>
      </c>
      <c r="AP444" s="44" t="str">
        <f t="shared" si="240"/>
        <v/>
      </c>
      <c r="AQ444" s="44" t="str">
        <f t="shared" si="240"/>
        <v/>
      </c>
      <c r="AR444" s="44" t="str">
        <f t="shared" si="240"/>
        <v/>
      </c>
      <c r="AS444" s="44" t="str">
        <f t="shared" si="240"/>
        <v/>
      </c>
      <c r="AT444" s="44" t="str">
        <f t="shared" si="240"/>
        <v/>
      </c>
      <c r="AU444" s="44" t="str">
        <f t="shared" ref="AU444:AZ453" si="241">IFERROR(VLOOKUP($W$401&amp;"_"&amp;AU$401&amp;"_"&amp;$X444,$D:$K,8,0),"")</f>
        <v/>
      </c>
      <c r="AV444" s="44" t="str">
        <f t="shared" si="241"/>
        <v/>
      </c>
      <c r="AW444" s="44" t="str">
        <f t="shared" si="241"/>
        <v/>
      </c>
      <c r="AX444" s="44" t="str">
        <f t="shared" si="241"/>
        <v/>
      </c>
      <c r="AY444" s="44" t="str">
        <f t="shared" si="241"/>
        <v/>
      </c>
      <c r="AZ444" s="44" t="str">
        <f t="shared" si="241"/>
        <v/>
      </c>
    </row>
    <row r="445" spans="2:52" x14ac:dyDescent="0.2">
      <c r="B445" s="37">
        <f t="shared" si="208"/>
        <v>14</v>
      </c>
      <c r="C445" s="37">
        <f t="shared" si="209"/>
        <v>38</v>
      </c>
      <c r="D445" s="37" t="str">
        <f t="shared" si="210"/>
        <v>2003_14_38</v>
      </c>
      <c r="E445" s="37" t="str">
        <f t="shared" si="212"/>
        <v>2_38_14</v>
      </c>
      <c r="F445" s="37">
        <f t="shared" si="213"/>
        <v>2</v>
      </c>
      <c r="G445" s="37">
        <f t="shared" si="214"/>
        <v>140</v>
      </c>
      <c r="H445" s="37">
        <f t="shared" si="215"/>
        <v>2140</v>
      </c>
      <c r="I445" s="44">
        <v>2003</v>
      </c>
      <c r="J445" s="44" t="s">
        <v>142</v>
      </c>
      <c r="K445" s="44" t="s">
        <v>139</v>
      </c>
      <c r="L445" s="44" t="str">
        <f t="shared" si="216"/>
        <v>2003_工業</v>
      </c>
      <c r="M445" s="44" t="str">
        <f t="shared" si="217"/>
        <v>2003_工業_測量</v>
      </c>
      <c r="N445" s="44">
        <f t="shared" si="211"/>
        <v>2140</v>
      </c>
      <c r="P445" s="44">
        <f t="shared" si="218"/>
        <v>444</v>
      </c>
      <c r="X445" s="46">
        <v>42</v>
      </c>
      <c r="Y445" s="43" t="str">
        <f t="shared" si="237"/>
        <v/>
      </c>
      <c r="Z445" s="44" t="str">
        <f t="shared" si="238"/>
        <v/>
      </c>
      <c r="AA445" s="44" t="str">
        <f t="shared" si="239"/>
        <v/>
      </c>
      <c r="AB445" s="44" t="str">
        <f t="shared" si="239"/>
        <v/>
      </c>
      <c r="AC445" s="44" t="str">
        <f t="shared" si="239"/>
        <v/>
      </c>
      <c r="AD445" s="44" t="str">
        <f t="shared" si="239"/>
        <v/>
      </c>
      <c r="AE445" s="44" t="str">
        <f t="shared" si="239"/>
        <v/>
      </c>
      <c r="AF445" s="44" t="str">
        <f t="shared" si="239"/>
        <v/>
      </c>
      <c r="AG445" s="44" t="str">
        <f t="shared" si="239"/>
        <v/>
      </c>
      <c r="AH445" s="44" t="str">
        <f t="shared" si="239"/>
        <v/>
      </c>
      <c r="AI445" s="44" t="str">
        <f t="shared" si="239"/>
        <v/>
      </c>
      <c r="AJ445" s="44" t="str">
        <f t="shared" si="239"/>
        <v/>
      </c>
      <c r="AK445" s="44" t="str">
        <f t="shared" si="240"/>
        <v/>
      </c>
      <c r="AL445" s="44" t="str">
        <f t="shared" si="240"/>
        <v/>
      </c>
      <c r="AM445" s="44" t="str">
        <f t="shared" si="240"/>
        <v/>
      </c>
      <c r="AN445" s="44" t="str">
        <f t="shared" si="240"/>
        <v/>
      </c>
      <c r="AO445" s="44" t="str">
        <f t="shared" si="240"/>
        <v/>
      </c>
      <c r="AP445" s="44" t="str">
        <f t="shared" si="240"/>
        <v/>
      </c>
      <c r="AQ445" s="44" t="str">
        <f t="shared" si="240"/>
        <v/>
      </c>
      <c r="AR445" s="44" t="str">
        <f t="shared" si="240"/>
        <v/>
      </c>
      <c r="AS445" s="44" t="str">
        <f t="shared" si="240"/>
        <v/>
      </c>
      <c r="AT445" s="44" t="str">
        <f t="shared" si="240"/>
        <v/>
      </c>
      <c r="AU445" s="44" t="str">
        <f t="shared" si="241"/>
        <v/>
      </c>
      <c r="AV445" s="44" t="str">
        <f t="shared" si="241"/>
        <v/>
      </c>
      <c r="AW445" s="44" t="str">
        <f t="shared" si="241"/>
        <v/>
      </c>
      <c r="AX445" s="44" t="str">
        <f t="shared" si="241"/>
        <v/>
      </c>
      <c r="AY445" s="44" t="str">
        <f t="shared" si="241"/>
        <v/>
      </c>
      <c r="AZ445" s="44" t="str">
        <f t="shared" si="241"/>
        <v/>
      </c>
    </row>
    <row r="446" spans="2:52" x14ac:dyDescent="0.2">
      <c r="B446" s="37">
        <f t="shared" si="208"/>
        <v>14</v>
      </c>
      <c r="C446" s="37">
        <f t="shared" si="209"/>
        <v>39</v>
      </c>
      <c r="D446" s="37" t="str">
        <f t="shared" si="210"/>
        <v>2003_14_39</v>
      </c>
      <c r="E446" s="37" t="str">
        <f t="shared" si="212"/>
        <v>2_39_14</v>
      </c>
      <c r="F446" s="37">
        <f t="shared" si="213"/>
        <v>2</v>
      </c>
      <c r="G446" s="37">
        <f t="shared" si="214"/>
        <v>141</v>
      </c>
      <c r="H446" s="37">
        <f t="shared" si="215"/>
        <v>2141</v>
      </c>
      <c r="I446" s="44">
        <v>2003</v>
      </c>
      <c r="J446" s="44" t="s">
        <v>142</v>
      </c>
      <c r="K446" s="44" t="s">
        <v>178</v>
      </c>
      <c r="L446" s="44" t="str">
        <f t="shared" si="216"/>
        <v>2003_工業</v>
      </c>
      <c r="M446" s="44" t="str">
        <f t="shared" si="217"/>
        <v>2003_工業_土木施工</v>
      </c>
      <c r="N446" s="44">
        <f t="shared" si="211"/>
        <v>2141</v>
      </c>
      <c r="P446" s="44">
        <f t="shared" si="218"/>
        <v>445</v>
      </c>
      <c r="X446" s="46">
        <v>43</v>
      </c>
      <c r="Y446" s="43" t="str">
        <f t="shared" si="237"/>
        <v/>
      </c>
      <c r="Z446" s="44" t="str">
        <f t="shared" si="238"/>
        <v/>
      </c>
      <c r="AA446" s="44" t="str">
        <f t="shared" si="239"/>
        <v/>
      </c>
      <c r="AB446" s="44" t="str">
        <f t="shared" si="239"/>
        <v/>
      </c>
      <c r="AC446" s="44" t="str">
        <f t="shared" si="239"/>
        <v/>
      </c>
      <c r="AD446" s="44" t="str">
        <f t="shared" si="239"/>
        <v/>
      </c>
      <c r="AE446" s="44" t="str">
        <f t="shared" si="239"/>
        <v/>
      </c>
      <c r="AF446" s="44" t="str">
        <f t="shared" si="239"/>
        <v/>
      </c>
      <c r="AG446" s="44" t="str">
        <f t="shared" si="239"/>
        <v/>
      </c>
      <c r="AH446" s="44" t="str">
        <f t="shared" si="239"/>
        <v/>
      </c>
      <c r="AI446" s="44" t="str">
        <f t="shared" si="239"/>
        <v/>
      </c>
      <c r="AJ446" s="44" t="str">
        <f t="shared" si="239"/>
        <v/>
      </c>
      <c r="AK446" s="44" t="str">
        <f t="shared" si="240"/>
        <v/>
      </c>
      <c r="AL446" s="44" t="str">
        <f t="shared" si="240"/>
        <v/>
      </c>
      <c r="AM446" s="44" t="str">
        <f t="shared" si="240"/>
        <v/>
      </c>
      <c r="AN446" s="44" t="str">
        <f t="shared" si="240"/>
        <v/>
      </c>
      <c r="AO446" s="44" t="str">
        <f t="shared" si="240"/>
        <v/>
      </c>
      <c r="AP446" s="44" t="str">
        <f t="shared" si="240"/>
        <v/>
      </c>
      <c r="AQ446" s="44" t="str">
        <f t="shared" si="240"/>
        <v/>
      </c>
      <c r="AR446" s="44" t="str">
        <f t="shared" si="240"/>
        <v/>
      </c>
      <c r="AS446" s="44" t="str">
        <f t="shared" si="240"/>
        <v/>
      </c>
      <c r="AT446" s="44" t="str">
        <f t="shared" si="240"/>
        <v/>
      </c>
      <c r="AU446" s="44" t="str">
        <f t="shared" si="241"/>
        <v/>
      </c>
      <c r="AV446" s="44" t="str">
        <f t="shared" si="241"/>
        <v/>
      </c>
      <c r="AW446" s="44" t="str">
        <f t="shared" si="241"/>
        <v/>
      </c>
      <c r="AX446" s="44" t="str">
        <f t="shared" si="241"/>
        <v/>
      </c>
      <c r="AY446" s="44" t="str">
        <f t="shared" si="241"/>
        <v/>
      </c>
      <c r="AZ446" s="44" t="str">
        <f t="shared" si="241"/>
        <v/>
      </c>
    </row>
    <row r="447" spans="2:52" x14ac:dyDescent="0.2">
      <c r="B447" s="37">
        <f t="shared" si="208"/>
        <v>14</v>
      </c>
      <c r="C447" s="37">
        <f t="shared" si="209"/>
        <v>40</v>
      </c>
      <c r="D447" s="37" t="str">
        <f t="shared" si="210"/>
        <v>2003_14_40</v>
      </c>
      <c r="E447" s="37" t="str">
        <f t="shared" si="212"/>
        <v>2_40_14</v>
      </c>
      <c r="F447" s="37">
        <f t="shared" si="213"/>
        <v>2</v>
      </c>
      <c r="G447" s="37">
        <f t="shared" si="214"/>
        <v>142</v>
      </c>
      <c r="H447" s="37">
        <f t="shared" si="215"/>
        <v>2142</v>
      </c>
      <c r="I447" s="44">
        <v>2003</v>
      </c>
      <c r="J447" s="44" t="s">
        <v>142</v>
      </c>
      <c r="K447" s="44" t="s">
        <v>392</v>
      </c>
      <c r="L447" s="44" t="str">
        <f t="shared" si="216"/>
        <v>2003_工業</v>
      </c>
      <c r="M447" s="44" t="str">
        <f t="shared" si="217"/>
        <v>2003_工業_土木基礎力学</v>
      </c>
      <c r="N447" s="44">
        <f t="shared" si="211"/>
        <v>2142</v>
      </c>
      <c r="P447" s="44">
        <f t="shared" si="218"/>
        <v>446</v>
      </c>
      <c r="X447" s="46">
        <v>44</v>
      </c>
      <c r="Y447" s="43" t="str">
        <f t="shared" si="237"/>
        <v/>
      </c>
      <c r="Z447" s="44" t="str">
        <f t="shared" si="238"/>
        <v/>
      </c>
      <c r="AA447" s="44" t="str">
        <f t="shared" si="239"/>
        <v/>
      </c>
      <c r="AB447" s="44" t="str">
        <f t="shared" si="239"/>
        <v/>
      </c>
      <c r="AC447" s="44" t="str">
        <f t="shared" si="239"/>
        <v/>
      </c>
      <c r="AD447" s="44" t="str">
        <f t="shared" si="239"/>
        <v/>
      </c>
      <c r="AE447" s="44" t="str">
        <f t="shared" si="239"/>
        <v/>
      </c>
      <c r="AF447" s="44" t="str">
        <f t="shared" si="239"/>
        <v/>
      </c>
      <c r="AG447" s="44" t="str">
        <f t="shared" si="239"/>
        <v/>
      </c>
      <c r="AH447" s="44" t="str">
        <f t="shared" si="239"/>
        <v/>
      </c>
      <c r="AI447" s="44" t="str">
        <f t="shared" si="239"/>
        <v/>
      </c>
      <c r="AJ447" s="44" t="str">
        <f t="shared" si="239"/>
        <v/>
      </c>
      <c r="AK447" s="44" t="str">
        <f t="shared" si="240"/>
        <v/>
      </c>
      <c r="AL447" s="44" t="str">
        <f t="shared" si="240"/>
        <v/>
      </c>
      <c r="AM447" s="44" t="str">
        <f t="shared" si="240"/>
        <v/>
      </c>
      <c r="AN447" s="44" t="str">
        <f t="shared" si="240"/>
        <v/>
      </c>
      <c r="AO447" s="44" t="str">
        <f t="shared" si="240"/>
        <v/>
      </c>
      <c r="AP447" s="44" t="str">
        <f t="shared" si="240"/>
        <v/>
      </c>
      <c r="AQ447" s="44" t="str">
        <f t="shared" si="240"/>
        <v/>
      </c>
      <c r="AR447" s="44" t="str">
        <f t="shared" si="240"/>
        <v/>
      </c>
      <c r="AS447" s="44" t="str">
        <f t="shared" si="240"/>
        <v/>
      </c>
      <c r="AT447" s="44" t="str">
        <f t="shared" si="240"/>
        <v/>
      </c>
      <c r="AU447" s="44" t="str">
        <f t="shared" si="241"/>
        <v/>
      </c>
      <c r="AV447" s="44" t="str">
        <f t="shared" si="241"/>
        <v/>
      </c>
      <c r="AW447" s="44" t="str">
        <f t="shared" si="241"/>
        <v/>
      </c>
      <c r="AX447" s="44" t="str">
        <f t="shared" si="241"/>
        <v/>
      </c>
      <c r="AY447" s="44" t="str">
        <f t="shared" si="241"/>
        <v/>
      </c>
      <c r="AZ447" s="44" t="str">
        <f t="shared" si="241"/>
        <v/>
      </c>
    </row>
    <row r="448" spans="2:52" x14ac:dyDescent="0.2">
      <c r="B448" s="37">
        <f t="shared" si="208"/>
        <v>14</v>
      </c>
      <c r="C448" s="37">
        <f t="shared" si="209"/>
        <v>41</v>
      </c>
      <c r="D448" s="37" t="str">
        <f t="shared" si="210"/>
        <v>2003_14_41</v>
      </c>
      <c r="E448" s="37" t="str">
        <f t="shared" si="212"/>
        <v>2_41_14</v>
      </c>
      <c r="F448" s="37">
        <f t="shared" si="213"/>
        <v>2</v>
      </c>
      <c r="G448" s="37">
        <f t="shared" si="214"/>
        <v>143</v>
      </c>
      <c r="H448" s="37">
        <f t="shared" si="215"/>
        <v>2143</v>
      </c>
      <c r="I448" s="44">
        <v>2003</v>
      </c>
      <c r="J448" s="44" t="s">
        <v>142</v>
      </c>
      <c r="K448" s="44" t="s">
        <v>177</v>
      </c>
      <c r="L448" s="44" t="str">
        <f t="shared" si="216"/>
        <v>2003_工業</v>
      </c>
      <c r="M448" s="44" t="str">
        <f t="shared" si="217"/>
        <v>2003_工業_土木構造設計</v>
      </c>
      <c r="N448" s="44">
        <f t="shared" si="211"/>
        <v>2143</v>
      </c>
      <c r="P448" s="44">
        <f t="shared" si="218"/>
        <v>447</v>
      </c>
      <c r="X448" s="46">
        <v>45</v>
      </c>
      <c r="Y448" s="43" t="str">
        <f t="shared" si="237"/>
        <v/>
      </c>
      <c r="Z448" s="44" t="str">
        <f t="shared" si="238"/>
        <v/>
      </c>
      <c r="AA448" s="44" t="str">
        <f t="shared" si="239"/>
        <v/>
      </c>
      <c r="AB448" s="44" t="str">
        <f t="shared" si="239"/>
        <v/>
      </c>
      <c r="AC448" s="44" t="str">
        <f t="shared" si="239"/>
        <v/>
      </c>
      <c r="AD448" s="44" t="str">
        <f t="shared" si="239"/>
        <v/>
      </c>
      <c r="AE448" s="44" t="str">
        <f t="shared" si="239"/>
        <v/>
      </c>
      <c r="AF448" s="44" t="str">
        <f t="shared" si="239"/>
        <v/>
      </c>
      <c r="AG448" s="44" t="str">
        <f t="shared" si="239"/>
        <v/>
      </c>
      <c r="AH448" s="44" t="str">
        <f t="shared" si="239"/>
        <v/>
      </c>
      <c r="AI448" s="44" t="str">
        <f t="shared" si="239"/>
        <v/>
      </c>
      <c r="AJ448" s="44" t="str">
        <f t="shared" si="239"/>
        <v/>
      </c>
      <c r="AK448" s="44" t="str">
        <f t="shared" si="240"/>
        <v/>
      </c>
      <c r="AL448" s="44" t="str">
        <f t="shared" si="240"/>
        <v/>
      </c>
      <c r="AM448" s="44" t="str">
        <f t="shared" si="240"/>
        <v/>
      </c>
      <c r="AN448" s="44" t="str">
        <f t="shared" si="240"/>
        <v/>
      </c>
      <c r="AO448" s="44" t="str">
        <f t="shared" si="240"/>
        <v/>
      </c>
      <c r="AP448" s="44" t="str">
        <f t="shared" si="240"/>
        <v/>
      </c>
      <c r="AQ448" s="44" t="str">
        <f t="shared" si="240"/>
        <v/>
      </c>
      <c r="AR448" s="44" t="str">
        <f t="shared" si="240"/>
        <v/>
      </c>
      <c r="AS448" s="44" t="str">
        <f t="shared" si="240"/>
        <v/>
      </c>
      <c r="AT448" s="44" t="str">
        <f t="shared" si="240"/>
        <v/>
      </c>
      <c r="AU448" s="44" t="str">
        <f t="shared" si="241"/>
        <v/>
      </c>
      <c r="AV448" s="44" t="str">
        <f t="shared" si="241"/>
        <v/>
      </c>
      <c r="AW448" s="44" t="str">
        <f t="shared" si="241"/>
        <v/>
      </c>
      <c r="AX448" s="44" t="str">
        <f t="shared" si="241"/>
        <v/>
      </c>
      <c r="AY448" s="44" t="str">
        <f t="shared" si="241"/>
        <v/>
      </c>
      <c r="AZ448" s="44" t="str">
        <f t="shared" si="241"/>
        <v/>
      </c>
    </row>
    <row r="449" spans="2:52" x14ac:dyDescent="0.2">
      <c r="B449" s="37">
        <f t="shared" si="208"/>
        <v>14</v>
      </c>
      <c r="C449" s="37">
        <f t="shared" si="209"/>
        <v>42</v>
      </c>
      <c r="D449" s="37" t="str">
        <f t="shared" si="210"/>
        <v>2003_14_42</v>
      </c>
      <c r="E449" s="37" t="str">
        <f t="shared" si="212"/>
        <v>2_42_14</v>
      </c>
      <c r="F449" s="37">
        <f t="shared" si="213"/>
        <v>2</v>
      </c>
      <c r="G449" s="37">
        <f t="shared" si="214"/>
        <v>144</v>
      </c>
      <c r="H449" s="37">
        <f t="shared" si="215"/>
        <v>2144</v>
      </c>
      <c r="I449" s="44">
        <v>2003</v>
      </c>
      <c r="J449" s="44" t="s">
        <v>142</v>
      </c>
      <c r="K449" s="44" t="s">
        <v>179</v>
      </c>
      <c r="L449" s="44" t="str">
        <f t="shared" si="216"/>
        <v>2003_工業</v>
      </c>
      <c r="M449" s="44" t="str">
        <f t="shared" si="217"/>
        <v>2003_工業_社会基盤工学</v>
      </c>
      <c r="N449" s="44">
        <f t="shared" si="211"/>
        <v>2144</v>
      </c>
      <c r="P449" s="44">
        <f t="shared" si="218"/>
        <v>448</v>
      </c>
      <c r="X449" s="46">
        <v>46</v>
      </c>
      <c r="Y449" s="43" t="str">
        <f t="shared" si="237"/>
        <v/>
      </c>
      <c r="Z449" s="44" t="str">
        <f t="shared" si="238"/>
        <v/>
      </c>
      <c r="AA449" s="44" t="str">
        <f t="shared" si="239"/>
        <v/>
      </c>
      <c r="AB449" s="44" t="str">
        <f t="shared" si="239"/>
        <v/>
      </c>
      <c r="AC449" s="44" t="str">
        <f t="shared" si="239"/>
        <v/>
      </c>
      <c r="AD449" s="44" t="str">
        <f t="shared" si="239"/>
        <v/>
      </c>
      <c r="AE449" s="44" t="str">
        <f t="shared" si="239"/>
        <v/>
      </c>
      <c r="AF449" s="44" t="str">
        <f t="shared" si="239"/>
        <v/>
      </c>
      <c r="AG449" s="44" t="str">
        <f t="shared" si="239"/>
        <v/>
      </c>
      <c r="AH449" s="44" t="str">
        <f t="shared" si="239"/>
        <v/>
      </c>
      <c r="AI449" s="44" t="str">
        <f t="shared" si="239"/>
        <v/>
      </c>
      <c r="AJ449" s="44" t="str">
        <f t="shared" si="239"/>
        <v/>
      </c>
      <c r="AK449" s="44" t="str">
        <f t="shared" si="240"/>
        <v/>
      </c>
      <c r="AL449" s="44" t="str">
        <f t="shared" si="240"/>
        <v/>
      </c>
      <c r="AM449" s="44" t="str">
        <f t="shared" si="240"/>
        <v/>
      </c>
      <c r="AN449" s="44" t="str">
        <f t="shared" si="240"/>
        <v/>
      </c>
      <c r="AO449" s="44" t="str">
        <f t="shared" si="240"/>
        <v/>
      </c>
      <c r="AP449" s="44" t="str">
        <f t="shared" si="240"/>
        <v/>
      </c>
      <c r="AQ449" s="44" t="str">
        <f t="shared" si="240"/>
        <v/>
      </c>
      <c r="AR449" s="44" t="str">
        <f t="shared" si="240"/>
        <v/>
      </c>
      <c r="AS449" s="44" t="str">
        <f t="shared" si="240"/>
        <v/>
      </c>
      <c r="AT449" s="44" t="str">
        <f t="shared" si="240"/>
        <v/>
      </c>
      <c r="AU449" s="44" t="str">
        <f t="shared" si="241"/>
        <v/>
      </c>
      <c r="AV449" s="44" t="str">
        <f t="shared" si="241"/>
        <v/>
      </c>
      <c r="AW449" s="44" t="str">
        <f t="shared" si="241"/>
        <v/>
      </c>
      <c r="AX449" s="44" t="str">
        <f t="shared" si="241"/>
        <v/>
      </c>
      <c r="AY449" s="44" t="str">
        <f t="shared" si="241"/>
        <v/>
      </c>
      <c r="AZ449" s="44" t="str">
        <f t="shared" si="241"/>
        <v/>
      </c>
    </row>
    <row r="450" spans="2:52" x14ac:dyDescent="0.2">
      <c r="B450" s="37">
        <f t="shared" ref="B450:B513" si="242">IF($I450="","",IF($I449&lt;&gt;$I450,1,IF($J449&lt;&gt;$J450,B449+1,B449)))</f>
        <v>14</v>
      </c>
      <c r="C450" s="37">
        <f t="shared" ref="C450:C513" si="243">IF($I450="","",IF($J449&lt;&gt;$J450,1,C449+1))</f>
        <v>43</v>
      </c>
      <c r="D450" s="37" t="str">
        <f t="shared" ref="D450:D513" si="244">IF($I450="","",$I450&amp;"_"&amp;$B450&amp;"_"&amp;$C450)</f>
        <v>2003_14_43</v>
      </c>
      <c r="E450" s="37" t="str">
        <f t="shared" si="212"/>
        <v>2_43_14</v>
      </c>
      <c r="F450" s="37">
        <f t="shared" si="213"/>
        <v>2</v>
      </c>
      <c r="G450" s="37">
        <f t="shared" si="214"/>
        <v>145</v>
      </c>
      <c r="H450" s="37">
        <f t="shared" si="215"/>
        <v>2145</v>
      </c>
      <c r="I450" s="44">
        <v>2003</v>
      </c>
      <c r="J450" s="44" t="s">
        <v>142</v>
      </c>
      <c r="K450" s="44" t="s">
        <v>180</v>
      </c>
      <c r="L450" s="44" t="str">
        <f t="shared" si="216"/>
        <v>2003_工業</v>
      </c>
      <c r="M450" s="44" t="str">
        <f t="shared" si="217"/>
        <v>2003_工業_工業化学</v>
      </c>
      <c r="N450" s="44">
        <f t="shared" ref="N450:N513" si="245">H450</f>
        <v>2145</v>
      </c>
      <c r="P450" s="44">
        <f t="shared" si="218"/>
        <v>449</v>
      </c>
      <c r="X450" s="46">
        <v>47</v>
      </c>
      <c r="Y450" s="43" t="str">
        <f t="shared" si="237"/>
        <v/>
      </c>
      <c r="Z450" s="44" t="str">
        <f t="shared" si="238"/>
        <v/>
      </c>
      <c r="AA450" s="44" t="str">
        <f t="shared" si="239"/>
        <v/>
      </c>
      <c r="AB450" s="44" t="str">
        <f t="shared" si="239"/>
        <v/>
      </c>
      <c r="AC450" s="44" t="str">
        <f t="shared" si="239"/>
        <v/>
      </c>
      <c r="AD450" s="44" t="str">
        <f t="shared" si="239"/>
        <v/>
      </c>
      <c r="AE450" s="44" t="str">
        <f t="shared" si="239"/>
        <v/>
      </c>
      <c r="AF450" s="44" t="str">
        <f t="shared" si="239"/>
        <v/>
      </c>
      <c r="AG450" s="44" t="str">
        <f t="shared" si="239"/>
        <v/>
      </c>
      <c r="AH450" s="44" t="str">
        <f t="shared" si="239"/>
        <v/>
      </c>
      <c r="AI450" s="44" t="str">
        <f t="shared" si="239"/>
        <v/>
      </c>
      <c r="AJ450" s="44" t="str">
        <f t="shared" si="239"/>
        <v/>
      </c>
      <c r="AK450" s="44" t="str">
        <f t="shared" si="240"/>
        <v/>
      </c>
      <c r="AL450" s="44" t="str">
        <f t="shared" si="240"/>
        <v/>
      </c>
      <c r="AM450" s="44" t="str">
        <f t="shared" si="240"/>
        <v/>
      </c>
      <c r="AN450" s="44" t="str">
        <f t="shared" si="240"/>
        <v/>
      </c>
      <c r="AO450" s="44" t="str">
        <f t="shared" si="240"/>
        <v/>
      </c>
      <c r="AP450" s="44" t="str">
        <f t="shared" si="240"/>
        <v/>
      </c>
      <c r="AQ450" s="44" t="str">
        <f t="shared" si="240"/>
        <v/>
      </c>
      <c r="AR450" s="44" t="str">
        <f t="shared" si="240"/>
        <v/>
      </c>
      <c r="AS450" s="44" t="str">
        <f t="shared" si="240"/>
        <v/>
      </c>
      <c r="AT450" s="44" t="str">
        <f t="shared" si="240"/>
        <v/>
      </c>
      <c r="AU450" s="44" t="str">
        <f t="shared" si="241"/>
        <v/>
      </c>
      <c r="AV450" s="44" t="str">
        <f t="shared" si="241"/>
        <v/>
      </c>
      <c r="AW450" s="44" t="str">
        <f t="shared" si="241"/>
        <v/>
      </c>
      <c r="AX450" s="44" t="str">
        <f t="shared" si="241"/>
        <v/>
      </c>
      <c r="AY450" s="44" t="str">
        <f t="shared" si="241"/>
        <v/>
      </c>
      <c r="AZ450" s="44" t="str">
        <f t="shared" si="241"/>
        <v/>
      </c>
    </row>
    <row r="451" spans="2:52" x14ac:dyDescent="0.2">
      <c r="B451" s="37">
        <f t="shared" si="242"/>
        <v>14</v>
      </c>
      <c r="C451" s="37">
        <f t="shared" si="243"/>
        <v>44</v>
      </c>
      <c r="D451" s="37" t="str">
        <f t="shared" si="244"/>
        <v>2003_14_44</v>
      </c>
      <c r="E451" s="37" t="str">
        <f t="shared" ref="E451:E514" si="246">IF($I451="","",$F451&amp;"_"&amp;$C451&amp;"_"&amp;$B451)</f>
        <v>2_44_14</v>
      </c>
      <c r="F451" s="37">
        <f t="shared" ref="F451:F514" si="247">IF($I451="","",IF($I450&lt;&gt;$I451,F450+1,F450))</f>
        <v>2</v>
      </c>
      <c r="G451" s="37">
        <f t="shared" ref="G451:G514" si="248">IF($I451="","",IF($I450&lt;&gt;$I451,1,G450+1))</f>
        <v>146</v>
      </c>
      <c r="H451" s="37">
        <f t="shared" ref="H451:H514" si="249">IF($I451="","",1000*F451+G451)</f>
        <v>2146</v>
      </c>
      <c r="I451" s="44">
        <v>2003</v>
      </c>
      <c r="J451" s="44" t="s">
        <v>142</v>
      </c>
      <c r="K451" s="44" t="s">
        <v>181</v>
      </c>
      <c r="L451" s="44" t="str">
        <f t="shared" ref="L451:L514" si="250">$I451&amp;"_"&amp;$J451</f>
        <v>2003_工業</v>
      </c>
      <c r="M451" s="44" t="str">
        <f t="shared" ref="M451:M514" si="251">$I451&amp;"_"&amp;$J451&amp;"_"&amp;$K451</f>
        <v>2003_工業_化学工学</v>
      </c>
      <c r="N451" s="44">
        <f t="shared" si="245"/>
        <v>2146</v>
      </c>
      <c r="P451" s="44">
        <f t="shared" ref="P451:P514" si="252">IF(COUNTIF(K451,"*"&amp;$X$1&amp;"*"),P450+1,P450)</f>
        <v>450</v>
      </c>
      <c r="X451" s="46">
        <v>48</v>
      </c>
      <c r="Y451" s="43" t="str">
        <f t="shared" si="237"/>
        <v/>
      </c>
      <c r="Z451" s="44" t="str">
        <f t="shared" si="238"/>
        <v/>
      </c>
      <c r="AA451" s="44" t="str">
        <f t="shared" si="239"/>
        <v/>
      </c>
      <c r="AB451" s="44" t="str">
        <f t="shared" si="239"/>
        <v/>
      </c>
      <c r="AC451" s="44" t="str">
        <f t="shared" si="239"/>
        <v/>
      </c>
      <c r="AD451" s="44" t="str">
        <f t="shared" si="239"/>
        <v/>
      </c>
      <c r="AE451" s="44" t="str">
        <f t="shared" si="239"/>
        <v/>
      </c>
      <c r="AF451" s="44" t="str">
        <f t="shared" si="239"/>
        <v/>
      </c>
      <c r="AG451" s="44" t="str">
        <f t="shared" si="239"/>
        <v/>
      </c>
      <c r="AH451" s="44" t="str">
        <f t="shared" si="239"/>
        <v/>
      </c>
      <c r="AI451" s="44" t="str">
        <f t="shared" si="239"/>
        <v/>
      </c>
      <c r="AJ451" s="44" t="str">
        <f t="shared" si="239"/>
        <v/>
      </c>
      <c r="AK451" s="44" t="str">
        <f t="shared" si="240"/>
        <v/>
      </c>
      <c r="AL451" s="44" t="str">
        <f t="shared" si="240"/>
        <v/>
      </c>
      <c r="AM451" s="44" t="str">
        <f t="shared" si="240"/>
        <v/>
      </c>
      <c r="AN451" s="44" t="str">
        <f t="shared" si="240"/>
        <v/>
      </c>
      <c r="AO451" s="44" t="str">
        <f t="shared" si="240"/>
        <v/>
      </c>
      <c r="AP451" s="44" t="str">
        <f t="shared" si="240"/>
        <v/>
      </c>
      <c r="AQ451" s="44" t="str">
        <f t="shared" si="240"/>
        <v/>
      </c>
      <c r="AR451" s="44" t="str">
        <f t="shared" si="240"/>
        <v/>
      </c>
      <c r="AS451" s="44" t="str">
        <f t="shared" si="240"/>
        <v/>
      </c>
      <c r="AT451" s="44" t="str">
        <f t="shared" si="240"/>
        <v/>
      </c>
      <c r="AU451" s="44" t="str">
        <f t="shared" si="241"/>
        <v/>
      </c>
      <c r="AV451" s="44" t="str">
        <f t="shared" si="241"/>
        <v/>
      </c>
      <c r="AW451" s="44" t="str">
        <f t="shared" si="241"/>
        <v/>
      </c>
      <c r="AX451" s="44" t="str">
        <f t="shared" si="241"/>
        <v/>
      </c>
      <c r="AY451" s="44" t="str">
        <f t="shared" si="241"/>
        <v/>
      </c>
      <c r="AZ451" s="44" t="str">
        <f t="shared" si="241"/>
        <v/>
      </c>
    </row>
    <row r="452" spans="2:52" x14ac:dyDescent="0.2">
      <c r="B452" s="37">
        <f t="shared" si="242"/>
        <v>14</v>
      </c>
      <c r="C452" s="37">
        <f t="shared" si="243"/>
        <v>45</v>
      </c>
      <c r="D452" s="37" t="str">
        <f t="shared" si="244"/>
        <v>2003_14_45</v>
      </c>
      <c r="E452" s="37" t="str">
        <f t="shared" si="246"/>
        <v>2_45_14</v>
      </c>
      <c r="F452" s="37">
        <f t="shared" si="247"/>
        <v>2</v>
      </c>
      <c r="G452" s="37">
        <f t="shared" si="248"/>
        <v>147</v>
      </c>
      <c r="H452" s="37">
        <f t="shared" si="249"/>
        <v>2147</v>
      </c>
      <c r="I452" s="44">
        <v>2003</v>
      </c>
      <c r="J452" s="44" t="s">
        <v>142</v>
      </c>
      <c r="K452" s="44" t="s">
        <v>182</v>
      </c>
      <c r="L452" s="44" t="str">
        <f t="shared" si="250"/>
        <v>2003_工業</v>
      </c>
      <c r="M452" s="44" t="str">
        <f t="shared" si="251"/>
        <v>2003_工業_地球環境化学</v>
      </c>
      <c r="N452" s="44">
        <f t="shared" si="245"/>
        <v>2147</v>
      </c>
      <c r="P452" s="44">
        <f t="shared" si="252"/>
        <v>451</v>
      </c>
      <c r="X452" s="46">
        <v>49</v>
      </c>
      <c r="Y452" s="43" t="str">
        <f t="shared" si="237"/>
        <v/>
      </c>
      <c r="Z452" s="44" t="str">
        <f t="shared" si="238"/>
        <v/>
      </c>
      <c r="AA452" s="44" t="str">
        <f t="shared" si="239"/>
        <v/>
      </c>
      <c r="AB452" s="44" t="str">
        <f t="shared" si="239"/>
        <v/>
      </c>
      <c r="AC452" s="44" t="str">
        <f t="shared" si="239"/>
        <v/>
      </c>
      <c r="AD452" s="44" t="str">
        <f t="shared" si="239"/>
        <v/>
      </c>
      <c r="AE452" s="44" t="str">
        <f t="shared" si="239"/>
        <v/>
      </c>
      <c r="AF452" s="44" t="str">
        <f t="shared" si="239"/>
        <v/>
      </c>
      <c r="AG452" s="44" t="str">
        <f t="shared" si="239"/>
        <v/>
      </c>
      <c r="AH452" s="44" t="str">
        <f t="shared" si="239"/>
        <v/>
      </c>
      <c r="AI452" s="44" t="str">
        <f t="shared" si="239"/>
        <v/>
      </c>
      <c r="AJ452" s="44" t="str">
        <f t="shared" si="239"/>
        <v/>
      </c>
      <c r="AK452" s="44" t="str">
        <f t="shared" si="240"/>
        <v/>
      </c>
      <c r="AL452" s="44" t="str">
        <f t="shared" si="240"/>
        <v/>
      </c>
      <c r="AM452" s="44" t="str">
        <f t="shared" si="240"/>
        <v/>
      </c>
      <c r="AN452" s="44" t="str">
        <f t="shared" si="240"/>
        <v/>
      </c>
      <c r="AO452" s="44" t="str">
        <f t="shared" si="240"/>
        <v/>
      </c>
      <c r="AP452" s="44" t="str">
        <f t="shared" si="240"/>
        <v/>
      </c>
      <c r="AQ452" s="44" t="str">
        <f t="shared" si="240"/>
        <v/>
      </c>
      <c r="AR452" s="44" t="str">
        <f t="shared" si="240"/>
        <v/>
      </c>
      <c r="AS452" s="44" t="str">
        <f t="shared" si="240"/>
        <v/>
      </c>
      <c r="AT452" s="44" t="str">
        <f t="shared" si="240"/>
        <v/>
      </c>
      <c r="AU452" s="44" t="str">
        <f t="shared" si="241"/>
        <v/>
      </c>
      <c r="AV452" s="44" t="str">
        <f t="shared" si="241"/>
        <v/>
      </c>
      <c r="AW452" s="44" t="str">
        <f t="shared" si="241"/>
        <v/>
      </c>
      <c r="AX452" s="44" t="str">
        <f t="shared" si="241"/>
        <v/>
      </c>
      <c r="AY452" s="44" t="str">
        <f t="shared" si="241"/>
        <v/>
      </c>
      <c r="AZ452" s="44" t="str">
        <f t="shared" si="241"/>
        <v/>
      </c>
    </row>
    <row r="453" spans="2:52" x14ac:dyDescent="0.2">
      <c r="B453" s="37">
        <f t="shared" si="242"/>
        <v>14</v>
      </c>
      <c r="C453" s="37">
        <f t="shared" si="243"/>
        <v>46</v>
      </c>
      <c r="D453" s="37" t="str">
        <f t="shared" si="244"/>
        <v>2003_14_46</v>
      </c>
      <c r="E453" s="37" t="str">
        <f t="shared" si="246"/>
        <v>2_46_14</v>
      </c>
      <c r="F453" s="37">
        <f t="shared" si="247"/>
        <v>2</v>
      </c>
      <c r="G453" s="37">
        <f t="shared" si="248"/>
        <v>148</v>
      </c>
      <c r="H453" s="37">
        <f t="shared" si="249"/>
        <v>2148</v>
      </c>
      <c r="I453" s="44">
        <v>2003</v>
      </c>
      <c r="J453" s="44" t="s">
        <v>142</v>
      </c>
      <c r="K453" s="44" t="s">
        <v>183</v>
      </c>
      <c r="L453" s="44" t="str">
        <f t="shared" si="250"/>
        <v>2003_工業</v>
      </c>
      <c r="M453" s="44" t="str">
        <f t="shared" si="251"/>
        <v>2003_工業_材料製造技術</v>
      </c>
      <c r="N453" s="44">
        <f t="shared" si="245"/>
        <v>2148</v>
      </c>
      <c r="P453" s="44">
        <f t="shared" si="252"/>
        <v>452</v>
      </c>
      <c r="X453" s="46">
        <v>50</v>
      </c>
      <c r="Y453" s="43" t="str">
        <f t="shared" si="237"/>
        <v/>
      </c>
      <c r="Z453" s="44" t="str">
        <f t="shared" si="238"/>
        <v/>
      </c>
      <c r="AA453" s="44" t="str">
        <f t="shared" si="239"/>
        <v/>
      </c>
      <c r="AB453" s="44" t="str">
        <f t="shared" si="239"/>
        <v/>
      </c>
      <c r="AC453" s="44" t="str">
        <f t="shared" si="239"/>
        <v/>
      </c>
      <c r="AD453" s="44" t="str">
        <f t="shared" si="239"/>
        <v/>
      </c>
      <c r="AE453" s="44" t="str">
        <f t="shared" si="239"/>
        <v/>
      </c>
      <c r="AF453" s="44" t="str">
        <f t="shared" si="239"/>
        <v/>
      </c>
      <c r="AG453" s="44" t="str">
        <f t="shared" si="239"/>
        <v/>
      </c>
      <c r="AH453" s="44" t="str">
        <f t="shared" si="239"/>
        <v/>
      </c>
      <c r="AI453" s="44" t="str">
        <f t="shared" si="239"/>
        <v/>
      </c>
      <c r="AJ453" s="44" t="str">
        <f t="shared" si="239"/>
        <v/>
      </c>
      <c r="AK453" s="44" t="str">
        <f t="shared" si="240"/>
        <v/>
      </c>
      <c r="AL453" s="44" t="str">
        <f t="shared" si="240"/>
        <v/>
      </c>
      <c r="AM453" s="44" t="str">
        <f t="shared" si="240"/>
        <v/>
      </c>
      <c r="AN453" s="44" t="str">
        <f t="shared" si="240"/>
        <v/>
      </c>
      <c r="AO453" s="44" t="str">
        <f t="shared" si="240"/>
        <v/>
      </c>
      <c r="AP453" s="44" t="str">
        <f t="shared" si="240"/>
        <v/>
      </c>
      <c r="AQ453" s="44" t="str">
        <f t="shared" si="240"/>
        <v/>
      </c>
      <c r="AR453" s="44" t="str">
        <f t="shared" si="240"/>
        <v/>
      </c>
      <c r="AS453" s="44" t="str">
        <f t="shared" si="240"/>
        <v/>
      </c>
      <c r="AT453" s="44" t="str">
        <f t="shared" si="240"/>
        <v/>
      </c>
      <c r="AU453" s="44" t="str">
        <f t="shared" si="241"/>
        <v/>
      </c>
      <c r="AV453" s="44" t="str">
        <f t="shared" si="241"/>
        <v/>
      </c>
      <c r="AW453" s="44" t="str">
        <f t="shared" si="241"/>
        <v/>
      </c>
      <c r="AX453" s="44" t="str">
        <f t="shared" si="241"/>
        <v/>
      </c>
      <c r="AY453" s="44" t="str">
        <f t="shared" si="241"/>
        <v/>
      </c>
      <c r="AZ453" s="44" t="str">
        <f t="shared" si="241"/>
        <v/>
      </c>
    </row>
    <row r="454" spans="2:52" x14ac:dyDescent="0.2">
      <c r="B454" s="37">
        <f t="shared" si="242"/>
        <v>14</v>
      </c>
      <c r="C454" s="37">
        <f t="shared" si="243"/>
        <v>47</v>
      </c>
      <c r="D454" s="37" t="str">
        <f t="shared" si="244"/>
        <v>2003_14_47</v>
      </c>
      <c r="E454" s="37" t="str">
        <f t="shared" si="246"/>
        <v>2_47_14</v>
      </c>
      <c r="F454" s="37">
        <f t="shared" si="247"/>
        <v>2</v>
      </c>
      <c r="G454" s="37">
        <f t="shared" si="248"/>
        <v>149</v>
      </c>
      <c r="H454" s="37">
        <f t="shared" si="249"/>
        <v>2149</v>
      </c>
      <c r="I454" s="44">
        <v>2003</v>
      </c>
      <c r="J454" s="44" t="s">
        <v>142</v>
      </c>
      <c r="K454" s="44" t="s">
        <v>393</v>
      </c>
      <c r="L454" s="44" t="str">
        <f t="shared" si="250"/>
        <v>2003_工業</v>
      </c>
      <c r="M454" s="44" t="str">
        <f t="shared" si="251"/>
        <v>2003_工業_工業材料</v>
      </c>
      <c r="N454" s="44">
        <f t="shared" si="245"/>
        <v>2149</v>
      </c>
      <c r="P454" s="44">
        <f t="shared" si="252"/>
        <v>453</v>
      </c>
      <c r="X454" s="46">
        <v>51</v>
      </c>
      <c r="Y454" s="43" t="str">
        <f t="shared" si="237"/>
        <v/>
      </c>
      <c r="Z454" s="44" t="str">
        <f t="shared" si="238"/>
        <v/>
      </c>
      <c r="AA454" s="44" t="str">
        <f t="shared" ref="AA454:AJ463" si="253">IFERROR(VLOOKUP($W$401&amp;"_"&amp;AA$401&amp;"_"&amp;$X454,$D:$K,8,0),"")</f>
        <v/>
      </c>
      <c r="AB454" s="44" t="str">
        <f t="shared" si="253"/>
        <v/>
      </c>
      <c r="AC454" s="44" t="str">
        <f t="shared" si="253"/>
        <v/>
      </c>
      <c r="AD454" s="44" t="str">
        <f t="shared" si="253"/>
        <v/>
      </c>
      <c r="AE454" s="44" t="str">
        <f t="shared" si="253"/>
        <v/>
      </c>
      <c r="AF454" s="44" t="str">
        <f t="shared" si="253"/>
        <v/>
      </c>
      <c r="AG454" s="44" t="str">
        <f t="shared" si="253"/>
        <v/>
      </c>
      <c r="AH454" s="44" t="str">
        <f t="shared" si="253"/>
        <v/>
      </c>
      <c r="AI454" s="44" t="str">
        <f t="shared" si="253"/>
        <v/>
      </c>
      <c r="AJ454" s="44" t="str">
        <f t="shared" si="253"/>
        <v/>
      </c>
      <c r="AK454" s="44" t="str">
        <f t="shared" ref="AK454:AT463" si="254">IFERROR(VLOOKUP($W$401&amp;"_"&amp;AK$401&amp;"_"&amp;$X454,$D:$K,8,0),"")</f>
        <v/>
      </c>
      <c r="AL454" s="44" t="str">
        <f t="shared" si="254"/>
        <v/>
      </c>
      <c r="AM454" s="44" t="str">
        <f t="shared" si="254"/>
        <v/>
      </c>
      <c r="AN454" s="44" t="str">
        <f t="shared" si="254"/>
        <v/>
      </c>
      <c r="AO454" s="44" t="str">
        <f t="shared" si="254"/>
        <v/>
      </c>
      <c r="AP454" s="44" t="str">
        <f t="shared" si="254"/>
        <v/>
      </c>
      <c r="AQ454" s="44" t="str">
        <f t="shared" si="254"/>
        <v/>
      </c>
      <c r="AR454" s="44" t="str">
        <f t="shared" si="254"/>
        <v/>
      </c>
      <c r="AS454" s="44" t="str">
        <f t="shared" si="254"/>
        <v/>
      </c>
      <c r="AT454" s="44" t="str">
        <f t="shared" si="254"/>
        <v/>
      </c>
      <c r="AU454" s="44" t="str">
        <f t="shared" ref="AU454:AZ463" si="255">IFERROR(VLOOKUP($W$401&amp;"_"&amp;AU$401&amp;"_"&amp;$X454,$D:$K,8,0),"")</f>
        <v/>
      </c>
      <c r="AV454" s="44" t="str">
        <f t="shared" si="255"/>
        <v/>
      </c>
      <c r="AW454" s="44" t="str">
        <f t="shared" si="255"/>
        <v/>
      </c>
      <c r="AX454" s="44" t="str">
        <f t="shared" si="255"/>
        <v/>
      </c>
      <c r="AY454" s="44" t="str">
        <f t="shared" si="255"/>
        <v/>
      </c>
      <c r="AZ454" s="44" t="str">
        <f t="shared" si="255"/>
        <v/>
      </c>
    </row>
    <row r="455" spans="2:52" x14ac:dyDescent="0.2">
      <c r="B455" s="37">
        <f t="shared" si="242"/>
        <v>14</v>
      </c>
      <c r="C455" s="37">
        <f t="shared" si="243"/>
        <v>48</v>
      </c>
      <c r="D455" s="37" t="str">
        <f t="shared" si="244"/>
        <v>2003_14_48</v>
      </c>
      <c r="E455" s="37" t="str">
        <f t="shared" si="246"/>
        <v>2_48_14</v>
      </c>
      <c r="F455" s="37">
        <f t="shared" si="247"/>
        <v>2</v>
      </c>
      <c r="G455" s="37">
        <f t="shared" si="248"/>
        <v>150</v>
      </c>
      <c r="H455" s="37">
        <f t="shared" si="249"/>
        <v>2150</v>
      </c>
      <c r="I455" s="44">
        <v>2003</v>
      </c>
      <c r="J455" s="44" t="s">
        <v>142</v>
      </c>
      <c r="K455" s="44" t="s">
        <v>185</v>
      </c>
      <c r="L455" s="44" t="str">
        <f t="shared" si="250"/>
        <v>2003_工業</v>
      </c>
      <c r="M455" s="44" t="str">
        <f t="shared" si="251"/>
        <v>2003_工業_材料加工</v>
      </c>
      <c r="N455" s="44">
        <f t="shared" si="245"/>
        <v>2150</v>
      </c>
      <c r="P455" s="44">
        <f t="shared" si="252"/>
        <v>454</v>
      </c>
      <c r="X455" s="46">
        <v>52</v>
      </c>
      <c r="Y455" s="43" t="str">
        <f t="shared" si="237"/>
        <v/>
      </c>
      <c r="Z455" s="44" t="str">
        <f t="shared" si="238"/>
        <v/>
      </c>
      <c r="AA455" s="44" t="str">
        <f t="shared" si="253"/>
        <v/>
      </c>
      <c r="AB455" s="44" t="str">
        <f t="shared" si="253"/>
        <v/>
      </c>
      <c r="AC455" s="44" t="str">
        <f t="shared" si="253"/>
        <v/>
      </c>
      <c r="AD455" s="44" t="str">
        <f t="shared" si="253"/>
        <v/>
      </c>
      <c r="AE455" s="44" t="str">
        <f t="shared" si="253"/>
        <v/>
      </c>
      <c r="AF455" s="44" t="str">
        <f t="shared" si="253"/>
        <v/>
      </c>
      <c r="AG455" s="44" t="str">
        <f t="shared" si="253"/>
        <v/>
      </c>
      <c r="AH455" s="44" t="str">
        <f t="shared" si="253"/>
        <v/>
      </c>
      <c r="AI455" s="44" t="str">
        <f t="shared" si="253"/>
        <v/>
      </c>
      <c r="AJ455" s="44" t="str">
        <f t="shared" si="253"/>
        <v/>
      </c>
      <c r="AK455" s="44" t="str">
        <f t="shared" si="254"/>
        <v/>
      </c>
      <c r="AL455" s="44" t="str">
        <f t="shared" si="254"/>
        <v/>
      </c>
      <c r="AM455" s="44" t="str">
        <f t="shared" si="254"/>
        <v/>
      </c>
      <c r="AN455" s="44" t="str">
        <f t="shared" si="254"/>
        <v/>
      </c>
      <c r="AO455" s="44" t="str">
        <f t="shared" si="254"/>
        <v/>
      </c>
      <c r="AP455" s="44" t="str">
        <f t="shared" si="254"/>
        <v/>
      </c>
      <c r="AQ455" s="44" t="str">
        <f t="shared" si="254"/>
        <v/>
      </c>
      <c r="AR455" s="44" t="str">
        <f t="shared" si="254"/>
        <v/>
      </c>
      <c r="AS455" s="44" t="str">
        <f t="shared" si="254"/>
        <v/>
      </c>
      <c r="AT455" s="44" t="str">
        <f t="shared" si="254"/>
        <v/>
      </c>
      <c r="AU455" s="44" t="str">
        <f t="shared" si="255"/>
        <v/>
      </c>
      <c r="AV455" s="44" t="str">
        <f t="shared" si="255"/>
        <v/>
      </c>
      <c r="AW455" s="44" t="str">
        <f t="shared" si="255"/>
        <v/>
      </c>
      <c r="AX455" s="44" t="str">
        <f t="shared" si="255"/>
        <v/>
      </c>
      <c r="AY455" s="44" t="str">
        <f t="shared" si="255"/>
        <v/>
      </c>
      <c r="AZ455" s="44" t="str">
        <f t="shared" si="255"/>
        <v/>
      </c>
    </row>
    <row r="456" spans="2:52" x14ac:dyDescent="0.2">
      <c r="B456" s="37">
        <f t="shared" si="242"/>
        <v>14</v>
      </c>
      <c r="C456" s="37">
        <f t="shared" si="243"/>
        <v>49</v>
      </c>
      <c r="D456" s="37" t="str">
        <f t="shared" si="244"/>
        <v>2003_14_49</v>
      </c>
      <c r="E456" s="37" t="str">
        <f t="shared" si="246"/>
        <v>2_49_14</v>
      </c>
      <c r="F456" s="37">
        <f t="shared" si="247"/>
        <v>2</v>
      </c>
      <c r="G456" s="37">
        <f t="shared" si="248"/>
        <v>151</v>
      </c>
      <c r="H456" s="37">
        <f t="shared" si="249"/>
        <v>2151</v>
      </c>
      <c r="I456" s="44">
        <v>2003</v>
      </c>
      <c r="J456" s="44" t="s">
        <v>142</v>
      </c>
      <c r="K456" s="44" t="s">
        <v>186</v>
      </c>
      <c r="L456" s="44" t="str">
        <f t="shared" si="250"/>
        <v>2003_工業</v>
      </c>
      <c r="M456" s="44" t="str">
        <f t="shared" si="251"/>
        <v>2003_工業_セラミック化学</v>
      </c>
      <c r="N456" s="44">
        <f t="shared" si="245"/>
        <v>2151</v>
      </c>
      <c r="P456" s="44">
        <f t="shared" si="252"/>
        <v>455</v>
      </c>
      <c r="X456" s="46">
        <v>53</v>
      </c>
      <c r="Y456" s="43" t="str">
        <f t="shared" si="237"/>
        <v/>
      </c>
      <c r="Z456" s="44" t="str">
        <f t="shared" si="238"/>
        <v/>
      </c>
      <c r="AA456" s="44" t="str">
        <f t="shared" si="253"/>
        <v/>
      </c>
      <c r="AB456" s="44" t="str">
        <f t="shared" si="253"/>
        <v/>
      </c>
      <c r="AC456" s="44" t="str">
        <f t="shared" si="253"/>
        <v/>
      </c>
      <c r="AD456" s="44" t="str">
        <f t="shared" si="253"/>
        <v/>
      </c>
      <c r="AE456" s="44" t="str">
        <f t="shared" si="253"/>
        <v/>
      </c>
      <c r="AF456" s="44" t="str">
        <f t="shared" si="253"/>
        <v/>
      </c>
      <c r="AG456" s="44" t="str">
        <f t="shared" si="253"/>
        <v/>
      </c>
      <c r="AH456" s="44" t="str">
        <f t="shared" si="253"/>
        <v/>
      </c>
      <c r="AI456" s="44" t="str">
        <f t="shared" si="253"/>
        <v/>
      </c>
      <c r="AJ456" s="44" t="str">
        <f t="shared" si="253"/>
        <v/>
      </c>
      <c r="AK456" s="44" t="str">
        <f t="shared" si="254"/>
        <v/>
      </c>
      <c r="AL456" s="44" t="str">
        <f t="shared" si="254"/>
        <v/>
      </c>
      <c r="AM456" s="44" t="str">
        <f t="shared" si="254"/>
        <v/>
      </c>
      <c r="AN456" s="44" t="str">
        <f t="shared" si="254"/>
        <v/>
      </c>
      <c r="AO456" s="44" t="str">
        <f t="shared" si="254"/>
        <v/>
      </c>
      <c r="AP456" s="44" t="str">
        <f t="shared" si="254"/>
        <v/>
      </c>
      <c r="AQ456" s="44" t="str">
        <f t="shared" si="254"/>
        <v/>
      </c>
      <c r="AR456" s="44" t="str">
        <f t="shared" si="254"/>
        <v/>
      </c>
      <c r="AS456" s="44" t="str">
        <f t="shared" si="254"/>
        <v/>
      </c>
      <c r="AT456" s="44" t="str">
        <f t="shared" si="254"/>
        <v/>
      </c>
      <c r="AU456" s="44" t="str">
        <f t="shared" si="255"/>
        <v/>
      </c>
      <c r="AV456" s="44" t="str">
        <f t="shared" si="255"/>
        <v/>
      </c>
      <c r="AW456" s="44" t="str">
        <f t="shared" si="255"/>
        <v/>
      </c>
      <c r="AX456" s="44" t="str">
        <f t="shared" si="255"/>
        <v/>
      </c>
      <c r="AY456" s="44" t="str">
        <f t="shared" si="255"/>
        <v/>
      </c>
      <c r="AZ456" s="44" t="str">
        <f t="shared" si="255"/>
        <v/>
      </c>
    </row>
    <row r="457" spans="2:52" x14ac:dyDescent="0.2">
      <c r="B457" s="37">
        <f t="shared" si="242"/>
        <v>14</v>
      </c>
      <c r="C457" s="37">
        <f t="shared" si="243"/>
        <v>50</v>
      </c>
      <c r="D457" s="37" t="str">
        <f t="shared" si="244"/>
        <v>2003_14_50</v>
      </c>
      <c r="E457" s="37" t="str">
        <f t="shared" si="246"/>
        <v>2_50_14</v>
      </c>
      <c r="F457" s="37">
        <f t="shared" si="247"/>
        <v>2</v>
      </c>
      <c r="G457" s="37">
        <f t="shared" si="248"/>
        <v>152</v>
      </c>
      <c r="H457" s="37">
        <f t="shared" si="249"/>
        <v>2152</v>
      </c>
      <c r="I457" s="44">
        <v>2003</v>
      </c>
      <c r="J457" s="44" t="s">
        <v>142</v>
      </c>
      <c r="K457" s="44" t="s">
        <v>187</v>
      </c>
      <c r="L457" s="44" t="str">
        <f t="shared" si="250"/>
        <v>2003_工業</v>
      </c>
      <c r="M457" s="44" t="str">
        <f t="shared" si="251"/>
        <v>2003_工業_セラミック技術</v>
      </c>
      <c r="N457" s="44">
        <f t="shared" si="245"/>
        <v>2152</v>
      </c>
      <c r="P457" s="44">
        <f t="shared" si="252"/>
        <v>456</v>
      </c>
      <c r="X457" s="46">
        <v>54</v>
      </c>
      <c r="Y457" s="43" t="str">
        <f t="shared" si="237"/>
        <v/>
      </c>
      <c r="Z457" s="44" t="str">
        <f t="shared" si="238"/>
        <v/>
      </c>
      <c r="AA457" s="44" t="str">
        <f t="shared" si="253"/>
        <v/>
      </c>
      <c r="AB457" s="44" t="str">
        <f t="shared" si="253"/>
        <v/>
      </c>
      <c r="AC457" s="44" t="str">
        <f t="shared" si="253"/>
        <v/>
      </c>
      <c r="AD457" s="44" t="str">
        <f t="shared" si="253"/>
        <v/>
      </c>
      <c r="AE457" s="44" t="str">
        <f t="shared" si="253"/>
        <v/>
      </c>
      <c r="AF457" s="44" t="str">
        <f t="shared" si="253"/>
        <v/>
      </c>
      <c r="AG457" s="44" t="str">
        <f t="shared" si="253"/>
        <v/>
      </c>
      <c r="AH457" s="44" t="str">
        <f t="shared" si="253"/>
        <v/>
      </c>
      <c r="AI457" s="44" t="str">
        <f t="shared" si="253"/>
        <v/>
      </c>
      <c r="AJ457" s="44" t="str">
        <f t="shared" si="253"/>
        <v/>
      </c>
      <c r="AK457" s="44" t="str">
        <f t="shared" si="254"/>
        <v/>
      </c>
      <c r="AL457" s="44" t="str">
        <f t="shared" si="254"/>
        <v/>
      </c>
      <c r="AM457" s="44" t="str">
        <f t="shared" si="254"/>
        <v/>
      </c>
      <c r="AN457" s="44" t="str">
        <f t="shared" si="254"/>
        <v/>
      </c>
      <c r="AO457" s="44" t="str">
        <f t="shared" si="254"/>
        <v/>
      </c>
      <c r="AP457" s="44" t="str">
        <f t="shared" si="254"/>
        <v/>
      </c>
      <c r="AQ457" s="44" t="str">
        <f t="shared" si="254"/>
        <v/>
      </c>
      <c r="AR457" s="44" t="str">
        <f t="shared" si="254"/>
        <v/>
      </c>
      <c r="AS457" s="44" t="str">
        <f t="shared" si="254"/>
        <v/>
      </c>
      <c r="AT457" s="44" t="str">
        <f t="shared" si="254"/>
        <v/>
      </c>
      <c r="AU457" s="44" t="str">
        <f t="shared" si="255"/>
        <v/>
      </c>
      <c r="AV457" s="44" t="str">
        <f t="shared" si="255"/>
        <v/>
      </c>
      <c r="AW457" s="44" t="str">
        <f t="shared" si="255"/>
        <v/>
      </c>
      <c r="AX457" s="44" t="str">
        <f t="shared" si="255"/>
        <v/>
      </c>
      <c r="AY457" s="44" t="str">
        <f t="shared" si="255"/>
        <v/>
      </c>
      <c r="AZ457" s="44" t="str">
        <f t="shared" si="255"/>
        <v/>
      </c>
    </row>
    <row r="458" spans="2:52" x14ac:dyDescent="0.2">
      <c r="B458" s="37">
        <f t="shared" si="242"/>
        <v>14</v>
      </c>
      <c r="C458" s="37">
        <f t="shared" si="243"/>
        <v>51</v>
      </c>
      <c r="D458" s="37" t="str">
        <f t="shared" si="244"/>
        <v>2003_14_51</v>
      </c>
      <c r="E458" s="37" t="str">
        <f t="shared" si="246"/>
        <v>2_51_14</v>
      </c>
      <c r="F458" s="37">
        <f t="shared" si="247"/>
        <v>2</v>
      </c>
      <c r="G458" s="37">
        <f t="shared" si="248"/>
        <v>153</v>
      </c>
      <c r="H458" s="37">
        <f t="shared" si="249"/>
        <v>2153</v>
      </c>
      <c r="I458" s="44">
        <v>2003</v>
      </c>
      <c r="J458" s="44" t="s">
        <v>142</v>
      </c>
      <c r="K458" s="44" t="s">
        <v>188</v>
      </c>
      <c r="L458" s="44" t="str">
        <f t="shared" si="250"/>
        <v>2003_工業</v>
      </c>
      <c r="M458" s="44" t="str">
        <f t="shared" si="251"/>
        <v>2003_工業_セラミック工業</v>
      </c>
      <c r="N458" s="44">
        <f t="shared" si="245"/>
        <v>2153</v>
      </c>
      <c r="P458" s="44">
        <f t="shared" si="252"/>
        <v>457</v>
      </c>
      <c r="X458" s="46">
        <v>55</v>
      </c>
      <c r="Y458" s="43" t="str">
        <f t="shared" si="237"/>
        <v/>
      </c>
      <c r="Z458" s="44" t="str">
        <f t="shared" si="238"/>
        <v/>
      </c>
      <c r="AA458" s="44" t="str">
        <f t="shared" si="253"/>
        <v/>
      </c>
      <c r="AB458" s="44" t="str">
        <f t="shared" si="253"/>
        <v/>
      </c>
      <c r="AC458" s="44" t="str">
        <f t="shared" si="253"/>
        <v/>
      </c>
      <c r="AD458" s="44" t="str">
        <f t="shared" si="253"/>
        <v/>
      </c>
      <c r="AE458" s="44" t="str">
        <f t="shared" si="253"/>
        <v/>
      </c>
      <c r="AF458" s="44" t="str">
        <f t="shared" si="253"/>
        <v/>
      </c>
      <c r="AG458" s="44" t="str">
        <f t="shared" si="253"/>
        <v/>
      </c>
      <c r="AH458" s="44" t="str">
        <f t="shared" si="253"/>
        <v/>
      </c>
      <c r="AI458" s="44" t="str">
        <f t="shared" si="253"/>
        <v/>
      </c>
      <c r="AJ458" s="44" t="str">
        <f t="shared" si="253"/>
        <v/>
      </c>
      <c r="AK458" s="44" t="str">
        <f t="shared" si="254"/>
        <v/>
      </c>
      <c r="AL458" s="44" t="str">
        <f t="shared" si="254"/>
        <v/>
      </c>
      <c r="AM458" s="44" t="str">
        <f t="shared" si="254"/>
        <v/>
      </c>
      <c r="AN458" s="44" t="str">
        <f t="shared" si="254"/>
        <v/>
      </c>
      <c r="AO458" s="44" t="str">
        <f t="shared" si="254"/>
        <v/>
      </c>
      <c r="AP458" s="44" t="str">
        <f t="shared" si="254"/>
        <v/>
      </c>
      <c r="AQ458" s="44" t="str">
        <f t="shared" si="254"/>
        <v/>
      </c>
      <c r="AR458" s="44" t="str">
        <f t="shared" si="254"/>
        <v/>
      </c>
      <c r="AS458" s="44" t="str">
        <f t="shared" si="254"/>
        <v/>
      </c>
      <c r="AT458" s="44" t="str">
        <f t="shared" si="254"/>
        <v/>
      </c>
      <c r="AU458" s="44" t="str">
        <f t="shared" si="255"/>
        <v/>
      </c>
      <c r="AV458" s="44" t="str">
        <f t="shared" si="255"/>
        <v/>
      </c>
      <c r="AW458" s="44" t="str">
        <f t="shared" si="255"/>
        <v/>
      </c>
      <c r="AX458" s="44" t="str">
        <f t="shared" si="255"/>
        <v/>
      </c>
      <c r="AY458" s="44" t="str">
        <f t="shared" si="255"/>
        <v/>
      </c>
      <c r="AZ458" s="44" t="str">
        <f t="shared" si="255"/>
        <v/>
      </c>
    </row>
    <row r="459" spans="2:52" x14ac:dyDescent="0.2">
      <c r="B459" s="37">
        <f t="shared" si="242"/>
        <v>14</v>
      </c>
      <c r="C459" s="37">
        <f t="shared" si="243"/>
        <v>52</v>
      </c>
      <c r="D459" s="37" t="str">
        <f t="shared" si="244"/>
        <v>2003_14_52</v>
      </c>
      <c r="E459" s="37" t="str">
        <f t="shared" si="246"/>
        <v>2_52_14</v>
      </c>
      <c r="F459" s="37">
        <f t="shared" si="247"/>
        <v>2</v>
      </c>
      <c r="G459" s="37">
        <f t="shared" si="248"/>
        <v>154</v>
      </c>
      <c r="H459" s="37">
        <f t="shared" si="249"/>
        <v>2154</v>
      </c>
      <c r="I459" s="44">
        <v>2003</v>
      </c>
      <c r="J459" s="44" t="s">
        <v>142</v>
      </c>
      <c r="K459" s="44" t="s">
        <v>189</v>
      </c>
      <c r="L459" s="44" t="str">
        <f t="shared" si="250"/>
        <v>2003_工業</v>
      </c>
      <c r="M459" s="44" t="str">
        <f t="shared" si="251"/>
        <v>2003_工業_繊維製品</v>
      </c>
      <c r="N459" s="44">
        <f t="shared" si="245"/>
        <v>2154</v>
      </c>
      <c r="P459" s="44">
        <f t="shared" si="252"/>
        <v>458</v>
      </c>
      <c r="X459" s="46">
        <v>56</v>
      </c>
      <c r="Y459" s="43" t="str">
        <f t="shared" si="237"/>
        <v/>
      </c>
      <c r="Z459" s="44" t="str">
        <f t="shared" si="238"/>
        <v/>
      </c>
      <c r="AA459" s="44" t="str">
        <f t="shared" si="253"/>
        <v/>
      </c>
      <c r="AB459" s="44" t="str">
        <f t="shared" si="253"/>
        <v/>
      </c>
      <c r="AC459" s="44" t="str">
        <f t="shared" si="253"/>
        <v/>
      </c>
      <c r="AD459" s="44" t="str">
        <f t="shared" si="253"/>
        <v/>
      </c>
      <c r="AE459" s="44" t="str">
        <f t="shared" si="253"/>
        <v/>
      </c>
      <c r="AF459" s="44" t="str">
        <f t="shared" si="253"/>
        <v/>
      </c>
      <c r="AG459" s="44" t="str">
        <f t="shared" si="253"/>
        <v/>
      </c>
      <c r="AH459" s="44" t="str">
        <f t="shared" si="253"/>
        <v/>
      </c>
      <c r="AI459" s="44" t="str">
        <f t="shared" si="253"/>
        <v/>
      </c>
      <c r="AJ459" s="44" t="str">
        <f t="shared" si="253"/>
        <v/>
      </c>
      <c r="AK459" s="44" t="str">
        <f t="shared" si="254"/>
        <v/>
      </c>
      <c r="AL459" s="44" t="str">
        <f t="shared" si="254"/>
        <v/>
      </c>
      <c r="AM459" s="44" t="str">
        <f t="shared" si="254"/>
        <v/>
      </c>
      <c r="AN459" s="44" t="str">
        <f t="shared" si="254"/>
        <v/>
      </c>
      <c r="AO459" s="44" t="str">
        <f t="shared" si="254"/>
        <v/>
      </c>
      <c r="AP459" s="44" t="str">
        <f t="shared" si="254"/>
        <v/>
      </c>
      <c r="AQ459" s="44" t="str">
        <f t="shared" si="254"/>
        <v/>
      </c>
      <c r="AR459" s="44" t="str">
        <f t="shared" si="254"/>
        <v/>
      </c>
      <c r="AS459" s="44" t="str">
        <f t="shared" si="254"/>
        <v/>
      </c>
      <c r="AT459" s="44" t="str">
        <f t="shared" si="254"/>
        <v/>
      </c>
      <c r="AU459" s="44" t="str">
        <f t="shared" si="255"/>
        <v/>
      </c>
      <c r="AV459" s="44" t="str">
        <f t="shared" si="255"/>
        <v/>
      </c>
      <c r="AW459" s="44" t="str">
        <f t="shared" si="255"/>
        <v/>
      </c>
      <c r="AX459" s="44" t="str">
        <f t="shared" si="255"/>
        <v/>
      </c>
      <c r="AY459" s="44" t="str">
        <f t="shared" si="255"/>
        <v/>
      </c>
      <c r="AZ459" s="44" t="str">
        <f t="shared" si="255"/>
        <v/>
      </c>
    </row>
    <row r="460" spans="2:52" x14ac:dyDescent="0.2">
      <c r="B460" s="37">
        <f t="shared" si="242"/>
        <v>14</v>
      </c>
      <c r="C460" s="37">
        <f t="shared" si="243"/>
        <v>53</v>
      </c>
      <c r="D460" s="37" t="str">
        <f t="shared" si="244"/>
        <v>2003_14_53</v>
      </c>
      <c r="E460" s="37" t="str">
        <f t="shared" si="246"/>
        <v>2_53_14</v>
      </c>
      <c r="F460" s="37">
        <f t="shared" si="247"/>
        <v>2</v>
      </c>
      <c r="G460" s="37">
        <f t="shared" si="248"/>
        <v>155</v>
      </c>
      <c r="H460" s="37">
        <f t="shared" si="249"/>
        <v>2155</v>
      </c>
      <c r="I460" s="44">
        <v>2003</v>
      </c>
      <c r="J460" s="44" t="s">
        <v>142</v>
      </c>
      <c r="K460" s="44" t="s">
        <v>190</v>
      </c>
      <c r="L460" s="44" t="str">
        <f t="shared" si="250"/>
        <v>2003_工業</v>
      </c>
      <c r="M460" s="44" t="str">
        <f t="shared" si="251"/>
        <v>2003_工業_繊維・染色技術</v>
      </c>
      <c r="N460" s="44">
        <f t="shared" si="245"/>
        <v>2155</v>
      </c>
      <c r="P460" s="44">
        <f t="shared" si="252"/>
        <v>459</v>
      </c>
      <c r="X460" s="46">
        <v>57</v>
      </c>
      <c r="Y460" s="43" t="str">
        <f t="shared" si="237"/>
        <v/>
      </c>
      <c r="Z460" s="44" t="str">
        <f t="shared" si="238"/>
        <v/>
      </c>
      <c r="AA460" s="44" t="str">
        <f t="shared" si="253"/>
        <v/>
      </c>
      <c r="AB460" s="44" t="str">
        <f t="shared" si="253"/>
        <v/>
      </c>
      <c r="AC460" s="44" t="str">
        <f t="shared" si="253"/>
        <v/>
      </c>
      <c r="AD460" s="44" t="str">
        <f t="shared" si="253"/>
        <v/>
      </c>
      <c r="AE460" s="44" t="str">
        <f t="shared" si="253"/>
        <v/>
      </c>
      <c r="AF460" s="44" t="str">
        <f t="shared" si="253"/>
        <v/>
      </c>
      <c r="AG460" s="44" t="str">
        <f t="shared" si="253"/>
        <v/>
      </c>
      <c r="AH460" s="44" t="str">
        <f t="shared" si="253"/>
        <v/>
      </c>
      <c r="AI460" s="44" t="str">
        <f t="shared" si="253"/>
        <v/>
      </c>
      <c r="AJ460" s="44" t="str">
        <f t="shared" si="253"/>
        <v/>
      </c>
      <c r="AK460" s="44" t="str">
        <f t="shared" si="254"/>
        <v/>
      </c>
      <c r="AL460" s="44" t="str">
        <f t="shared" si="254"/>
        <v/>
      </c>
      <c r="AM460" s="44" t="str">
        <f t="shared" si="254"/>
        <v/>
      </c>
      <c r="AN460" s="44" t="str">
        <f t="shared" si="254"/>
        <v/>
      </c>
      <c r="AO460" s="44" t="str">
        <f t="shared" si="254"/>
        <v/>
      </c>
      <c r="AP460" s="44" t="str">
        <f t="shared" si="254"/>
        <v/>
      </c>
      <c r="AQ460" s="44" t="str">
        <f t="shared" si="254"/>
        <v/>
      </c>
      <c r="AR460" s="44" t="str">
        <f t="shared" si="254"/>
        <v/>
      </c>
      <c r="AS460" s="44" t="str">
        <f t="shared" si="254"/>
        <v/>
      </c>
      <c r="AT460" s="44" t="str">
        <f t="shared" si="254"/>
        <v/>
      </c>
      <c r="AU460" s="44" t="str">
        <f t="shared" si="255"/>
        <v/>
      </c>
      <c r="AV460" s="44" t="str">
        <f t="shared" si="255"/>
        <v/>
      </c>
      <c r="AW460" s="44" t="str">
        <f t="shared" si="255"/>
        <v/>
      </c>
      <c r="AX460" s="44" t="str">
        <f t="shared" si="255"/>
        <v/>
      </c>
      <c r="AY460" s="44" t="str">
        <f t="shared" si="255"/>
        <v/>
      </c>
      <c r="AZ460" s="44" t="str">
        <f t="shared" si="255"/>
        <v/>
      </c>
    </row>
    <row r="461" spans="2:52" x14ac:dyDescent="0.2">
      <c r="B461" s="37">
        <f t="shared" si="242"/>
        <v>14</v>
      </c>
      <c r="C461" s="37">
        <f t="shared" si="243"/>
        <v>54</v>
      </c>
      <c r="D461" s="37" t="str">
        <f t="shared" si="244"/>
        <v>2003_14_54</v>
      </c>
      <c r="E461" s="37" t="str">
        <f t="shared" si="246"/>
        <v>2_54_14</v>
      </c>
      <c r="F461" s="37">
        <f t="shared" si="247"/>
        <v>2</v>
      </c>
      <c r="G461" s="37">
        <f t="shared" si="248"/>
        <v>156</v>
      </c>
      <c r="H461" s="37">
        <f t="shared" si="249"/>
        <v>2156</v>
      </c>
      <c r="I461" s="44">
        <v>2003</v>
      </c>
      <c r="J461" s="44" t="s">
        <v>142</v>
      </c>
      <c r="K461" s="44" t="s">
        <v>191</v>
      </c>
      <c r="L461" s="44" t="str">
        <f t="shared" si="250"/>
        <v>2003_工業</v>
      </c>
      <c r="M461" s="44" t="str">
        <f t="shared" si="251"/>
        <v>2003_工業_染織デザイン</v>
      </c>
      <c r="N461" s="44">
        <f t="shared" si="245"/>
        <v>2156</v>
      </c>
      <c r="P461" s="44">
        <f t="shared" si="252"/>
        <v>460</v>
      </c>
      <c r="X461" s="46">
        <v>58</v>
      </c>
      <c r="Y461" s="43" t="str">
        <f t="shared" si="237"/>
        <v/>
      </c>
      <c r="Z461" s="44" t="str">
        <f t="shared" si="238"/>
        <v/>
      </c>
      <c r="AA461" s="44" t="str">
        <f t="shared" si="253"/>
        <v/>
      </c>
      <c r="AB461" s="44" t="str">
        <f t="shared" si="253"/>
        <v/>
      </c>
      <c r="AC461" s="44" t="str">
        <f t="shared" si="253"/>
        <v/>
      </c>
      <c r="AD461" s="44" t="str">
        <f t="shared" si="253"/>
        <v/>
      </c>
      <c r="AE461" s="44" t="str">
        <f t="shared" si="253"/>
        <v/>
      </c>
      <c r="AF461" s="44" t="str">
        <f t="shared" si="253"/>
        <v/>
      </c>
      <c r="AG461" s="44" t="str">
        <f t="shared" si="253"/>
        <v/>
      </c>
      <c r="AH461" s="44" t="str">
        <f t="shared" si="253"/>
        <v/>
      </c>
      <c r="AI461" s="44" t="str">
        <f t="shared" si="253"/>
        <v/>
      </c>
      <c r="AJ461" s="44" t="str">
        <f t="shared" si="253"/>
        <v/>
      </c>
      <c r="AK461" s="44" t="str">
        <f t="shared" si="254"/>
        <v/>
      </c>
      <c r="AL461" s="44" t="str">
        <f t="shared" si="254"/>
        <v/>
      </c>
      <c r="AM461" s="44" t="str">
        <f t="shared" si="254"/>
        <v/>
      </c>
      <c r="AN461" s="44" t="str">
        <f t="shared" si="254"/>
        <v/>
      </c>
      <c r="AO461" s="44" t="str">
        <f t="shared" si="254"/>
        <v/>
      </c>
      <c r="AP461" s="44" t="str">
        <f t="shared" si="254"/>
        <v/>
      </c>
      <c r="AQ461" s="44" t="str">
        <f t="shared" si="254"/>
        <v/>
      </c>
      <c r="AR461" s="44" t="str">
        <f t="shared" si="254"/>
        <v/>
      </c>
      <c r="AS461" s="44" t="str">
        <f t="shared" si="254"/>
        <v/>
      </c>
      <c r="AT461" s="44" t="str">
        <f t="shared" si="254"/>
        <v/>
      </c>
      <c r="AU461" s="44" t="str">
        <f t="shared" si="255"/>
        <v/>
      </c>
      <c r="AV461" s="44" t="str">
        <f t="shared" si="255"/>
        <v/>
      </c>
      <c r="AW461" s="44" t="str">
        <f t="shared" si="255"/>
        <v/>
      </c>
      <c r="AX461" s="44" t="str">
        <f t="shared" si="255"/>
        <v/>
      </c>
      <c r="AY461" s="44" t="str">
        <f t="shared" si="255"/>
        <v/>
      </c>
      <c r="AZ461" s="44" t="str">
        <f t="shared" si="255"/>
        <v/>
      </c>
    </row>
    <row r="462" spans="2:52" x14ac:dyDescent="0.2">
      <c r="B462" s="37">
        <f t="shared" si="242"/>
        <v>14</v>
      </c>
      <c r="C462" s="37">
        <f t="shared" si="243"/>
        <v>55</v>
      </c>
      <c r="D462" s="37" t="str">
        <f t="shared" si="244"/>
        <v>2003_14_55</v>
      </c>
      <c r="E462" s="37" t="str">
        <f t="shared" si="246"/>
        <v>2_55_14</v>
      </c>
      <c r="F462" s="37">
        <f t="shared" si="247"/>
        <v>2</v>
      </c>
      <c r="G462" s="37">
        <f t="shared" si="248"/>
        <v>157</v>
      </c>
      <c r="H462" s="37">
        <f t="shared" si="249"/>
        <v>2157</v>
      </c>
      <c r="I462" s="44">
        <v>2003</v>
      </c>
      <c r="J462" s="44" t="s">
        <v>142</v>
      </c>
      <c r="K462" s="44" t="s">
        <v>192</v>
      </c>
      <c r="L462" s="44" t="str">
        <f t="shared" si="250"/>
        <v>2003_工業</v>
      </c>
      <c r="M462" s="44" t="str">
        <f t="shared" si="251"/>
        <v>2003_工業_インテリア計画</v>
      </c>
      <c r="N462" s="44">
        <f t="shared" si="245"/>
        <v>2157</v>
      </c>
      <c r="P462" s="44">
        <f t="shared" si="252"/>
        <v>461</v>
      </c>
      <c r="X462" s="46">
        <v>59</v>
      </c>
      <c r="Y462" s="43" t="str">
        <f t="shared" si="237"/>
        <v/>
      </c>
      <c r="Z462" s="44" t="str">
        <f t="shared" si="238"/>
        <v/>
      </c>
      <c r="AA462" s="44" t="str">
        <f t="shared" si="253"/>
        <v/>
      </c>
      <c r="AB462" s="44" t="str">
        <f t="shared" si="253"/>
        <v/>
      </c>
      <c r="AC462" s="44" t="str">
        <f t="shared" si="253"/>
        <v/>
      </c>
      <c r="AD462" s="44" t="str">
        <f t="shared" si="253"/>
        <v/>
      </c>
      <c r="AE462" s="44" t="str">
        <f t="shared" si="253"/>
        <v/>
      </c>
      <c r="AF462" s="44" t="str">
        <f t="shared" si="253"/>
        <v/>
      </c>
      <c r="AG462" s="44" t="str">
        <f t="shared" si="253"/>
        <v/>
      </c>
      <c r="AH462" s="44" t="str">
        <f t="shared" si="253"/>
        <v/>
      </c>
      <c r="AI462" s="44" t="str">
        <f t="shared" si="253"/>
        <v/>
      </c>
      <c r="AJ462" s="44" t="str">
        <f t="shared" si="253"/>
        <v/>
      </c>
      <c r="AK462" s="44" t="str">
        <f t="shared" si="254"/>
        <v/>
      </c>
      <c r="AL462" s="44" t="str">
        <f t="shared" si="254"/>
        <v/>
      </c>
      <c r="AM462" s="44" t="str">
        <f t="shared" si="254"/>
        <v/>
      </c>
      <c r="AN462" s="44" t="str">
        <f t="shared" si="254"/>
        <v/>
      </c>
      <c r="AO462" s="44" t="str">
        <f t="shared" si="254"/>
        <v/>
      </c>
      <c r="AP462" s="44" t="str">
        <f t="shared" si="254"/>
        <v/>
      </c>
      <c r="AQ462" s="44" t="str">
        <f t="shared" si="254"/>
        <v/>
      </c>
      <c r="AR462" s="44" t="str">
        <f t="shared" si="254"/>
        <v/>
      </c>
      <c r="AS462" s="44" t="str">
        <f t="shared" si="254"/>
        <v/>
      </c>
      <c r="AT462" s="44" t="str">
        <f t="shared" si="254"/>
        <v/>
      </c>
      <c r="AU462" s="44" t="str">
        <f t="shared" si="255"/>
        <v/>
      </c>
      <c r="AV462" s="44" t="str">
        <f t="shared" si="255"/>
        <v/>
      </c>
      <c r="AW462" s="44" t="str">
        <f t="shared" si="255"/>
        <v/>
      </c>
      <c r="AX462" s="44" t="str">
        <f t="shared" si="255"/>
        <v/>
      </c>
      <c r="AY462" s="44" t="str">
        <f t="shared" si="255"/>
        <v/>
      </c>
      <c r="AZ462" s="44" t="str">
        <f t="shared" si="255"/>
        <v/>
      </c>
    </row>
    <row r="463" spans="2:52" x14ac:dyDescent="0.2">
      <c r="B463" s="37">
        <f t="shared" si="242"/>
        <v>14</v>
      </c>
      <c r="C463" s="37">
        <f t="shared" si="243"/>
        <v>56</v>
      </c>
      <c r="D463" s="37" t="str">
        <f t="shared" si="244"/>
        <v>2003_14_56</v>
      </c>
      <c r="E463" s="37" t="str">
        <f t="shared" si="246"/>
        <v>2_56_14</v>
      </c>
      <c r="F463" s="37">
        <f t="shared" si="247"/>
        <v>2</v>
      </c>
      <c r="G463" s="37">
        <f t="shared" si="248"/>
        <v>158</v>
      </c>
      <c r="H463" s="37">
        <f t="shared" si="249"/>
        <v>2158</v>
      </c>
      <c r="I463" s="44">
        <v>2003</v>
      </c>
      <c r="J463" s="44" t="s">
        <v>142</v>
      </c>
      <c r="K463" s="44" t="s">
        <v>193</v>
      </c>
      <c r="L463" s="44" t="str">
        <f t="shared" si="250"/>
        <v>2003_工業</v>
      </c>
      <c r="M463" s="44" t="str">
        <f t="shared" si="251"/>
        <v>2003_工業_インテリア装備</v>
      </c>
      <c r="N463" s="44">
        <f t="shared" si="245"/>
        <v>2158</v>
      </c>
      <c r="P463" s="44">
        <f t="shared" si="252"/>
        <v>462</v>
      </c>
      <c r="X463" s="46">
        <v>60</v>
      </c>
      <c r="Y463" s="43" t="str">
        <f t="shared" si="237"/>
        <v/>
      </c>
      <c r="Z463" s="44" t="str">
        <f t="shared" si="238"/>
        <v/>
      </c>
      <c r="AA463" s="44" t="str">
        <f t="shared" si="253"/>
        <v/>
      </c>
      <c r="AB463" s="44" t="str">
        <f t="shared" si="253"/>
        <v/>
      </c>
      <c r="AC463" s="44" t="str">
        <f t="shared" si="253"/>
        <v/>
      </c>
      <c r="AD463" s="44" t="str">
        <f t="shared" si="253"/>
        <v/>
      </c>
      <c r="AE463" s="44" t="str">
        <f t="shared" si="253"/>
        <v/>
      </c>
      <c r="AF463" s="44" t="str">
        <f t="shared" si="253"/>
        <v/>
      </c>
      <c r="AG463" s="44" t="str">
        <f t="shared" si="253"/>
        <v/>
      </c>
      <c r="AH463" s="44" t="str">
        <f t="shared" si="253"/>
        <v/>
      </c>
      <c r="AI463" s="44" t="str">
        <f t="shared" si="253"/>
        <v/>
      </c>
      <c r="AJ463" s="44" t="str">
        <f t="shared" si="253"/>
        <v/>
      </c>
      <c r="AK463" s="44" t="str">
        <f t="shared" si="254"/>
        <v/>
      </c>
      <c r="AL463" s="44" t="str">
        <f t="shared" si="254"/>
        <v/>
      </c>
      <c r="AM463" s="44" t="str">
        <f t="shared" si="254"/>
        <v/>
      </c>
      <c r="AN463" s="44" t="str">
        <f t="shared" si="254"/>
        <v/>
      </c>
      <c r="AO463" s="44" t="str">
        <f t="shared" si="254"/>
        <v/>
      </c>
      <c r="AP463" s="44" t="str">
        <f t="shared" si="254"/>
        <v/>
      </c>
      <c r="AQ463" s="44" t="str">
        <f t="shared" si="254"/>
        <v/>
      </c>
      <c r="AR463" s="44" t="str">
        <f t="shared" si="254"/>
        <v/>
      </c>
      <c r="AS463" s="44" t="str">
        <f t="shared" si="254"/>
        <v/>
      </c>
      <c r="AT463" s="44" t="str">
        <f t="shared" si="254"/>
        <v/>
      </c>
      <c r="AU463" s="44" t="str">
        <f t="shared" si="255"/>
        <v/>
      </c>
      <c r="AV463" s="44" t="str">
        <f t="shared" si="255"/>
        <v/>
      </c>
      <c r="AW463" s="44" t="str">
        <f t="shared" si="255"/>
        <v/>
      </c>
      <c r="AX463" s="44" t="str">
        <f t="shared" si="255"/>
        <v/>
      </c>
      <c r="AY463" s="44" t="str">
        <f t="shared" si="255"/>
        <v/>
      </c>
      <c r="AZ463" s="44" t="str">
        <f t="shared" si="255"/>
        <v/>
      </c>
    </row>
    <row r="464" spans="2:52" x14ac:dyDescent="0.2">
      <c r="B464" s="37">
        <f t="shared" si="242"/>
        <v>14</v>
      </c>
      <c r="C464" s="37">
        <f t="shared" si="243"/>
        <v>57</v>
      </c>
      <c r="D464" s="37" t="str">
        <f t="shared" si="244"/>
        <v>2003_14_57</v>
      </c>
      <c r="E464" s="37" t="str">
        <f t="shared" si="246"/>
        <v>2_57_14</v>
      </c>
      <c r="F464" s="37">
        <f t="shared" si="247"/>
        <v>2</v>
      </c>
      <c r="G464" s="37">
        <f t="shared" si="248"/>
        <v>159</v>
      </c>
      <c r="H464" s="37">
        <f t="shared" si="249"/>
        <v>2159</v>
      </c>
      <c r="I464" s="44">
        <v>2003</v>
      </c>
      <c r="J464" s="44" t="s">
        <v>142</v>
      </c>
      <c r="K464" s="44" t="s">
        <v>194</v>
      </c>
      <c r="L464" s="44" t="str">
        <f t="shared" si="250"/>
        <v>2003_工業</v>
      </c>
      <c r="M464" s="44" t="str">
        <f t="shared" si="251"/>
        <v>2003_工業_インテリアエレメント生産</v>
      </c>
      <c r="N464" s="44">
        <f t="shared" si="245"/>
        <v>2159</v>
      </c>
      <c r="P464" s="44">
        <f t="shared" si="252"/>
        <v>463</v>
      </c>
      <c r="X464" s="46">
        <v>61</v>
      </c>
      <c r="Y464" s="43" t="str">
        <f t="shared" si="237"/>
        <v/>
      </c>
      <c r="Z464" s="44" t="str">
        <f t="shared" si="238"/>
        <v/>
      </c>
      <c r="AA464" s="44" t="str">
        <f t="shared" ref="AA464:AJ473" si="256">IFERROR(VLOOKUP($W$401&amp;"_"&amp;AA$401&amp;"_"&amp;$X464,$D:$K,8,0),"")</f>
        <v/>
      </c>
      <c r="AB464" s="44" t="str">
        <f t="shared" si="256"/>
        <v/>
      </c>
      <c r="AC464" s="44" t="str">
        <f t="shared" si="256"/>
        <v/>
      </c>
      <c r="AD464" s="44" t="str">
        <f t="shared" si="256"/>
        <v/>
      </c>
      <c r="AE464" s="44" t="str">
        <f t="shared" si="256"/>
        <v/>
      </c>
      <c r="AF464" s="44" t="str">
        <f t="shared" si="256"/>
        <v/>
      </c>
      <c r="AG464" s="44" t="str">
        <f t="shared" si="256"/>
        <v/>
      </c>
      <c r="AH464" s="44" t="str">
        <f t="shared" si="256"/>
        <v/>
      </c>
      <c r="AI464" s="44" t="str">
        <f t="shared" si="256"/>
        <v/>
      </c>
      <c r="AJ464" s="44" t="str">
        <f t="shared" si="256"/>
        <v/>
      </c>
      <c r="AK464" s="44" t="str">
        <f t="shared" ref="AK464:AT473" si="257">IFERROR(VLOOKUP($W$401&amp;"_"&amp;AK$401&amp;"_"&amp;$X464,$D:$K,8,0),"")</f>
        <v/>
      </c>
      <c r="AL464" s="44" t="str">
        <f t="shared" si="257"/>
        <v/>
      </c>
      <c r="AM464" s="44" t="str">
        <f t="shared" si="257"/>
        <v/>
      </c>
      <c r="AN464" s="44" t="str">
        <f t="shared" si="257"/>
        <v/>
      </c>
      <c r="AO464" s="44" t="str">
        <f t="shared" si="257"/>
        <v/>
      </c>
      <c r="AP464" s="44" t="str">
        <f t="shared" si="257"/>
        <v/>
      </c>
      <c r="AQ464" s="44" t="str">
        <f t="shared" si="257"/>
        <v/>
      </c>
      <c r="AR464" s="44" t="str">
        <f t="shared" si="257"/>
        <v/>
      </c>
      <c r="AS464" s="44" t="str">
        <f t="shared" si="257"/>
        <v/>
      </c>
      <c r="AT464" s="44" t="str">
        <f t="shared" si="257"/>
        <v/>
      </c>
      <c r="AU464" s="44" t="str">
        <f t="shared" ref="AU464:AZ473" si="258">IFERROR(VLOOKUP($W$401&amp;"_"&amp;AU$401&amp;"_"&amp;$X464,$D:$K,8,0),"")</f>
        <v/>
      </c>
      <c r="AV464" s="44" t="str">
        <f t="shared" si="258"/>
        <v/>
      </c>
      <c r="AW464" s="44" t="str">
        <f t="shared" si="258"/>
        <v/>
      </c>
      <c r="AX464" s="44" t="str">
        <f t="shared" si="258"/>
        <v/>
      </c>
      <c r="AY464" s="44" t="str">
        <f t="shared" si="258"/>
        <v/>
      </c>
      <c r="AZ464" s="44" t="str">
        <f t="shared" si="258"/>
        <v/>
      </c>
    </row>
    <row r="465" spans="2:52" x14ac:dyDescent="0.2">
      <c r="B465" s="37">
        <f t="shared" si="242"/>
        <v>14</v>
      </c>
      <c r="C465" s="37">
        <f t="shared" si="243"/>
        <v>58</v>
      </c>
      <c r="D465" s="37" t="str">
        <f t="shared" si="244"/>
        <v>2003_14_58</v>
      </c>
      <c r="E465" s="37" t="str">
        <f t="shared" si="246"/>
        <v>2_58_14</v>
      </c>
      <c r="F465" s="37">
        <f t="shared" si="247"/>
        <v>2</v>
      </c>
      <c r="G465" s="37">
        <f t="shared" si="248"/>
        <v>160</v>
      </c>
      <c r="H465" s="37">
        <f t="shared" si="249"/>
        <v>2160</v>
      </c>
      <c r="I465" s="44">
        <v>2003</v>
      </c>
      <c r="J465" s="44" t="s">
        <v>142</v>
      </c>
      <c r="K465" s="44" t="s">
        <v>197</v>
      </c>
      <c r="L465" s="44" t="str">
        <f t="shared" si="250"/>
        <v>2003_工業</v>
      </c>
      <c r="M465" s="44" t="str">
        <f t="shared" si="251"/>
        <v>2003_工業_デザイン史</v>
      </c>
      <c r="N465" s="44">
        <f t="shared" si="245"/>
        <v>2160</v>
      </c>
      <c r="P465" s="44">
        <f t="shared" si="252"/>
        <v>464</v>
      </c>
      <c r="X465" s="46">
        <v>62</v>
      </c>
      <c r="Y465" s="43" t="str">
        <f t="shared" si="237"/>
        <v/>
      </c>
      <c r="Z465" s="44" t="str">
        <f t="shared" si="238"/>
        <v/>
      </c>
      <c r="AA465" s="44" t="str">
        <f t="shared" si="256"/>
        <v/>
      </c>
      <c r="AB465" s="44" t="str">
        <f t="shared" si="256"/>
        <v/>
      </c>
      <c r="AC465" s="44" t="str">
        <f t="shared" si="256"/>
        <v/>
      </c>
      <c r="AD465" s="44" t="str">
        <f t="shared" si="256"/>
        <v/>
      </c>
      <c r="AE465" s="44" t="str">
        <f t="shared" si="256"/>
        <v/>
      </c>
      <c r="AF465" s="44" t="str">
        <f t="shared" si="256"/>
        <v/>
      </c>
      <c r="AG465" s="44" t="str">
        <f t="shared" si="256"/>
        <v/>
      </c>
      <c r="AH465" s="44" t="str">
        <f t="shared" si="256"/>
        <v/>
      </c>
      <c r="AI465" s="44" t="str">
        <f t="shared" si="256"/>
        <v/>
      </c>
      <c r="AJ465" s="44" t="str">
        <f t="shared" si="256"/>
        <v/>
      </c>
      <c r="AK465" s="44" t="str">
        <f t="shared" si="257"/>
        <v/>
      </c>
      <c r="AL465" s="44" t="str">
        <f t="shared" si="257"/>
        <v/>
      </c>
      <c r="AM465" s="44" t="str">
        <f t="shared" si="257"/>
        <v/>
      </c>
      <c r="AN465" s="44" t="str">
        <f t="shared" si="257"/>
        <v/>
      </c>
      <c r="AO465" s="44" t="str">
        <f t="shared" si="257"/>
        <v/>
      </c>
      <c r="AP465" s="44" t="str">
        <f t="shared" si="257"/>
        <v/>
      </c>
      <c r="AQ465" s="44" t="str">
        <f t="shared" si="257"/>
        <v/>
      </c>
      <c r="AR465" s="44" t="str">
        <f t="shared" si="257"/>
        <v/>
      </c>
      <c r="AS465" s="44" t="str">
        <f t="shared" si="257"/>
        <v/>
      </c>
      <c r="AT465" s="44" t="str">
        <f t="shared" si="257"/>
        <v/>
      </c>
      <c r="AU465" s="44" t="str">
        <f t="shared" si="258"/>
        <v/>
      </c>
      <c r="AV465" s="44" t="str">
        <f t="shared" si="258"/>
        <v/>
      </c>
      <c r="AW465" s="44" t="str">
        <f t="shared" si="258"/>
        <v/>
      </c>
      <c r="AX465" s="44" t="str">
        <f t="shared" si="258"/>
        <v/>
      </c>
      <c r="AY465" s="44" t="str">
        <f t="shared" si="258"/>
        <v/>
      </c>
      <c r="AZ465" s="44" t="str">
        <f t="shared" si="258"/>
        <v/>
      </c>
    </row>
    <row r="466" spans="2:52" x14ac:dyDescent="0.2">
      <c r="B466" s="37">
        <f t="shared" si="242"/>
        <v>14</v>
      </c>
      <c r="C466" s="37">
        <f t="shared" si="243"/>
        <v>59</v>
      </c>
      <c r="D466" s="37" t="str">
        <f t="shared" si="244"/>
        <v>2003_14_59</v>
      </c>
      <c r="E466" s="37" t="str">
        <f t="shared" si="246"/>
        <v>2_59_14</v>
      </c>
      <c r="F466" s="37">
        <f t="shared" si="247"/>
        <v>2</v>
      </c>
      <c r="G466" s="37">
        <f t="shared" si="248"/>
        <v>161</v>
      </c>
      <c r="H466" s="37">
        <f t="shared" si="249"/>
        <v>2161</v>
      </c>
      <c r="I466" s="44">
        <v>2003</v>
      </c>
      <c r="J466" s="44" t="s">
        <v>142</v>
      </c>
      <c r="K466" s="44" t="s">
        <v>394</v>
      </c>
      <c r="L466" s="44" t="str">
        <f t="shared" si="250"/>
        <v>2003_工業</v>
      </c>
      <c r="M466" s="44" t="str">
        <f t="shared" si="251"/>
        <v>2003_工業_デザイン技術</v>
      </c>
      <c r="N466" s="44">
        <f t="shared" si="245"/>
        <v>2161</v>
      </c>
      <c r="P466" s="44">
        <f t="shared" si="252"/>
        <v>465</v>
      </c>
      <c r="X466" s="46">
        <v>63</v>
      </c>
      <c r="Y466" s="43" t="str">
        <f t="shared" si="237"/>
        <v/>
      </c>
      <c r="Z466" s="44" t="str">
        <f t="shared" si="238"/>
        <v/>
      </c>
      <c r="AA466" s="44" t="str">
        <f t="shared" si="256"/>
        <v/>
      </c>
      <c r="AB466" s="44" t="str">
        <f t="shared" si="256"/>
        <v/>
      </c>
      <c r="AC466" s="44" t="str">
        <f t="shared" si="256"/>
        <v/>
      </c>
      <c r="AD466" s="44" t="str">
        <f t="shared" si="256"/>
        <v/>
      </c>
      <c r="AE466" s="44" t="str">
        <f t="shared" si="256"/>
        <v/>
      </c>
      <c r="AF466" s="44" t="str">
        <f t="shared" si="256"/>
        <v/>
      </c>
      <c r="AG466" s="44" t="str">
        <f t="shared" si="256"/>
        <v/>
      </c>
      <c r="AH466" s="44" t="str">
        <f t="shared" si="256"/>
        <v/>
      </c>
      <c r="AI466" s="44" t="str">
        <f t="shared" si="256"/>
        <v/>
      </c>
      <c r="AJ466" s="44" t="str">
        <f t="shared" si="256"/>
        <v/>
      </c>
      <c r="AK466" s="44" t="str">
        <f t="shared" si="257"/>
        <v/>
      </c>
      <c r="AL466" s="44" t="str">
        <f t="shared" si="257"/>
        <v/>
      </c>
      <c r="AM466" s="44" t="str">
        <f t="shared" si="257"/>
        <v/>
      </c>
      <c r="AN466" s="44" t="str">
        <f t="shared" si="257"/>
        <v/>
      </c>
      <c r="AO466" s="44" t="str">
        <f t="shared" si="257"/>
        <v/>
      </c>
      <c r="AP466" s="44" t="str">
        <f t="shared" si="257"/>
        <v/>
      </c>
      <c r="AQ466" s="44" t="str">
        <f t="shared" si="257"/>
        <v/>
      </c>
      <c r="AR466" s="44" t="str">
        <f t="shared" si="257"/>
        <v/>
      </c>
      <c r="AS466" s="44" t="str">
        <f t="shared" si="257"/>
        <v/>
      </c>
      <c r="AT466" s="44" t="str">
        <f t="shared" si="257"/>
        <v/>
      </c>
      <c r="AU466" s="44" t="str">
        <f t="shared" si="258"/>
        <v/>
      </c>
      <c r="AV466" s="44" t="str">
        <f t="shared" si="258"/>
        <v/>
      </c>
      <c r="AW466" s="44" t="str">
        <f t="shared" si="258"/>
        <v/>
      </c>
      <c r="AX466" s="44" t="str">
        <f t="shared" si="258"/>
        <v/>
      </c>
      <c r="AY466" s="44" t="str">
        <f t="shared" si="258"/>
        <v/>
      </c>
      <c r="AZ466" s="44" t="str">
        <f t="shared" si="258"/>
        <v/>
      </c>
    </row>
    <row r="467" spans="2:52" x14ac:dyDescent="0.2">
      <c r="B467" s="37">
        <f t="shared" si="242"/>
        <v>14</v>
      </c>
      <c r="C467" s="37">
        <f t="shared" si="243"/>
        <v>60</v>
      </c>
      <c r="D467" s="37" t="str">
        <f t="shared" si="244"/>
        <v>2003_14_60</v>
      </c>
      <c r="E467" s="37" t="str">
        <f t="shared" si="246"/>
        <v>2_60_14</v>
      </c>
      <c r="F467" s="37">
        <f t="shared" si="247"/>
        <v>2</v>
      </c>
      <c r="G467" s="37">
        <f t="shared" si="248"/>
        <v>162</v>
      </c>
      <c r="H467" s="37">
        <f t="shared" si="249"/>
        <v>2162</v>
      </c>
      <c r="I467" s="44">
        <v>2003</v>
      </c>
      <c r="J467" s="44" t="s">
        <v>142</v>
      </c>
      <c r="K467" s="44" t="s">
        <v>196</v>
      </c>
      <c r="L467" s="44" t="str">
        <f t="shared" si="250"/>
        <v>2003_工業</v>
      </c>
      <c r="M467" s="44" t="str">
        <f t="shared" si="251"/>
        <v>2003_工業_デザイン材料</v>
      </c>
      <c r="N467" s="44">
        <f t="shared" si="245"/>
        <v>2162</v>
      </c>
      <c r="P467" s="44">
        <f t="shared" si="252"/>
        <v>466</v>
      </c>
      <c r="X467" s="46">
        <v>64</v>
      </c>
      <c r="Y467" s="43" t="str">
        <f t="shared" si="237"/>
        <v/>
      </c>
      <c r="Z467" s="44" t="str">
        <f t="shared" si="238"/>
        <v/>
      </c>
      <c r="AA467" s="44" t="str">
        <f t="shared" si="256"/>
        <v/>
      </c>
      <c r="AB467" s="44" t="str">
        <f t="shared" si="256"/>
        <v/>
      </c>
      <c r="AC467" s="44" t="str">
        <f t="shared" si="256"/>
        <v/>
      </c>
      <c r="AD467" s="44" t="str">
        <f t="shared" si="256"/>
        <v/>
      </c>
      <c r="AE467" s="44" t="str">
        <f t="shared" si="256"/>
        <v/>
      </c>
      <c r="AF467" s="44" t="str">
        <f t="shared" si="256"/>
        <v/>
      </c>
      <c r="AG467" s="44" t="str">
        <f t="shared" si="256"/>
        <v/>
      </c>
      <c r="AH467" s="44" t="str">
        <f t="shared" si="256"/>
        <v/>
      </c>
      <c r="AI467" s="44" t="str">
        <f t="shared" si="256"/>
        <v/>
      </c>
      <c r="AJ467" s="44" t="str">
        <f t="shared" si="256"/>
        <v/>
      </c>
      <c r="AK467" s="44" t="str">
        <f t="shared" si="257"/>
        <v/>
      </c>
      <c r="AL467" s="44" t="str">
        <f t="shared" si="257"/>
        <v/>
      </c>
      <c r="AM467" s="44" t="str">
        <f t="shared" si="257"/>
        <v/>
      </c>
      <c r="AN467" s="44" t="str">
        <f t="shared" si="257"/>
        <v/>
      </c>
      <c r="AO467" s="44" t="str">
        <f t="shared" si="257"/>
        <v/>
      </c>
      <c r="AP467" s="44" t="str">
        <f t="shared" si="257"/>
        <v/>
      </c>
      <c r="AQ467" s="44" t="str">
        <f t="shared" si="257"/>
        <v/>
      </c>
      <c r="AR467" s="44" t="str">
        <f t="shared" si="257"/>
        <v/>
      </c>
      <c r="AS467" s="44" t="str">
        <f t="shared" si="257"/>
        <v/>
      </c>
      <c r="AT467" s="44" t="str">
        <f t="shared" si="257"/>
        <v/>
      </c>
      <c r="AU467" s="44" t="str">
        <f t="shared" si="258"/>
        <v/>
      </c>
      <c r="AV467" s="44" t="str">
        <f t="shared" si="258"/>
        <v/>
      </c>
      <c r="AW467" s="44" t="str">
        <f t="shared" si="258"/>
        <v/>
      </c>
      <c r="AX467" s="44" t="str">
        <f t="shared" si="258"/>
        <v/>
      </c>
      <c r="AY467" s="44" t="str">
        <f t="shared" si="258"/>
        <v/>
      </c>
      <c r="AZ467" s="44" t="str">
        <f t="shared" si="258"/>
        <v/>
      </c>
    </row>
    <row r="468" spans="2:52" x14ac:dyDescent="0.2">
      <c r="B468" s="37">
        <f t="shared" si="242"/>
        <v>14</v>
      </c>
      <c r="C468" s="37">
        <f t="shared" si="243"/>
        <v>61</v>
      </c>
      <c r="D468" s="37" t="str">
        <f t="shared" si="244"/>
        <v>2003_14_61</v>
      </c>
      <c r="E468" s="37" t="str">
        <f t="shared" si="246"/>
        <v>2_61_14</v>
      </c>
      <c r="F468" s="37">
        <f t="shared" si="247"/>
        <v>2</v>
      </c>
      <c r="G468" s="37">
        <f t="shared" si="248"/>
        <v>163</v>
      </c>
      <c r="H468" s="37">
        <f t="shared" si="249"/>
        <v>2163</v>
      </c>
      <c r="I468" s="44">
        <v>2003</v>
      </c>
      <c r="J468" s="44" t="s">
        <v>142</v>
      </c>
      <c r="K468" s="44" t="s">
        <v>568</v>
      </c>
      <c r="L468" s="44" t="str">
        <f t="shared" si="250"/>
        <v>2003_工業</v>
      </c>
      <c r="M468" s="44" t="str">
        <f t="shared" si="251"/>
        <v>2003_工業_学校設定科目</v>
      </c>
      <c r="N468" s="44">
        <f t="shared" si="245"/>
        <v>2163</v>
      </c>
      <c r="P468" s="44">
        <f t="shared" si="252"/>
        <v>467</v>
      </c>
      <c r="X468" s="46">
        <v>65</v>
      </c>
      <c r="Y468" s="43" t="str">
        <f t="shared" ref="Y468:Y493" si="259">IF($Z468="","",COUNTIF($L:$L,W$401&amp;"_"&amp;$Z468))</f>
        <v/>
      </c>
      <c r="Z468" s="44" t="str">
        <f t="shared" ref="Z468:Z493" si="260">IFERROR(VLOOKUP($W$401&amp;"_"&amp;$X468&amp;"_1",$D:$J,7,0),"")</f>
        <v/>
      </c>
      <c r="AA468" s="44" t="str">
        <f t="shared" si="256"/>
        <v/>
      </c>
      <c r="AB468" s="44" t="str">
        <f t="shared" si="256"/>
        <v/>
      </c>
      <c r="AC468" s="44" t="str">
        <f t="shared" si="256"/>
        <v/>
      </c>
      <c r="AD468" s="44" t="str">
        <f t="shared" si="256"/>
        <v/>
      </c>
      <c r="AE468" s="44" t="str">
        <f t="shared" si="256"/>
        <v/>
      </c>
      <c r="AF468" s="44" t="str">
        <f t="shared" si="256"/>
        <v/>
      </c>
      <c r="AG468" s="44" t="str">
        <f t="shared" si="256"/>
        <v/>
      </c>
      <c r="AH468" s="44" t="str">
        <f t="shared" si="256"/>
        <v/>
      </c>
      <c r="AI468" s="44" t="str">
        <f t="shared" si="256"/>
        <v/>
      </c>
      <c r="AJ468" s="44" t="str">
        <f t="shared" si="256"/>
        <v/>
      </c>
      <c r="AK468" s="44" t="str">
        <f t="shared" si="257"/>
        <v/>
      </c>
      <c r="AL468" s="44" t="str">
        <f t="shared" si="257"/>
        <v/>
      </c>
      <c r="AM468" s="44" t="str">
        <f t="shared" si="257"/>
        <v/>
      </c>
      <c r="AN468" s="44" t="str">
        <f t="shared" si="257"/>
        <v/>
      </c>
      <c r="AO468" s="44" t="str">
        <f t="shared" si="257"/>
        <v/>
      </c>
      <c r="AP468" s="44" t="str">
        <f t="shared" si="257"/>
        <v/>
      </c>
      <c r="AQ468" s="44" t="str">
        <f t="shared" si="257"/>
        <v/>
      </c>
      <c r="AR468" s="44" t="str">
        <f t="shared" si="257"/>
        <v/>
      </c>
      <c r="AS468" s="44" t="str">
        <f t="shared" si="257"/>
        <v/>
      </c>
      <c r="AT468" s="44" t="str">
        <f t="shared" si="257"/>
        <v/>
      </c>
      <c r="AU468" s="44" t="str">
        <f t="shared" si="258"/>
        <v/>
      </c>
      <c r="AV468" s="44" t="str">
        <f t="shared" si="258"/>
        <v/>
      </c>
      <c r="AW468" s="44" t="str">
        <f t="shared" si="258"/>
        <v/>
      </c>
      <c r="AX468" s="44" t="str">
        <f t="shared" si="258"/>
        <v/>
      </c>
      <c r="AY468" s="44" t="str">
        <f t="shared" si="258"/>
        <v/>
      </c>
      <c r="AZ468" s="44" t="str">
        <f t="shared" si="258"/>
        <v/>
      </c>
    </row>
    <row r="469" spans="2:52" x14ac:dyDescent="0.2">
      <c r="B469" s="37">
        <f t="shared" si="242"/>
        <v>15</v>
      </c>
      <c r="C469" s="37">
        <f t="shared" si="243"/>
        <v>1</v>
      </c>
      <c r="D469" s="37" t="str">
        <f t="shared" si="244"/>
        <v>2003_15_1</v>
      </c>
      <c r="E469" s="37" t="str">
        <f t="shared" si="246"/>
        <v>2_1_15</v>
      </c>
      <c r="F469" s="37">
        <f t="shared" si="247"/>
        <v>2</v>
      </c>
      <c r="G469" s="37">
        <f t="shared" si="248"/>
        <v>164</v>
      </c>
      <c r="H469" s="37">
        <f t="shared" si="249"/>
        <v>2164</v>
      </c>
      <c r="I469" s="44">
        <v>2003</v>
      </c>
      <c r="J469" s="44" t="s">
        <v>198</v>
      </c>
      <c r="K469" s="44" t="s">
        <v>199</v>
      </c>
      <c r="L469" s="44" t="str">
        <f t="shared" si="250"/>
        <v>2003_商業</v>
      </c>
      <c r="M469" s="44" t="str">
        <f t="shared" si="251"/>
        <v>2003_商業_ビジネス基礎</v>
      </c>
      <c r="N469" s="44">
        <f t="shared" si="245"/>
        <v>2164</v>
      </c>
      <c r="P469" s="44">
        <f t="shared" si="252"/>
        <v>468</v>
      </c>
      <c r="X469" s="46">
        <v>66</v>
      </c>
      <c r="Y469" s="43" t="str">
        <f t="shared" si="259"/>
        <v/>
      </c>
      <c r="Z469" s="44" t="str">
        <f t="shared" si="260"/>
        <v/>
      </c>
      <c r="AA469" s="44" t="str">
        <f t="shared" si="256"/>
        <v/>
      </c>
      <c r="AB469" s="44" t="str">
        <f t="shared" si="256"/>
        <v/>
      </c>
      <c r="AC469" s="44" t="str">
        <f t="shared" si="256"/>
        <v/>
      </c>
      <c r="AD469" s="44" t="str">
        <f t="shared" si="256"/>
        <v/>
      </c>
      <c r="AE469" s="44" t="str">
        <f t="shared" si="256"/>
        <v/>
      </c>
      <c r="AF469" s="44" t="str">
        <f t="shared" si="256"/>
        <v/>
      </c>
      <c r="AG469" s="44" t="str">
        <f t="shared" si="256"/>
        <v/>
      </c>
      <c r="AH469" s="44" t="str">
        <f t="shared" si="256"/>
        <v/>
      </c>
      <c r="AI469" s="44" t="str">
        <f t="shared" si="256"/>
        <v/>
      </c>
      <c r="AJ469" s="44" t="str">
        <f t="shared" si="256"/>
        <v/>
      </c>
      <c r="AK469" s="44" t="str">
        <f t="shared" si="257"/>
        <v/>
      </c>
      <c r="AL469" s="44" t="str">
        <f t="shared" si="257"/>
        <v/>
      </c>
      <c r="AM469" s="44" t="str">
        <f t="shared" si="257"/>
        <v/>
      </c>
      <c r="AN469" s="44" t="str">
        <f t="shared" si="257"/>
        <v/>
      </c>
      <c r="AO469" s="44" t="str">
        <f t="shared" si="257"/>
        <v/>
      </c>
      <c r="AP469" s="44" t="str">
        <f t="shared" si="257"/>
        <v/>
      </c>
      <c r="AQ469" s="44" t="str">
        <f t="shared" si="257"/>
        <v/>
      </c>
      <c r="AR469" s="44" t="str">
        <f t="shared" si="257"/>
        <v/>
      </c>
      <c r="AS469" s="44" t="str">
        <f t="shared" si="257"/>
        <v/>
      </c>
      <c r="AT469" s="44" t="str">
        <f t="shared" si="257"/>
        <v/>
      </c>
      <c r="AU469" s="44" t="str">
        <f t="shared" si="258"/>
        <v/>
      </c>
      <c r="AV469" s="44" t="str">
        <f t="shared" si="258"/>
        <v/>
      </c>
      <c r="AW469" s="44" t="str">
        <f t="shared" si="258"/>
        <v/>
      </c>
      <c r="AX469" s="44" t="str">
        <f t="shared" si="258"/>
        <v/>
      </c>
      <c r="AY469" s="44" t="str">
        <f t="shared" si="258"/>
        <v/>
      </c>
      <c r="AZ469" s="44" t="str">
        <f t="shared" si="258"/>
        <v/>
      </c>
    </row>
    <row r="470" spans="2:52" x14ac:dyDescent="0.2">
      <c r="B470" s="37">
        <f t="shared" si="242"/>
        <v>15</v>
      </c>
      <c r="C470" s="37">
        <f t="shared" si="243"/>
        <v>2</v>
      </c>
      <c r="D470" s="37" t="str">
        <f t="shared" si="244"/>
        <v>2003_15_2</v>
      </c>
      <c r="E470" s="37" t="str">
        <f t="shared" si="246"/>
        <v>2_2_15</v>
      </c>
      <c r="F470" s="37">
        <f t="shared" si="247"/>
        <v>2</v>
      </c>
      <c r="G470" s="37">
        <f t="shared" si="248"/>
        <v>165</v>
      </c>
      <c r="H470" s="37">
        <f t="shared" si="249"/>
        <v>2165</v>
      </c>
      <c r="I470" s="44">
        <v>2003</v>
      </c>
      <c r="J470" s="44" t="s">
        <v>198</v>
      </c>
      <c r="K470" s="44" t="s">
        <v>113</v>
      </c>
      <c r="L470" s="44" t="str">
        <f t="shared" si="250"/>
        <v>2003_商業</v>
      </c>
      <c r="M470" s="44" t="str">
        <f t="shared" si="251"/>
        <v>2003_商業_課題研究</v>
      </c>
      <c r="N470" s="44">
        <f t="shared" si="245"/>
        <v>2165</v>
      </c>
      <c r="P470" s="44">
        <f t="shared" si="252"/>
        <v>469</v>
      </c>
      <c r="X470" s="46">
        <v>67</v>
      </c>
      <c r="Y470" s="43" t="str">
        <f t="shared" si="259"/>
        <v/>
      </c>
      <c r="Z470" s="44" t="str">
        <f t="shared" si="260"/>
        <v/>
      </c>
      <c r="AA470" s="44" t="str">
        <f t="shared" si="256"/>
        <v/>
      </c>
      <c r="AB470" s="44" t="str">
        <f t="shared" si="256"/>
        <v/>
      </c>
      <c r="AC470" s="44" t="str">
        <f t="shared" si="256"/>
        <v/>
      </c>
      <c r="AD470" s="44" t="str">
        <f t="shared" si="256"/>
        <v/>
      </c>
      <c r="AE470" s="44" t="str">
        <f t="shared" si="256"/>
        <v/>
      </c>
      <c r="AF470" s="44" t="str">
        <f t="shared" si="256"/>
        <v/>
      </c>
      <c r="AG470" s="44" t="str">
        <f t="shared" si="256"/>
        <v/>
      </c>
      <c r="AH470" s="44" t="str">
        <f t="shared" si="256"/>
        <v/>
      </c>
      <c r="AI470" s="44" t="str">
        <f t="shared" si="256"/>
        <v/>
      </c>
      <c r="AJ470" s="44" t="str">
        <f t="shared" si="256"/>
        <v/>
      </c>
      <c r="AK470" s="44" t="str">
        <f t="shared" si="257"/>
        <v/>
      </c>
      <c r="AL470" s="44" t="str">
        <f t="shared" si="257"/>
        <v/>
      </c>
      <c r="AM470" s="44" t="str">
        <f t="shared" si="257"/>
        <v/>
      </c>
      <c r="AN470" s="44" t="str">
        <f t="shared" si="257"/>
        <v/>
      </c>
      <c r="AO470" s="44" t="str">
        <f t="shared" si="257"/>
        <v/>
      </c>
      <c r="AP470" s="44" t="str">
        <f t="shared" si="257"/>
        <v/>
      </c>
      <c r="AQ470" s="44" t="str">
        <f t="shared" si="257"/>
        <v/>
      </c>
      <c r="AR470" s="44" t="str">
        <f t="shared" si="257"/>
        <v/>
      </c>
      <c r="AS470" s="44" t="str">
        <f t="shared" si="257"/>
        <v/>
      </c>
      <c r="AT470" s="44" t="str">
        <f t="shared" si="257"/>
        <v/>
      </c>
      <c r="AU470" s="44" t="str">
        <f t="shared" si="258"/>
        <v/>
      </c>
      <c r="AV470" s="44" t="str">
        <f t="shared" si="258"/>
        <v/>
      </c>
      <c r="AW470" s="44" t="str">
        <f t="shared" si="258"/>
        <v/>
      </c>
      <c r="AX470" s="44" t="str">
        <f t="shared" si="258"/>
        <v/>
      </c>
      <c r="AY470" s="44" t="str">
        <f t="shared" si="258"/>
        <v/>
      </c>
      <c r="AZ470" s="44" t="str">
        <f t="shared" si="258"/>
        <v/>
      </c>
    </row>
    <row r="471" spans="2:52" x14ac:dyDescent="0.2">
      <c r="B471" s="37">
        <f t="shared" si="242"/>
        <v>15</v>
      </c>
      <c r="C471" s="37">
        <f t="shared" si="243"/>
        <v>3</v>
      </c>
      <c r="D471" s="37" t="str">
        <f t="shared" si="244"/>
        <v>2003_15_3</v>
      </c>
      <c r="E471" s="37" t="str">
        <f t="shared" si="246"/>
        <v>2_3_15</v>
      </c>
      <c r="F471" s="37">
        <f t="shared" si="247"/>
        <v>2</v>
      </c>
      <c r="G471" s="37">
        <f t="shared" si="248"/>
        <v>166</v>
      </c>
      <c r="H471" s="37">
        <f t="shared" si="249"/>
        <v>2166</v>
      </c>
      <c r="I471" s="44">
        <v>2003</v>
      </c>
      <c r="J471" s="44" t="s">
        <v>198</v>
      </c>
      <c r="K471" s="44" t="s">
        <v>200</v>
      </c>
      <c r="L471" s="44" t="str">
        <f t="shared" si="250"/>
        <v>2003_商業</v>
      </c>
      <c r="M471" s="44" t="str">
        <f t="shared" si="251"/>
        <v>2003_商業_総合実践</v>
      </c>
      <c r="N471" s="44">
        <f t="shared" si="245"/>
        <v>2166</v>
      </c>
      <c r="P471" s="44">
        <f t="shared" si="252"/>
        <v>470</v>
      </c>
      <c r="X471" s="46">
        <v>68</v>
      </c>
      <c r="Y471" s="43" t="str">
        <f t="shared" si="259"/>
        <v/>
      </c>
      <c r="Z471" s="44" t="str">
        <f t="shared" si="260"/>
        <v/>
      </c>
      <c r="AA471" s="44" t="str">
        <f t="shared" si="256"/>
        <v/>
      </c>
      <c r="AB471" s="44" t="str">
        <f t="shared" si="256"/>
        <v/>
      </c>
      <c r="AC471" s="44" t="str">
        <f t="shared" si="256"/>
        <v/>
      </c>
      <c r="AD471" s="44" t="str">
        <f t="shared" si="256"/>
        <v/>
      </c>
      <c r="AE471" s="44" t="str">
        <f t="shared" si="256"/>
        <v/>
      </c>
      <c r="AF471" s="44" t="str">
        <f t="shared" si="256"/>
        <v/>
      </c>
      <c r="AG471" s="44" t="str">
        <f t="shared" si="256"/>
        <v/>
      </c>
      <c r="AH471" s="44" t="str">
        <f t="shared" si="256"/>
        <v/>
      </c>
      <c r="AI471" s="44" t="str">
        <f t="shared" si="256"/>
        <v/>
      </c>
      <c r="AJ471" s="44" t="str">
        <f t="shared" si="256"/>
        <v/>
      </c>
      <c r="AK471" s="44" t="str">
        <f t="shared" si="257"/>
        <v/>
      </c>
      <c r="AL471" s="44" t="str">
        <f t="shared" si="257"/>
        <v/>
      </c>
      <c r="AM471" s="44" t="str">
        <f t="shared" si="257"/>
        <v/>
      </c>
      <c r="AN471" s="44" t="str">
        <f t="shared" si="257"/>
        <v/>
      </c>
      <c r="AO471" s="44" t="str">
        <f t="shared" si="257"/>
        <v/>
      </c>
      <c r="AP471" s="44" t="str">
        <f t="shared" si="257"/>
        <v/>
      </c>
      <c r="AQ471" s="44" t="str">
        <f t="shared" si="257"/>
        <v/>
      </c>
      <c r="AR471" s="44" t="str">
        <f t="shared" si="257"/>
        <v/>
      </c>
      <c r="AS471" s="44" t="str">
        <f t="shared" si="257"/>
        <v/>
      </c>
      <c r="AT471" s="44" t="str">
        <f t="shared" si="257"/>
        <v/>
      </c>
      <c r="AU471" s="44" t="str">
        <f t="shared" si="258"/>
        <v/>
      </c>
      <c r="AV471" s="44" t="str">
        <f t="shared" si="258"/>
        <v/>
      </c>
      <c r="AW471" s="44" t="str">
        <f t="shared" si="258"/>
        <v/>
      </c>
      <c r="AX471" s="44" t="str">
        <f t="shared" si="258"/>
        <v/>
      </c>
      <c r="AY471" s="44" t="str">
        <f t="shared" si="258"/>
        <v/>
      </c>
      <c r="AZ471" s="44" t="str">
        <f t="shared" si="258"/>
        <v/>
      </c>
    </row>
    <row r="472" spans="2:52" x14ac:dyDescent="0.2">
      <c r="B472" s="37">
        <f t="shared" si="242"/>
        <v>15</v>
      </c>
      <c r="C472" s="37">
        <f t="shared" si="243"/>
        <v>4</v>
      </c>
      <c r="D472" s="37" t="str">
        <f t="shared" si="244"/>
        <v>2003_15_4</v>
      </c>
      <c r="E472" s="37" t="str">
        <f t="shared" si="246"/>
        <v>2_4_15</v>
      </c>
      <c r="F472" s="37">
        <f t="shared" si="247"/>
        <v>2</v>
      </c>
      <c r="G472" s="37">
        <f t="shared" si="248"/>
        <v>167</v>
      </c>
      <c r="H472" s="37">
        <f t="shared" si="249"/>
        <v>2167</v>
      </c>
      <c r="I472" s="44">
        <v>2003</v>
      </c>
      <c r="J472" s="44" t="s">
        <v>198</v>
      </c>
      <c r="K472" s="44" t="s">
        <v>589</v>
      </c>
      <c r="L472" s="44" t="str">
        <f t="shared" si="250"/>
        <v>2003_商業</v>
      </c>
      <c r="M472" s="44" t="str">
        <f t="shared" si="251"/>
        <v>2003_商業_商品と流通</v>
      </c>
      <c r="N472" s="44">
        <f t="shared" si="245"/>
        <v>2167</v>
      </c>
      <c r="P472" s="44">
        <f t="shared" si="252"/>
        <v>471</v>
      </c>
      <c r="X472" s="46">
        <v>69</v>
      </c>
      <c r="Y472" s="43" t="str">
        <f t="shared" si="259"/>
        <v/>
      </c>
      <c r="Z472" s="44" t="str">
        <f t="shared" si="260"/>
        <v/>
      </c>
      <c r="AA472" s="44" t="str">
        <f t="shared" si="256"/>
        <v/>
      </c>
      <c r="AB472" s="44" t="str">
        <f t="shared" si="256"/>
        <v/>
      </c>
      <c r="AC472" s="44" t="str">
        <f t="shared" si="256"/>
        <v/>
      </c>
      <c r="AD472" s="44" t="str">
        <f t="shared" si="256"/>
        <v/>
      </c>
      <c r="AE472" s="44" t="str">
        <f t="shared" si="256"/>
        <v/>
      </c>
      <c r="AF472" s="44" t="str">
        <f t="shared" si="256"/>
        <v/>
      </c>
      <c r="AG472" s="44" t="str">
        <f t="shared" si="256"/>
        <v/>
      </c>
      <c r="AH472" s="44" t="str">
        <f t="shared" si="256"/>
        <v/>
      </c>
      <c r="AI472" s="44" t="str">
        <f t="shared" si="256"/>
        <v/>
      </c>
      <c r="AJ472" s="44" t="str">
        <f t="shared" si="256"/>
        <v/>
      </c>
      <c r="AK472" s="44" t="str">
        <f t="shared" si="257"/>
        <v/>
      </c>
      <c r="AL472" s="44" t="str">
        <f t="shared" si="257"/>
        <v/>
      </c>
      <c r="AM472" s="44" t="str">
        <f t="shared" si="257"/>
        <v/>
      </c>
      <c r="AN472" s="44" t="str">
        <f t="shared" si="257"/>
        <v/>
      </c>
      <c r="AO472" s="44" t="str">
        <f t="shared" si="257"/>
        <v/>
      </c>
      <c r="AP472" s="44" t="str">
        <f t="shared" si="257"/>
        <v/>
      </c>
      <c r="AQ472" s="44" t="str">
        <f t="shared" si="257"/>
        <v/>
      </c>
      <c r="AR472" s="44" t="str">
        <f t="shared" si="257"/>
        <v/>
      </c>
      <c r="AS472" s="44" t="str">
        <f t="shared" si="257"/>
        <v/>
      </c>
      <c r="AT472" s="44" t="str">
        <f t="shared" si="257"/>
        <v/>
      </c>
      <c r="AU472" s="44" t="str">
        <f t="shared" si="258"/>
        <v/>
      </c>
      <c r="AV472" s="44" t="str">
        <f t="shared" si="258"/>
        <v/>
      </c>
      <c r="AW472" s="44" t="str">
        <f t="shared" si="258"/>
        <v/>
      </c>
      <c r="AX472" s="44" t="str">
        <f t="shared" si="258"/>
        <v/>
      </c>
      <c r="AY472" s="44" t="str">
        <f t="shared" si="258"/>
        <v/>
      </c>
      <c r="AZ472" s="44" t="str">
        <f t="shared" si="258"/>
        <v/>
      </c>
    </row>
    <row r="473" spans="2:52" x14ac:dyDescent="0.2">
      <c r="B473" s="37">
        <f t="shared" si="242"/>
        <v>15</v>
      </c>
      <c r="C473" s="37">
        <f t="shared" si="243"/>
        <v>5</v>
      </c>
      <c r="D473" s="37" t="str">
        <f t="shared" si="244"/>
        <v>2003_15_5</v>
      </c>
      <c r="E473" s="37" t="str">
        <f t="shared" si="246"/>
        <v>2_5_15</v>
      </c>
      <c r="F473" s="37">
        <f t="shared" si="247"/>
        <v>2</v>
      </c>
      <c r="G473" s="37">
        <f t="shared" si="248"/>
        <v>168</v>
      </c>
      <c r="H473" s="37">
        <f t="shared" si="249"/>
        <v>2168</v>
      </c>
      <c r="I473" s="44">
        <v>2003</v>
      </c>
      <c r="J473" s="44" t="s">
        <v>198</v>
      </c>
      <c r="K473" s="44" t="s">
        <v>590</v>
      </c>
      <c r="L473" s="44" t="str">
        <f t="shared" si="250"/>
        <v>2003_商業</v>
      </c>
      <c r="M473" s="44" t="str">
        <f t="shared" si="251"/>
        <v>2003_商業_商業技術</v>
      </c>
      <c r="N473" s="44">
        <f t="shared" si="245"/>
        <v>2168</v>
      </c>
      <c r="P473" s="44">
        <f t="shared" si="252"/>
        <v>472</v>
      </c>
      <c r="X473" s="46">
        <v>70</v>
      </c>
      <c r="Y473" s="43" t="str">
        <f t="shared" si="259"/>
        <v/>
      </c>
      <c r="Z473" s="44" t="str">
        <f t="shared" si="260"/>
        <v/>
      </c>
      <c r="AA473" s="44" t="str">
        <f t="shared" si="256"/>
        <v/>
      </c>
      <c r="AB473" s="44" t="str">
        <f t="shared" si="256"/>
        <v/>
      </c>
      <c r="AC473" s="44" t="str">
        <f t="shared" si="256"/>
        <v/>
      </c>
      <c r="AD473" s="44" t="str">
        <f t="shared" si="256"/>
        <v/>
      </c>
      <c r="AE473" s="44" t="str">
        <f t="shared" si="256"/>
        <v/>
      </c>
      <c r="AF473" s="44" t="str">
        <f t="shared" si="256"/>
        <v/>
      </c>
      <c r="AG473" s="44" t="str">
        <f t="shared" si="256"/>
        <v/>
      </c>
      <c r="AH473" s="44" t="str">
        <f t="shared" si="256"/>
        <v/>
      </c>
      <c r="AI473" s="44" t="str">
        <f t="shared" si="256"/>
        <v/>
      </c>
      <c r="AJ473" s="44" t="str">
        <f t="shared" si="256"/>
        <v/>
      </c>
      <c r="AK473" s="44" t="str">
        <f t="shared" si="257"/>
        <v/>
      </c>
      <c r="AL473" s="44" t="str">
        <f t="shared" si="257"/>
        <v/>
      </c>
      <c r="AM473" s="44" t="str">
        <f t="shared" si="257"/>
        <v/>
      </c>
      <c r="AN473" s="44" t="str">
        <f t="shared" si="257"/>
        <v/>
      </c>
      <c r="AO473" s="44" t="str">
        <f t="shared" si="257"/>
        <v/>
      </c>
      <c r="AP473" s="44" t="str">
        <f t="shared" si="257"/>
        <v/>
      </c>
      <c r="AQ473" s="44" t="str">
        <f t="shared" si="257"/>
        <v/>
      </c>
      <c r="AR473" s="44" t="str">
        <f t="shared" si="257"/>
        <v/>
      </c>
      <c r="AS473" s="44" t="str">
        <f t="shared" si="257"/>
        <v/>
      </c>
      <c r="AT473" s="44" t="str">
        <f t="shared" si="257"/>
        <v/>
      </c>
      <c r="AU473" s="44" t="str">
        <f t="shared" si="258"/>
        <v/>
      </c>
      <c r="AV473" s="44" t="str">
        <f t="shared" si="258"/>
        <v/>
      </c>
      <c r="AW473" s="44" t="str">
        <f t="shared" si="258"/>
        <v/>
      </c>
      <c r="AX473" s="44" t="str">
        <f t="shared" si="258"/>
        <v/>
      </c>
      <c r="AY473" s="44" t="str">
        <f t="shared" si="258"/>
        <v/>
      </c>
      <c r="AZ473" s="44" t="str">
        <f t="shared" si="258"/>
        <v/>
      </c>
    </row>
    <row r="474" spans="2:52" x14ac:dyDescent="0.2">
      <c r="B474" s="37">
        <f t="shared" si="242"/>
        <v>15</v>
      </c>
      <c r="C474" s="37">
        <f t="shared" si="243"/>
        <v>6</v>
      </c>
      <c r="D474" s="37" t="str">
        <f t="shared" si="244"/>
        <v>2003_15_6</v>
      </c>
      <c r="E474" s="37" t="str">
        <f t="shared" si="246"/>
        <v>2_6_15</v>
      </c>
      <c r="F474" s="37">
        <f t="shared" si="247"/>
        <v>2</v>
      </c>
      <c r="G474" s="37">
        <f t="shared" si="248"/>
        <v>169</v>
      </c>
      <c r="H474" s="37">
        <f t="shared" si="249"/>
        <v>2169</v>
      </c>
      <c r="I474" s="44">
        <v>2003</v>
      </c>
      <c r="J474" s="44" t="s">
        <v>198</v>
      </c>
      <c r="K474" s="44" t="s">
        <v>202</v>
      </c>
      <c r="L474" s="44" t="str">
        <f t="shared" si="250"/>
        <v>2003_商業</v>
      </c>
      <c r="M474" s="44" t="str">
        <f t="shared" si="251"/>
        <v>2003_商業_マーケティング</v>
      </c>
      <c r="N474" s="44">
        <f t="shared" si="245"/>
        <v>2169</v>
      </c>
      <c r="P474" s="44">
        <f t="shared" si="252"/>
        <v>473</v>
      </c>
      <c r="X474" s="46">
        <v>71</v>
      </c>
      <c r="Y474" s="43" t="str">
        <f t="shared" si="259"/>
        <v/>
      </c>
      <c r="Z474" s="44" t="str">
        <f t="shared" si="260"/>
        <v/>
      </c>
      <c r="AA474" s="44" t="str">
        <f t="shared" ref="AA474:AJ483" si="261">IFERROR(VLOOKUP($W$401&amp;"_"&amp;AA$401&amp;"_"&amp;$X474,$D:$K,8,0),"")</f>
        <v/>
      </c>
      <c r="AB474" s="44" t="str">
        <f t="shared" si="261"/>
        <v/>
      </c>
      <c r="AC474" s="44" t="str">
        <f t="shared" si="261"/>
        <v/>
      </c>
      <c r="AD474" s="44" t="str">
        <f t="shared" si="261"/>
        <v/>
      </c>
      <c r="AE474" s="44" t="str">
        <f t="shared" si="261"/>
        <v/>
      </c>
      <c r="AF474" s="44" t="str">
        <f t="shared" si="261"/>
        <v/>
      </c>
      <c r="AG474" s="44" t="str">
        <f t="shared" si="261"/>
        <v/>
      </c>
      <c r="AH474" s="44" t="str">
        <f t="shared" si="261"/>
        <v/>
      </c>
      <c r="AI474" s="44" t="str">
        <f t="shared" si="261"/>
        <v/>
      </c>
      <c r="AJ474" s="44" t="str">
        <f t="shared" si="261"/>
        <v/>
      </c>
      <c r="AK474" s="44" t="str">
        <f t="shared" ref="AK474:AT483" si="262">IFERROR(VLOOKUP($W$401&amp;"_"&amp;AK$401&amp;"_"&amp;$X474,$D:$K,8,0),"")</f>
        <v/>
      </c>
      <c r="AL474" s="44" t="str">
        <f t="shared" si="262"/>
        <v/>
      </c>
      <c r="AM474" s="44" t="str">
        <f t="shared" si="262"/>
        <v/>
      </c>
      <c r="AN474" s="44" t="str">
        <f t="shared" si="262"/>
        <v/>
      </c>
      <c r="AO474" s="44" t="str">
        <f t="shared" si="262"/>
        <v/>
      </c>
      <c r="AP474" s="44" t="str">
        <f t="shared" si="262"/>
        <v/>
      </c>
      <c r="AQ474" s="44" t="str">
        <f t="shared" si="262"/>
        <v/>
      </c>
      <c r="AR474" s="44" t="str">
        <f t="shared" si="262"/>
        <v/>
      </c>
      <c r="AS474" s="44" t="str">
        <f t="shared" si="262"/>
        <v/>
      </c>
      <c r="AT474" s="44" t="str">
        <f t="shared" si="262"/>
        <v/>
      </c>
      <c r="AU474" s="44" t="str">
        <f t="shared" ref="AU474:AZ483" si="263">IFERROR(VLOOKUP($W$401&amp;"_"&amp;AU$401&amp;"_"&amp;$X474,$D:$K,8,0),"")</f>
        <v/>
      </c>
      <c r="AV474" s="44" t="str">
        <f t="shared" si="263"/>
        <v/>
      </c>
      <c r="AW474" s="44" t="str">
        <f t="shared" si="263"/>
        <v/>
      </c>
      <c r="AX474" s="44" t="str">
        <f t="shared" si="263"/>
        <v/>
      </c>
      <c r="AY474" s="44" t="str">
        <f t="shared" si="263"/>
        <v/>
      </c>
      <c r="AZ474" s="44" t="str">
        <f t="shared" si="263"/>
        <v/>
      </c>
    </row>
    <row r="475" spans="2:52" x14ac:dyDescent="0.2">
      <c r="B475" s="37">
        <f t="shared" si="242"/>
        <v>15</v>
      </c>
      <c r="C475" s="37">
        <f t="shared" si="243"/>
        <v>7</v>
      </c>
      <c r="D475" s="37" t="str">
        <f t="shared" si="244"/>
        <v>2003_15_7</v>
      </c>
      <c r="E475" s="37" t="str">
        <f t="shared" si="246"/>
        <v>2_7_15</v>
      </c>
      <c r="F475" s="37">
        <f t="shared" si="247"/>
        <v>2</v>
      </c>
      <c r="G475" s="37">
        <f t="shared" si="248"/>
        <v>170</v>
      </c>
      <c r="H475" s="37">
        <f t="shared" si="249"/>
        <v>2170</v>
      </c>
      <c r="I475" s="44">
        <v>2003</v>
      </c>
      <c r="J475" s="44" t="s">
        <v>198</v>
      </c>
      <c r="K475" s="44" t="s">
        <v>522</v>
      </c>
      <c r="L475" s="44" t="str">
        <f t="shared" si="250"/>
        <v>2003_商業</v>
      </c>
      <c r="M475" s="44" t="str">
        <f t="shared" si="251"/>
        <v>2003_商業_英語実務</v>
      </c>
      <c r="N475" s="44">
        <f t="shared" si="245"/>
        <v>2170</v>
      </c>
      <c r="P475" s="44">
        <f t="shared" si="252"/>
        <v>474</v>
      </c>
      <c r="X475" s="46">
        <v>72</v>
      </c>
      <c r="Y475" s="43" t="str">
        <f t="shared" si="259"/>
        <v/>
      </c>
      <c r="Z475" s="44" t="str">
        <f t="shared" si="260"/>
        <v/>
      </c>
      <c r="AA475" s="44" t="str">
        <f t="shared" si="261"/>
        <v/>
      </c>
      <c r="AB475" s="44" t="str">
        <f t="shared" si="261"/>
        <v/>
      </c>
      <c r="AC475" s="44" t="str">
        <f t="shared" si="261"/>
        <v/>
      </c>
      <c r="AD475" s="44" t="str">
        <f t="shared" si="261"/>
        <v/>
      </c>
      <c r="AE475" s="44" t="str">
        <f t="shared" si="261"/>
        <v/>
      </c>
      <c r="AF475" s="44" t="str">
        <f t="shared" si="261"/>
        <v/>
      </c>
      <c r="AG475" s="44" t="str">
        <f t="shared" si="261"/>
        <v/>
      </c>
      <c r="AH475" s="44" t="str">
        <f t="shared" si="261"/>
        <v/>
      </c>
      <c r="AI475" s="44" t="str">
        <f t="shared" si="261"/>
        <v/>
      </c>
      <c r="AJ475" s="44" t="str">
        <f t="shared" si="261"/>
        <v/>
      </c>
      <c r="AK475" s="44" t="str">
        <f t="shared" si="262"/>
        <v/>
      </c>
      <c r="AL475" s="44" t="str">
        <f t="shared" si="262"/>
        <v/>
      </c>
      <c r="AM475" s="44" t="str">
        <f t="shared" si="262"/>
        <v/>
      </c>
      <c r="AN475" s="44" t="str">
        <f t="shared" si="262"/>
        <v/>
      </c>
      <c r="AO475" s="44" t="str">
        <f t="shared" si="262"/>
        <v/>
      </c>
      <c r="AP475" s="44" t="str">
        <f t="shared" si="262"/>
        <v/>
      </c>
      <c r="AQ475" s="44" t="str">
        <f t="shared" si="262"/>
        <v/>
      </c>
      <c r="AR475" s="44" t="str">
        <f t="shared" si="262"/>
        <v/>
      </c>
      <c r="AS475" s="44" t="str">
        <f t="shared" si="262"/>
        <v/>
      </c>
      <c r="AT475" s="44" t="str">
        <f t="shared" si="262"/>
        <v/>
      </c>
      <c r="AU475" s="44" t="str">
        <f t="shared" si="263"/>
        <v/>
      </c>
      <c r="AV475" s="44" t="str">
        <f t="shared" si="263"/>
        <v/>
      </c>
      <c r="AW475" s="44" t="str">
        <f t="shared" si="263"/>
        <v/>
      </c>
      <c r="AX475" s="44" t="str">
        <f t="shared" si="263"/>
        <v/>
      </c>
      <c r="AY475" s="44" t="str">
        <f t="shared" si="263"/>
        <v/>
      </c>
      <c r="AZ475" s="44" t="str">
        <f t="shared" si="263"/>
        <v/>
      </c>
    </row>
    <row r="476" spans="2:52" x14ac:dyDescent="0.2">
      <c r="B476" s="37">
        <f t="shared" si="242"/>
        <v>15</v>
      </c>
      <c r="C476" s="37">
        <f t="shared" si="243"/>
        <v>8</v>
      </c>
      <c r="D476" s="37" t="str">
        <f t="shared" si="244"/>
        <v>2003_15_8</v>
      </c>
      <c r="E476" s="37" t="str">
        <f t="shared" si="246"/>
        <v>2_8_15</v>
      </c>
      <c r="F476" s="37">
        <f t="shared" si="247"/>
        <v>2</v>
      </c>
      <c r="G476" s="37">
        <f t="shared" si="248"/>
        <v>171</v>
      </c>
      <c r="H476" s="37">
        <f t="shared" si="249"/>
        <v>2171</v>
      </c>
      <c r="I476" s="44">
        <v>2003</v>
      </c>
      <c r="J476" s="44" t="s">
        <v>198</v>
      </c>
      <c r="K476" s="44" t="s">
        <v>374</v>
      </c>
      <c r="L476" s="44" t="str">
        <f t="shared" si="250"/>
        <v>2003_商業</v>
      </c>
      <c r="M476" s="44" t="str">
        <f t="shared" si="251"/>
        <v>2003_商業_経済活動と法</v>
      </c>
      <c r="N476" s="44">
        <f t="shared" si="245"/>
        <v>2171</v>
      </c>
      <c r="P476" s="44">
        <f t="shared" si="252"/>
        <v>475</v>
      </c>
      <c r="X476" s="46">
        <v>73</v>
      </c>
      <c r="Y476" s="43" t="str">
        <f t="shared" si="259"/>
        <v/>
      </c>
      <c r="Z476" s="44" t="str">
        <f t="shared" si="260"/>
        <v/>
      </c>
      <c r="AA476" s="44" t="str">
        <f t="shared" si="261"/>
        <v/>
      </c>
      <c r="AB476" s="44" t="str">
        <f t="shared" si="261"/>
        <v/>
      </c>
      <c r="AC476" s="44" t="str">
        <f t="shared" si="261"/>
        <v/>
      </c>
      <c r="AD476" s="44" t="str">
        <f t="shared" si="261"/>
        <v/>
      </c>
      <c r="AE476" s="44" t="str">
        <f t="shared" si="261"/>
        <v/>
      </c>
      <c r="AF476" s="44" t="str">
        <f t="shared" si="261"/>
        <v/>
      </c>
      <c r="AG476" s="44" t="str">
        <f t="shared" si="261"/>
        <v/>
      </c>
      <c r="AH476" s="44" t="str">
        <f t="shared" si="261"/>
        <v/>
      </c>
      <c r="AI476" s="44" t="str">
        <f t="shared" si="261"/>
        <v/>
      </c>
      <c r="AJ476" s="44" t="str">
        <f t="shared" si="261"/>
        <v/>
      </c>
      <c r="AK476" s="44" t="str">
        <f t="shared" si="262"/>
        <v/>
      </c>
      <c r="AL476" s="44" t="str">
        <f t="shared" si="262"/>
        <v/>
      </c>
      <c r="AM476" s="44" t="str">
        <f t="shared" si="262"/>
        <v/>
      </c>
      <c r="AN476" s="44" t="str">
        <f t="shared" si="262"/>
        <v/>
      </c>
      <c r="AO476" s="44" t="str">
        <f t="shared" si="262"/>
        <v/>
      </c>
      <c r="AP476" s="44" t="str">
        <f t="shared" si="262"/>
        <v/>
      </c>
      <c r="AQ476" s="44" t="str">
        <f t="shared" si="262"/>
        <v/>
      </c>
      <c r="AR476" s="44" t="str">
        <f t="shared" si="262"/>
        <v/>
      </c>
      <c r="AS476" s="44" t="str">
        <f t="shared" si="262"/>
        <v/>
      </c>
      <c r="AT476" s="44" t="str">
        <f t="shared" si="262"/>
        <v/>
      </c>
      <c r="AU476" s="44" t="str">
        <f t="shared" si="263"/>
        <v/>
      </c>
      <c r="AV476" s="44" t="str">
        <f t="shared" si="263"/>
        <v/>
      </c>
      <c r="AW476" s="44" t="str">
        <f t="shared" si="263"/>
        <v/>
      </c>
      <c r="AX476" s="44" t="str">
        <f t="shared" si="263"/>
        <v/>
      </c>
      <c r="AY476" s="44" t="str">
        <f t="shared" si="263"/>
        <v/>
      </c>
      <c r="AZ476" s="44" t="str">
        <f t="shared" si="263"/>
        <v/>
      </c>
    </row>
    <row r="477" spans="2:52" x14ac:dyDescent="0.2">
      <c r="B477" s="37">
        <f t="shared" si="242"/>
        <v>15</v>
      </c>
      <c r="C477" s="37">
        <f t="shared" si="243"/>
        <v>9</v>
      </c>
      <c r="D477" s="37" t="str">
        <f t="shared" si="244"/>
        <v>2003_15_9</v>
      </c>
      <c r="E477" s="37" t="str">
        <f t="shared" si="246"/>
        <v>2_9_15</v>
      </c>
      <c r="F477" s="37">
        <f t="shared" si="247"/>
        <v>2</v>
      </c>
      <c r="G477" s="37">
        <f t="shared" si="248"/>
        <v>172</v>
      </c>
      <c r="H477" s="37">
        <f t="shared" si="249"/>
        <v>2172</v>
      </c>
      <c r="I477" s="44">
        <v>2003</v>
      </c>
      <c r="J477" s="44" t="s">
        <v>198</v>
      </c>
      <c r="K477" s="44" t="s">
        <v>591</v>
      </c>
      <c r="L477" s="44" t="str">
        <f t="shared" si="250"/>
        <v>2003_商業</v>
      </c>
      <c r="M477" s="44" t="str">
        <f t="shared" si="251"/>
        <v>2003_商業_国際ビジネス</v>
      </c>
      <c r="N477" s="44">
        <f t="shared" si="245"/>
        <v>2172</v>
      </c>
      <c r="P477" s="44">
        <f t="shared" si="252"/>
        <v>476</v>
      </c>
      <c r="X477" s="46">
        <v>74</v>
      </c>
      <c r="Y477" s="43" t="str">
        <f t="shared" si="259"/>
        <v/>
      </c>
      <c r="Z477" s="44" t="str">
        <f t="shared" si="260"/>
        <v/>
      </c>
      <c r="AA477" s="44" t="str">
        <f t="shared" si="261"/>
        <v/>
      </c>
      <c r="AB477" s="44" t="str">
        <f t="shared" si="261"/>
        <v/>
      </c>
      <c r="AC477" s="44" t="str">
        <f t="shared" si="261"/>
        <v/>
      </c>
      <c r="AD477" s="44" t="str">
        <f t="shared" si="261"/>
        <v/>
      </c>
      <c r="AE477" s="44" t="str">
        <f t="shared" si="261"/>
        <v/>
      </c>
      <c r="AF477" s="44" t="str">
        <f t="shared" si="261"/>
        <v/>
      </c>
      <c r="AG477" s="44" t="str">
        <f t="shared" si="261"/>
        <v/>
      </c>
      <c r="AH477" s="44" t="str">
        <f t="shared" si="261"/>
        <v/>
      </c>
      <c r="AI477" s="44" t="str">
        <f t="shared" si="261"/>
        <v/>
      </c>
      <c r="AJ477" s="44" t="str">
        <f t="shared" si="261"/>
        <v/>
      </c>
      <c r="AK477" s="44" t="str">
        <f t="shared" si="262"/>
        <v/>
      </c>
      <c r="AL477" s="44" t="str">
        <f t="shared" si="262"/>
        <v/>
      </c>
      <c r="AM477" s="44" t="str">
        <f t="shared" si="262"/>
        <v/>
      </c>
      <c r="AN477" s="44" t="str">
        <f t="shared" si="262"/>
        <v/>
      </c>
      <c r="AO477" s="44" t="str">
        <f t="shared" si="262"/>
        <v/>
      </c>
      <c r="AP477" s="44" t="str">
        <f t="shared" si="262"/>
        <v/>
      </c>
      <c r="AQ477" s="44" t="str">
        <f t="shared" si="262"/>
        <v/>
      </c>
      <c r="AR477" s="44" t="str">
        <f t="shared" si="262"/>
        <v/>
      </c>
      <c r="AS477" s="44" t="str">
        <f t="shared" si="262"/>
        <v/>
      </c>
      <c r="AT477" s="44" t="str">
        <f t="shared" si="262"/>
        <v/>
      </c>
      <c r="AU477" s="44" t="str">
        <f t="shared" si="263"/>
        <v/>
      </c>
      <c r="AV477" s="44" t="str">
        <f t="shared" si="263"/>
        <v/>
      </c>
      <c r="AW477" s="44" t="str">
        <f t="shared" si="263"/>
        <v/>
      </c>
      <c r="AX477" s="44" t="str">
        <f t="shared" si="263"/>
        <v/>
      </c>
      <c r="AY477" s="44" t="str">
        <f t="shared" si="263"/>
        <v/>
      </c>
      <c r="AZ477" s="44" t="str">
        <f t="shared" si="263"/>
        <v/>
      </c>
    </row>
    <row r="478" spans="2:52" x14ac:dyDescent="0.2">
      <c r="B478" s="37">
        <f t="shared" si="242"/>
        <v>15</v>
      </c>
      <c r="C478" s="37">
        <f t="shared" si="243"/>
        <v>10</v>
      </c>
      <c r="D478" s="37" t="str">
        <f t="shared" si="244"/>
        <v>2003_15_10</v>
      </c>
      <c r="E478" s="37" t="str">
        <f t="shared" si="246"/>
        <v>2_10_15</v>
      </c>
      <c r="F478" s="37">
        <f t="shared" si="247"/>
        <v>2</v>
      </c>
      <c r="G478" s="37">
        <f t="shared" si="248"/>
        <v>173</v>
      </c>
      <c r="H478" s="37">
        <f t="shared" si="249"/>
        <v>2173</v>
      </c>
      <c r="I478" s="44">
        <v>2003</v>
      </c>
      <c r="J478" s="44" t="s">
        <v>198</v>
      </c>
      <c r="K478" s="44" t="s">
        <v>207</v>
      </c>
      <c r="L478" s="44" t="str">
        <f t="shared" si="250"/>
        <v>2003_商業</v>
      </c>
      <c r="M478" s="44" t="str">
        <f t="shared" si="251"/>
        <v>2003_商業_簿記</v>
      </c>
      <c r="N478" s="44">
        <f t="shared" si="245"/>
        <v>2173</v>
      </c>
      <c r="P478" s="44">
        <f t="shared" si="252"/>
        <v>477</v>
      </c>
      <c r="X478" s="46">
        <v>75</v>
      </c>
      <c r="Y478" s="43" t="str">
        <f t="shared" si="259"/>
        <v/>
      </c>
      <c r="Z478" s="44" t="str">
        <f t="shared" si="260"/>
        <v/>
      </c>
      <c r="AA478" s="44" t="str">
        <f t="shared" si="261"/>
        <v/>
      </c>
      <c r="AB478" s="44" t="str">
        <f t="shared" si="261"/>
        <v/>
      </c>
      <c r="AC478" s="44" t="str">
        <f t="shared" si="261"/>
        <v/>
      </c>
      <c r="AD478" s="44" t="str">
        <f t="shared" si="261"/>
        <v/>
      </c>
      <c r="AE478" s="44" t="str">
        <f t="shared" si="261"/>
        <v/>
      </c>
      <c r="AF478" s="44" t="str">
        <f t="shared" si="261"/>
        <v/>
      </c>
      <c r="AG478" s="44" t="str">
        <f t="shared" si="261"/>
        <v/>
      </c>
      <c r="AH478" s="44" t="str">
        <f t="shared" si="261"/>
        <v/>
      </c>
      <c r="AI478" s="44" t="str">
        <f t="shared" si="261"/>
        <v/>
      </c>
      <c r="AJ478" s="44" t="str">
        <f t="shared" si="261"/>
        <v/>
      </c>
      <c r="AK478" s="44" t="str">
        <f t="shared" si="262"/>
        <v/>
      </c>
      <c r="AL478" s="44" t="str">
        <f t="shared" si="262"/>
        <v/>
      </c>
      <c r="AM478" s="44" t="str">
        <f t="shared" si="262"/>
        <v/>
      </c>
      <c r="AN478" s="44" t="str">
        <f t="shared" si="262"/>
        <v/>
      </c>
      <c r="AO478" s="44" t="str">
        <f t="shared" si="262"/>
        <v/>
      </c>
      <c r="AP478" s="44" t="str">
        <f t="shared" si="262"/>
        <v/>
      </c>
      <c r="AQ478" s="44" t="str">
        <f t="shared" si="262"/>
        <v/>
      </c>
      <c r="AR478" s="44" t="str">
        <f t="shared" si="262"/>
        <v/>
      </c>
      <c r="AS478" s="44" t="str">
        <f t="shared" si="262"/>
        <v/>
      </c>
      <c r="AT478" s="44" t="str">
        <f t="shared" si="262"/>
        <v/>
      </c>
      <c r="AU478" s="44" t="str">
        <f t="shared" si="263"/>
        <v/>
      </c>
      <c r="AV478" s="44" t="str">
        <f t="shared" si="263"/>
        <v/>
      </c>
      <c r="AW478" s="44" t="str">
        <f t="shared" si="263"/>
        <v/>
      </c>
      <c r="AX478" s="44" t="str">
        <f t="shared" si="263"/>
        <v/>
      </c>
      <c r="AY478" s="44" t="str">
        <f t="shared" si="263"/>
        <v/>
      </c>
      <c r="AZ478" s="44" t="str">
        <f t="shared" si="263"/>
        <v/>
      </c>
    </row>
    <row r="479" spans="2:52" x14ac:dyDescent="0.2">
      <c r="B479" s="37">
        <f t="shared" si="242"/>
        <v>15</v>
      </c>
      <c r="C479" s="37">
        <f t="shared" si="243"/>
        <v>11</v>
      </c>
      <c r="D479" s="37" t="str">
        <f t="shared" si="244"/>
        <v>2003_15_11</v>
      </c>
      <c r="E479" s="37" t="str">
        <f t="shared" si="246"/>
        <v>2_11_15</v>
      </c>
      <c r="F479" s="37">
        <f t="shared" si="247"/>
        <v>2</v>
      </c>
      <c r="G479" s="37">
        <f t="shared" si="248"/>
        <v>174</v>
      </c>
      <c r="H479" s="37">
        <f t="shared" si="249"/>
        <v>2174</v>
      </c>
      <c r="I479" s="44">
        <v>2003</v>
      </c>
      <c r="J479" s="44" t="s">
        <v>198</v>
      </c>
      <c r="K479" s="44" t="s">
        <v>525</v>
      </c>
      <c r="L479" s="44" t="str">
        <f t="shared" si="250"/>
        <v>2003_商業</v>
      </c>
      <c r="M479" s="44" t="str">
        <f t="shared" si="251"/>
        <v>2003_商業_会計</v>
      </c>
      <c r="N479" s="44">
        <f t="shared" si="245"/>
        <v>2174</v>
      </c>
      <c r="P479" s="44">
        <f t="shared" si="252"/>
        <v>478</v>
      </c>
      <c r="X479" s="46">
        <v>76</v>
      </c>
      <c r="Y479" s="43" t="str">
        <f t="shared" si="259"/>
        <v/>
      </c>
      <c r="Z479" s="44" t="str">
        <f t="shared" si="260"/>
        <v/>
      </c>
      <c r="AA479" s="44" t="str">
        <f t="shared" si="261"/>
        <v/>
      </c>
      <c r="AB479" s="44" t="str">
        <f t="shared" si="261"/>
        <v/>
      </c>
      <c r="AC479" s="44" t="str">
        <f t="shared" si="261"/>
        <v/>
      </c>
      <c r="AD479" s="44" t="str">
        <f t="shared" si="261"/>
        <v/>
      </c>
      <c r="AE479" s="44" t="str">
        <f t="shared" si="261"/>
        <v/>
      </c>
      <c r="AF479" s="44" t="str">
        <f t="shared" si="261"/>
        <v/>
      </c>
      <c r="AG479" s="44" t="str">
        <f t="shared" si="261"/>
        <v/>
      </c>
      <c r="AH479" s="44" t="str">
        <f t="shared" si="261"/>
        <v/>
      </c>
      <c r="AI479" s="44" t="str">
        <f t="shared" si="261"/>
        <v/>
      </c>
      <c r="AJ479" s="44" t="str">
        <f t="shared" si="261"/>
        <v/>
      </c>
      <c r="AK479" s="44" t="str">
        <f t="shared" si="262"/>
        <v/>
      </c>
      <c r="AL479" s="44" t="str">
        <f t="shared" si="262"/>
        <v/>
      </c>
      <c r="AM479" s="44" t="str">
        <f t="shared" si="262"/>
        <v/>
      </c>
      <c r="AN479" s="44" t="str">
        <f t="shared" si="262"/>
        <v/>
      </c>
      <c r="AO479" s="44" t="str">
        <f t="shared" si="262"/>
        <v/>
      </c>
      <c r="AP479" s="44" t="str">
        <f t="shared" si="262"/>
        <v/>
      </c>
      <c r="AQ479" s="44" t="str">
        <f t="shared" si="262"/>
        <v/>
      </c>
      <c r="AR479" s="44" t="str">
        <f t="shared" si="262"/>
        <v/>
      </c>
      <c r="AS479" s="44" t="str">
        <f t="shared" si="262"/>
        <v/>
      </c>
      <c r="AT479" s="44" t="str">
        <f t="shared" si="262"/>
        <v/>
      </c>
      <c r="AU479" s="44" t="str">
        <f t="shared" si="263"/>
        <v/>
      </c>
      <c r="AV479" s="44" t="str">
        <f t="shared" si="263"/>
        <v/>
      </c>
      <c r="AW479" s="44" t="str">
        <f t="shared" si="263"/>
        <v/>
      </c>
      <c r="AX479" s="44" t="str">
        <f t="shared" si="263"/>
        <v/>
      </c>
      <c r="AY479" s="44" t="str">
        <f t="shared" si="263"/>
        <v/>
      </c>
      <c r="AZ479" s="44" t="str">
        <f t="shared" si="263"/>
        <v/>
      </c>
    </row>
    <row r="480" spans="2:52" x14ac:dyDescent="0.2">
      <c r="B480" s="37">
        <f t="shared" si="242"/>
        <v>15</v>
      </c>
      <c r="C480" s="37">
        <f t="shared" si="243"/>
        <v>12</v>
      </c>
      <c r="D480" s="37" t="str">
        <f t="shared" si="244"/>
        <v>2003_15_12</v>
      </c>
      <c r="E480" s="37" t="str">
        <f t="shared" si="246"/>
        <v>2_12_15</v>
      </c>
      <c r="F480" s="37">
        <f t="shared" si="247"/>
        <v>2</v>
      </c>
      <c r="G480" s="37">
        <f t="shared" si="248"/>
        <v>175</v>
      </c>
      <c r="H480" s="37">
        <f t="shared" si="249"/>
        <v>2175</v>
      </c>
      <c r="I480" s="44">
        <v>2003</v>
      </c>
      <c r="J480" s="44" t="s">
        <v>198</v>
      </c>
      <c r="K480" s="44" t="s">
        <v>210</v>
      </c>
      <c r="L480" s="44" t="str">
        <f t="shared" si="250"/>
        <v>2003_商業</v>
      </c>
      <c r="M480" s="44" t="str">
        <f t="shared" si="251"/>
        <v>2003_商業_原価計算</v>
      </c>
      <c r="N480" s="44">
        <f t="shared" si="245"/>
        <v>2175</v>
      </c>
      <c r="P480" s="44">
        <f t="shared" si="252"/>
        <v>479</v>
      </c>
      <c r="X480" s="46">
        <v>77</v>
      </c>
      <c r="Y480" s="43" t="str">
        <f t="shared" si="259"/>
        <v/>
      </c>
      <c r="Z480" s="44" t="str">
        <f t="shared" si="260"/>
        <v/>
      </c>
      <c r="AA480" s="44" t="str">
        <f t="shared" si="261"/>
        <v/>
      </c>
      <c r="AB480" s="44" t="str">
        <f t="shared" si="261"/>
        <v/>
      </c>
      <c r="AC480" s="44" t="str">
        <f t="shared" si="261"/>
        <v/>
      </c>
      <c r="AD480" s="44" t="str">
        <f t="shared" si="261"/>
        <v/>
      </c>
      <c r="AE480" s="44" t="str">
        <f t="shared" si="261"/>
        <v/>
      </c>
      <c r="AF480" s="44" t="str">
        <f t="shared" si="261"/>
        <v/>
      </c>
      <c r="AG480" s="44" t="str">
        <f t="shared" si="261"/>
        <v/>
      </c>
      <c r="AH480" s="44" t="str">
        <f t="shared" si="261"/>
        <v/>
      </c>
      <c r="AI480" s="44" t="str">
        <f t="shared" si="261"/>
        <v/>
      </c>
      <c r="AJ480" s="44" t="str">
        <f t="shared" si="261"/>
        <v/>
      </c>
      <c r="AK480" s="44" t="str">
        <f t="shared" si="262"/>
        <v/>
      </c>
      <c r="AL480" s="44" t="str">
        <f t="shared" si="262"/>
        <v/>
      </c>
      <c r="AM480" s="44" t="str">
        <f t="shared" si="262"/>
        <v/>
      </c>
      <c r="AN480" s="44" t="str">
        <f t="shared" si="262"/>
        <v/>
      </c>
      <c r="AO480" s="44" t="str">
        <f t="shared" si="262"/>
        <v/>
      </c>
      <c r="AP480" s="44" t="str">
        <f t="shared" si="262"/>
        <v/>
      </c>
      <c r="AQ480" s="44" t="str">
        <f t="shared" si="262"/>
        <v/>
      </c>
      <c r="AR480" s="44" t="str">
        <f t="shared" si="262"/>
        <v/>
      </c>
      <c r="AS480" s="44" t="str">
        <f t="shared" si="262"/>
        <v/>
      </c>
      <c r="AT480" s="44" t="str">
        <f t="shared" si="262"/>
        <v/>
      </c>
      <c r="AU480" s="44" t="str">
        <f t="shared" si="263"/>
        <v/>
      </c>
      <c r="AV480" s="44" t="str">
        <f t="shared" si="263"/>
        <v/>
      </c>
      <c r="AW480" s="44" t="str">
        <f t="shared" si="263"/>
        <v/>
      </c>
      <c r="AX480" s="44" t="str">
        <f t="shared" si="263"/>
        <v/>
      </c>
      <c r="AY480" s="44" t="str">
        <f t="shared" si="263"/>
        <v/>
      </c>
      <c r="AZ480" s="44" t="str">
        <f t="shared" si="263"/>
        <v/>
      </c>
    </row>
    <row r="481" spans="2:52" x14ac:dyDescent="0.2">
      <c r="B481" s="37">
        <f t="shared" si="242"/>
        <v>15</v>
      </c>
      <c r="C481" s="37">
        <f t="shared" si="243"/>
        <v>13</v>
      </c>
      <c r="D481" s="37" t="str">
        <f t="shared" si="244"/>
        <v>2003_15_13</v>
      </c>
      <c r="E481" s="37" t="str">
        <f t="shared" si="246"/>
        <v>2_13_15</v>
      </c>
      <c r="F481" s="37">
        <f t="shared" si="247"/>
        <v>2</v>
      </c>
      <c r="G481" s="37">
        <f t="shared" si="248"/>
        <v>176</v>
      </c>
      <c r="H481" s="37">
        <f t="shared" si="249"/>
        <v>2176</v>
      </c>
      <c r="I481" s="44">
        <v>2003</v>
      </c>
      <c r="J481" s="44" t="s">
        <v>198</v>
      </c>
      <c r="K481" s="44" t="s">
        <v>592</v>
      </c>
      <c r="L481" s="44" t="str">
        <f t="shared" si="250"/>
        <v>2003_商業</v>
      </c>
      <c r="M481" s="44" t="str">
        <f t="shared" si="251"/>
        <v>2003_商業_会計実務</v>
      </c>
      <c r="N481" s="44">
        <f t="shared" si="245"/>
        <v>2176</v>
      </c>
      <c r="P481" s="44">
        <f t="shared" si="252"/>
        <v>480</v>
      </c>
      <c r="X481" s="46">
        <v>78</v>
      </c>
      <c r="Y481" s="43" t="str">
        <f t="shared" si="259"/>
        <v/>
      </c>
      <c r="Z481" s="44" t="str">
        <f t="shared" si="260"/>
        <v/>
      </c>
      <c r="AA481" s="44" t="str">
        <f t="shared" si="261"/>
        <v/>
      </c>
      <c r="AB481" s="44" t="str">
        <f t="shared" si="261"/>
        <v/>
      </c>
      <c r="AC481" s="44" t="str">
        <f t="shared" si="261"/>
        <v/>
      </c>
      <c r="AD481" s="44" t="str">
        <f t="shared" si="261"/>
        <v/>
      </c>
      <c r="AE481" s="44" t="str">
        <f t="shared" si="261"/>
        <v/>
      </c>
      <c r="AF481" s="44" t="str">
        <f t="shared" si="261"/>
        <v/>
      </c>
      <c r="AG481" s="44" t="str">
        <f t="shared" si="261"/>
        <v/>
      </c>
      <c r="AH481" s="44" t="str">
        <f t="shared" si="261"/>
        <v/>
      </c>
      <c r="AI481" s="44" t="str">
        <f t="shared" si="261"/>
        <v/>
      </c>
      <c r="AJ481" s="44" t="str">
        <f t="shared" si="261"/>
        <v/>
      </c>
      <c r="AK481" s="44" t="str">
        <f t="shared" si="262"/>
        <v/>
      </c>
      <c r="AL481" s="44" t="str">
        <f t="shared" si="262"/>
        <v/>
      </c>
      <c r="AM481" s="44" t="str">
        <f t="shared" si="262"/>
        <v/>
      </c>
      <c r="AN481" s="44" t="str">
        <f t="shared" si="262"/>
        <v/>
      </c>
      <c r="AO481" s="44" t="str">
        <f t="shared" si="262"/>
        <v/>
      </c>
      <c r="AP481" s="44" t="str">
        <f t="shared" si="262"/>
        <v/>
      </c>
      <c r="AQ481" s="44" t="str">
        <f t="shared" si="262"/>
        <v/>
      </c>
      <c r="AR481" s="44" t="str">
        <f t="shared" si="262"/>
        <v/>
      </c>
      <c r="AS481" s="44" t="str">
        <f t="shared" si="262"/>
        <v/>
      </c>
      <c r="AT481" s="44" t="str">
        <f t="shared" si="262"/>
        <v/>
      </c>
      <c r="AU481" s="44" t="str">
        <f t="shared" si="263"/>
        <v/>
      </c>
      <c r="AV481" s="44" t="str">
        <f t="shared" si="263"/>
        <v/>
      </c>
      <c r="AW481" s="44" t="str">
        <f t="shared" si="263"/>
        <v/>
      </c>
      <c r="AX481" s="44" t="str">
        <f t="shared" si="263"/>
        <v/>
      </c>
      <c r="AY481" s="44" t="str">
        <f t="shared" si="263"/>
        <v/>
      </c>
      <c r="AZ481" s="44" t="str">
        <f t="shared" si="263"/>
        <v/>
      </c>
    </row>
    <row r="482" spans="2:52" x14ac:dyDescent="0.2">
      <c r="B482" s="37">
        <f t="shared" si="242"/>
        <v>15</v>
      </c>
      <c r="C482" s="37">
        <f t="shared" si="243"/>
        <v>14</v>
      </c>
      <c r="D482" s="37" t="str">
        <f t="shared" si="244"/>
        <v>2003_15_14</v>
      </c>
      <c r="E482" s="37" t="str">
        <f t="shared" si="246"/>
        <v>2_14_15</v>
      </c>
      <c r="F482" s="37">
        <f t="shared" si="247"/>
        <v>2</v>
      </c>
      <c r="G482" s="37">
        <f t="shared" si="248"/>
        <v>177</v>
      </c>
      <c r="H482" s="37">
        <f t="shared" si="249"/>
        <v>2177</v>
      </c>
      <c r="I482" s="44">
        <v>2003</v>
      </c>
      <c r="J482" s="44" t="s">
        <v>198</v>
      </c>
      <c r="K482" s="44" t="s">
        <v>212</v>
      </c>
      <c r="L482" s="44" t="str">
        <f t="shared" si="250"/>
        <v>2003_商業</v>
      </c>
      <c r="M482" s="44" t="str">
        <f t="shared" si="251"/>
        <v>2003_商業_情報処理</v>
      </c>
      <c r="N482" s="44">
        <f t="shared" si="245"/>
        <v>2177</v>
      </c>
      <c r="P482" s="44">
        <f t="shared" si="252"/>
        <v>481</v>
      </c>
      <c r="X482" s="46">
        <v>79</v>
      </c>
      <c r="Y482" s="43" t="str">
        <f t="shared" si="259"/>
        <v/>
      </c>
      <c r="Z482" s="44" t="str">
        <f t="shared" si="260"/>
        <v/>
      </c>
      <c r="AA482" s="44" t="str">
        <f t="shared" si="261"/>
        <v/>
      </c>
      <c r="AB482" s="44" t="str">
        <f t="shared" si="261"/>
        <v/>
      </c>
      <c r="AC482" s="44" t="str">
        <f t="shared" si="261"/>
        <v/>
      </c>
      <c r="AD482" s="44" t="str">
        <f t="shared" si="261"/>
        <v/>
      </c>
      <c r="AE482" s="44" t="str">
        <f t="shared" si="261"/>
        <v/>
      </c>
      <c r="AF482" s="44" t="str">
        <f t="shared" si="261"/>
        <v/>
      </c>
      <c r="AG482" s="44" t="str">
        <f t="shared" si="261"/>
        <v/>
      </c>
      <c r="AH482" s="44" t="str">
        <f t="shared" si="261"/>
        <v/>
      </c>
      <c r="AI482" s="44" t="str">
        <f t="shared" si="261"/>
        <v/>
      </c>
      <c r="AJ482" s="44" t="str">
        <f t="shared" si="261"/>
        <v/>
      </c>
      <c r="AK482" s="44" t="str">
        <f t="shared" si="262"/>
        <v/>
      </c>
      <c r="AL482" s="44" t="str">
        <f t="shared" si="262"/>
        <v/>
      </c>
      <c r="AM482" s="44" t="str">
        <f t="shared" si="262"/>
        <v/>
      </c>
      <c r="AN482" s="44" t="str">
        <f t="shared" si="262"/>
        <v/>
      </c>
      <c r="AO482" s="44" t="str">
        <f t="shared" si="262"/>
        <v/>
      </c>
      <c r="AP482" s="44" t="str">
        <f t="shared" si="262"/>
        <v/>
      </c>
      <c r="AQ482" s="44" t="str">
        <f t="shared" si="262"/>
        <v/>
      </c>
      <c r="AR482" s="44" t="str">
        <f t="shared" si="262"/>
        <v/>
      </c>
      <c r="AS482" s="44" t="str">
        <f t="shared" si="262"/>
        <v/>
      </c>
      <c r="AT482" s="44" t="str">
        <f t="shared" si="262"/>
        <v/>
      </c>
      <c r="AU482" s="44" t="str">
        <f t="shared" si="263"/>
        <v/>
      </c>
      <c r="AV482" s="44" t="str">
        <f t="shared" si="263"/>
        <v/>
      </c>
      <c r="AW482" s="44" t="str">
        <f t="shared" si="263"/>
        <v/>
      </c>
      <c r="AX482" s="44" t="str">
        <f t="shared" si="263"/>
        <v/>
      </c>
      <c r="AY482" s="44" t="str">
        <f t="shared" si="263"/>
        <v/>
      </c>
      <c r="AZ482" s="44" t="str">
        <f t="shared" si="263"/>
        <v/>
      </c>
    </row>
    <row r="483" spans="2:52" x14ac:dyDescent="0.2">
      <c r="B483" s="37">
        <f t="shared" si="242"/>
        <v>15</v>
      </c>
      <c r="C483" s="37">
        <f t="shared" si="243"/>
        <v>15</v>
      </c>
      <c r="D483" s="37" t="str">
        <f t="shared" si="244"/>
        <v>2003_15_15</v>
      </c>
      <c r="E483" s="37" t="str">
        <f t="shared" si="246"/>
        <v>2_15_15</v>
      </c>
      <c r="F483" s="37">
        <f t="shared" si="247"/>
        <v>2</v>
      </c>
      <c r="G483" s="37">
        <f t="shared" si="248"/>
        <v>178</v>
      </c>
      <c r="H483" s="37">
        <f t="shared" si="249"/>
        <v>2178</v>
      </c>
      <c r="I483" s="44">
        <v>2003</v>
      </c>
      <c r="J483" s="44" t="s">
        <v>198</v>
      </c>
      <c r="K483" s="44" t="s">
        <v>384</v>
      </c>
      <c r="L483" s="44" t="str">
        <f t="shared" si="250"/>
        <v>2003_商業</v>
      </c>
      <c r="M483" s="44" t="str">
        <f t="shared" si="251"/>
        <v>2003_商業_ビジネス情報</v>
      </c>
      <c r="N483" s="44">
        <f t="shared" si="245"/>
        <v>2178</v>
      </c>
      <c r="P483" s="44">
        <f t="shared" si="252"/>
        <v>482</v>
      </c>
      <c r="X483" s="46">
        <v>80</v>
      </c>
      <c r="Y483" s="43" t="str">
        <f t="shared" si="259"/>
        <v/>
      </c>
      <c r="Z483" s="44" t="str">
        <f t="shared" si="260"/>
        <v/>
      </c>
      <c r="AA483" s="44" t="str">
        <f t="shared" si="261"/>
        <v/>
      </c>
      <c r="AB483" s="44" t="str">
        <f t="shared" si="261"/>
        <v/>
      </c>
      <c r="AC483" s="44" t="str">
        <f t="shared" si="261"/>
        <v/>
      </c>
      <c r="AD483" s="44" t="str">
        <f t="shared" si="261"/>
        <v/>
      </c>
      <c r="AE483" s="44" t="str">
        <f t="shared" si="261"/>
        <v/>
      </c>
      <c r="AF483" s="44" t="str">
        <f t="shared" si="261"/>
        <v/>
      </c>
      <c r="AG483" s="44" t="str">
        <f t="shared" si="261"/>
        <v/>
      </c>
      <c r="AH483" s="44" t="str">
        <f t="shared" si="261"/>
        <v/>
      </c>
      <c r="AI483" s="44" t="str">
        <f t="shared" si="261"/>
        <v/>
      </c>
      <c r="AJ483" s="44" t="str">
        <f t="shared" si="261"/>
        <v/>
      </c>
      <c r="AK483" s="44" t="str">
        <f t="shared" si="262"/>
        <v/>
      </c>
      <c r="AL483" s="44" t="str">
        <f t="shared" si="262"/>
        <v/>
      </c>
      <c r="AM483" s="44" t="str">
        <f t="shared" si="262"/>
        <v/>
      </c>
      <c r="AN483" s="44" t="str">
        <f t="shared" si="262"/>
        <v/>
      </c>
      <c r="AO483" s="44" t="str">
        <f t="shared" si="262"/>
        <v/>
      </c>
      <c r="AP483" s="44" t="str">
        <f t="shared" si="262"/>
        <v/>
      </c>
      <c r="AQ483" s="44" t="str">
        <f t="shared" si="262"/>
        <v/>
      </c>
      <c r="AR483" s="44" t="str">
        <f t="shared" si="262"/>
        <v/>
      </c>
      <c r="AS483" s="44" t="str">
        <f t="shared" si="262"/>
        <v/>
      </c>
      <c r="AT483" s="44" t="str">
        <f t="shared" si="262"/>
        <v/>
      </c>
      <c r="AU483" s="44" t="str">
        <f t="shared" si="263"/>
        <v/>
      </c>
      <c r="AV483" s="44" t="str">
        <f t="shared" si="263"/>
        <v/>
      </c>
      <c r="AW483" s="44" t="str">
        <f t="shared" si="263"/>
        <v/>
      </c>
      <c r="AX483" s="44" t="str">
        <f t="shared" si="263"/>
        <v/>
      </c>
      <c r="AY483" s="44" t="str">
        <f t="shared" si="263"/>
        <v/>
      </c>
      <c r="AZ483" s="44" t="str">
        <f t="shared" si="263"/>
        <v/>
      </c>
    </row>
    <row r="484" spans="2:52" x14ac:dyDescent="0.2">
      <c r="B484" s="37">
        <f t="shared" si="242"/>
        <v>15</v>
      </c>
      <c r="C484" s="37">
        <f t="shared" si="243"/>
        <v>16</v>
      </c>
      <c r="D484" s="37" t="str">
        <f t="shared" si="244"/>
        <v>2003_15_16</v>
      </c>
      <c r="E484" s="37" t="str">
        <f t="shared" si="246"/>
        <v>2_16_15</v>
      </c>
      <c r="F484" s="37">
        <f t="shared" si="247"/>
        <v>2</v>
      </c>
      <c r="G484" s="37">
        <f t="shared" si="248"/>
        <v>179</v>
      </c>
      <c r="H484" s="37">
        <f t="shared" si="249"/>
        <v>2179</v>
      </c>
      <c r="I484" s="44">
        <v>2003</v>
      </c>
      <c r="J484" s="44" t="s">
        <v>198</v>
      </c>
      <c r="K484" s="44" t="s">
        <v>593</v>
      </c>
      <c r="L484" s="44" t="str">
        <f t="shared" si="250"/>
        <v>2003_商業</v>
      </c>
      <c r="M484" s="44" t="str">
        <f t="shared" si="251"/>
        <v>2003_商業_文書デザイン</v>
      </c>
      <c r="N484" s="44">
        <f t="shared" si="245"/>
        <v>2179</v>
      </c>
      <c r="P484" s="44">
        <f t="shared" si="252"/>
        <v>483</v>
      </c>
      <c r="X484" s="46">
        <v>81</v>
      </c>
      <c r="Y484" s="43" t="str">
        <f t="shared" si="259"/>
        <v/>
      </c>
      <c r="Z484" s="44" t="str">
        <f t="shared" si="260"/>
        <v/>
      </c>
      <c r="AA484" s="44" t="str">
        <f t="shared" ref="AA484:AJ493" si="264">IFERROR(VLOOKUP($W$401&amp;"_"&amp;AA$401&amp;"_"&amp;$X484,$D:$K,8,0),"")</f>
        <v/>
      </c>
      <c r="AB484" s="44" t="str">
        <f t="shared" si="264"/>
        <v/>
      </c>
      <c r="AC484" s="44" t="str">
        <f t="shared" si="264"/>
        <v/>
      </c>
      <c r="AD484" s="44" t="str">
        <f t="shared" si="264"/>
        <v/>
      </c>
      <c r="AE484" s="44" t="str">
        <f t="shared" si="264"/>
        <v/>
      </c>
      <c r="AF484" s="44" t="str">
        <f t="shared" si="264"/>
        <v/>
      </c>
      <c r="AG484" s="44" t="str">
        <f t="shared" si="264"/>
        <v/>
      </c>
      <c r="AH484" s="44" t="str">
        <f t="shared" si="264"/>
        <v/>
      </c>
      <c r="AI484" s="44" t="str">
        <f t="shared" si="264"/>
        <v/>
      </c>
      <c r="AJ484" s="44" t="str">
        <f t="shared" si="264"/>
        <v/>
      </c>
      <c r="AK484" s="44" t="str">
        <f t="shared" ref="AK484:AT493" si="265">IFERROR(VLOOKUP($W$401&amp;"_"&amp;AK$401&amp;"_"&amp;$X484,$D:$K,8,0),"")</f>
        <v/>
      </c>
      <c r="AL484" s="44" t="str">
        <f t="shared" si="265"/>
        <v/>
      </c>
      <c r="AM484" s="44" t="str">
        <f t="shared" si="265"/>
        <v/>
      </c>
      <c r="AN484" s="44" t="str">
        <f t="shared" si="265"/>
        <v/>
      </c>
      <c r="AO484" s="44" t="str">
        <f t="shared" si="265"/>
        <v/>
      </c>
      <c r="AP484" s="44" t="str">
        <f t="shared" si="265"/>
        <v/>
      </c>
      <c r="AQ484" s="44" t="str">
        <f t="shared" si="265"/>
        <v/>
      </c>
      <c r="AR484" s="44" t="str">
        <f t="shared" si="265"/>
        <v/>
      </c>
      <c r="AS484" s="44" t="str">
        <f t="shared" si="265"/>
        <v/>
      </c>
      <c r="AT484" s="44" t="str">
        <f t="shared" si="265"/>
        <v/>
      </c>
      <c r="AU484" s="44" t="str">
        <f t="shared" ref="AU484:AZ493" si="266">IFERROR(VLOOKUP($W$401&amp;"_"&amp;AU$401&amp;"_"&amp;$X484,$D:$K,8,0),"")</f>
        <v/>
      </c>
      <c r="AV484" s="44" t="str">
        <f t="shared" si="266"/>
        <v/>
      </c>
      <c r="AW484" s="44" t="str">
        <f t="shared" si="266"/>
        <v/>
      </c>
      <c r="AX484" s="44" t="str">
        <f t="shared" si="266"/>
        <v/>
      </c>
      <c r="AY484" s="44" t="str">
        <f t="shared" si="266"/>
        <v/>
      </c>
      <c r="AZ484" s="44" t="str">
        <f t="shared" si="266"/>
        <v/>
      </c>
    </row>
    <row r="485" spans="2:52" x14ac:dyDescent="0.2">
      <c r="B485" s="37">
        <f t="shared" si="242"/>
        <v>15</v>
      </c>
      <c r="C485" s="37">
        <f t="shared" si="243"/>
        <v>17</v>
      </c>
      <c r="D485" s="37" t="str">
        <f t="shared" si="244"/>
        <v>2003_15_17</v>
      </c>
      <c r="E485" s="37" t="str">
        <f t="shared" si="246"/>
        <v>2_17_15</v>
      </c>
      <c r="F485" s="37">
        <f t="shared" si="247"/>
        <v>2</v>
      </c>
      <c r="G485" s="37">
        <f t="shared" si="248"/>
        <v>180</v>
      </c>
      <c r="H485" s="37">
        <f t="shared" si="249"/>
        <v>2180</v>
      </c>
      <c r="I485" s="44">
        <v>2003</v>
      </c>
      <c r="J485" s="44" t="s">
        <v>198</v>
      </c>
      <c r="K485" s="44" t="s">
        <v>213</v>
      </c>
      <c r="L485" s="44" t="str">
        <f t="shared" si="250"/>
        <v>2003_商業</v>
      </c>
      <c r="M485" s="44" t="str">
        <f t="shared" si="251"/>
        <v>2003_商業_プログラミング</v>
      </c>
      <c r="N485" s="44">
        <f t="shared" si="245"/>
        <v>2180</v>
      </c>
      <c r="P485" s="44">
        <f t="shared" si="252"/>
        <v>484</v>
      </c>
      <c r="X485" s="46">
        <v>82</v>
      </c>
      <c r="Y485" s="43" t="str">
        <f t="shared" si="259"/>
        <v/>
      </c>
      <c r="Z485" s="44" t="str">
        <f t="shared" si="260"/>
        <v/>
      </c>
      <c r="AA485" s="44" t="str">
        <f t="shared" si="264"/>
        <v/>
      </c>
      <c r="AB485" s="44" t="str">
        <f t="shared" si="264"/>
        <v/>
      </c>
      <c r="AC485" s="44" t="str">
        <f t="shared" si="264"/>
        <v/>
      </c>
      <c r="AD485" s="44" t="str">
        <f t="shared" si="264"/>
        <v/>
      </c>
      <c r="AE485" s="44" t="str">
        <f t="shared" si="264"/>
        <v/>
      </c>
      <c r="AF485" s="44" t="str">
        <f t="shared" si="264"/>
        <v/>
      </c>
      <c r="AG485" s="44" t="str">
        <f t="shared" si="264"/>
        <v/>
      </c>
      <c r="AH485" s="44" t="str">
        <f t="shared" si="264"/>
        <v/>
      </c>
      <c r="AI485" s="44" t="str">
        <f t="shared" si="264"/>
        <v/>
      </c>
      <c r="AJ485" s="44" t="str">
        <f t="shared" si="264"/>
        <v/>
      </c>
      <c r="AK485" s="44" t="str">
        <f t="shared" si="265"/>
        <v/>
      </c>
      <c r="AL485" s="44" t="str">
        <f t="shared" si="265"/>
        <v/>
      </c>
      <c r="AM485" s="44" t="str">
        <f t="shared" si="265"/>
        <v/>
      </c>
      <c r="AN485" s="44" t="str">
        <f t="shared" si="265"/>
        <v/>
      </c>
      <c r="AO485" s="44" t="str">
        <f t="shared" si="265"/>
        <v/>
      </c>
      <c r="AP485" s="44" t="str">
        <f t="shared" si="265"/>
        <v/>
      </c>
      <c r="AQ485" s="44" t="str">
        <f t="shared" si="265"/>
        <v/>
      </c>
      <c r="AR485" s="44" t="str">
        <f t="shared" si="265"/>
        <v/>
      </c>
      <c r="AS485" s="44" t="str">
        <f t="shared" si="265"/>
        <v/>
      </c>
      <c r="AT485" s="44" t="str">
        <f t="shared" si="265"/>
        <v/>
      </c>
      <c r="AU485" s="44" t="str">
        <f t="shared" si="266"/>
        <v/>
      </c>
      <c r="AV485" s="44" t="str">
        <f t="shared" si="266"/>
        <v/>
      </c>
      <c r="AW485" s="44" t="str">
        <f t="shared" si="266"/>
        <v/>
      </c>
      <c r="AX485" s="44" t="str">
        <f t="shared" si="266"/>
        <v/>
      </c>
      <c r="AY485" s="44" t="str">
        <f t="shared" si="266"/>
        <v/>
      </c>
      <c r="AZ485" s="44" t="str">
        <f t="shared" si="266"/>
        <v/>
      </c>
    </row>
    <row r="486" spans="2:52" x14ac:dyDescent="0.2">
      <c r="B486" s="37">
        <f t="shared" si="242"/>
        <v>15</v>
      </c>
      <c r="C486" s="37">
        <f t="shared" si="243"/>
        <v>18</v>
      </c>
      <c r="D486" s="37" t="str">
        <f t="shared" si="244"/>
        <v>2003_15_18</v>
      </c>
      <c r="E486" s="37" t="str">
        <f t="shared" si="246"/>
        <v>2_18_15</v>
      </c>
      <c r="F486" s="37">
        <f t="shared" si="247"/>
        <v>2</v>
      </c>
      <c r="G486" s="37">
        <f t="shared" si="248"/>
        <v>181</v>
      </c>
      <c r="H486" s="37">
        <f t="shared" si="249"/>
        <v>2181</v>
      </c>
      <c r="I486" s="44">
        <v>2003</v>
      </c>
      <c r="J486" s="44" t="s">
        <v>198</v>
      </c>
      <c r="K486" s="44" t="s">
        <v>568</v>
      </c>
      <c r="L486" s="44" t="str">
        <f t="shared" si="250"/>
        <v>2003_商業</v>
      </c>
      <c r="M486" s="44" t="str">
        <f t="shared" si="251"/>
        <v>2003_商業_学校設定科目</v>
      </c>
      <c r="N486" s="44">
        <f t="shared" si="245"/>
        <v>2181</v>
      </c>
      <c r="P486" s="44">
        <f t="shared" si="252"/>
        <v>485</v>
      </c>
      <c r="X486" s="46">
        <v>83</v>
      </c>
      <c r="Y486" s="43" t="str">
        <f t="shared" si="259"/>
        <v/>
      </c>
      <c r="Z486" s="44" t="str">
        <f t="shared" si="260"/>
        <v/>
      </c>
      <c r="AA486" s="44" t="str">
        <f t="shared" si="264"/>
        <v/>
      </c>
      <c r="AB486" s="44" t="str">
        <f t="shared" si="264"/>
        <v/>
      </c>
      <c r="AC486" s="44" t="str">
        <f t="shared" si="264"/>
        <v/>
      </c>
      <c r="AD486" s="44" t="str">
        <f t="shared" si="264"/>
        <v/>
      </c>
      <c r="AE486" s="44" t="str">
        <f t="shared" si="264"/>
        <v/>
      </c>
      <c r="AF486" s="44" t="str">
        <f t="shared" si="264"/>
        <v/>
      </c>
      <c r="AG486" s="44" t="str">
        <f t="shared" si="264"/>
        <v/>
      </c>
      <c r="AH486" s="44" t="str">
        <f t="shared" si="264"/>
        <v/>
      </c>
      <c r="AI486" s="44" t="str">
        <f t="shared" si="264"/>
        <v/>
      </c>
      <c r="AJ486" s="44" t="str">
        <f t="shared" si="264"/>
        <v/>
      </c>
      <c r="AK486" s="44" t="str">
        <f t="shared" si="265"/>
        <v/>
      </c>
      <c r="AL486" s="44" t="str">
        <f t="shared" si="265"/>
        <v/>
      </c>
      <c r="AM486" s="44" t="str">
        <f t="shared" si="265"/>
        <v/>
      </c>
      <c r="AN486" s="44" t="str">
        <f t="shared" si="265"/>
        <v/>
      </c>
      <c r="AO486" s="44" t="str">
        <f t="shared" si="265"/>
        <v/>
      </c>
      <c r="AP486" s="44" t="str">
        <f t="shared" si="265"/>
        <v/>
      </c>
      <c r="AQ486" s="44" t="str">
        <f t="shared" si="265"/>
        <v/>
      </c>
      <c r="AR486" s="44" t="str">
        <f t="shared" si="265"/>
        <v/>
      </c>
      <c r="AS486" s="44" t="str">
        <f t="shared" si="265"/>
        <v/>
      </c>
      <c r="AT486" s="44" t="str">
        <f t="shared" si="265"/>
        <v/>
      </c>
      <c r="AU486" s="44" t="str">
        <f t="shared" si="266"/>
        <v/>
      </c>
      <c r="AV486" s="44" t="str">
        <f t="shared" si="266"/>
        <v/>
      </c>
      <c r="AW486" s="44" t="str">
        <f t="shared" si="266"/>
        <v/>
      </c>
      <c r="AX486" s="44" t="str">
        <f t="shared" si="266"/>
        <v/>
      </c>
      <c r="AY486" s="44" t="str">
        <f t="shared" si="266"/>
        <v/>
      </c>
      <c r="AZ486" s="44" t="str">
        <f t="shared" si="266"/>
        <v/>
      </c>
    </row>
    <row r="487" spans="2:52" x14ac:dyDescent="0.2">
      <c r="B487" s="37">
        <f t="shared" si="242"/>
        <v>16</v>
      </c>
      <c r="C487" s="37">
        <f t="shared" si="243"/>
        <v>1</v>
      </c>
      <c r="D487" s="37" t="str">
        <f t="shared" si="244"/>
        <v>2003_16_1</v>
      </c>
      <c r="E487" s="37" t="str">
        <f t="shared" si="246"/>
        <v>2_1_16</v>
      </c>
      <c r="F487" s="37">
        <f t="shared" si="247"/>
        <v>2</v>
      </c>
      <c r="G487" s="37">
        <f t="shared" si="248"/>
        <v>182</v>
      </c>
      <c r="H487" s="37">
        <f t="shared" si="249"/>
        <v>2182</v>
      </c>
      <c r="I487" s="44">
        <v>2003</v>
      </c>
      <c r="J487" s="44" t="s">
        <v>215</v>
      </c>
      <c r="K487" s="44" t="s">
        <v>594</v>
      </c>
      <c r="L487" s="44" t="str">
        <f t="shared" si="250"/>
        <v>2003_水産</v>
      </c>
      <c r="M487" s="44" t="str">
        <f t="shared" si="251"/>
        <v>2003_水産_水産基礎</v>
      </c>
      <c r="N487" s="44">
        <f t="shared" si="245"/>
        <v>2182</v>
      </c>
      <c r="P487" s="44">
        <f t="shared" si="252"/>
        <v>486</v>
      </c>
      <c r="X487" s="46">
        <v>84</v>
      </c>
      <c r="Y487" s="43" t="str">
        <f t="shared" si="259"/>
        <v/>
      </c>
      <c r="Z487" s="44" t="str">
        <f t="shared" si="260"/>
        <v/>
      </c>
      <c r="AA487" s="44" t="str">
        <f t="shared" si="264"/>
        <v/>
      </c>
      <c r="AB487" s="44" t="str">
        <f t="shared" si="264"/>
        <v/>
      </c>
      <c r="AC487" s="44" t="str">
        <f t="shared" si="264"/>
        <v/>
      </c>
      <c r="AD487" s="44" t="str">
        <f t="shared" si="264"/>
        <v/>
      </c>
      <c r="AE487" s="44" t="str">
        <f t="shared" si="264"/>
        <v/>
      </c>
      <c r="AF487" s="44" t="str">
        <f t="shared" si="264"/>
        <v/>
      </c>
      <c r="AG487" s="44" t="str">
        <f t="shared" si="264"/>
        <v/>
      </c>
      <c r="AH487" s="44" t="str">
        <f t="shared" si="264"/>
        <v/>
      </c>
      <c r="AI487" s="44" t="str">
        <f t="shared" si="264"/>
        <v/>
      </c>
      <c r="AJ487" s="44" t="str">
        <f t="shared" si="264"/>
        <v/>
      </c>
      <c r="AK487" s="44" t="str">
        <f t="shared" si="265"/>
        <v/>
      </c>
      <c r="AL487" s="44" t="str">
        <f t="shared" si="265"/>
        <v/>
      </c>
      <c r="AM487" s="44" t="str">
        <f t="shared" si="265"/>
        <v/>
      </c>
      <c r="AN487" s="44" t="str">
        <f t="shared" si="265"/>
        <v/>
      </c>
      <c r="AO487" s="44" t="str">
        <f t="shared" si="265"/>
        <v/>
      </c>
      <c r="AP487" s="44" t="str">
        <f t="shared" si="265"/>
        <v/>
      </c>
      <c r="AQ487" s="44" t="str">
        <f t="shared" si="265"/>
        <v/>
      </c>
      <c r="AR487" s="44" t="str">
        <f t="shared" si="265"/>
        <v/>
      </c>
      <c r="AS487" s="44" t="str">
        <f t="shared" si="265"/>
        <v/>
      </c>
      <c r="AT487" s="44" t="str">
        <f t="shared" si="265"/>
        <v/>
      </c>
      <c r="AU487" s="44" t="str">
        <f t="shared" si="266"/>
        <v/>
      </c>
      <c r="AV487" s="44" t="str">
        <f t="shared" si="266"/>
        <v/>
      </c>
      <c r="AW487" s="44" t="str">
        <f t="shared" si="266"/>
        <v/>
      </c>
      <c r="AX487" s="44" t="str">
        <f t="shared" si="266"/>
        <v/>
      </c>
      <c r="AY487" s="44" t="str">
        <f t="shared" si="266"/>
        <v/>
      </c>
      <c r="AZ487" s="44" t="str">
        <f t="shared" si="266"/>
        <v/>
      </c>
    </row>
    <row r="488" spans="2:52" x14ac:dyDescent="0.2">
      <c r="B488" s="37">
        <f t="shared" si="242"/>
        <v>16</v>
      </c>
      <c r="C488" s="37">
        <f t="shared" si="243"/>
        <v>2</v>
      </c>
      <c r="D488" s="37" t="str">
        <f t="shared" si="244"/>
        <v>2003_16_2</v>
      </c>
      <c r="E488" s="37" t="str">
        <f t="shared" si="246"/>
        <v>2_2_16</v>
      </c>
      <c r="F488" s="37">
        <f t="shared" si="247"/>
        <v>2</v>
      </c>
      <c r="G488" s="37">
        <f t="shared" si="248"/>
        <v>183</v>
      </c>
      <c r="H488" s="37">
        <f t="shared" si="249"/>
        <v>2183</v>
      </c>
      <c r="I488" s="44">
        <v>2003</v>
      </c>
      <c r="J488" s="44" t="s">
        <v>215</v>
      </c>
      <c r="K488" s="44" t="s">
        <v>113</v>
      </c>
      <c r="L488" s="44" t="str">
        <f t="shared" si="250"/>
        <v>2003_水産</v>
      </c>
      <c r="M488" s="44" t="str">
        <f t="shared" si="251"/>
        <v>2003_水産_課題研究</v>
      </c>
      <c r="N488" s="44">
        <f t="shared" si="245"/>
        <v>2183</v>
      </c>
      <c r="P488" s="44">
        <f t="shared" si="252"/>
        <v>487</v>
      </c>
      <c r="X488" s="46">
        <v>85</v>
      </c>
      <c r="Y488" s="43" t="str">
        <f t="shared" si="259"/>
        <v/>
      </c>
      <c r="Z488" s="44" t="str">
        <f t="shared" si="260"/>
        <v/>
      </c>
      <c r="AA488" s="44" t="str">
        <f t="shared" si="264"/>
        <v/>
      </c>
      <c r="AB488" s="44" t="str">
        <f t="shared" si="264"/>
        <v/>
      </c>
      <c r="AC488" s="44" t="str">
        <f t="shared" si="264"/>
        <v/>
      </c>
      <c r="AD488" s="44" t="str">
        <f t="shared" si="264"/>
        <v/>
      </c>
      <c r="AE488" s="44" t="str">
        <f t="shared" si="264"/>
        <v/>
      </c>
      <c r="AF488" s="44" t="str">
        <f t="shared" si="264"/>
        <v/>
      </c>
      <c r="AG488" s="44" t="str">
        <f t="shared" si="264"/>
        <v/>
      </c>
      <c r="AH488" s="44" t="str">
        <f t="shared" si="264"/>
        <v/>
      </c>
      <c r="AI488" s="44" t="str">
        <f t="shared" si="264"/>
        <v/>
      </c>
      <c r="AJ488" s="44" t="str">
        <f t="shared" si="264"/>
        <v/>
      </c>
      <c r="AK488" s="44" t="str">
        <f t="shared" si="265"/>
        <v/>
      </c>
      <c r="AL488" s="44" t="str">
        <f t="shared" si="265"/>
        <v/>
      </c>
      <c r="AM488" s="44" t="str">
        <f t="shared" si="265"/>
        <v/>
      </c>
      <c r="AN488" s="44" t="str">
        <f t="shared" si="265"/>
        <v/>
      </c>
      <c r="AO488" s="44" t="str">
        <f t="shared" si="265"/>
        <v/>
      </c>
      <c r="AP488" s="44" t="str">
        <f t="shared" si="265"/>
        <v/>
      </c>
      <c r="AQ488" s="44" t="str">
        <f t="shared" si="265"/>
        <v/>
      </c>
      <c r="AR488" s="44" t="str">
        <f t="shared" si="265"/>
        <v/>
      </c>
      <c r="AS488" s="44" t="str">
        <f t="shared" si="265"/>
        <v/>
      </c>
      <c r="AT488" s="44" t="str">
        <f t="shared" si="265"/>
        <v/>
      </c>
      <c r="AU488" s="44" t="str">
        <f t="shared" si="266"/>
        <v/>
      </c>
      <c r="AV488" s="44" t="str">
        <f t="shared" si="266"/>
        <v/>
      </c>
      <c r="AW488" s="44" t="str">
        <f t="shared" si="266"/>
        <v/>
      </c>
      <c r="AX488" s="44" t="str">
        <f t="shared" si="266"/>
        <v/>
      </c>
      <c r="AY488" s="44" t="str">
        <f t="shared" si="266"/>
        <v/>
      </c>
      <c r="AZ488" s="44" t="str">
        <f t="shared" si="266"/>
        <v/>
      </c>
    </row>
    <row r="489" spans="2:52" x14ac:dyDescent="0.2">
      <c r="B489" s="37">
        <f t="shared" si="242"/>
        <v>16</v>
      </c>
      <c r="C489" s="37">
        <f t="shared" si="243"/>
        <v>3</v>
      </c>
      <c r="D489" s="37" t="str">
        <f t="shared" si="244"/>
        <v>2003_16_3</v>
      </c>
      <c r="E489" s="37" t="str">
        <f t="shared" si="246"/>
        <v>2_3_16</v>
      </c>
      <c r="F489" s="37">
        <f t="shared" si="247"/>
        <v>2</v>
      </c>
      <c r="G489" s="37">
        <f t="shared" si="248"/>
        <v>184</v>
      </c>
      <c r="H489" s="37">
        <f t="shared" si="249"/>
        <v>2184</v>
      </c>
      <c r="I489" s="44">
        <v>2003</v>
      </c>
      <c r="J489" s="44" t="s">
        <v>215</v>
      </c>
      <c r="K489" s="44" t="s">
        <v>114</v>
      </c>
      <c r="L489" s="44" t="str">
        <f t="shared" si="250"/>
        <v>2003_水産</v>
      </c>
      <c r="M489" s="44" t="str">
        <f t="shared" si="251"/>
        <v>2003_水産_総合実習</v>
      </c>
      <c r="N489" s="44">
        <f t="shared" si="245"/>
        <v>2184</v>
      </c>
      <c r="P489" s="44">
        <f t="shared" si="252"/>
        <v>488</v>
      </c>
      <c r="X489" s="46">
        <v>86</v>
      </c>
      <c r="Y489" s="43" t="str">
        <f t="shared" si="259"/>
        <v/>
      </c>
      <c r="Z489" s="44" t="str">
        <f t="shared" si="260"/>
        <v/>
      </c>
      <c r="AA489" s="44" t="str">
        <f t="shared" si="264"/>
        <v/>
      </c>
      <c r="AB489" s="44" t="str">
        <f t="shared" si="264"/>
        <v/>
      </c>
      <c r="AC489" s="44" t="str">
        <f t="shared" si="264"/>
        <v/>
      </c>
      <c r="AD489" s="44" t="str">
        <f t="shared" si="264"/>
        <v/>
      </c>
      <c r="AE489" s="44" t="str">
        <f t="shared" si="264"/>
        <v/>
      </c>
      <c r="AF489" s="44" t="str">
        <f t="shared" si="264"/>
        <v/>
      </c>
      <c r="AG489" s="44" t="str">
        <f t="shared" si="264"/>
        <v/>
      </c>
      <c r="AH489" s="44" t="str">
        <f t="shared" si="264"/>
        <v/>
      </c>
      <c r="AI489" s="44" t="str">
        <f t="shared" si="264"/>
        <v/>
      </c>
      <c r="AJ489" s="44" t="str">
        <f t="shared" si="264"/>
        <v/>
      </c>
      <c r="AK489" s="44" t="str">
        <f t="shared" si="265"/>
        <v/>
      </c>
      <c r="AL489" s="44" t="str">
        <f t="shared" si="265"/>
        <v/>
      </c>
      <c r="AM489" s="44" t="str">
        <f t="shared" si="265"/>
        <v/>
      </c>
      <c r="AN489" s="44" t="str">
        <f t="shared" si="265"/>
        <v/>
      </c>
      <c r="AO489" s="44" t="str">
        <f t="shared" si="265"/>
        <v/>
      </c>
      <c r="AP489" s="44" t="str">
        <f t="shared" si="265"/>
        <v/>
      </c>
      <c r="AQ489" s="44" t="str">
        <f t="shared" si="265"/>
        <v/>
      </c>
      <c r="AR489" s="44" t="str">
        <f t="shared" si="265"/>
        <v/>
      </c>
      <c r="AS489" s="44" t="str">
        <f t="shared" si="265"/>
        <v/>
      </c>
      <c r="AT489" s="44" t="str">
        <f t="shared" si="265"/>
        <v/>
      </c>
      <c r="AU489" s="44" t="str">
        <f t="shared" si="266"/>
        <v/>
      </c>
      <c r="AV489" s="44" t="str">
        <f t="shared" si="266"/>
        <v/>
      </c>
      <c r="AW489" s="44" t="str">
        <f t="shared" si="266"/>
        <v/>
      </c>
      <c r="AX489" s="44" t="str">
        <f t="shared" si="266"/>
        <v/>
      </c>
      <c r="AY489" s="44" t="str">
        <f t="shared" si="266"/>
        <v/>
      </c>
      <c r="AZ489" s="44" t="str">
        <f t="shared" si="266"/>
        <v/>
      </c>
    </row>
    <row r="490" spans="2:52" x14ac:dyDescent="0.2">
      <c r="B490" s="37">
        <f t="shared" si="242"/>
        <v>16</v>
      </c>
      <c r="C490" s="37">
        <f t="shared" si="243"/>
        <v>4</v>
      </c>
      <c r="D490" s="37" t="str">
        <f t="shared" si="244"/>
        <v>2003_16_4</v>
      </c>
      <c r="E490" s="37" t="str">
        <f t="shared" si="246"/>
        <v>2_4_16</v>
      </c>
      <c r="F490" s="37">
        <f t="shared" si="247"/>
        <v>2</v>
      </c>
      <c r="G490" s="37">
        <f t="shared" si="248"/>
        <v>185</v>
      </c>
      <c r="H490" s="37">
        <f t="shared" si="249"/>
        <v>2185</v>
      </c>
      <c r="I490" s="44">
        <v>2003</v>
      </c>
      <c r="J490" s="44" t="s">
        <v>215</v>
      </c>
      <c r="K490" s="44" t="s">
        <v>538</v>
      </c>
      <c r="L490" s="44" t="str">
        <f t="shared" si="250"/>
        <v>2003_水産</v>
      </c>
      <c r="M490" s="44" t="str">
        <f t="shared" si="251"/>
        <v>2003_水産_水産情報技術</v>
      </c>
      <c r="N490" s="44">
        <f t="shared" si="245"/>
        <v>2185</v>
      </c>
      <c r="P490" s="44">
        <f t="shared" si="252"/>
        <v>489</v>
      </c>
      <c r="X490" s="46">
        <v>87</v>
      </c>
      <c r="Y490" s="43" t="str">
        <f t="shared" si="259"/>
        <v/>
      </c>
      <c r="Z490" s="44" t="str">
        <f t="shared" si="260"/>
        <v/>
      </c>
      <c r="AA490" s="44" t="str">
        <f t="shared" si="264"/>
        <v/>
      </c>
      <c r="AB490" s="44" t="str">
        <f t="shared" si="264"/>
        <v/>
      </c>
      <c r="AC490" s="44" t="str">
        <f t="shared" si="264"/>
        <v/>
      </c>
      <c r="AD490" s="44" t="str">
        <f t="shared" si="264"/>
        <v/>
      </c>
      <c r="AE490" s="44" t="str">
        <f t="shared" si="264"/>
        <v/>
      </c>
      <c r="AF490" s="44" t="str">
        <f t="shared" si="264"/>
        <v/>
      </c>
      <c r="AG490" s="44" t="str">
        <f t="shared" si="264"/>
        <v/>
      </c>
      <c r="AH490" s="44" t="str">
        <f t="shared" si="264"/>
        <v/>
      </c>
      <c r="AI490" s="44" t="str">
        <f t="shared" si="264"/>
        <v/>
      </c>
      <c r="AJ490" s="44" t="str">
        <f t="shared" si="264"/>
        <v/>
      </c>
      <c r="AK490" s="44" t="str">
        <f t="shared" si="265"/>
        <v/>
      </c>
      <c r="AL490" s="44" t="str">
        <f t="shared" si="265"/>
        <v/>
      </c>
      <c r="AM490" s="44" t="str">
        <f t="shared" si="265"/>
        <v/>
      </c>
      <c r="AN490" s="44" t="str">
        <f t="shared" si="265"/>
        <v/>
      </c>
      <c r="AO490" s="44" t="str">
        <f t="shared" si="265"/>
        <v/>
      </c>
      <c r="AP490" s="44" t="str">
        <f t="shared" si="265"/>
        <v/>
      </c>
      <c r="AQ490" s="44" t="str">
        <f t="shared" si="265"/>
        <v/>
      </c>
      <c r="AR490" s="44" t="str">
        <f t="shared" si="265"/>
        <v/>
      </c>
      <c r="AS490" s="44" t="str">
        <f t="shared" si="265"/>
        <v/>
      </c>
      <c r="AT490" s="44" t="str">
        <f t="shared" si="265"/>
        <v/>
      </c>
      <c r="AU490" s="44" t="str">
        <f t="shared" si="266"/>
        <v/>
      </c>
      <c r="AV490" s="44" t="str">
        <f t="shared" si="266"/>
        <v/>
      </c>
      <c r="AW490" s="44" t="str">
        <f t="shared" si="266"/>
        <v/>
      </c>
      <c r="AX490" s="44" t="str">
        <f t="shared" si="266"/>
        <v/>
      </c>
      <c r="AY490" s="44" t="str">
        <f t="shared" si="266"/>
        <v/>
      </c>
      <c r="AZ490" s="44" t="str">
        <f t="shared" si="266"/>
        <v/>
      </c>
    </row>
    <row r="491" spans="2:52" x14ac:dyDescent="0.2">
      <c r="B491" s="37">
        <f t="shared" si="242"/>
        <v>16</v>
      </c>
      <c r="C491" s="37">
        <f t="shared" si="243"/>
        <v>5</v>
      </c>
      <c r="D491" s="37" t="str">
        <f t="shared" si="244"/>
        <v>2003_16_5</v>
      </c>
      <c r="E491" s="37" t="str">
        <f t="shared" si="246"/>
        <v>2_5_16</v>
      </c>
      <c r="F491" s="37">
        <f t="shared" si="247"/>
        <v>2</v>
      </c>
      <c r="G491" s="37">
        <f t="shared" si="248"/>
        <v>186</v>
      </c>
      <c r="H491" s="37">
        <f t="shared" si="249"/>
        <v>2186</v>
      </c>
      <c r="I491" s="44">
        <v>2003</v>
      </c>
      <c r="J491" s="44" t="s">
        <v>215</v>
      </c>
      <c r="K491" s="44" t="s">
        <v>219</v>
      </c>
      <c r="L491" s="44" t="str">
        <f t="shared" si="250"/>
        <v>2003_水産</v>
      </c>
      <c r="M491" s="44" t="str">
        <f t="shared" si="251"/>
        <v>2003_水産_漁業</v>
      </c>
      <c r="N491" s="44">
        <f t="shared" si="245"/>
        <v>2186</v>
      </c>
      <c r="P491" s="44">
        <f t="shared" si="252"/>
        <v>490</v>
      </c>
      <c r="X491" s="46">
        <v>88</v>
      </c>
      <c r="Y491" s="43" t="str">
        <f t="shared" si="259"/>
        <v/>
      </c>
      <c r="Z491" s="44" t="str">
        <f t="shared" si="260"/>
        <v/>
      </c>
      <c r="AA491" s="44" t="str">
        <f t="shared" si="264"/>
        <v/>
      </c>
      <c r="AB491" s="44" t="str">
        <f t="shared" si="264"/>
        <v/>
      </c>
      <c r="AC491" s="44" t="str">
        <f t="shared" si="264"/>
        <v/>
      </c>
      <c r="AD491" s="44" t="str">
        <f t="shared" si="264"/>
        <v/>
      </c>
      <c r="AE491" s="44" t="str">
        <f t="shared" si="264"/>
        <v/>
      </c>
      <c r="AF491" s="44" t="str">
        <f t="shared" si="264"/>
        <v/>
      </c>
      <c r="AG491" s="44" t="str">
        <f t="shared" si="264"/>
        <v/>
      </c>
      <c r="AH491" s="44" t="str">
        <f t="shared" si="264"/>
        <v/>
      </c>
      <c r="AI491" s="44" t="str">
        <f t="shared" si="264"/>
        <v/>
      </c>
      <c r="AJ491" s="44" t="str">
        <f t="shared" si="264"/>
        <v/>
      </c>
      <c r="AK491" s="44" t="str">
        <f t="shared" si="265"/>
        <v/>
      </c>
      <c r="AL491" s="44" t="str">
        <f t="shared" si="265"/>
        <v/>
      </c>
      <c r="AM491" s="44" t="str">
        <f t="shared" si="265"/>
        <v/>
      </c>
      <c r="AN491" s="44" t="str">
        <f t="shared" si="265"/>
        <v/>
      </c>
      <c r="AO491" s="44" t="str">
        <f t="shared" si="265"/>
        <v/>
      </c>
      <c r="AP491" s="44" t="str">
        <f t="shared" si="265"/>
        <v/>
      </c>
      <c r="AQ491" s="44" t="str">
        <f t="shared" si="265"/>
        <v/>
      </c>
      <c r="AR491" s="44" t="str">
        <f t="shared" si="265"/>
        <v/>
      </c>
      <c r="AS491" s="44" t="str">
        <f t="shared" si="265"/>
        <v/>
      </c>
      <c r="AT491" s="44" t="str">
        <f t="shared" si="265"/>
        <v/>
      </c>
      <c r="AU491" s="44" t="str">
        <f t="shared" si="266"/>
        <v/>
      </c>
      <c r="AV491" s="44" t="str">
        <f t="shared" si="266"/>
        <v/>
      </c>
      <c r="AW491" s="44" t="str">
        <f t="shared" si="266"/>
        <v/>
      </c>
      <c r="AX491" s="44" t="str">
        <f t="shared" si="266"/>
        <v/>
      </c>
      <c r="AY491" s="44" t="str">
        <f t="shared" si="266"/>
        <v/>
      </c>
      <c r="AZ491" s="44" t="str">
        <f t="shared" si="266"/>
        <v/>
      </c>
    </row>
    <row r="492" spans="2:52" x14ac:dyDescent="0.2">
      <c r="B492" s="37">
        <f t="shared" si="242"/>
        <v>16</v>
      </c>
      <c r="C492" s="37">
        <f t="shared" si="243"/>
        <v>6</v>
      </c>
      <c r="D492" s="37" t="str">
        <f t="shared" si="244"/>
        <v>2003_16_6</v>
      </c>
      <c r="E492" s="37" t="str">
        <f t="shared" si="246"/>
        <v>2_6_16</v>
      </c>
      <c r="F492" s="37">
        <f t="shared" si="247"/>
        <v>2</v>
      </c>
      <c r="G492" s="37">
        <f t="shared" si="248"/>
        <v>187</v>
      </c>
      <c r="H492" s="37">
        <f t="shared" si="249"/>
        <v>2187</v>
      </c>
      <c r="I492" s="44">
        <v>2003</v>
      </c>
      <c r="J492" s="44" t="s">
        <v>215</v>
      </c>
      <c r="K492" s="44" t="s">
        <v>220</v>
      </c>
      <c r="L492" s="44" t="str">
        <f t="shared" si="250"/>
        <v>2003_水産</v>
      </c>
      <c r="M492" s="44" t="str">
        <f t="shared" si="251"/>
        <v>2003_水産_航海・計器</v>
      </c>
      <c r="N492" s="44">
        <f t="shared" si="245"/>
        <v>2187</v>
      </c>
      <c r="P492" s="44">
        <f t="shared" si="252"/>
        <v>491</v>
      </c>
      <c r="X492" s="46">
        <v>89</v>
      </c>
      <c r="Y492" s="43" t="str">
        <f t="shared" si="259"/>
        <v/>
      </c>
      <c r="Z492" s="44" t="str">
        <f t="shared" si="260"/>
        <v/>
      </c>
      <c r="AA492" s="44" t="str">
        <f t="shared" si="264"/>
        <v/>
      </c>
      <c r="AB492" s="44" t="str">
        <f t="shared" si="264"/>
        <v/>
      </c>
      <c r="AC492" s="44" t="str">
        <f t="shared" si="264"/>
        <v/>
      </c>
      <c r="AD492" s="44" t="str">
        <f t="shared" si="264"/>
        <v/>
      </c>
      <c r="AE492" s="44" t="str">
        <f t="shared" si="264"/>
        <v/>
      </c>
      <c r="AF492" s="44" t="str">
        <f t="shared" si="264"/>
        <v/>
      </c>
      <c r="AG492" s="44" t="str">
        <f t="shared" si="264"/>
        <v/>
      </c>
      <c r="AH492" s="44" t="str">
        <f t="shared" si="264"/>
        <v/>
      </c>
      <c r="AI492" s="44" t="str">
        <f t="shared" si="264"/>
        <v/>
      </c>
      <c r="AJ492" s="44" t="str">
        <f t="shared" si="264"/>
        <v/>
      </c>
      <c r="AK492" s="44" t="str">
        <f t="shared" si="265"/>
        <v/>
      </c>
      <c r="AL492" s="44" t="str">
        <f t="shared" si="265"/>
        <v/>
      </c>
      <c r="AM492" s="44" t="str">
        <f t="shared" si="265"/>
        <v/>
      </c>
      <c r="AN492" s="44" t="str">
        <f t="shared" si="265"/>
        <v/>
      </c>
      <c r="AO492" s="44" t="str">
        <f t="shared" si="265"/>
        <v/>
      </c>
      <c r="AP492" s="44" t="str">
        <f t="shared" si="265"/>
        <v/>
      </c>
      <c r="AQ492" s="44" t="str">
        <f t="shared" si="265"/>
        <v/>
      </c>
      <c r="AR492" s="44" t="str">
        <f t="shared" si="265"/>
        <v/>
      </c>
      <c r="AS492" s="44" t="str">
        <f t="shared" si="265"/>
        <v/>
      </c>
      <c r="AT492" s="44" t="str">
        <f t="shared" si="265"/>
        <v/>
      </c>
      <c r="AU492" s="44" t="str">
        <f t="shared" si="266"/>
        <v/>
      </c>
      <c r="AV492" s="44" t="str">
        <f t="shared" si="266"/>
        <v/>
      </c>
      <c r="AW492" s="44" t="str">
        <f t="shared" si="266"/>
        <v/>
      </c>
      <c r="AX492" s="44" t="str">
        <f t="shared" si="266"/>
        <v/>
      </c>
      <c r="AY492" s="44" t="str">
        <f t="shared" si="266"/>
        <v/>
      </c>
      <c r="AZ492" s="44" t="str">
        <f t="shared" si="266"/>
        <v/>
      </c>
    </row>
    <row r="493" spans="2:52" x14ac:dyDescent="0.2">
      <c r="B493" s="37">
        <f t="shared" si="242"/>
        <v>16</v>
      </c>
      <c r="C493" s="37">
        <f t="shared" si="243"/>
        <v>7</v>
      </c>
      <c r="D493" s="37" t="str">
        <f t="shared" si="244"/>
        <v>2003_16_7</v>
      </c>
      <c r="E493" s="37" t="str">
        <f t="shared" si="246"/>
        <v>2_7_16</v>
      </c>
      <c r="F493" s="37">
        <f t="shared" si="247"/>
        <v>2</v>
      </c>
      <c r="G493" s="37">
        <f t="shared" si="248"/>
        <v>188</v>
      </c>
      <c r="H493" s="37">
        <f t="shared" si="249"/>
        <v>2188</v>
      </c>
      <c r="I493" s="44">
        <v>2003</v>
      </c>
      <c r="J493" s="44" t="s">
        <v>215</v>
      </c>
      <c r="K493" s="44" t="s">
        <v>532</v>
      </c>
      <c r="L493" s="44" t="str">
        <f t="shared" si="250"/>
        <v>2003_水産</v>
      </c>
      <c r="M493" s="44" t="str">
        <f t="shared" si="251"/>
        <v>2003_水産_漁船運用</v>
      </c>
      <c r="N493" s="44">
        <f t="shared" si="245"/>
        <v>2188</v>
      </c>
      <c r="P493" s="44">
        <f t="shared" si="252"/>
        <v>492</v>
      </c>
      <c r="X493" s="46">
        <v>90</v>
      </c>
      <c r="Y493" s="43" t="str">
        <f t="shared" si="259"/>
        <v/>
      </c>
      <c r="Z493" s="44" t="str">
        <f t="shared" si="260"/>
        <v/>
      </c>
      <c r="AA493" s="44" t="str">
        <f t="shared" si="264"/>
        <v/>
      </c>
      <c r="AB493" s="44" t="str">
        <f t="shared" si="264"/>
        <v/>
      </c>
      <c r="AC493" s="44" t="str">
        <f t="shared" si="264"/>
        <v/>
      </c>
      <c r="AD493" s="44" t="str">
        <f t="shared" si="264"/>
        <v/>
      </c>
      <c r="AE493" s="44" t="str">
        <f t="shared" si="264"/>
        <v/>
      </c>
      <c r="AF493" s="44" t="str">
        <f t="shared" si="264"/>
        <v/>
      </c>
      <c r="AG493" s="44" t="str">
        <f t="shared" si="264"/>
        <v/>
      </c>
      <c r="AH493" s="44" t="str">
        <f t="shared" si="264"/>
        <v/>
      </c>
      <c r="AI493" s="44" t="str">
        <f t="shared" si="264"/>
        <v/>
      </c>
      <c r="AJ493" s="44" t="str">
        <f t="shared" si="264"/>
        <v/>
      </c>
      <c r="AK493" s="44" t="str">
        <f t="shared" si="265"/>
        <v/>
      </c>
      <c r="AL493" s="44" t="str">
        <f t="shared" si="265"/>
        <v/>
      </c>
      <c r="AM493" s="44" t="str">
        <f t="shared" si="265"/>
        <v/>
      </c>
      <c r="AN493" s="44" t="str">
        <f t="shared" si="265"/>
        <v/>
      </c>
      <c r="AO493" s="44" t="str">
        <f t="shared" si="265"/>
        <v/>
      </c>
      <c r="AP493" s="44" t="str">
        <f t="shared" si="265"/>
        <v/>
      </c>
      <c r="AQ493" s="44" t="str">
        <f t="shared" si="265"/>
        <v/>
      </c>
      <c r="AR493" s="44" t="str">
        <f t="shared" si="265"/>
        <v/>
      </c>
      <c r="AS493" s="44" t="str">
        <f t="shared" si="265"/>
        <v/>
      </c>
      <c r="AT493" s="44" t="str">
        <f t="shared" si="265"/>
        <v/>
      </c>
      <c r="AU493" s="44" t="str">
        <f t="shared" si="266"/>
        <v/>
      </c>
      <c r="AV493" s="44" t="str">
        <f t="shared" si="266"/>
        <v/>
      </c>
      <c r="AW493" s="44" t="str">
        <f t="shared" si="266"/>
        <v/>
      </c>
      <c r="AX493" s="44" t="str">
        <f t="shared" si="266"/>
        <v/>
      </c>
      <c r="AY493" s="44" t="str">
        <f t="shared" si="266"/>
        <v/>
      </c>
      <c r="AZ493" s="44" t="str">
        <f t="shared" si="266"/>
        <v/>
      </c>
    </row>
    <row r="494" spans="2:52" x14ac:dyDescent="0.2">
      <c r="B494" s="37">
        <f t="shared" si="242"/>
        <v>16</v>
      </c>
      <c r="C494" s="37">
        <f t="shared" si="243"/>
        <v>8</v>
      </c>
      <c r="D494" s="37" t="str">
        <f t="shared" si="244"/>
        <v>2003_16_8</v>
      </c>
      <c r="E494" s="37" t="str">
        <f t="shared" si="246"/>
        <v>2_8_16</v>
      </c>
      <c r="F494" s="37">
        <f t="shared" si="247"/>
        <v>2</v>
      </c>
      <c r="G494" s="37">
        <f t="shared" si="248"/>
        <v>189</v>
      </c>
      <c r="H494" s="37">
        <f t="shared" si="249"/>
        <v>2189</v>
      </c>
      <c r="I494" s="44">
        <v>2003</v>
      </c>
      <c r="J494" s="44" t="s">
        <v>215</v>
      </c>
      <c r="K494" s="44" t="s">
        <v>222</v>
      </c>
      <c r="L494" s="44" t="str">
        <f t="shared" si="250"/>
        <v>2003_水産</v>
      </c>
      <c r="M494" s="44" t="str">
        <f t="shared" si="251"/>
        <v>2003_水産_船用機関</v>
      </c>
      <c r="N494" s="44">
        <f t="shared" si="245"/>
        <v>2189</v>
      </c>
      <c r="P494" s="44">
        <f t="shared" si="252"/>
        <v>493</v>
      </c>
    </row>
    <row r="495" spans="2:52" x14ac:dyDescent="0.2">
      <c r="B495" s="37">
        <f t="shared" si="242"/>
        <v>16</v>
      </c>
      <c r="C495" s="37">
        <f t="shared" si="243"/>
        <v>9</v>
      </c>
      <c r="D495" s="37" t="str">
        <f t="shared" si="244"/>
        <v>2003_16_9</v>
      </c>
      <c r="E495" s="37" t="str">
        <f t="shared" si="246"/>
        <v>2_9_16</v>
      </c>
      <c r="F495" s="37">
        <f t="shared" si="247"/>
        <v>2</v>
      </c>
      <c r="G495" s="37">
        <f t="shared" si="248"/>
        <v>190</v>
      </c>
      <c r="H495" s="37">
        <f t="shared" si="249"/>
        <v>2190</v>
      </c>
      <c r="I495" s="44">
        <v>2003</v>
      </c>
      <c r="J495" s="44" t="s">
        <v>215</v>
      </c>
      <c r="K495" s="44" t="s">
        <v>223</v>
      </c>
      <c r="L495" s="44" t="str">
        <f t="shared" si="250"/>
        <v>2003_水産</v>
      </c>
      <c r="M495" s="44" t="str">
        <f t="shared" si="251"/>
        <v>2003_水産_機械設計工作</v>
      </c>
      <c r="N495" s="44">
        <f t="shared" si="245"/>
        <v>2190</v>
      </c>
      <c r="P495" s="44">
        <f t="shared" si="252"/>
        <v>494</v>
      </c>
    </row>
    <row r="496" spans="2:52" x14ac:dyDescent="0.2">
      <c r="B496" s="37">
        <f t="shared" si="242"/>
        <v>16</v>
      </c>
      <c r="C496" s="37">
        <f t="shared" si="243"/>
        <v>10</v>
      </c>
      <c r="D496" s="37" t="str">
        <f t="shared" si="244"/>
        <v>2003_16_10</v>
      </c>
      <c r="E496" s="37" t="str">
        <f t="shared" si="246"/>
        <v>2_10_16</v>
      </c>
      <c r="F496" s="37">
        <f t="shared" si="247"/>
        <v>2</v>
      </c>
      <c r="G496" s="37">
        <f t="shared" si="248"/>
        <v>191</v>
      </c>
      <c r="H496" s="37">
        <f t="shared" si="249"/>
        <v>2191</v>
      </c>
      <c r="I496" s="44">
        <v>2003</v>
      </c>
      <c r="J496" s="44" t="s">
        <v>215</v>
      </c>
      <c r="K496" s="44" t="s">
        <v>535</v>
      </c>
      <c r="L496" s="44" t="str">
        <f t="shared" si="250"/>
        <v>2003_水産</v>
      </c>
      <c r="M496" s="44" t="str">
        <f t="shared" si="251"/>
        <v>2003_水産_電気工学</v>
      </c>
      <c r="N496" s="44">
        <f t="shared" si="245"/>
        <v>2191</v>
      </c>
      <c r="P496" s="44">
        <f t="shared" si="252"/>
        <v>495</v>
      </c>
    </row>
    <row r="497" spans="2:52" x14ac:dyDescent="0.2">
      <c r="B497" s="37">
        <f t="shared" si="242"/>
        <v>16</v>
      </c>
      <c r="C497" s="37">
        <f t="shared" si="243"/>
        <v>11</v>
      </c>
      <c r="D497" s="37" t="str">
        <f t="shared" si="244"/>
        <v>2003_16_11</v>
      </c>
      <c r="E497" s="37" t="str">
        <f t="shared" si="246"/>
        <v>2_11_16</v>
      </c>
      <c r="F497" s="37">
        <f t="shared" si="247"/>
        <v>2</v>
      </c>
      <c r="G497" s="37">
        <f t="shared" si="248"/>
        <v>192</v>
      </c>
      <c r="H497" s="37">
        <f t="shared" si="249"/>
        <v>2192</v>
      </c>
      <c r="I497" s="44">
        <v>2003</v>
      </c>
      <c r="J497" s="44" t="s">
        <v>215</v>
      </c>
      <c r="K497" s="44" t="s">
        <v>536</v>
      </c>
      <c r="L497" s="44" t="str">
        <f t="shared" si="250"/>
        <v>2003_水産</v>
      </c>
      <c r="M497" s="44" t="str">
        <f t="shared" si="251"/>
        <v>2003_水産_通信工学</v>
      </c>
      <c r="N497" s="44">
        <f t="shared" si="245"/>
        <v>2192</v>
      </c>
      <c r="P497" s="44">
        <f t="shared" si="252"/>
        <v>496</v>
      </c>
    </row>
    <row r="498" spans="2:52" x14ac:dyDescent="0.2">
      <c r="B498" s="37">
        <f t="shared" si="242"/>
        <v>16</v>
      </c>
      <c r="C498" s="37">
        <f t="shared" si="243"/>
        <v>12</v>
      </c>
      <c r="D498" s="37" t="str">
        <f t="shared" si="244"/>
        <v>2003_16_12</v>
      </c>
      <c r="E498" s="37" t="str">
        <f t="shared" si="246"/>
        <v>2_12_16</v>
      </c>
      <c r="F498" s="37">
        <f t="shared" si="247"/>
        <v>2</v>
      </c>
      <c r="G498" s="37">
        <f t="shared" si="248"/>
        <v>193</v>
      </c>
      <c r="H498" s="37">
        <f t="shared" si="249"/>
        <v>2193</v>
      </c>
      <c r="I498" s="44">
        <v>2003</v>
      </c>
      <c r="J498" s="44" t="s">
        <v>215</v>
      </c>
      <c r="K498" s="44" t="s">
        <v>537</v>
      </c>
      <c r="L498" s="44" t="str">
        <f t="shared" si="250"/>
        <v>2003_水産</v>
      </c>
      <c r="M498" s="44" t="str">
        <f t="shared" si="251"/>
        <v>2003_水産_電気通信理論</v>
      </c>
      <c r="N498" s="44">
        <f t="shared" si="245"/>
        <v>2193</v>
      </c>
      <c r="P498" s="44">
        <f t="shared" si="252"/>
        <v>497</v>
      </c>
    </row>
    <row r="499" spans="2:52" x14ac:dyDescent="0.2">
      <c r="B499" s="37">
        <f t="shared" si="242"/>
        <v>16</v>
      </c>
      <c r="C499" s="37">
        <f t="shared" si="243"/>
        <v>13</v>
      </c>
      <c r="D499" s="37" t="str">
        <f t="shared" si="244"/>
        <v>2003_16_13</v>
      </c>
      <c r="E499" s="37" t="str">
        <f t="shared" si="246"/>
        <v>2_13_16</v>
      </c>
      <c r="F499" s="37">
        <f t="shared" si="247"/>
        <v>2</v>
      </c>
      <c r="G499" s="37">
        <f t="shared" si="248"/>
        <v>194</v>
      </c>
      <c r="H499" s="37">
        <f t="shared" si="249"/>
        <v>2194</v>
      </c>
      <c r="I499" s="44">
        <v>2003</v>
      </c>
      <c r="J499" s="44" t="s">
        <v>215</v>
      </c>
      <c r="K499" s="44" t="s">
        <v>539</v>
      </c>
      <c r="L499" s="44" t="str">
        <f t="shared" si="250"/>
        <v>2003_水産</v>
      </c>
      <c r="M499" s="44" t="str">
        <f t="shared" si="251"/>
        <v>2003_水産_栽培漁業</v>
      </c>
      <c r="N499" s="44">
        <f t="shared" si="245"/>
        <v>2194</v>
      </c>
      <c r="P499" s="44">
        <f t="shared" si="252"/>
        <v>498</v>
      </c>
    </row>
    <row r="500" spans="2:52" x14ac:dyDescent="0.2">
      <c r="B500" s="37">
        <f t="shared" si="242"/>
        <v>16</v>
      </c>
      <c r="C500" s="37">
        <f t="shared" si="243"/>
        <v>14</v>
      </c>
      <c r="D500" s="37" t="str">
        <f t="shared" si="244"/>
        <v>2003_16_14</v>
      </c>
      <c r="E500" s="37" t="str">
        <f t="shared" si="246"/>
        <v>2_14_16</v>
      </c>
      <c r="F500" s="37">
        <f t="shared" si="247"/>
        <v>2</v>
      </c>
      <c r="G500" s="37">
        <f t="shared" si="248"/>
        <v>195</v>
      </c>
      <c r="H500" s="37">
        <f t="shared" si="249"/>
        <v>2195</v>
      </c>
      <c r="I500" s="44">
        <v>2003</v>
      </c>
      <c r="J500" s="44" t="s">
        <v>215</v>
      </c>
      <c r="K500" s="44" t="s">
        <v>540</v>
      </c>
      <c r="L500" s="44" t="str">
        <f t="shared" si="250"/>
        <v>2003_水産</v>
      </c>
      <c r="M500" s="44" t="str">
        <f t="shared" si="251"/>
        <v>2003_水産_水産生物</v>
      </c>
      <c r="N500" s="44">
        <f t="shared" si="245"/>
        <v>2195</v>
      </c>
      <c r="P500" s="44">
        <f t="shared" si="252"/>
        <v>499</v>
      </c>
    </row>
    <row r="501" spans="2:52" x14ac:dyDescent="0.2">
      <c r="B501" s="37">
        <f t="shared" si="242"/>
        <v>16</v>
      </c>
      <c r="C501" s="37">
        <f t="shared" si="243"/>
        <v>15</v>
      </c>
      <c r="D501" s="37" t="str">
        <f t="shared" si="244"/>
        <v>2003_16_15</v>
      </c>
      <c r="E501" s="37" t="str">
        <f t="shared" si="246"/>
        <v>2_15_16</v>
      </c>
      <c r="F501" s="37">
        <f t="shared" si="247"/>
        <v>2</v>
      </c>
      <c r="G501" s="37">
        <f t="shared" si="248"/>
        <v>196</v>
      </c>
      <c r="H501" s="37">
        <f t="shared" si="249"/>
        <v>2196</v>
      </c>
      <c r="I501" s="44">
        <v>2003</v>
      </c>
      <c r="J501" s="44" t="s">
        <v>215</v>
      </c>
      <c r="K501" s="44" t="s">
        <v>229</v>
      </c>
      <c r="L501" s="44" t="str">
        <f t="shared" si="250"/>
        <v>2003_水産</v>
      </c>
      <c r="M501" s="44" t="str">
        <f t="shared" si="251"/>
        <v>2003_水産_海洋環境</v>
      </c>
      <c r="N501" s="44">
        <f t="shared" si="245"/>
        <v>2196</v>
      </c>
      <c r="P501" s="44">
        <f t="shared" si="252"/>
        <v>500</v>
      </c>
      <c r="V501" s="46">
        <v>6</v>
      </c>
      <c r="W501" s="46" t="str">
        <f>IFERROR(VLOOKUP(V501,$Q:$R,2,0),"")</f>
        <v/>
      </c>
      <c r="Y501" s="47"/>
      <c r="Z501" s="47" t="str">
        <f>IF(W501="","",0)</f>
        <v/>
      </c>
      <c r="AA501" s="47" t="str">
        <f t="shared" ref="AA501:AZ501" si="267">IF(Z501="","",IF(Z501+1&lt;=$W503-3-100*($V501-1),Z501+1,""))</f>
        <v/>
      </c>
      <c r="AB501" s="47" t="str">
        <f t="shared" si="267"/>
        <v/>
      </c>
      <c r="AC501" s="47" t="str">
        <f t="shared" si="267"/>
        <v/>
      </c>
      <c r="AD501" s="47" t="str">
        <f t="shared" si="267"/>
        <v/>
      </c>
      <c r="AE501" s="47" t="str">
        <f t="shared" si="267"/>
        <v/>
      </c>
      <c r="AF501" s="47" t="str">
        <f t="shared" si="267"/>
        <v/>
      </c>
      <c r="AG501" s="47" t="str">
        <f t="shared" si="267"/>
        <v/>
      </c>
      <c r="AH501" s="47" t="str">
        <f t="shared" si="267"/>
        <v/>
      </c>
      <c r="AI501" s="47" t="str">
        <f t="shared" si="267"/>
        <v/>
      </c>
      <c r="AJ501" s="47" t="str">
        <f t="shared" si="267"/>
        <v/>
      </c>
      <c r="AK501" s="47" t="str">
        <f t="shared" si="267"/>
        <v/>
      </c>
      <c r="AL501" s="47" t="str">
        <f t="shared" si="267"/>
        <v/>
      </c>
      <c r="AM501" s="47" t="str">
        <f t="shared" si="267"/>
        <v/>
      </c>
      <c r="AN501" s="47" t="str">
        <f t="shared" si="267"/>
        <v/>
      </c>
      <c r="AO501" s="47" t="str">
        <f t="shared" si="267"/>
        <v/>
      </c>
      <c r="AP501" s="47" t="str">
        <f t="shared" si="267"/>
        <v/>
      </c>
      <c r="AQ501" s="47" t="str">
        <f t="shared" si="267"/>
        <v/>
      </c>
      <c r="AR501" s="47" t="str">
        <f t="shared" si="267"/>
        <v/>
      </c>
      <c r="AS501" s="47" t="str">
        <f t="shared" si="267"/>
        <v/>
      </c>
      <c r="AT501" s="47" t="str">
        <f t="shared" si="267"/>
        <v/>
      </c>
      <c r="AU501" s="47" t="str">
        <f t="shared" si="267"/>
        <v/>
      </c>
      <c r="AV501" s="47" t="str">
        <f t="shared" si="267"/>
        <v/>
      </c>
      <c r="AW501" s="47" t="str">
        <f t="shared" si="267"/>
        <v/>
      </c>
      <c r="AX501" s="47" t="str">
        <f t="shared" si="267"/>
        <v/>
      </c>
      <c r="AY501" s="47" t="str">
        <f t="shared" si="267"/>
        <v/>
      </c>
      <c r="AZ501" s="47" t="str">
        <f t="shared" si="267"/>
        <v/>
      </c>
    </row>
    <row r="502" spans="2:52" x14ac:dyDescent="0.2">
      <c r="B502" s="37">
        <f t="shared" si="242"/>
        <v>16</v>
      </c>
      <c r="C502" s="37">
        <f t="shared" si="243"/>
        <v>16</v>
      </c>
      <c r="D502" s="37" t="str">
        <f t="shared" si="244"/>
        <v>2003_16_16</v>
      </c>
      <c r="E502" s="37" t="str">
        <f t="shared" si="246"/>
        <v>2_16_16</v>
      </c>
      <c r="F502" s="37">
        <f t="shared" si="247"/>
        <v>2</v>
      </c>
      <c r="G502" s="37">
        <f t="shared" si="248"/>
        <v>197</v>
      </c>
      <c r="H502" s="37">
        <f t="shared" si="249"/>
        <v>2197</v>
      </c>
      <c r="I502" s="44">
        <v>2003</v>
      </c>
      <c r="J502" s="44" t="s">
        <v>215</v>
      </c>
      <c r="K502" s="44" t="s">
        <v>595</v>
      </c>
      <c r="L502" s="44" t="str">
        <f t="shared" si="250"/>
        <v>2003_水産</v>
      </c>
      <c r="M502" s="44" t="str">
        <f t="shared" si="251"/>
        <v>2003_水産_操船</v>
      </c>
      <c r="N502" s="44">
        <f t="shared" si="245"/>
        <v>2197</v>
      </c>
      <c r="P502" s="44">
        <f t="shared" si="252"/>
        <v>501</v>
      </c>
      <c r="W502" s="43">
        <f>100*(V501-1)+4</f>
        <v>504</v>
      </c>
      <c r="Z502" s="44" t="str">
        <f>IF(Z501="","","tb"&amp;$W501&amp;"_教科")</f>
        <v/>
      </c>
      <c r="AA502" s="44" t="str">
        <f t="shared" ref="AA502:AZ502" si="268">IF(AA501="","","tb"&amp;$W501&amp;"_"&amp;VLOOKUP(AA501,$X504:$Z593,3,0))</f>
        <v/>
      </c>
      <c r="AB502" s="44" t="str">
        <f t="shared" si="268"/>
        <v/>
      </c>
      <c r="AC502" s="44" t="str">
        <f t="shared" si="268"/>
        <v/>
      </c>
      <c r="AD502" s="44" t="str">
        <f t="shared" si="268"/>
        <v/>
      </c>
      <c r="AE502" s="44" t="str">
        <f t="shared" si="268"/>
        <v/>
      </c>
      <c r="AF502" s="44" t="str">
        <f t="shared" si="268"/>
        <v/>
      </c>
      <c r="AG502" s="44" t="str">
        <f t="shared" si="268"/>
        <v/>
      </c>
      <c r="AH502" s="44" t="str">
        <f t="shared" si="268"/>
        <v/>
      </c>
      <c r="AI502" s="44" t="str">
        <f t="shared" si="268"/>
        <v/>
      </c>
      <c r="AJ502" s="44" t="str">
        <f t="shared" si="268"/>
        <v/>
      </c>
      <c r="AK502" s="44" t="str">
        <f t="shared" si="268"/>
        <v/>
      </c>
      <c r="AL502" s="44" t="str">
        <f t="shared" si="268"/>
        <v/>
      </c>
      <c r="AM502" s="44" t="str">
        <f t="shared" si="268"/>
        <v/>
      </c>
      <c r="AN502" s="44" t="str">
        <f t="shared" si="268"/>
        <v/>
      </c>
      <c r="AO502" s="44" t="str">
        <f t="shared" si="268"/>
        <v/>
      </c>
      <c r="AP502" s="44" t="str">
        <f t="shared" si="268"/>
        <v/>
      </c>
      <c r="AQ502" s="44" t="str">
        <f t="shared" si="268"/>
        <v/>
      </c>
      <c r="AR502" s="44" t="str">
        <f t="shared" si="268"/>
        <v/>
      </c>
      <c r="AS502" s="44" t="str">
        <f t="shared" si="268"/>
        <v/>
      </c>
      <c r="AT502" s="44" t="str">
        <f t="shared" si="268"/>
        <v/>
      </c>
      <c r="AU502" s="44" t="str">
        <f t="shared" si="268"/>
        <v/>
      </c>
      <c r="AV502" s="44" t="str">
        <f t="shared" si="268"/>
        <v/>
      </c>
      <c r="AW502" s="44" t="str">
        <f t="shared" si="268"/>
        <v/>
      </c>
      <c r="AX502" s="44" t="str">
        <f t="shared" si="268"/>
        <v/>
      </c>
      <c r="AY502" s="44" t="str">
        <f t="shared" si="268"/>
        <v/>
      </c>
      <c r="AZ502" s="44" t="str">
        <f t="shared" si="268"/>
        <v/>
      </c>
    </row>
    <row r="503" spans="2:52" x14ac:dyDescent="0.2">
      <c r="B503" s="37">
        <f t="shared" si="242"/>
        <v>16</v>
      </c>
      <c r="C503" s="37">
        <f t="shared" si="243"/>
        <v>17</v>
      </c>
      <c r="D503" s="37" t="str">
        <f t="shared" si="244"/>
        <v>2003_16_17</v>
      </c>
      <c r="E503" s="37" t="str">
        <f t="shared" si="246"/>
        <v>2_17_16</v>
      </c>
      <c r="F503" s="37">
        <f t="shared" si="247"/>
        <v>2</v>
      </c>
      <c r="G503" s="37">
        <f t="shared" si="248"/>
        <v>198</v>
      </c>
      <c r="H503" s="37">
        <f t="shared" si="249"/>
        <v>2198</v>
      </c>
      <c r="I503" s="44">
        <v>2003</v>
      </c>
      <c r="J503" s="44" t="s">
        <v>215</v>
      </c>
      <c r="K503" s="44" t="s">
        <v>543</v>
      </c>
      <c r="L503" s="44" t="str">
        <f t="shared" si="250"/>
        <v>2003_水産</v>
      </c>
      <c r="M503" s="44" t="str">
        <f t="shared" si="251"/>
        <v>2003_水産_水産食品製造</v>
      </c>
      <c r="N503" s="44">
        <f t="shared" si="245"/>
        <v>2198</v>
      </c>
      <c r="P503" s="44">
        <f t="shared" si="252"/>
        <v>502</v>
      </c>
      <c r="W503" s="43">
        <f>IFERROR(VLOOKUP(V501,$Q:$U,5,0)+W502-1,0)</f>
        <v>0</v>
      </c>
      <c r="Z503" s="44" t="str">
        <f>IF(Z501="","","=教育課程!R"&amp;$W502&amp;"C"&amp;COLUMN()&amp;":R"&amp;$W503&amp;"C"&amp;COLUMN())</f>
        <v/>
      </c>
      <c r="AA503" s="44" t="str">
        <f t="shared" ref="AA503:AZ503" si="269">IF(AA501="","","=教育課程!R"&amp;$W502&amp;"C"&amp;COLUMN()&amp;":R"&amp;VLOOKUP(AA501,$X504:$Z593,2,0)+$W502-1&amp;"C"&amp;COLUMN())</f>
        <v/>
      </c>
      <c r="AB503" s="44" t="str">
        <f t="shared" si="269"/>
        <v/>
      </c>
      <c r="AC503" s="44" t="str">
        <f t="shared" si="269"/>
        <v/>
      </c>
      <c r="AD503" s="44" t="str">
        <f t="shared" si="269"/>
        <v/>
      </c>
      <c r="AE503" s="44" t="str">
        <f t="shared" si="269"/>
        <v/>
      </c>
      <c r="AF503" s="44" t="str">
        <f t="shared" si="269"/>
        <v/>
      </c>
      <c r="AG503" s="44" t="str">
        <f t="shared" si="269"/>
        <v/>
      </c>
      <c r="AH503" s="44" t="str">
        <f t="shared" si="269"/>
        <v/>
      </c>
      <c r="AI503" s="44" t="str">
        <f t="shared" si="269"/>
        <v/>
      </c>
      <c r="AJ503" s="44" t="str">
        <f t="shared" si="269"/>
        <v/>
      </c>
      <c r="AK503" s="44" t="str">
        <f t="shared" si="269"/>
        <v/>
      </c>
      <c r="AL503" s="44" t="str">
        <f t="shared" si="269"/>
        <v/>
      </c>
      <c r="AM503" s="44" t="str">
        <f t="shared" si="269"/>
        <v/>
      </c>
      <c r="AN503" s="44" t="str">
        <f t="shared" si="269"/>
        <v/>
      </c>
      <c r="AO503" s="44" t="str">
        <f t="shared" si="269"/>
        <v/>
      </c>
      <c r="AP503" s="44" t="str">
        <f t="shared" si="269"/>
        <v/>
      </c>
      <c r="AQ503" s="44" t="str">
        <f t="shared" si="269"/>
        <v/>
      </c>
      <c r="AR503" s="44" t="str">
        <f t="shared" si="269"/>
        <v/>
      </c>
      <c r="AS503" s="44" t="str">
        <f t="shared" si="269"/>
        <v/>
      </c>
      <c r="AT503" s="44" t="str">
        <f t="shared" si="269"/>
        <v/>
      </c>
      <c r="AU503" s="44" t="str">
        <f t="shared" si="269"/>
        <v/>
      </c>
      <c r="AV503" s="44" t="str">
        <f t="shared" si="269"/>
        <v/>
      </c>
      <c r="AW503" s="44" t="str">
        <f t="shared" si="269"/>
        <v/>
      </c>
      <c r="AX503" s="44" t="str">
        <f t="shared" si="269"/>
        <v/>
      </c>
      <c r="AY503" s="44" t="str">
        <f t="shared" si="269"/>
        <v/>
      </c>
      <c r="AZ503" s="44" t="str">
        <f t="shared" si="269"/>
        <v/>
      </c>
    </row>
    <row r="504" spans="2:52" x14ac:dyDescent="0.2">
      <c r="B504" s="37">
        <f t="shared" si="242"/>
        <v>16</v>
      </c>
      <c r="C504" s="37">
        <f t="shared" si="243"/>
        <v>18</v>
      </c>
      <c r="D504" s="37" t="str">
        <f t="shared" si="244"/>
        <v>2003_16_18</v>
      </c>
      <c r="E504" s="37" t="str">
        <f t="shared" si="246"/>
        <v>2_18_16</v>
      </c>
      <c r="F504" s="37">
        <f t="shared" si="247"/>
        <v>2</v>
      </c>
      <c r="G504" s="37">
        <f t="shared" si="248"/>
        <v>199</v>
      </c>
      <c r="H504" s="37">
        <f t="shared" si="249"/>
        <v>2199</v>
      </c>
      <c r="I504" s="44">
        <v>2003</v>
      </c>
      <c r="J504" s="44" t="s">
        <v>215</v>
      </c>
      <c r="K504" s="44" t="s">
        <v>596</v>
      </c>
      <c r="L504" s="44" t="str">
        <f t="shared" si="250"/>
        <v>2003_水産</v>
      </c>
      <c r="M504" s="44" t="str">
        <f t="shared" si="251"/>
        <v>2003_水産_水産食品管理</v>
      </c>
      <c r="N504" s="44">
        <f t="shared" si="245"/>
        <v>2199</v>
      </c>
      <c r="P504" s="44">
        <f t="shared" si="252"/>
        <v>503</v>
      </c>
      <c r="X504" s="46">
        <v>1</v>
      </c>
      <c r="Y504" s="43" t="str">
        <f t="shared" ref="Y504:Y535" si="270">IF($Z504="","",COUNTIF($L:$L,W$501&amp;"_"&amp;$Z504))</f>
        <v/>
      </c>
      <c r="Z504" s="44" t="str">
        <f t="shared" ref="Z504:Z535" si="271">IFERROR(VLOOKUP($W$501&amp;"_"&amp;$X504&amp;"_1",$D:$J,7,0),"")</f>
        <v/>
      </c>
      <c r="AA504" s="44" t="str">
        <f t="shared" ref="AA504:AJ513" si="272">IFERROR(VLOOKUP($W$501&amp;"_"&amp;AA$501&amp;"_"&amp;$X504,$D:$K,8,0),"")</f>
        <v/>
      </c>
      <c r="AB504" s="44" t="str">
        <f t="shared" si="272"/>
        <v/>
      </c>
      <c r="AC504" s="44" t="str">
        <f t="shared" si="272"/>
        <v/>
      </c>
      <c r="AD504" s="44" t="str">
        <f t="shared" si="272"/>
        <v/>
      </c>
      <c r="AE504" s="44" t="str">
        <f t="shared" si="272"/>
        <v/>
      </c>
      <c r="AF504" s="44" t="str">
        <f t="shared" si="272"/>
        <v/>
      </c>
      <c r="AG504" s="44" t="str">
        <f t="shared" si="272"/>
        <v/>
      </c>
      <c r="AH504" s="44" t="str">
        <f t="shared" si="272"/>
        <v/>
      </c>
      <c r="AI504" s="44" t="str">
        <f t="shared" si="272"/>
        <v/>
      </c>
      <c r="AJ504" s="44" t="str">
        <f t="shared" si="272"/>
        <v/>
      </c>
      <c r="AK504" s="44" t="str">
        <f t="shared" ref="AK504:AT513" si="273">IFERROR(VLOOKUP($W$501&amp;"_"&amp;AK$501&amp;"_"&amp;$X504,$D:$K,8,0),"")</f>
        <v/>
      </c>
      <c r="AL504" s="44" t="str">
        <f t="shared" si="273"/>
        <v/>
      </c>
      <c r="AM504" s="44" t="str">
        <f t="shared" si="273"/>
        <v/>
      </c>
      <c r="AN504" s="44" t="str">
        <f t="shared" si="273"/>
        <v/>
      </c>
      <c r="AO504" s="44" t="str">
        <f t="shared" si="273"/>
        <v/>
      </c>
      <c r="AP504" s="44" t="str">
        <f t="shared" si="273"/>
        <v/>
      </c>
      <c r="AQ504" s="44" t="str">
        <f t="shared" si="273"/>
        <v/>
      </c>
      <c r="AR504" s="44" t="str">
        <f t="shared" si="273"/>
        <v/>
      </c>
      <c r="AS504" s="44" t="str">
        <f t="shared" si="273"/>
        <v/>
      </c>
      <c r="AT504" s="44" t="str">
        <f t="shared" si="273"/>
        <v/>
      </c>
      <c r="AU504" s="44" t="str">
        <f t="shared" ref="AU504:AZ513" si="274">IFERROR(VLOOKUP($W$501&amp;"_"&amp;AU$501&amp;"_"&amp;$X504,$D:$K,8,0),"")</f>
        <v/>
      </c>
      <c r="AV504" s="44" t="str">
        <f t="shared" si="274"/>
        <v/>
      </c>
      <c r="AW504" s="44" t="str">
        <f t="shared" si="274"/>
        <v/>
      </c>
      <c r="AX504" s="44" t="str">
        <f t="shared" si="274"/>
        <v/>
      </c>
      <c r="AY504" s="44" t="str">
        <f t="shared" si="274"/>
        <v/>
      </c>
      <c r="AZ504" s="44" t="str">
        <f t="shared" si="274"/>
        <v/>
      </c>
    </row>
    <row r="505" spans="2:52" x14ac:dyDescent="0.2">
      <c r="B505" s="37">
        <f t="shared" si="242"/>
        <v>16</v>
      </c>
      <c r="C505" s="37">
        <f t="shared" si="243"/>
        <v>19</v>
      </c>
      <c r="D505" s="37" t="str">
        <f t="shared" si="244"/>
        <v>2003_16_19</v>
      </c>
      <c r="E505" s="37" t="str">
        <f t="shared" si="246"/>
        <v>2_19_16</v>
      </c>
      <c r="F505" s="37">
        <f t="shared" si="247"/>
        <v>2</v>
      </c>
      <c r="G505" s="37">
        <f t="shared" si="248"/>
        <v>200</v>
      </c>
      <c r="H505" s="37">
        <f t="shared" si="249"/>
        <v>2200</v>
      </c>
      <c r="I505" s="44">
        <v>2003</v>
      </c>
      <c r="J505" s="44" t="s">
        <v>215</v>
      </c>
      <c r="K505" s="44" t="s">
        <v>232</v>
      </c>
      <c r="L505" s="44" t="str">
        <f t="shared" si="250"/>
        <v>2003_水産</v>
      </c>
      <c r="M505" s="44" t="str">
        <f t="shared" si="251"/>
        <v>2003_水産_水産流通</v>
      </c>
      <c r="N505" s="44">
        <f t="shared" si="245"/>
        <v>2200</v>
      </c>
      <c r="P505" s="44">
        <f t="shared" si="252"/>
        <v>504</v>
      </c>
      <c r="X505" s="46">
        <v>2</v>
      </c>
      <c r="Y505" s="43" t="str">
        <f t="shared" si="270"/>
        <v/>
      </c>
      <c r="Z505" s="44" t="str">
        <f t="shared" si="271"/>
        <v/>
      </c>
      <c r="AA505" s="44" t="str">
        <f t="shared" si="272"/>
        <v/>
      </c>
      <c r="AB505" s="44" t="str">
        <f t="shared" si="272"/>
        <v/>
      </c>
      <c r="AC505" s="44" t="str">
        <f t="shared" si="272"/>
        <v/>
      </c>
      <c r="AD505" s="44" t="str">
        <f t="shared" si="272"/>
        <v/>
      </c>
      <c r="AE505" s="44" t="str">
        <f t="shared" si="272"/>
        <v/>
      </c>
      <c r="AF505" s="44" t="str">
        <f t="shared" si="272"/>
        <v/>
      </c>
      <c r="AG505" s="44" t="str">
        <f t="shared" si="272"/>
        <v/>
      </c>
      <c r="AH505" s="44" t="str">
        <f t="shared" si="272"/>
        <v/>
      </c>
      <c r="AI505" s="44" t="str">
        <f t="shared" si="272"/>
        <v/>
      </c>
      <c r="AJ505" s="44" t="str">
        <f t="shared" si="272"/>
        <v/>
      </c>
      <c r="AK505" s="44" t="str">
        <f t="shared" si="273"/>
        <v/>
      </c>
      <c r="AL505" s="44" t="str">
        <f t="shared" si="273"/>
        <v/>
      </c>
      <c r="AM505" s="44" t="str">
        <f t="shared" si="273"/>
        <v/>
      </c>
      <c r="AN505" s="44" t="str">
        <f t="shared" si="273"/>
        <v/>
      </c>
      <c r="AO505" s="44" t="str">
        <f t="shared" si="273"/>
        <v/>
      </c>
      <c r="AP505" s="44" t="str">
        <f t="shared" si="273"/>
        <v/>
      </c>
      <c r="AQ505" s="44" t="str">
        <f t="shared" si="273"/>
        <v/>
      </c>
      <c r="AR505" s="44" t="str">
        <f t="shared" si="273"/>
        <v/>
      </c>
      <c r="AS505" s="44" t="str">
        <f t="shared" si="273"/>
        <v/>
      </c>
      <c r="AT505" s="44" t="str">
        <f t="shared" si="273"/>
        <v/>
      </c>
      <c r="AU505" s="44" t="str">
        <f t="shared" si="274"/>
        <v/>
      </c>
      <c r="AV505" s="44" t="str">
        <f t="shared" si="274"/>
        <v/>
      </c>
      <c r="AW505" s="44" t="str">
        <f t="shared" si="274"/>
        <v/>
      </c>
      <c r="AX505" s="44" t="str">
        <f t="shared" si="274"/>
        <v/>
      </c>
      <c r="AY505" s="44" t="str">
        <f t="shared" si="274"/>
        <v/>
      </c>
      <c r="AZ505" s="44" t="str">
        <f t="shared" si="274"/>
        <v/>
      </c>
    </row>
    <row r="506" spans="2:52" x14ac:dyDescent="0.2">
      <c r="B506" s="37">
        <f t="shared" si="242"/>
        <v>16</v>
      </c>
      <c r="C506" s="37">
        <f t="shared" si="243"/>
        <v>20</v>
      </c>
      <c r="D506" s="37" t="str">
        <f t="shared" si="244"/>
        <v>2003_16_20</v>
      </c>
      <c r="E506" s="37" t="str">
        <f t="shared" si="246"/>
        <v>2_20_16</v>
      </c>
      <c r="F506" s="37">
        <f t="shared" si="247"/>
        <v>2</v>
      </c>
      <c r="G506" s="37">
        <f t="shared" si="248"/>
        <v>201</v>
      </c>
      <c r="H506" s="37">
        <f t="shared" si="249"/>
        <v>2201</v>
      </c>
      <c r="I506" s="44">
        <v>2003</v>
      </c>
      <c r="J506" s="44" t="s">
        <v>215</v>
      </c>
      <c r="K506" s="44" t="s">
        <v>233</v>
      </c>
      <c r="L506" s="44" t="str">
        <f t="shared" si="250"/>
        <v>2003_水産</v>
      </c>
      <c r="M506" s="44" t="str">
        <f t="shared" si="251"/>
        <v>2003_水産_ダイビング</v>
      </c>
      <c r="N506" s="44">
        <f t="shared" si="245"/>
        <v>2201</v>
      </c>
      <c r="P506" s="44">
        <f t="shared" si="252"/>
        <v>505</v>
      </c>
      <c r="X506" s="46">
        <v>3</v>
      </c>
      <c r="Y506" s="43" t="str">
        <f t="shared" si="270"/>
        <v/>
      </c>
      <c r="Z506" s="44" t="str">
        <f t="shared" si="271"/>
        <v/>
      </c>
      <c r="AA506" s="44" t="str">
        <f t="shared" si="272"/>
        <v/>
      </c>
      <c r="AB506" s="44" t="str">
        <f t="shared" si="272"/>
        <v/>
      </c>
      <c r="AC506" s="44" t="str">
        <f t="shared" si="272"/>
        <v/>
      </c>
      <c r="AD506" s="44" t="str">
        <f t="shared" si="272"/>
        <v/>
      </c>
      <c r="AE506" s="44" t="str">
        <f t="shared" si="272"/>
        <v/>
      </c>
      <c r="AF506" s="44" t="str">
        <f t="shared" si="272"/>
        <v/>
      </c>
      <c r="AG506" s="44" t="str">
        <f t="shared" si="272"/>
        <v/>
      </c>
      <c r="AH506" s="44" t="str">
        <f t="shared" si="272"/>
        <v/>
      </c>
      <c r="AI506" s="44" t="str">
        <f t="shared" si="272"/>
        <v/>
      </c>
      <c r="AJ506" s="44" t="str">
        <f t="shared" si="272"/>
        <v/>
      </c>
      <c r="AK506" s="44" t="str">
        <f t="shared" si="273"/>
        <v/>
      </c>
      <c r="AL506" s="44" t="str">
        <f t="shared" si="273"/>
        <v/>
      </c>
      <c r="AM506" s="44" t="str">
        <f t="shared" si="273"/>
        <v/>
      </c>
      <c r="AN506" s="44" t="str">
        <f t="shared" si="273"/>
        <v/>
      </c>
      <c r="AO506" s="44" t="str">
        <f t="shared" si="273"/>
        <v/>
      </c>
      <c r="AP506" s="44" t="str">
        <f t="shared" si="273"/>
        <v/>
      </c>
      <c r="AQ506" s="44" t="str">
        <f t="shared" si="273"/>
        <v/>
      </c>
      <c r="AR506" s="44" t="str">
        <f t="shared" si="273"/>
        <v/>
      </c>
      <c r="AS506" s="44" t="str">
        <f t="shared" si="273"/>
        <v/>
      </c>
      <c r="AT506" s="44" t="str">
        <f t="shared" si="273"/>
        <v/>
      </c>
      <c r="AU506" s="44" t="str">
        <f t="shared" si="274"/>
        <v/>
      </c>
      <c r="AV506" s="44" t="str">
        <f t="shared" si="274"/>
        <v/>
      </c>
      <c r="AW506" s="44" t="str">
        <f t="shared" si="274"/>
        <v/>
      </c>
      <c r="AX506" s="44" t="str">
        <f t="shared" si="274"/>
        <v/>
      </c>
      <c r="AY506" s="44" t="str">
        <f t="shared" si="274"/>
        <v/>
      </c>
      <c r="AZ506" s="44" t="str">
        <f t="shared" si="274"/>
        <v/>
      </c>
    </row>
    <row r="507" spans="2:52" x14ac:dyDescent="0.2">
      <c r="B507" s="37">
        <f t="shared" si="242"/>
        <v>16</v>
      </c>
      <c r="C507" s="37">
        <f t="shared" si="243"/>
        <v>21</v>
      </c>
      <c r="D507" s="37" t="str">
        <f t="shared" si="244"/>
        <v>2003_16_21</v>
      </c>
      <c r="E507" s="37" t="str">
        <f t="shared" si="246"/>
        <v>2_21_16</v>
      </c>
      <c r="F507" s="37">
        <f t="shared" si="247"/>
        <v>2</v>
      </c>
      <c r="G507" s="37">
        <f t="shared" si="248"/>
        <v>202</v>
      </c>
      <c r="H507" s="37">
        <f t="shared" si="249"/>
        <v>2202</v>
      </c>
      <c r="I507" s="44">
        <v>2003</v>
      </c>
      <c r="J507" s="44" t="s">
        <v>215</v>
      </c>
      <c r="K507" s="44" t="s">
        <v>568</v>
      </c>
      <c r="L507" s="44" t="str">
        <f t="shared" si="250"/>
        <v>2003_水産</v>
      </c>
      <c r="M507" s="44" t="str">
        <f t="shared" si="251"/>
        <v>2003_水産_学校設定科目</v>
      </c>
      <c r="N507" s="44">
        <f t="shared" si="245"/>
        <v>2202</v>
      </c>
      <c r="P507" s="44">
        <f t="shared" si="252"/>
        <v>506</v>
      </c>
      <c r="X507" s="46">
        <v>4</v>
      </c>
      <c r="Y507" s="43" t="str">
        <f t="shared" si="270"/>
        <v/>
      </c>
      <c r="Z507" s="44" t="str">
        <f t="shared" si="271"/>
        <v/>
      </c>
      <c r="AA507" s="44" t="str">
        <f t="shared" si="272"/>
        <v/>
      </c>
      <c r="AB507" s="44" t="str">
        <f t="shared" si="272"/>
        <v/>
      </c>
      <c r="AC507" s="44" t="str">
        <f t="shared" si="272"/>
        <v/>
      </c>
      <c r="AD507" s="44" t="str">
        <f t="shared" si="272"/>
        <v/>
      </c>
      <c r="AE507" s="44" t="str">
        <f t="shared" si="272"/>
        <v/>
      </c>
      <c r="AF507" s="44" t="str">
        <f t="shared" si="272"/>
        <v/>
      </c>
      <c r="AG507" s="44" t="str">
        <f t="shared" si="272"/>
        <v/>
      </c>
      <c r="AH507" s="44" t="str">
        <f t="shared" si="272"/>
        <v/>
      </c>
      <c r="AI507" s="44" t="str">
        <f t="shared" si="272"/>
        <v/>
      </c>
      <c r="AJ507" s="44" t="str">
        <f t="shared" si="272"/>
        <v/>
      </c>
      <c r="AK507" s="44" t="str">
        <f t="shared" si="273"/>
        <v/>
      </c>
      <c r="AL507" s="44" t="str">
        <f t="shared" si="273"/>
        <v/>
      </c>
      <c r="AM507" s="44" t="str">
        <f t="shared" si="273"/>
        <v/>
      </c>
      <c r="AN507" s="44" t="str">
        <f t="shared" si="273"/>
        <v/>
      </c>
      <c r="AO507" s="44" t="str">
        <f t="shared" si="273"/>
        <v/>
      </c>
      <c r="AP507" s="44" t="str">
        <f t="shared" si="273"/>
        <v/>
      </c>
      <c r="AQ507" s="44" t="str">
        <f t="shared" si="273"/>
        <v/>
      </c>
      <c r="AR507" s="44" t="str">
        <f t="shared" si="273"/>
        <v/>
      </c>
      <c r="AS507" s="44" t="str">
        <f t="shared" si="273"/>
        <v/>
      </c>
      <c r="AT507" s="44" t="str">
        <f t="shared" si="273"/>
        <v/>
      </c>
      <c r="AU507" s="44" t="str">
        <f t="shared" si="274"/>
        <v/>
      </c>
      <c r="AV507" s="44" t="str">
        <f t="shared" si="274"/>
        <v/>
      </c>
      <c r="AW507" s="44" t="str">
        <f t="shared" si="274"/>
        <v/>
      </c>
      <c r="AX507" s="44" t="str">
        <f t="shared" si="274"/>
        <v/>
      </c>
      <c r="AY507" s="44" t="str">
        <f t="shared" si="274"/>
        <v/>
      </c>
      <c r="AZ507" s="44" t="str">
        <f t="shared" si="274"/>
        <v/>
      </c>
    </row>
    <row r="508" spans="2:52" x14ac:dyDescent="0.2">
      <c r="B508" s="37">
        <f t="shared" si="242"/>
        <v>17</v>
      </c>
      <c r="C508" s="37">
        <f t="shared" si="243"/>
        <v>1</v>
      </c>
      <c r="D508" s="37" t="str">
        <f t="shared" si="244"/>
        <v>2003_17_1</v>
      </c>
      <c r="E508" s="37" t="str">
        <f t="shared" si="246"/>
        <v>2_1_17</v>
      </c>
      <c r="F508" s="37">
        <f t="shared" si="247"/>
        <v>2</v>
      </c>
      <c r="G508" s="37">
        <f t="shared" si="248"/>
        <v>203</v>
      </c>
      <c r="H508" s="37">
        <f t="shared" si="249"/>
        <v>2203</v>
      </c>
      <c r="I508" s="44">
        <v>2003</v>
      </c>
      <c r="J508" s="44" t="s">
        <v>597</v>
      </c>
      <c r="K508" s="44" t="s">
        <v>235</v>
      </c>
      <c r="L508" s="44" t="str">
        <f t="shared" si="250"/>
        <v>2003_専・家庭</v>
      </c>
      <c r="M508" s="44" t="str">
        <f t="shared" si="251"/>
        <v>2003_専・家庭_生活産業基礎</v>
      </c>
      <c r="N508" s="44">
        <f t="shared" si="245"/>
        <v>2203</v>
      </c>
      <c r="P508" s="44">
        <f t="shared" si="252"/>
        <v>507</v>
      </c>
      <c r="X508" s="46">
        <v>5</v>
      </c>
      <c r="Y508" s="43" t="str">
        <f t="shared" si="270"/>
        <v/>
      </c>
      <c r="Z508" s="44" t="str">
        <f t="shared" si="271"/>
        <v/>
      </c>
      <c r="AA508" s="44" t="str">
        <f t="shared" si="272"/>
        <v/>
      </c>
      <c r="AB508" s="44" t="str">
        <f t="shared" si="272"/>
        <v/>
      </c>
      <c r="AC508" s="44" t="str">
        <f t="shared" si="272"/>
        <v/>
      </c>
      <c r="AD508" s="44" t="str">
        <f t="shared" si="272"/>
        <v/>
      </c>
      <c r="AE508" s="44" t="str">
        <f t="shared" si="272"/>
        <v/>
      </c>
      <c r="AF508" s="44" t="str">
        <f t="shared" si="272"/>
        <v/>
      </c>
      <c r="AG508" s="44" t="str">
        <f t="shared" si="272"/>
        <v/>
      </c>
      <c r="AH508" s="44" t="str">
        <f t="shared" si="272"/>
        <v/>
      </c>
      <c r="AI508" s="44" t="str">
        <f t="shared" si="272"/>
        <v/>
      </c>
      <c r="AJ508" s="44" t="str">
        <f t="shared" si="272"/>
        <v/>
      </c>
      <c r="AK508" s="44" t="str">
        <f t="shared" si="273"/>
        <v/>
      </c>
      <c r="AL508" s="44" t="str">
        <f t="shared" si="273"/>
        <v/>
      </c>
      <c r="AM508" s="44" t="str">
        <f t="shared" si="273"/>
        <v/>
      </c>
      <c r="AN508" s="44" t="str">
        <f t="shared" si="273"/>
        <v/>
      </c>
      <c r="AO508" s="44" t="str">
        <f t="shared" si="273"/>
        <v/>
      </c>
      <c r="AP508" s="44" t="str">
        <f t="shared" si="273"/>
        <v/>
      </c>
      <c r="AQ508" s="44" t="str">
        <f t="shared" si="273"/>
        <v/>
      </c>
      <c r="AR508" s="44" t="str">
        <f t="shared" si="273"/>
        <v/>
      </c>
      <c r="AS508" s="44" t="str">
        <f t="shared" si="273"/>
        <v/>
      </c>
      <c r="AT508" s="44" t="str">
        <f t="shared" si="273"/>
        <v/>
      </c>
      <c r="AU508" s="44" t="str">
        <f t="shared" si="274"/>
        <v/>
      </c>
      <c r="AV508" s="44" t="str">
        <f t="shared" si="274"/>
        <v/>
      </c>
      <c r="AW508" s="44" t="str">
        <f t="shared" si="274"/>
        <v/>
      </c>
      <c r="AX508" s="44" t="str">
        <f t="shared" si="274"/>
        <v/>
      </c>
      <c r="AY508" s="44" t="str">
        <f t="shared" si="274"/>
        <v/>
      </c>
      <c r="AZ508" s="44" t="str">
        <f t="shared" si="274"/>
        <v/>
      </c>
    </row>
    <row r="509" spans="2:52" x14ac:dyDescent="0.2">
      <c r="B509" s="37">
        <f t="shared" si="242"/>
        <v>17</v>
      </c>
      <c r="C509" s="37">
        <f t="shared" si="243"/>
        <v>2</v>
      </c>
      <c r="D509" s="37" t="str">
        <f t="shared" si="244"/>
        <v>2003_17_2</v>
      </c>
      <c r="E509" s="37" t="str">
        <f t="shared" si="246"/>
        <v>2_2_17</v>
      </c>
      <c r="F509" s="37">
        <f t="shared" si="247"/>
        <v>2</v>
      </c>
      <c r="G509" s="37">
        <f t="shared" si="248"/>
        <v>204</v>
      </c>
      <c r="H509" s="37">
        <f t="shared" si="249"/>
        <v>2204</v>
      </c>
      <c r="I509" s="44">
        <v>2003</v>
      </c>
      <c r="J509" s="44" t="s">
        <v>597</v>
      </c>
      <c r="K509" s="44" t="s">
        <v>113</v>
      </c>
      <c r="L509" s="44" t="str">
        <f t="shared" si="250"/>
        <v>2003_専・家庭</v>
      </c>
      <c r="M509" s="44" t="str">
        <f t="shared" si="251"/>
        <v>2003_専・家庭_課題研究</v>
      </c>
      <c r="N509" s="44">
        <f t="shared" si="245"/>
        <v>2204</v>
      </c>
      <c r="P509" s="44">
        <f t="shared" si="252"/>
        <v>508</v>
      </c>
      <c r="X509" s="46">
        <v>6</v>
      </c>
      <c r="Y509" s="43" t="str">
        <f t="shared" si="270"/>
        <v/>
      </c>
      <c r="Z509" s="44" t="str">
        <f t="shared" si="271"/>
        <v/>
      </c>
      <c r="AA509" s="44" t="str">
        <f t="shared" si="272"/>
        <v/>
      </c>
      <c r="AB509" s="44" t="str">
        <f t="shared" si="272"/>
        <v/>
      </c>
      <c r="AC509" s="44" t="str">
        <f t="shared" si="272"/>
        <v/>
      </c>
      <c r="AD509" s="44" t="str">
        <f t="shared" si="272"/>
        <v/>
      </c>
      <c r="AE509" s="44" t="str">
        <f t="shared" si="272"/>
        <v/>
      </c>
      <c r="AF509" s="44" t="str">
        <f t="shared" si="272"/>
        <v/>
      </c>
      <c r="AG509" s="44" t="str">
        <f t="shared" si="272"/>
        <v/>
      </c>
      <c r="AH509" s="44" t="str">
        <f t="shared" si="272"/>
        <v/>
      </c>
      <c r="AI509" s="44" t="str">
        <f t="shared" si="272"/>
        <v/>
      </c>
      <c r="AJ509" s="44" t="str">
        <f t="shared" si="272"/>
        <v/>
      </c>
      <c r="AK509" s="44" t="str">
        <f t="shared" si="273"/>
        <v/>
      </c>
      <c r="AL509" s="44" t="str">
        <f t="shared" si="273"/>
        <v/>
      </c>
      <c r="AM509" s="44" t="str">
        <f t="shared" si="273"/>
        <v/>
      </c>
      <c r="AN509" s="44" t="str">
        <f t="shared" si="273"/>
        <v/>
      </c>
      <c r="AO509" s="44" t="str">
        <f t="shared" si="273"/>
        <v/>
      </c>
      <c r="AP509" s="44" t="str">
        <f t="shared" si="273"/>
        <v/>
      </c>
      <c r="AQ509" s="44" t="str">
        <f t="shared" si="273"/>
        <v/>
      </c>
      <c r="AR509" s="44" t="str">
        <f t="shared" si="273"/>
        <v/>
      </c>
      <c r="AS509" s="44" t="str">
        <f t="shared" si="273"/>
        <v/>
      </c>
      <c r="AT509" s="44" t="str">
        <f t="shared" si="273"/>
        <v/>
      </c>
      <c r="AU509" s="44" t="str">
        <f t="shared" si="274"/>
        <v/>
      </c>
      <c r="AV509" s="44" t="str">
        <f t="shared" si="274"/>
        <v/>
      </c>
      <c r="AW509" s="44" t="str">
        <f t="shared" si="274"/>
        <v/>
      </c>
      <c r="AX509" s="44" t="str">
        <f t="shared" si="274"/>
        <v/>
      </c>
      <c r="AY509" s="44" t="str">
        <f t="shared" si="274"/>
        <v/>
      </c>
      <c r="AZ509" s="44" t="str">
        <f t="shared" si="274"/>
        <v/>
      </c>
    </row>
    <row r="510" spans="2:52" x14ac:dyDescent="0.2">
      <c r="B510" s="37">
        <f t="shared" si="242"/>
        <v>17</v>
      </c>
      <c r="C510" s="37">
        <f t="shared" si="243"/>
        <v>3</v>
      </c>
      <c r="D510" s="37" t="str">
        <f t="shared" si="244"/>
        <v>2003_17_3</v>
      </c>
      <c r="E510" s="37" t="str">
        <f t="shared" si="246"/>
        <v>2_3_17</v>
      </c>
      <c r="F510" s="37">
        <f t="shared" si="247"/>
        <v>2</v>
      </c>
      <c r="G510" s="37">
        <f t="shared" si="248"/>
        <v>205</v>
      </c>
      <c r="H510" s="37">
        <f t="shared" si="249"/>
        <v>2205</v>
      </c>
      <c r="I510" s="44">
        <v>2003</v>
      </c>
      <c r="J510" s="44" t="s">
        <v>597</v>
      </c>
      <c r="K510" s="44" t="s">
        <v>453</v>
      </c>
      <c r="L510" s="44" t="str">
        <f t="shared" si="250"/>
        <v>2003_専・家庭</v>
      </c>
      <c r="M510" s="44" t="str">
        <f t="shared" si="251"/>
        <v>2003_専・家庭_家庭情報処理</v>
      </c>
      <c r="N510" s="44">
        <f t="shared" si="245"/>
        <v>2205</v>
      </c>
      <c r="P510" s="44">
        <f t="shared" si="252"/>
        <v>509</v>
      </c>
      <c r="X510" s="46">
        <v>7</v>
      </c>
      <c r="Y510" s="43" t="str">
        <f t="shared" si="270"/>
        <v/>
      </c>
      <c r="Z510" s="44" t="str">
        <f t="shared" si="271"/>
        <v/>
      </c>
      <c r="AA510" s="44" t="str">
        <f t="shared" si="272"/>
        <v/>
      </c>
      <c r="AB510" s="44" t="str">
        <f t="shared" si="272"/>
        <v/>
      </c>
      <c r="AC510" s="44" t="str">
        <f t="shared" si="272"/>
        <v/>
      </c>
      <c r="AD510" s="44" t="str">
        <f t="shared" si="272"/>
        <v/>
      </c>
      <c r="AE510" s="44" t="str">
        <f t="shared" si="272"/>
        <v/>
      </c>
      <c r="AF510" s="44" t="str">
        <f t="shared" si="272"/>
        <v/>
      </c>
      <c r="AG510" s="44" t="str">
        <f t="shared" si="272"/>
        <v/>
      </c>
      <c r="AH510" s="44" t="str">
        <f t="shared" si="272"/>
        <v/>
      </c>
      <c r="AI510" s="44" t="str">
        <f t="shared" si="272"/>
        <v/>
      </c>
      <c r="AJ510" s="44" t="str">
        <f t="shared" si="272"/>
        <v/>
      </c>
      <c r="AK510" s="44" t="str">
        <f t="shared" si="273"/>
        <v/>
      </c>
      <c r="AL510" s="44" t="str">
        <f t="shared" si="273"/>
        <v/>
      </c>
      <c r="AM510" s="44" t="str">
        <f t="shared" si="273"/>
        <v/>
      </c>
      <c r="AN510" s="44" t="str">
        <f t="shared" si="273"/>
        <v/>
      </c>
      <c r="AO510" s="44" t="str">
        <f t="shared" si="273"/>
        <v/>
      </c>
      <c r="AP510" s="44" t="str">
        <f t="shared" si="273"/>
        <v/>
      </c>
      <c r="AQ510" s="44" t="str">
        <f t="shared" si="273"/>
        <v/>
      </c>
      <c r="AR510" s="44" t="str">
        <f t="shared" si="273"/>
        <v/>
      </c>
      <c r="AS510" s="44" t="str">
        <f t="shared" si="273"/>
        <v/>
      </c>
      <c r="AT510" s="44" t="str">
        <f t="shared" si="273"/>
        <v/>
      </c>
      <c r="AU510" s="44" t="str">
        <f t="shared" si="274"/>
        <v/>
      </c>
      <c r="AV510" s="44" t="str">
        <f t="shared" si="274"/>
        <v/>
      </c>
      <c r="AW510" s="44" t="str">
        <f t="shared" si="274"/>
        <v/>
      </c>
      <c r="AX510" s="44" t="str">
        <f t="shared" si="274"/>
        <v/>
      </c>
      <c r="AY510" s="44" t="str">
        <f t="shared" si="274"/>
        <v/>
      </c>
      <c r="AZ510" s="44" t="str">
        <f t="shared" si="274"/>
        <v/>
      </c>
    </row>
    <row r="511" spans="2:52" x14ac:dyDescent="0.2">
      <c r="B511" s="37">
        <f t="shared" si="242"/>
        <v>17</v>
      </c>
      <c r="C511" s="37">
        <f t="shared" si="243"/>
        <v>4</v>
      </c>
      <c r="D511" s="37" t="str">
        <f t="shared" si="244"/>
        <v>2003_17_4</v>
      </c>
      <c r="E511" s="37" t="str">
        <f t="shared" si="246"/>
        <v>2_4_17</v>
      </c>
      <c r="F511" s="37">
        <f t="shared" si="247"/>
        <v>2</v>
      </c>
      <c r="G511" s="37">
        <f t="shared" si="248"/>
        <v>206</v>
      </c>
      <c r="H511" s="37">
        <f t="shared" si="249"/>
        <v>2206</v>
      </c>
      <c r="I511" s="44">
        <v>2003</v>
      </c>
      <c r="J511" s="44" t="s">
        <v>597</v>
      </c>
      <c r="K511" s="44" t="s">
        <v>237</v>
      </c>
      <c r="L511" s="44" t="str">
        <f t="shared" si="250"/>
        <v>2003_専・家庭</v>
      </c>
      <c r="M511" s="44" t="str">
        <f t="shared" si="251"/>
        <v>2003_専・家庭_消費生活</v>
      </c>
      <c r="N511" s="44">
        <f t="shared" si="245"/>
        <v>2206</v>
      </c>
      <c r="P511" s="44">
        <f t="shared" si="252"/>
        <v>510</v>
      </c>
      <c r="X511" s="46">
        <v>8</v>
      </c>
      <c r="Y511" s="43" t="str">
        <f t="shared" si="270"/>
        <v/>
      </c>
      <c r="Z511" s="44" t="str">
        <f t="shared" si="271"/>
        <v/>
      </c>
      <c r="AA511" s="44" t="str">
        <f t="shared" si="272"/>
        <v/>
      </c>
      <c r="AB511" s="44" t="str">
        <f t="shared" si="272"/>
        <v/>
      </c>
      <c r="AC511" s="44" t="str">
        <f t="shared" si="272"/>
        <v/>
      </c>
      <c r="AD511" s="44" t="str">
        <f t="shared" si="272"/>
        <v/>
      </c>
      <c r="AE511" s="44" t="str">
        <f t="shared" si="272"/>
        <v/>
      </c>
      <c r="AF511" s="44" t="str">
        <f t="shared" si="272"/>
        <v/>
      </c>
      <c r="AG511" s="44" t="str">
        <f t="shared" si="272"/>
        <v/>
      </c>
      <c r="AH511" s="44" t="str">
        <f t="shared" si="272"/>
        <v/>
      </c>
      <c r="AI511" s="44" t="str">
        <f t="shared" si="272"/>
        <v/>
      </c>
      <c r="AJ511" s="44" t="str">
        <f t="shared" si="272"/>
        <v/>
      </c>
      <c r="AK511" s="44" t="str">
        <f t="shared" si="273"/>
        <v/>
      </c>
      <c r="AL511" s="44" t="str">
        <f t="shared" si="273"/>
        <v/>
      </c>
      <c r="AM511" s="44" t="str">
        <f t="shared" si="273"/>
        <v/>
      </c>
      <c r="AN511" s="44" t="str">
        <f t="shared" si="273"/>
        <v/>
      </c>
      <c r="AO511" s="44" t="str">
        <f t="shared" si="273"/>
        <v/>
      </c>
      <c r="AP511" s="44" t="str">
        <f t="shared" si="273"/>
        <v/>
      </c>
      <c r="AQ511" s="44" t="str">
        <f t="shared" si="273"/>
        <v/>
      </c>
      <c r="AR511" s="44" t="str">
        <f t="shared" si="273"/>
        <v/>
      </c>
      <c r="AS511" s="44" t="str">
        <f t="shared" si="273"/>
        <v/>
      </c>
      <c r="AT511" s="44" t="str">
        <f t="shared" si="273"/>
        <v/>
      </c>
      <c r="AU511" s="44" t="str">
        <f t="shared" si="274"/>
        <v/>
      </c>
      <c r="AV511" s="44" t="str">
        <f t="shared" si="274"/>
        <v/>
      </c>
      <c r="AW511" s="44" t="str">
        <f t="shared" si="274"/>
        <v/>
      </c>
      <c r="AX511" s="44" t="str">
        <f t="shared" si="274"/>
        <v/>
      </c>
      <c r="AY511" s="44" t="str">
        <f t="shared" si="274"/>
        <v/>
      </c>
      <c r="AZ511" s="44" t="str">
        <f t="shared" si="274"/>
        <v/>
      </c>
    </row>
    <row r="512" spans="2:52" x14ac:dyDescent="0.2">
      <c r="B512" s="37">
        <f t="shared" si="242"/>
        <v>17</v>
      </c>
      <c r="C512" s="37">
        <f t="shared" si="243"/>
        <v>5</v>
      </c>
      <c r="D512" s="37" t="str">
        <f t="shared" si="244"/>
        <v>2003_17_5</v>
      </c>
      <c r="E512" s="37" t="str">
        <f t="shared" si="246"/>
        <v>2_5_17</v>
      </c>
      <c r="F512" s="37">
        <f t="shared" si="247"/>
        <v>2</v>
      </c>
      <c r="G512" s="37">
        <f t="shared" si="248"/>
        <v>207</v>
      </c>
      <c r="H512" s="37">
        <f t="shared" si="249"/>
        <v>2207</v>
      </c>
      <c r="I512" s="44">
        <v>2003</v>
      </c>
      <c r="J512" s="44" t="s">
        <v>597</v>
      </c>
      <c r="K512" s="44" t="s">
        <v>598</v>
      </c>
      <c r="L512" s="44" t="str">
        <f t="shared" si="250"/>
        <v>2003_専・家庭</v>
      </c>
      <c r="M512" s="44" t="str">
        <f t="shared" si="251"/>
        <v>2003_専・家庭_発達と保育</v>
      </c>
      <c r="N512" s="44">
        <f t="shared" si="245"/>
        <v>2207</v>
      </c>
      <c r="P512" s="44">
        <f t="shared" si="252"/>
        <v>511</v>
      </c>
      <c r="X512" s="46">
        <v>9</v>
      </c>
      <c r="Y512" s="43" t="str">
        <f t="shared" si="270"/>
        <v/>
      </c>
      <c r="Z512" s="44" t="str">
        <f t="shared" si="271"/>
        <v/>
      </c>
      <c r="AA512" s="44" t="str">
        <f t="shared" si="272"/>
        <v/>
      </c>
      <c r="AB512" s="44" t="str">
        <f t="shared" si="272"/>
        <v/>
      </c>
      <c r="AC512" s="44" t="str">
        <f t="shared" si="272"/>
        <v/>
      </c>
      <c r="AD512" s="44" t="str">
        <f t="shared" si="272"/>
        <v/>
      </c>
      <c r="AE512" s="44" t="str">
        <f t="shared" si="272"/>
        <v/>
      </c>
      <c r="AF512" s="44" t="str">
        <f t="shared" si="272"/>
        <v/>
      </c>
      <c r="AG512" s="44" t="str">
        <f t="shared" si="272"/>
        <v/>
      </c>
      <c r="AH512" s="44" t="str">
        <f t="shared" si="272"/>
        <v/>
      </c>
      <c r="AI512" s="44" t="str">
        <f t="shared" si="272"/>
        <v/>
      </c>
      <c r="AJ512" s="44" t="str">
        <f t="shared" si="272"/>
        <v/>
      </c>
      <c r="AK512" s="44" t="str">
        <f t="shared" si="273"/>
        <v/>
      </c>
      <c r="AL512" s="44" t="str">
        <f t="shared" si="273"/>
        <v/>
      </c>
      <c r="AM512" s="44" t="str">
        <f t="shared" si="273"/>
        <v/>
      </c>
      <c r="AN512" s="44" t="str">
        <f t="shared" si="273"/>
        <v/>
      </c>
      <c r="AO512" s="44" t="str">
        <f t="shared" si="273"/>
        <v/>
      </c>
      <c r="AP512" s="44" t="str">
        <f t="shared" si="273"/>
        <v/>
      </c>
      <c r="AQ512" s="44" t="str">
        <f t="shared" si="273"/>
        <v/>
      </c>
      <c r="AR512" s="44" t="str">
        <f t="shared" si="273"/>
        <v/>
      </c>
      <c r="AS512" s="44" t="str">
        <f t="shared" si="273"/>
        <v/>
      </c>
      <c r="AT512" s="44" t="str">
        <f t="shared" si="273"/>
        <v/>
      </c>
      <c r="AU512" s="44" t="str">
        <f t="shared" si="274"/>
        <v/>
      </c>
      <c r="AV512" s="44" t="str">
        <f t="shared" si="274"/>
        <v/>
      </c>
      <c r="AW512" s="44" t="str">
        <f t="shared" si="274"/>
        <v/>
      </c>
      <c r="AX512" s="44" t="str">
        <f t="shared" si="274"/>
        <v/>
      </c>
      <c r="AY512" s="44" t="str">
        <f t="shared" si="274"/>
        <v/>
      </c>
      <c r="AZ512" s="44" t="str">
        <f t="shared" si="274"/>
        <v/>
      </c>
    </row>
    <row r="513" spans="2:52" x14ac:dyDescent="0.2">
      <c r="B513" s="37">
        <f t="shared" si="242"/>
        <v>17</v>
      </c>
      <c r="C513" s="37">
        <f t="shared" si="243"/>
        <v>6</v>
      </c>
      <c r="D513" s="37" t="str">
        <f t="shared" si="244"/>
        <v>2003_17_6</v>
      </c>
      <c r="E513" s="37" t="str">
        <f t="shared" si="246"/>
        <v>2_6_17</v>
      </c>
      <c r="F513" s="37">
        <f t="shared" si="247"/>
        <v>2</v>
      </c>
      <c r="G513" s="37">
        <f t="shared" si="248"/>
        <v>208</v>
      </c>
      <c r="H513" s="37">
        <f t="shared" si="249"/>
        <v>2208</v>
      </c>
      <c r="I513" s="44">
        <v>2003</v>
      </c>
      <c r="J513" s="44" t="s">
        <v>597</v>
      </c>
      <c r="K513" s="44" t="s">
        <v>599</v>
      </c>
      <c r="L513" s="44" t="str">
        <f t="shared" si="250"/>
        <v>2003_専・家庭</v>
      </c>
      <c r="M513" s="44" t="str">
        <f t="shared" si="251"/>
        <v>2003_専・家庭_児童文化</v>
      </c>
      <c r="N513" s="44">
        <f t="shared" si="245"/>
        <v>2208</v>
      </c>
      <c r="P513" s="44">
        <f t="shared" si="252"/>
        <v>512</v>
      </c>
      <c r="X513" s="46">
        <v>10</v>
      </c>
      <c r="Y513" s="43" t="str">
        <f t="shared" si="270"/>
        <v/>
      </c>
      <c r="Z513" s="44" t="str">
        <f t="shared" si="271"/>
        <v/>
      </c>
      <c r="AA513" s="44" t="str">
        <f t="shared" si="272"/>
        <v/>
      </c>
      <c r="AB513" s="44" t="str">
        <f t="shared" si="272"/>
        <v/>
      </c>
      <c r="AC513" s="44" t="str">
        <f t="shared" si="272"/>
        <v/>
      </c>
      <c r="AD513" s="44" t="str">
        <f t="shared" si="272"/>
        <v/>
      </c>
      <c r="AE513" s="44" t="str">
        <f t="shared" si="272"/>
        <v/>
      </c>
      <c r="AF513" s="44" t="str">
        <f t="shared" si="272"/>
        <v/>
      </c>
      <c r="AG513" s="44" t="str">
        <f t="shared" si="272"/>
        <v/>
      </c>
      <c r="AH513" s="44" t="str">
        <f t="shared" si="272"/>
        <v/>
      </c>
      <c r="AI513" s="44" t="str">
        <f t="shared" si="272"/>
        <v/>
      </c>
      <c r="AJ513" s="44" t="str">
        <f t="shared" si="272"/>
        <v/>
      </c>
      <c r="AK513" s="44" t="str">
        <f t="shared" si="273"/>
        <v/>
      </c>
      <c r="AL513" s="44" t="str">
        <f t="shared" si="273"/>
        <v/>
      </c>
      <c r="AM513" s="44" t="str">
        <f t="shared" si="273"/>
        <v/>
      </c>
      <c r="AN513" s="44" t="str">
        <f t="shared" si="273"/>
        <v/>
      </c>
      <c r="AO513" s="44" t="str">
        <f t="shared" si="273"/>
        <v/>
      </c>
      <c r="AP513" s="44" t="str">
        <f t="shared" si="273"/>
        <v/>
      </c>
      <c r="AQ513" s="44" t="str">
        <f t="shared" si="273"/>
        <v/>
      </c>
      <c r="AR513" s="44" t="str">
        <f t="shared" si="273"/>
        <v/>
      </c>
      <c r="AS513" s="44" t="str">
        <f t="shared" si="273"/>
        <v/>
      </c>
      <c r="AT513" s="44" t="str">
        <f t="shared" si="273"/>
        <v/>
      </c>
      <c r="AU513" s="44" t="str">
        <f t="shared" si="274"/>
        <v/>
      </c>
      <c r="AV513" s="44" t="str">
        <f t="shared" si="274"/>
        <v/>
      </c>
      <c r="AW513" s="44" t="str">
        <f t="shared" si="274"/>
        <v/>
      </c>
      <c r="AX513" s="44" t="str">
        <f t="shared" si="274"/>
        <v/>
      </c>
      <c r="AY513" s="44" t="str">
        <f t="shared" si="274"/>
        <v/>
      </c>
      <c r="AZ513" s="44" t="str">
        <f t="shared" si="274"/>
        <v/>
      </c>
    </row>
    <row r="514" spans="2:52" x14ac:dyDescent="0.2">
      <c r="B514" s="37">
        <f t="shared" ref="B514:B577" si="275">IF($I514="","",IF($I513&lt;&gt;$I514,1,IF($J513&lt;&gt;$J514,B513+1,B513)))</f>
        <v>17</v>
      </c>
      <c r="C514" s="37">
        <f t="shared" ref="C514:C577" si="276">IF($I514="","",IF($J513&lt;&gt;$J514,1,C513+1))</f>
        <v>7</v>
      </c>
      <c r="D514" s="37" t="str">
        <f t="shared" ref="D514:D577" si="277">IF($I514="","",$I514&amp;"_"&amp;$B514&amp;"_"&amp;$C514)</f>
        <v>2003_17_7</v>
      </c>
      <c r="E514" s="37" t="str">
        <f t="shared" si="246"/>
        <v>2_7_17</v>
      </c>
      <c r="F514" s="37">
        <f t="shared" si="247"/>
        <v>2</v>
      </c>
      <c r="G514" s="37">
        <f t="shared" si="248"/>
        <v>209</v>
      </c>
      <c r="H514" s="37">
        <f t="shared" si="249"/>
        <v>2209</v>
      </c>
      <c r="I514" s="44">
        <v>2003</v>
      </c>
      <c r="J514" s="44" t="s">
        <v>597</v>
      </c>
      <c r="K514" s="44" t="s">
        <v>459</v>
      </c>
      <c r="L514" s="44" t="str">
        <f t="shared" si="250"/>
        <v>2003_専・家庭</v>
      </c>
      <c r="M514" s="44" t="str">
        <f t="shared" si="251"/>
        <v>2003_専・家庭_家庭看護・福祉</v>
      </c>
      <c r="N514" s="44">
        <f t="shared" ref="N514:N577" si="278">H514</f>
        <v>2209</v>
      </c>
      <c r="P514" s="44">
        <f t="shared" si="252"/>
        <v>513</v>
      </c>
      <c r="X514" s="46">
        <v>11</v>
      </c>
      <c r="Y514" s="43" t="str">
        <f t="shared" si="270"/>
        <v/>
      </c>
      <c r="Z514" s="44" t="str">
        <f t="shared" si="271"/>
        <v/>
      </c>
      <c r="AA514" s="44" t="str">
        <f t="shared" ref="AA514:AJ523" si="279">IFERROR(VLOOKUP($W$501&amp;"_"&amp;AA$501&amp;"_"&amp;$X514,$D:$K,8,0),"")</f>
        <v/>
      </c>
      <c r="AB514" s="44" t="str">
        <f t="shared" si="279"/>
        <v/>
      </c>
      <c r="AC514" s="44" t="str">
        <f t="shared" si="279"/>
        <v/>
      </c>
      <c r="AD514" s="44" t="str">
        <f t="shared" si="279"/>
        <v/>
      </c>
      <c r="AE514" s="44" t="str">
        <f t="shared" si="279"/>
        <v/>
      </c>
      <c r="AF514" s="44" t="str">
        <f t="shared" si="279"/>
        <v/>
      </c>
      <c r="AG514" s="44" t="str">
        <f t="shared" si="279"/>
        <v/>
      </c>
      <c r="AH514" s="44" t="str">
        <f t="shared" si="279"/>
        <v/>
      </c>
      <c r="AI514" s="44" t="str">
        <f t="shared" si="279"/>
        <v/>
      </c>
      <c r="AJ514" s="44" t="str">
        <f t="shared" si="279"/>
        <v/>
      </c>
      <c r="AK514" s="44" t="str">
        <f t="shared" ref="AK514:AT523" si="280">IFERROR(VLOOKUP($W$501&amp;"_"&amp;AK$501&amp;"_"&amp;$X514,$D:$K,8,0),"")</f>
        <v/>
      </c>
      <c r="AL514" s="44" t="str">
        <f t="shared" si="280"/>
        <v/>
      </c>
      <c r="AM514" s="44" t="str">
        <f t="shared" si="280"/>
        <v/>
      </c>
      <c r="AN514" s="44" t="str">
        <f t="shared" si="280"/>
        <v/>
      </c>
      <c r="AO514" s="44" t="str">
        <f t="shared" si="280"/>
        <v/>
      </c>
      <c r="AP514" s="44" t="str">
        <f t="shared" si="280"/>
        <v/>
      </c>
      <c r="AQ514" s="44" t="str">
        <f t="shared" si="280"/>
        <v/>
      </c>
      <c r="AR514" s="44" t="str">
        <f t="shared" si="280"/>
        <v/>
      </c>
      <c r="AS514" s="44" t="str">
        <f t="shared" si="280"/>
        <v/>
      </c>
      <c r="AT514" s="44" t="str">
        <f t="shared" si="280"/>
        <v/>
      </c>
      <c r="AU514" s="44" t="str">
        <f t="shared" ref="AU514:AZ523" si="281">IFERROR(VLOOKUP($W$501&amp;"_"&amp;AU$501&amp;"_"&amp;$X514,$D:$K,8,0),"")</f>
        <v/>
      </c>
      <c r="AV514" s="44" t="str">
        <f t="shared" si="281"/>
        <v/>
      </c>
      <c r="AW514" s="44" t="str">
        <f t="shared" si="281"/>
        <v/>
      </c>
      <c r="AX514" s="44" t="str">
        <f t="shared" si="281"/>
        <v/>
      </c>
      <c r="AY514" s="44" t="str">
        <f t="shared" si="281"/>
        <v/>
      </c>
      <c r="AZ514" s="44" t="str">
        <f t="shared" si="281"/>
        <v/>
      </c>
    </row>
    <row r="515" spans="2:52" x14ac:dyDescent="0.2">
      <c r="B515" s="37">
        <f t="shared" si="275"/>
        <v>17</v>
      </c>
      <c r="C515" s="37">
        <f t="shared" si="276"/>
        <v>8</v>
      </c>
      <c r="D515" s="37" t="str">
        <f t="shared" si="277"/>
        <v>2003_17_8</v>
      </c>
      <c r="E515" s="37" t="str">
        <f t="shared" ref="E515:E578" si="282">IF($I515="","",$F515&amp;"_"&amp;$C515&amp;"_"&amp;$B515)</f>
        <v>2_8_17</v>
      </c>
      <c r="F515" s="37">
        <f t="shared" ref="F515:F578" si="283">IF($I515="","",IF($I514&lt;&gt;$I515,F514+1,F514))</f>
        <v>2</v>
      </c>
      <c r="G515" s="37">
        <f t="shared" ref="G515:G578" si="284">IF($I515="","",IF($I514&lt;&gt;$I515,1,G514+1))</f>
        <v>210</v>
      </c>
      <c r="H515" s="37">
        <f t="shared" ref="H515:H578" si="285">IF($I515="","",1000*F515+G515)</f>
        <v>2210</v>
      </c>
      <c r="I515" s="44">
        <v>2003</v>
      </c>
      <c r="J515" s="44" t="s">
        <v>597</v>
      </c>
      <c r="K515" s="44" t="s">
        <v>369</v>
      </c>
      <c r="L515" s="44" t="str">
        <f t="shared" ref="L515:L578" si="286">$I515&amp;"_"&amp;$J515</f>
        <v>2003_専・家庭</v>
      </c>
      <c r="M515" s="44" t="str">
        <f t="shared" ref="M515:M578" si="287">$I515&amp;"_"&amp;$J515&amp;"_"&amp;$K515</f>
        <v>2003_専・家庭_リビングデザイン</v>
      </c>
      <c r="N515" s="44">
        <f t="shared" si="278"/>
        <v>2210</v>
      </c>
      <c r="P515" s="44">
        <f t="shared" ref="P515:P578" si="288">IF(COUNTIF(K515,"*"&amp;$X$1&amp;"*"),P514+1,P514)</f>
        <v>514</v>
      </c>
      <c r="X515" s="46">
        <v>12</v>
      </c>
      <c r="Y515" s="43" t="str">
        <f t="shared" si="270"/>
        <v/>
      </c>
      <c r="Z515" s="44" t="str">
        <f t="shared" si="271"/>
        <v/>
      </c>
      <c r="AA515" s="44" t="str">
        <f t="shared" si="279"/>
        <v/>
      </c>
      <c r="AB515" s="44" t="str">
        <f t="shared" si="279"/>
        <v/>
      </c>
      <c r="AC515" s="44" t="str">
        <f t="shared" si="279"/>
        <v/>
      </c>
      <c r="AD515" s="44" t="str">
        <f t="shared" si="279"/>
        <v/>
      </c>
      <c r="AE515" s="44" t="str">
        <f t="shared" si="279"/>
        <v/>
      </c>
      <c r="AF515" s="44" t="str">
        <f t="shared" si="279"/>
        <v/>
      </c>
      <c r="AG515" s="44" t="str">
        <f t="shared" si="279"/>
        <v/>
      </c>
      <c r="AH515" s="44" t="str">
        <f t="shared" si="279"/>
        <v/>
      </c>
      <c r="AI515" s="44" t="str">
        <f t="shared" si="279"/>
        <v/>
      </c>
      <c r="AJ515" s="44" t="str">
        <f t="shared" si="279"/>
        <v/>
      </c>
      <c r="AK515" s="44" t="str">
        <f t="shared" si="280"/>
        <v/>
      </c>
      <c r="AL515" s="44" t="str">
        <f t="shared" si="280"/>
        <v/>
      </c>
      <c r="AM515" s="44" t="str">
        <f t="shared" si="280"/>
        <v/>
      </c>
      <c r="AN515" s="44" t="str">
        <f t="shared" si="280"/>
        <v/>
      </c>
      <c r="AO515" s="44" t="str">
        <f t="shared" si="280"/>
        <v/>
      </c>
      <c r="AP515" s="44" t="str">
        <f t="shared" si="280"/>
        <v/>
      </c>
      <c r="AQ515" s="44" t="str">
        <f t="shared" si="280"/>
        <v/>
      </c>
      <c r="AR515" s="44" t="str">
        <f t="shared" si="280"/>
        <v/>
      </c>
      <c r="AS515" s="44" t="str">
        <f t="shared" si="280"/>
        <v/>
      </c>
      <c r="AT515" s="44" t="str">
        <f t="shared" si="280"/>
        <v/>
      </c>
      <c r="AU515" s="44" t="str">
        <f t="shared" si="281"/>
        <v/>
      </c>
      <c r="AV515" s="44" t="str">
        <f t="shared" si="281"/>
        <v/>
      </c>
      <c r="AW515" s="44" t="str">
        <f t="shared" si="281"/>
        <v/>
      </c>
      <c r="AX515" s="44" t="str">
        <f t="shared" si="281"/>
        <v/>
      </c>
      <c r="AY515" s="44" t="str">
        <f t="shared" si="281"/>
        <v/>
      </c>
      <c r="AZ515" s="44" t="str">
        <f t="shared" si="281"/>
        <v/>
      </c>
    </row>
    <row r="516" spans="2:52" x14ac:dyDescent="0.2">
      <c r="B516" s="37">
        <f t="shared" si="275"/>
        <v>17</v>
      </c>
      <c r="C516" s="37">
        <f t="shared" si="276"/>
        <v>9</v>
      </c>
      <c r="D516" s="37" t="str">
        <f t="shared" si="277"/>
        <v>2003_17_9</v>
      </c>
      <c r="E516" s="37" t="str">
        <f t="shared" si="282"/>
        <v>2_9_17</v>
      </c>
      <c r="F516" s="37">
        <f t="shared" si="283"/>
        <v>2</v>
      </c>
      <c r="G516" s="37">
        <f t="shared" si="284"/>
        <v>211</v>
      </c>
      <c r="H516" s="37">
        <f t="shared" si="285"/>
        <v>2211</v>
      </c>
      <c r="I516" s="44">
        <v>2003</v>
      </c>
      <c r="J516" s="44" t="s">
        <v>597</v>
      </c>
      <c r="K516" s="44" t="s">
        <v>242</v>
      </c>
      <c r="L516" s="44" t="str">
        <f t="shared" si="286"/>
        <v>2003_専・家庭</v>
      </c>
      <c r="M516" s="44" t="str">
        <f t="shared" si="287"/>
        <v>2003_専・家庭_服飾文化</v>
      </c>
      <c r="N516" s="44">
        <f t="shared" si="278"/>
        <v>2211</v>
      </c>
      <c r="P516" s="44">
        <f t="shared" si="288"/>
        <v>515</v>
      </c>
      <c r="X516" s="46">
        <v>13</v>
      </c>
      <c r="Y516" s="43" t="str">
        <f t="shared" si="270"/>
        <v/>
      </c>
      <c r="Z516" s="44" t="str">
        <f t="shared" si="271"/>
        <v/>
      </c>
      <c r="AA516" s="44" t="str">
        <f t="shared" si="279"/>
        <v/>
      </c>
      <c r="AB516" s="44" t="str">
        <f t="shared" si="279"/>
        <v/>
      </c>
      <c r="AC516" s="44" t="str">
        <f t="shared" si="279"/>
        <v/>
      </c>
      <c r="AD516" s="44" t="str">
        <f t="shared" si="279"/>
        <v/>
      </c>
      <c r="AE516" s="44" t="str">
        <f t="shared" si="279"/>
        <v/>
      </c>
      <c r="AF516" s="44" t="str">
        <f t="shared" si="279"/>
        <v/>
      </c>
      <c r="AG516" s="44" t="str">
        <f t="shared" si="279"/>
        <v/>
      </c>
      <c r="AH516" s="44" t="str">
        <f t="shared" si="279"/>
        <v/>
      </c>
      <c r="AI516" s="44" t="str">
        <f t="shared" si="279"/>
        <v/>
      </c>
      <c r="AJ516" s="44" t="str">
        <f t="shared" si="279"/>
        <v/>
      </c>
      <c r="AK516" s="44" t="str">
        <f t="shared" si="280"/>
        <v/>
      </c>
      <c r="AL516" s="44" t="str">
        <f t="shared" si="280"/>
        <v/>
      </c>
      <c r="AM516" s="44" t="str">
        <f t="shared" si="280"/>
        <v/>
      </c>
      <c r="AN516" s="44" t="str">
        <f t="shared" si="280"/>
        <v/>
      </c>
      <c r="AO516" s="44" t="str">
        <f t="shared" si="280"/>
        <v/>
      </c>
      <c r="AP516" s="44" t="str">
        <f t="shared" si="280"/>
        <v/>
      </c>
      <c r="AQ516" s="44" t="str">
        <f t="shared" si="280"/>
        <v/>
      </c>
      <c r="AR516" s="44" t="str">
        <f t="shared" si="280"/>
        <v/>
      </c>
      <c r="AS516" s="44" t="str">
        <f t="shared" si="280"/>
        <v/>
      </c>
      <c r="AT516" s="44" t="str">
        <f t="shared" si="280"/>
        <v/>
      </c>
      <c r="AU516" s="44" t="str">
        <f t="shared" si="281"/>
        <v/>
      </c>
      <c r="AV516" s="44" t="str">
        <f t="shared" si="281"/>
        <v/>
      </c>
      <c r="AW516" s="44" t="str">
        <f t="shared" si="281"/>
        <v/>
      </c>
      <c r="AX516" s="44" t="str">
        <f t="shared" si="281"/>
        <v/>
      </c>
      <c r="AY516" s="44" t="str">
        <f t="shared" si="281"/>
        <v/>
      </c>
      <c r="AZ516" s="44" t="str">
        <f t="shared" si="281"/>
        <v/>
      </c>
    </row>
    <row r="517" spans="2:52" x14ac:dyDescent="0.2">
      <c r="B517" s="37">
        <f t="shared" si="275"/>
        <v>17</v>
      </c>
      <c r="C517" s="37">
        <f t="shared" si="276"/>
        <v>10</v>
      </c>
      <c r="D517" s="37" t="str">
        <f t="shared" si="277"/>
        <v>2003_17_10</v>
      </c>
      <c r="E517" s="37" t="str">
        <f t="shared" si="282"/>
        <v>2_10_17</v>
      </c>
      <c r="F517" s="37">
        <f t="shared" si="283"/>
        <v>2</v>
      </c>
      <c r="G517" s="37">
        <f t="shared" si="284"/>
        <v>212</v>
      </c>
      <c r="H517" s="37">
        <f t="shared" si="285"/>
        <v>2212</v>
      </c>
      <c r="I517" s="44">
        <v>2003</v>
      </c>
      <c r="J517" s="44" t="s">
        <v>597</v>
      </c>
      <c r="K517" s="44" t="s">
        <v>461</v>
      </c>
      <c r="L517" s="44" t="str">
        <f t="shared" si="286"/>
        <v>2003_専・家庭</v>
      </c>
      <c r="M517" s="44" t="str">
        <f t="shared" si="287"/>
        <v>2003_専・家庭_被服製作</v>
      </c>
      <c r="N517" s="44">
        <f t="shared" si="278"/>
        <v>2212</v>
      </c>
      <c r="P517" s="44">
        <f t="shared" si="288"/>
        <v>516</v>
      </c>
      <c r="X517" s="46">
        <v>14</v>
      </c>
      <c r="Y517" s="43" t="str">
        <f t="shared" si="270"/>
        <v/>
      </c>
      <c r="Z517" s="44" t="str">
        <f t="shared" si="271"/>
        <v/>
      </c>
      <c r="AA517" s="44" t="str">
        <f t="shared" si="279"/>
        <v/>
      </c>
      <c r="AB517" s="44" t="str">
        <f t="shared" si="279"/>
        <v/>
      </c>
      <c r="AC517" s="44" t="str">
        <f t="shared" si="279"/>
        <v/>
      </c>
      <c r="AD517" s="44" t="str">
        <f t="shared" si="279"/>
        <v/>
      </c>
      <c r="AE517" s="44" t="str">
        <f t="shared" si="279"/>
        <v/>
      </c>
      <c r="AF517" s="44" t="str">
        <f t="shared" si="279"/>
        <v/>
      </c>
      <c r="AG517" s="44" t="str">
        <f t="shared" si="279"/>
        <v/>
      </c>
      <c r="AH517" s="44" t="str">
        <f t="shared" si="279"/>
        <v/>
      </c>
      <c r="AI517" s="44" t="str">
        <f t="shared" si="279"/>
        <v/>
      </c>
      <c r="AJ517" s="44" t="str">
        <f t="shared" si="279"/>
        <v/>
      </c>
      <c r="AK517" s="44" t="str">
        <f t="shared" si="280"/>
        <v/>
      </c>
      <c r="AL517" s="44" t="str">
        <f t="shared" si="280"/>
        <v/>
      </c>
      <c r="AM517" s="44" t="str">
        <f t="shared" si="280"/>
        <v/>
      </c>
      <c r="AN517" s="44" t="str">
        <f t="shared" si="280"/>
        <v/>
      </c>
      <c r="AO517" s="44" t="str">
        <f t="shared" si="280"/>
        <v/>
      </c>
      <c r="AP517" s="44" t="str">
        <f t="shared" si="280"/>
        <v/>
      </c>
      <c r="AQ517" s="44" t="str">
        <f t="shared" si="280"/>
        <v/>
      </c>
      <c r="AR517" s="44" t="str">
        <f t="shared" si="280"/>
        <v/>
      </c>
      <c r="AS517" s="44" t="str">
        <f t="shared" si="280"/>
        <v/>
      </c>
      <c r="AT517" s="44" t="str">
        <f t="shared" si="280"/>
        <v/>
      </c>
      <c r="AU517" s="44" t="str">
        <f t="shared" si="281"/>
        <v/>
      </c>
      <c r="AV517" s="44" t="str">
        <f t="shared" si="281"/>
        <v/>
      </c>
      <c r="AW517" s="44" t="str">
        <f t="shared" si="281"/>
        <v/>
      </c>
      <c r="AX517" s="44" t="str">
        <f t="shared" si="281"/>
        <v/>
      </c>
      <c r="AY517" s="44" t="str">
        <f t="shared" si="281"/>
        <v/>
      </c>
      <c r="AZ517" s="44" t="str">
        <f t="shared" si="281"/>
        <v/>
      </c>
    </row>
    <row r="518" spans="2:52" x14ac:dyDescent="0.2">
      <c r="B518" s="37">
        <f t="shared" si="275"/>
        <v>17</v>
      </c>
      <c r="C518" s="37">
        <f t="shared" si="276"/>
        <v>11</v>
      </c>
      <c r="D518" s="37" t="str">
        <f t="shared" si="277"/>
        <v>2003_17_11</v>
      </c>
      <c r="E518" s="37" t="str">
        <f t="shared" si="282"/>
        <v>2_11_17</v>
      </c>
      <c r="F518" s="37">
        <f t="shared" si="283"/>
        <v>2</v>
      </c>
      <c r="G518" s="37">
        <f t="shared" si="284"/>
        <v>213</v>
      </c>
      <c r="H518" s="37">
        <f t="shared" si="285"/>
        <v>2213</v>
      </c>
      <c r="I518" s="44">
        <v>2003</v>
      </c>
      <c r="J518" s="44" t="s">
        <v>597</v>
      </c>
      <c r="K518" s="44" t="s">
        <v>245</v>
      </c>
      <c r="L518" s="44" t="str">
        <f t="shared" si="286"/>
        <v>2003_専・家庭</v>
      </c>
      <c r="M518" s="44" t="str">
        <f t="shared" si="287"/>
        <v>2003_専・家庭_ファッションデザイン</v>
      </c>
      <c r="N518" s="44">
        <f t="shared" si="278"/>
        <v>2213</v>
      </c>
      <c r="P518" s="44">
        <f t="shared" si="288"/>
        <v>517</v>
      </c>
      <c r="X518" s="46">
        <v>15</v>
      </c>
      <c r="Y518" s="43" t="str">
        <f t="shared" si="270"/>
        <v/>
      </c>
      <c r="Z518" s="44" t="str">
        <f t="shared" si="271"/>
        <v/>
      </c>
      <c r="AA518" s="44" t="str">
        <f t="shared" si="279"/>
        <v/>
      </c>
      <c r="AB518" s="44" t="str">
        <f t="shared" si="279"/>
        <v/>
      </c>
      <c r="AC518" s="44" t="str">
        <f t="shared" si="279"/>
        <v/>
      </c>
      <c r="AD518" s="44" t="str">
        <f t="shared" si="279"/>
        <v/>
      </c>
      <c r="AE518" s="44" t="str">
        <f t="shared" si="279"/>
        <v/>
      </c>
      <c r="AF518" s="44" t="str">
        <f t="shared" si="279"/>
        <v/>
      </c>
      <c r="AG518" s="44" t="str">
        <f t="shared" si="279"/>
        <v/>
      </c>
      <c r="AH518" s="44" t="str">
        <f t="shared" si="279"/>
        <v/>
      </c>
      <c r="AI518" s="44" t="str">
        <f t="shared" si="279"/>
        <v/>
      </c>
      <c r="AJ518" s="44" t="str">
        <f t="shared" si="279"/>
        <v/>
      </c>
      <c r="AK518" s="44" t="str">
        <f t="shared" si="280"/>
        <v/>
      </c>
      <c r="AL518" s="44" t="str">
        <f t="shared" si="280"/>
        <v/>
      </c>
      <c r="AM518" s="44" t="str">
        <f t="shared" si="280"/>
        <v/>
      </c>
      <c r="AN518" s="44" t="str">
        <f t="shared" si="280"/>
        <v/>
      </c>
      <c r="AO518" s="44" t="str">
        <f t="shared" si="280"/>
        <v/>
      </c>
      <c r="AP518" s="44" t="str">
        <f t="shared" si="280"/>
        <v/>
      </c>
      <c r="AQ518" s="44" t="str">
        <f t="shared" si="280"/>
        <v/>
      </c>
      <c r="AR518" s="44" t="str">
        <f t="shared" si="280"/>
        <v/>
      </c>
      <c r="AS518" s="44" t="str">
        <f t="shared" si="280"/>
        <v/>
      </c>
      <c r="AT518" s="44" t="str">
        <f t="shared" si="280"/>
        <v/>
      </c>
      <c r="AU518" s="44" t="str">
        <f t="shared" si="281"/>
        <v/>
      </c>
      <c r="AV518" s="44" t="str">
        <f t="shared" si="281"/>
        <v/>
      </c>
      <c r="AW518" s="44" t="str">
        <f t="shared" si="281"/>
        <v/>
      </c>
      <c r="AX518" s="44" t="str">
        <f t="shared" si="281"/>
        <v/>
      </c>
      <c r="AY518" s="44" t="str">
        <f t="shared" si="281"/>
        <v/>
      </c>
      <c r="AZ518" s="44" t="str">
        <f t="shared" si="281"/>
        <v/>
      </c>
    </row>
    <row r="519" spans="2:52" x14ac:dyDescent="0.2">
      <c r="B519" s="37">
        <f t="shared" si="275"/>
        <v>17</v>
      </c>
      <c r="C519" s="37">
        <f t="shared" si="276"/>
        <v>12</v>
      </c>
      <c r="D519" s="37" t="str">
        <f t="shared" si="277"/>
        <v>2003_17_12</v>
      </c>
      <c r="E519" s="37" t="str">
        <f t="shared" si="282"/>
        <v>2_12_17</v>
      </c>
      <c r="F519" s="37">
        <f t="shared" si="283"/>
        <v>2</v>
      </c>
      <c r="G519" s="37">
        <f t="shared" si="284"/>
        <v>214</v>
      </c>
      <c r="H519" s="37">
        <f t="shared" si="285"/>
        <v>2214</v>
      </c>
      <c r="I519" s="44">
        <v>2003</v>
      </c>
      <c r="J519" s="44" t="s">
        <v>597</v>
      </c>
      <c r="K519" s="44" t="s">
        <v>246</v>
      </c>
      <c r="L519" s="44" t="str">
        <f t="shared" si="286"/>
        <v>2003_専・家庭</v>
      </c>
      <c r="M519" s="44" t="str">
        <f t="shared" si="287"/>
        <v>2003_専・家庭_服飾手芸</v>
      </c>
      <c r="N519" s="44">
        <f t="shared" si="278"/>
        <v>2214</v>
      </c>
      <c r="P519" s="44">
        <f t="shared" si="288"/>
        <v>518</v>
      </c>
      <c r="X519" s="46">
        <v>16</v>
      </c>
      <c r="Y519" s="43" t="str">
        <f t="shared" si="270"/>
        <v/>
      </c>
      <c r="Z519" s="44" t="str">
        <f t="shared" si="271"/>
        <v/>
      </c>
      <c r="AA519" s="44" t="str">
        <f t="shared" si="279"/>
        <v/>
      </c>
      <c r="AB519" s="44" t="str">
        <f t="shared" si="279"/>
        <v/>
      </c>
      <c r="AC519" s="44" t="str">
        <f t="shared" si="279"/>
        <v/>
      </c>
      <c r="AD519" s="44" t="str">
        <f t="shared" si="279"/>
        <v/>
      </c>
      <c r="AE519" s="44" t="str">
        <f t="shared" si="279"/>
        <v/>
      </c>
      <c r="AF519" s="44" t="str">
        <f t="shared" si="279"/>
        <v/>
      </c>
      <c r="AG519" s="44" t="str">
        <f t="shared" si="279"/>
        <v/>
      </c>
      <c r="AH519" s="44" t="str">
        <f t="shared" si="279"/>
        <v/>
      </c>
      <c r="AI519" s="44" t="str">
        <f t="shared" si="279"/>
        <v/>
      </c>
      <c r="AJ519" s="44" t="str">
        <f t="shared" si="279"/>
        <v/>
      </c>
      <c r="AK519" s="44" t="str">
        <f t="shared" si="280"/>
        <v/>
      </c>
      <c r="AL519" s="44" t="str">
        <f t="shared" si="280"/>
        <v/>
      </c>
      <c r="AM519" s="44" t="str">
        <f t="shared" si="280"/>
        <v/>
      </c>
      <c r="AN519" s="44" t="str">
        <f t="shared" si="280"/>
        <v/>
      </c>
      <c r="AO519" s="44" t="str">
        <f t="shared" si="280"/>
        <v/>
      </c>
      <c r="AP519" s="44" t="str">
        <f t="shared" si="280"/>
        <v/>
      </c>
      <c r="AQ519" s="44" t="str">
        <f t="shared" si="280"/>
        <v/>
      </c>
      <c r="AR519" s="44" t="str">
        <f t="shared" si="280"/>
        <v/>
      </c>
      <c r="AS519" s="44" t="str">
        <f t="shared" si="280"/>
        <v/>
      </c>
      <c r="AT519" s="44" t="str">
        <f t="shared" si="280"/>
        <v/>
      </c>
      <c r="AU519" s="44" t="str">
        <f t="shared" si="281"/>
        <v/>
      </c>
      <c r="AV519" s="44" t="str">
        <f t="shared" si="281"/>
        <v/>
      </c>
      <c r="AW519" s="44" t="str">
        <f t="shared" si="281"/>
        <v/>
      </c>
      <c r="AX519" s="44" t="str">
        <f t="shared" si="281"/>
        <v/>
      </c>
      <c r="AY519" s="44" t="str">
        <f t="shared" si="281"/>
        <v/>
      </c>
      <c r="AZ519" s="44" t="str">
        <f t="shared" si="281"/>
        <v/>
      </c>
    </row>
    <row r="520" spans="2:52" x14ac:dyDescent="0.2">
      <c r="B520" s="37">
        <f t="shared" si="275"/>
        <v>17</v>
      </c>
      <c r="C520" s="37">
        <f t="shared" si="276"/>
        <v>13</v>
      </c>
      <c r="D520" s="37" t="str">
        <f t="shared" si="277"/>
        <v>2003_17_13</v>
      </c>
      <c r="E520" s="37" t="str">
        <f t="shared" si="282"/>
        <v>2_13_17</v>
      </c>
      <c r="F520" s="37">
        <f t="shared" si="283"/>
        <v>2</v>
      </c>
      <c r="G520" s="37">
        <f t="shared" si="284"/>
        <v>215</v>
      </c>
      <c r="H520" s="37">
        <f t="shared" si="285"/>
        <v>2215</v>
      </c>
      <c r="I520" s="44">
        <v>2003</v>
      </c>
      <c r="J520" s="44" t="s">
        <v>597</v>
      </c>
      <c r="K520" s="44" t="s">
        <v>247</v>
      </c>
      <c r="L520" s="44" t="str">
        <f t="shared" si="286"/>
        <v>2003_専・家庭</v>
      </c>
      <c r="M520" s="44" t="str">
        <f t="shared" si="287"/>
        <v>2003_専・家庭_フードデザイン</v>
      </c>
      <c r="N520" s="44">
        <f t="shared" si="278"/>
        <v>2215</v>
      </c>
      <c r="P520" s="44">
        <f t="shared" si="288"/>
        <v>519</v>
      </c>
      <c r="X520" s="46">
        <v>17</v>
      </c>
      <c r="Y520" s="43" t="str">
        <f t="shared" si="270"/>
        <v/>
      </c>
      <c r="Z520" s="44" t="str">
        <f t="shared" si="271"/>
        <v/>
      </c>
      <c r="AA520" s="44" t="str">
        <f t="shared" si="279"/>
        <v/>
      </c>
      <c r="AB520" s="44" t="str">
        <f t="shared" si="279"/>
        <v/>
      </c>
      <c r="AC520" s="44" t="str">
        <f t="shared" si="279"/>
        <v/>
      </c>
      <c r="AD520" s="44" t="str">
        <f t="shared" si="279"/>
        <v/>
      </c>
      <c r="AE520" s="44" t="str">
        <f t="shared" si="279"/>
        <v/>
      </c>
      <c r="AF520" s="44" t="str">
        <f t="shared" si="279"/>
        <v/>
      </c>
      <c r="AG520" s="44" t="str">
        <f t="shared" si="279"/>
        <v/>
      </c>
      <c r="AH520" s="44" t="str">
        <f t="shared" si="279"/>
        <v/>
      </c>
      <c r="AI520" s="44" t="str">
        <f t="shared" si="279"/>
        <v/>
      </c>
      <c r="AJ520" s="44" t="str">
        <f t="shared" si="279"/>
        <v/>
      </c>
      <c r="AK520" s="44" t="str">
        <f t="shared" si="280"/>
        <v/>
      </c>
      <c r="AL520" s="44" t="str">
        <f t="shared" si="280"/>
        <v/>
      </c>
      <c r="AM520" s="44" t="str">
        <f t="shared" si="280"/>
        <v/>
      </c>
      <c r="AN520" s="44" t="str">
        <f t="shared" si="280"/>
        <v/>
      </c>
      <c r="AO520" s="44" t="str">
        <f t="shared" si="280"/>
        <v/>
      </c>
      <c r="AP520" s="44" t="str">
        <f t="shared" si="280"/>
        <v/>
      </c>
      <c r="AQ520" s="44" t="str">
        <f t="shared" si="280"/>
        <v/>
      </c>
      <c r="AR520" s="44" t="str">
        <f t="shared" si="280"/>
        <v/>
      </c>
      <c r="AS520" s="44" t="str">
        <f t="shared" si="280"/>
        <v/>
      </c>
      <c r="AT520" s="44" t="str">
        <f t="shared" si="280"/>
        <v/>
      </c>
      <c r="AU520" s="44" t="str">
        <f t="shared" si="281"/>
        <v/>
      </c>
      <c r="AV520" s="44" t="str">
        <f t="shared" si="281"/>
        <v/>
      </c>
      <c r="AW520" s="44" t="str">
        <f t="shared" si="281"/>
        <v/>
      </c>
      <c r="AX520" s="44" t="str">
        <f t="shared" si="281"/>
        <v/>
      </c>
      <c r="AY520" s="44" t="str">
        <f t="shared" si="281"/>
        <v/>
      </c>
      <c r="AZ520" s="44" t="str">
        <f t="shared" si="281"/>
        <v/>
      </c>
    </row>
    <row r="521" spans="2:52" x14ac:dyDescent="0.2">
      <c r="B521" s="37">
        <f t="shared" si="275"/>
        <v>17</v>
      </c>
      <c r="C521" s="37">
        <f t="shared" si="276"/>
        <v>14</v>
      </c>
      <c r="D521" s="37" t="str">
        <f t="shared" si="277"/>
        <v>2003_17_14</v>
      </c>
      <c r="E521" s="37" t="str">
        <f t="shared" si="282"/>
        <v>2_14_17</v>
      </c>
      <c r="F521" s="37">
        <f t="shared" si="283"/>
        <v>2</v>
      </c>
      <c r="G521" s="37">
        <f t="shared" si="284"/>
        <v>216</v>
      </c>
      <c r="H521" s="37">
        <f t="shared" si="285"/>
        <v>2216</v>
      </c>
      <c r="I521" s="44">
        <v>2003</v>
      </c>
      <c r="J521" s="44" t="s">
        <v>597</v>
      </c>
      <c r="K521" s="44" t="s">
        <v>248</v>
      </c>
      <c r="L521" s="44" t="str">
        <f t="shared" si="286"/>
        <v>2003_専・家庭</v>
      </c>
      <c r="M521" s="44" t="str">
        <f t="shared" si="287"/>
        <v>2003_専・家庭_食文化</v>
      </c>
      <c r="N521" s="44">
        <f t="shared" si="278"/>
        <v>2216</v>
      </c>
      <c r="P521" s="44">
        <f t="shared" si="288"/>
        <v>520</v>
      </c>
      <c r="X521" s="46">
        <v>18</v>
      </c>
      <c r="Y521" s="43" t="str">
        <f t="shared" si="270"/>
        <v/>
      </c>
      <c r="Z521" s="44" t="str">
        <f t="shared" si="271"/>
        <v/>
      </c>
      <c r="AA521" s="44" t="str">
        <f t="shared" si="279"/>
        <v/>
      </c>
      <c r="AB521" s="44" t="str">
        <f t="shared" si="279"/>
        <v/>
      </c>
      <c r="AC521" s="44" t="str">
        <f t="shared" si="279"/>
        <v/>
      </c>
      <c r="AD521" s="44" t="str">
        <f t="shared" si="279"/>
        <v/>
      </c>
      <c r="AE521" s="44" t="str">
        <f t="shared" si="279"/>
        <v/>
      </c>
      <c r="AF521" s="44" t="str">
        <f t="shared" si="279"/>
        <v/>
      </c>
      <c r="AG521" s="44" t="str">
        <f t="shared" si="279"/>
        <v/>
      </c>
      <c r="AH521" s="44" t="str">
        <f t="shared" si="279"/>
        <v/>
      </c>
      <c r="AI521" s="44" t="str">
        <f t="shared" si="279"/>
        <v/>
      </c>
      <c r="AJ521" s="44" t="str">
        <f t="shared" si="279"/>
        <v/>
      </c>
      <c r="AK521" s="44" t="str">
        <f t="shared" si="280"/>
        <v/>
      </c>
      <c r="AL521" s="44" t="str">
        <f t="shared" si="280"/>
        <v/>
      </c>
      <c r="AM521" s="44" t="str">
        <f t="shared" si="280"/>
        <v/>
      </c>
      <c r="AN521" s="44" t="str">
        <f t="shared" si="280"/>
        <v/>
      </c>
      <c r="AO521" s="44" t="str">
        <f t="shared" si="280"/>
        <v/>
      </c>
      <c r="AP521" s="44" t="str">
        <f t="shared" si="280"/>
        <v/>
      </c>
      <c r="AQ521" s="44" t="str">
        <f t="shared" si="280"/>
        <v/>
      </c>
      <c r="AR521" s="44" t="str">
        <f t="shared" si="280"/>
        <v/>
      </c>
      <c r="AS521" s="44" t="str">
        <f t="shared" si="280"/>
        <v/>
      </c>
      <c r="AT521" s="44" t="str">
        <f t="shared" si="280"/>
        <v/>
      </c>
      <c r="AU521" s="44" t="str">
        <f t="shared" si="281"/>
        <v/>
      </c>
      <c r="AV521" s="44" t="str">
        <f t="shared" si="281"/>
        <v/>
      </c>
      <c r="AW521" s="44" t="str">
        <f t="shared" si="281"/>
        <v/>
      </c>
      <c r="AX521" s="44" t="str">
        <f t="shared" si="281"/>
        <v/>
      </c>
      <c r="AY521" s="44" t="str">
        <f t="shared" si="281"/>
        <v/>
      </c>
      <c r="AZ521" s="44" t="str">
        <f t="shared" si="281"/>
        <v/>
      </c>
    </row>
    <row r="522" spans="2:52" x14ac:dyDescent="0.2">
      <c r="B522" s="37">
        <f t="shared" si="275"/>
        <v>17</v>
      </c>
      <c r="C522" s="37">
        <f t="shared" si="276"/>
        <v>15</v>
      </c>
      <c r="D522" s="37" t="str">
        <f t="shared" si="277"/>
        <v>2003_17_15</v>
      </c>
      <c r="E522" s="37" t="str">
        <f t="shared" si="282"/>
        <v>2_15_17</v>
      </c>
      <c r="F522" s="37">
        <f t="shared" si="283"/>
        <v>2</v>
      </c>
      <c r="G522" s="37">
        <f t="shared" si="284"/>
        <v>217</v>
      </c>
      <c r="H522" s="37">
        <f t="shared" si="285"/>
        <v>2217</v>
      </c>
      <c r="I522" s="44">
        <v>2003</v>
      </c>
      <c r="J522" s="44" t="s">
        <v>597</v>
      </c>
      <c r="K522" s="44" t="s">
        <v>249</v>
      </c>
      <c r="L522" s="44" t="str">
        <f t="shared" si="286"/>
        <v>2003_専・家庭</v>
      </c>
      <c r="M522" s="44" t="str">
        <f t="shared" si="287"/>
        <v>2003_専・家庭_調理</v>
      </c>
      <c r="N522" s="44">
        <f t="shared" si="278"/>
        <v>2217</v>
      </c>
      <c r="P522" s="44">
        <f t="shared" si="288"/>
        <v>521</v>
      </c>
      <c r="X522" s="46">
        <v>19</v>
      </c>
      <c r="Y522" s="43" t="str">
        <f t="shared" si="270"/>
        <v/>
      </c>
      <c r="Z522" s="44" t="str">
        <f t="shared" si="271"/>
        <v/>
      </c>
      <c r="AA522" s="44" t="str">
        <f t="shared" si="279"/>
        <v/>
      </c>
      <c r="AB522" s="44" t="str">
        <f t="shared" si="279"/>
        <v/>
      </c>
      <c r="AC522" s="44" t="str">
        <f t="shared" si="279"/>
        <v/>
      </c>
      <c r="AD522" s="44" t="str">
        <f t="shared" si="279"/>
        <v/>
      </c>
      <c r="AE522" s="44" t="str">
        <f t="shared" si="279"/>
        <v/>
      </c>
      <c r="AF522" s="44" t="str">
        <f t="shared" si="279"/>
        <v/>
      </c>
      <c r="AG522" s="44" t="str">
        <f t="shared" si="279"/>
        <v/>
      </c>
      <c r="AH522" s="44" t="str">
        <f t="shared" si="279"/>
        <v/>
      </c>
      <c r="AI522" s="44" t="str">
        <f t="shared" si="279"/>
        <v/>
      </c>
      <c r="AJ522" s="44" t="str">
        <f t="shared" si="279"/>
        <v/>
      </c>
      <c r="AK522" s="44" t="str">
        <f t="shared" si="280"/>
        <v/>
      </c>
      <c r="AL522" s="44" t="str">
        <f t="shared" si="280"/>
        <v/>
      </c>
      <c r="AM522" s="44" t="str">
        <f t="shared" si="280"/>
        <v/>
      </c>
      <c r="AN522" s="44" t="str">
        <f t="shared" si="280"/>
        <v/>
      </c>
      <c r="AO522" s="44" t="str">
        <f t="shared" si="280"/>
        <v/>
      </c>
      <c r="AP522" s="44" t="str">
        <f t="shared" si="280"/>
        <v/>
      </c>
      <c r="AQ522" s="44" t="str">
        <f t="shared" si="280"/>
        <v/>
      </c>
      <c r="AR522" s="44" t="str">
        <f t="shared" si="280"/>
        <v/>
      </c>
      <c r="AS522" s="44" t="str">
        <f t="shared" si="280"/>
        <v/>
      </c>
      <c r="AT522" s="44" t="str">
        <f t="shared" si="280"/>
        <v/>
      </c>
      <c r="AU522" s="44" t="str">
        <f t="shared" si="281"/>
        <v/>
      </c>
      <c r="AV522" s="44" t="str">
        <f t="shared" si="281"/>
        <v/>
      </c>
      <c r="AW522" s="44" t="str">
        <f t="shared" si="281"/>
        <v/>
      </c>
      <c r="AX522" s="44" t="str">
        <f t="shared" si="281"/>
        <v/>
      </c>
      <c r="AY522" s="44" t="str">
        <f t="shared" si="281"/>
        <v/>
      </c>
      <c r="AZ522" s="44" t="str">
        <f t="shared" si="281"/>
        <v/>
      </c>
    </row>
    <row r="523" spans="2:52" x14ac:dyDescent="0.2">
      <c r="B523" s="37">
        <f t="shared" si="275"/>
        <v>17</v>
      </c>
      <c r="C523" s="37">
        <f t="shared" si="276"/>
        <v>16</v>
      </c>
      <c r="D523" s="37" t="str">
        <f t="shared" si="277"/>
        <v>2003_17_16</v>
      </c>
      <c r="E523" s="37" t="str">
        <f t="shared" si="282"/>
        <v>2_16_17</v>
      </c>
      <c r="F523" s="37">
        <f t="shared" si="283"/>
        <v>2</v>
      </c>
      <c r="G523" s="37">
        <f t="shared" si="284"/>
        <v>218</v>
      </c>
      <c r="H523" s="37">
        <f t="shared" si="285"/>
        <v>2218</v>
      </c>
      <c r="I523" s="44">
        <v>2003</v>
      </c>
      <c r="J523" s="44" t="s">
        <v>597</v>
      </c>
      <c r="K523" s="44" t="s">
        <v>250</v>
      </c>
      <c r="L523" s="44" t="str">
        <f t="shared" si="286"/>
        <v>2003_専・家庭</v>
      </c>
      <c r="M523" s="44" t="str">
        <f t="shared" si="287"/>
        <v>2003_専・家庭_栄養</v>
      </c>
      <c r="N523" s="44">
        <f t="shared" si="278"/>
        <v>2218</v>
      </c>
      <c r="P523" s="44">
        <f t="shared" si="288"/>
        <v>522</v>
      </c>
      <c r="X523" s="46">
        <v>20</v>
      </c>
      <c r="Y523" s="43" t="str">
        <f t="shared" si="270"/>
        <v/>
      </c>
      <c r="Z523" s="44" t="str">
        <f t="shared" si="271"/>
        <v/>
      </c>
      <c r="AA523" s="44" t="str">
        <f t="shared" si="279"/>
        <v/>
      </c>
      <c r="AB523" s="44" t="str">
        <f t="shared" si="279"/>
        <v/>
      </c>
      <c r="AC523" s="44" t="str">
        <f t="shared" si="279"/>
        <v/>
      </c>
      <c r="AD523" s="44" t="str">
        <f t="shared" si="279"/>
        <v/>
      </c>
      <c r="AE523" s="44" t="str">
        <f t="shared" si="279"/>
        <v/>
      </c>
      <c r="AF523" s="44" t="str">
        <f t="shared" si="279"/>
        <v/>
      </c>
      <c r="AG523" s="44" t="str">
        <f t="shared" si="279"/>
        <v/>
      </c>
      <c r="AH523" s="44" t="str">
        <f t="shared" si="279"/>
        <v/>
      </c>
      <c r="AI523" s="44" t="str">
        <f t="shared" si="279"/>
        <v/>
      </c>
      <c r="AJ523" s="44" t="str">
        <f t="shared" si="279"/>
        <v/>
      </c>
      <c r="AK523" s="44" t="str">
        <f t="shared" si="280"/>
        <v/>
      </c>
      <c r="AL523" s="44" t="str">
        <f t="shared" si="280"/>
        <v/>
      </c>
      <c r="AM523" s="44" t="str">
        <f t="shared" si="280"/>
        <v/>
      </c>
      <c r="AN523" s="44" t="str">
        <f t="shared" si="280"/>
        <v/>
      </c>
      <c r="AO523" s="44" t="str">
        <f t="shared" si="280"/>
        <v/>
      </c>
      <c r="AP523" s="44" t="str">
        <f t="shared" si="280"/>
        <v/>
      </c>
      <c r="AQ523" s="44" t="str">
        <f t="shared" si="280"/>
        <v/>
      </c>
      <c r="AR523" s="44" t="str">
        <f t="shared" si="280"/>
        <v/>
      </c>
      <c r="AS523" s="44" t="str">
        <f t="shared" si="280"/>
        <v/>
      </c>
      <c r="AT523" s="44" t="str">
        <f t="shared" si="280"/>
        <v/>
      </c>
      <c r="AU523" s="44" t="str">
        <f t="shared" si="281"/>
        <v/>
      </c>
      <c r="AV523" s="44" t="str">
        <f t="shared" si="281"/>
        <v/>
      </c>
      <c r="AW523" s="44" t="str">
        <f t="shared" si="281"/>
        <v/>
      </c>
      <c r="AX523" s="44" t="str">
        <f t="shared" si="281"/>
        <v/>
      </c>
      <c r="AY523" s="44" t="str">
        <f t="shared" si="281"/>
        <v/>
      </c>
      <c r="AZ523" s="44" t="str">
        <f t="shared" si="281"/>
        <v/>
      </c>
    </row>
    <row r="524" spans="2:52" x14ac:dyDescent="0.2">
      <c r="B524" s="37">
        <f t="shared" si="275"/>
        <v>17</v>
      </c>
      <c r="C524" s="37">
        <f t="shared" si="276"/>
        <v>17</v>
      </c>
      <c r="D524" s="37" t="str">
        <f t="shared" si="277"/>
        <v>2003_17_17</v>
      </c>
      <c r="E524" s="37" t="str">
        <f t="shared" si="282"/>
        <v>2_17_17</v>
      </c>
      <c r="F524" s="37">
        <f t="shared" si="283"/>
        <v>2</v>
      </c>
      <c r="G524" s="37">
        <f t="shared" si="284"/>
        <v>219</v>
      </c>
      <c r="H524" s="37">
        <f t="shared" si="285"/>
        <v>2219</v>
      </c>
      <c r="I524" s="44">
        <v>2003</v>
      </c>
      <c r="J524" s="44" t="s">
        <v>597</v>
      </c>
      <c r="K524" s="44" t="s">
        <v>251</v>
      </c>
      <c r="L524" s="44" t="str">
        <f t="shared" si="286"/>
        <v>2003_専・家庭</v>
      </c>
      <c r="M524" s="44" t="str">
        <f t="shared" si="287"/>
        <v>2003_専・家庭_食品</v>
      </c>
      <c r="N524" s="44">
        <f t="shared" si="278"/>
        <v>2219</v>
      </c>
      <c r="P524" s="44">
        <f t="shared" si="288"/>
        <v>523</v>
      </c>
      <c r="X524" s="46">
        <v>21</v>
      </c>
      <c r="Y524" s="43" t="str">
        <f t="shared" si="270"/>
        <v/>
      </c>
      <c r="Z524" s="44" t="str">
        <f t="shared" si="271"/>
        <v/>
      </c>
      <c r="AA524" s="44" t="str">
        <f t="shared" ref="AA524:AJ533" si="289">IFERROR(VLOOKUP($W$501&amp;"_"&amp;AA$501&amp;"_"&amp;$X524,$D:$K,8,0),"")</f>
        <v/>
      </c>
      <c r="AB524" s="44" t="str">
        <f t="shared" si="289"/>
        <v/>
      </c>
      <c r="AC524" s="44" t="str">
        <f t="shared" si="289"/>
        <v/>
      </c>
      <c r="AD524" s="44" t="str">
        <f t="shared" si="289"/>
        <v/>
      </c>
      <c r="AE524" s="44" t="str">
        <f t="shared" si="289"/>
        <v/>
      </c>
      <c r="AF524" s="44" t="str">
        <f t="shared" si="289"/>
        <v/>
      </c>
      <c r="AG524" s="44" t="str">
        <f t="shared" si="289"/>
        <v/>
      </c>
      <c r="AH524" s="44" t="str">
        <f t="shared" si="289"/>
        <v/>
      </c>
      <c r="AI524" s="44" t="str">
        <f t="shared" si="289"/>
        <v/>
      </c>
      <c r="AJ524" s="44" t="str">
        <f t="shared" si="289"/>
        <v/>
      </c>
      <c r="AK524" s="44" t="str">
        <f t="shared" ref="AK524:AT533" si="290">IFERROR(VLOOKUP($W$501&amp;"_"&amp;AK$501&amp;"_"&amp;$X524,$D:$K,8,0),"")</f>
        <v/>
      </c>
      <c r="AL524" s="44" t="str">
        <f t="shared" si="290"/>
        <v/>
      </c>
      <c r="AM524" s="44" t="str">
        <f t="shared" si="290"/>
        <v/>
      </c>
      <c r="AN524" s="44" t="str">
        <f t="shared" si="290"/>
        <v/>
      </c>
      <c r="AO524" s="44" t="str">
        <f t="shared" si="290"/>
        <v/>
      </c>
      <c r="AP524" s="44" t="str">
        <f t="shared" si="290"/>
        <v/>
      </c>
      <c r="AQ524" s="44" t="str">
        <f t="shared" si="290"/>
        <v/>
      </c>
      <c r="AR524" s="44" t="str">
        <f t="shared" si="290"/>
        <v/>
      </c>
      <c r="AS524" s="44" t="str">
        <f t="shared" si="290"/>
        <v/>
      </c>
      <c r="AT524" s="44" t="str">
        <f t="shared" si="290"/>
        <v/>
      </c>
      <c r="AU524" s="44" t="str">
        <f t="shared" ref="AU524:AZ533" si="291">IFERROR(VLOOKUP($W$501&amp;"_"&amp;AU$501&amp;"_"&amp;$X524,$D:$K,8,0),"")</f>
        <v/>
      </c>
      <c r="AV524" s="44" t="str">
        <f t="shared" si="291"/>
        <v/>
      </c>
      <c r="AW524" s="44" t="str">
        <f t="shared" si="291"/>
        <v/>
      </c>
      <c r="AX524" s="44" t="str">
        <f t="shared" si="291"/>
        <v/>
      </c>
      <c r="AY524" s="44" t="str">
        <f t="shared" si="291"/>
        <v/>
      </c>
      <c r="AZ524" s="44" t="str">
        <f t="shared" si="291"/>
        <v/>
      </c>
    </row>
    <row r="525" spans="2:52" x14ac:dyDescent="0.2">
      <c r="B525" s="37">
        <f t="shared" si="275"/>
        <v>17</v>
      </c>
      <c r="C525" s="37">
        <f t="shared" si="276"/>
        <v>18</v>
      </c>
      <c r="D525" s="37" t="str">
        <f t="shared" si="277"/>
        <v>2003_17_18</v>
      </c>
      <c r="E525" s="37" t="str">
        <f t="shared" si="282"/>
        <v>2_18_17</v>
      </c>
      <c r="F525" s="37">
        <f t="shared" si="283"/>
        <v>2</v>
      </c>
      <c r="G525" s="37">
        <f t="shared" si="284"/>
        <v>220</v>
      </c>
      <c r="H525" s="37">
        <f t="shared" si="285"/>
        <v>2220</v>
      </c>
      <c r="I525" s="44">
        <v>2003</v>
      </c>
      <c r="J525" s="44" t="s">
        <v>597</v>
      </c>
      <c r="K525" s="44" t="s">
        <v>252</v>
      </c>
      <c r="L525" s="44" t="str">
        <f t="shared" si="286"/>
        <v>2003_専・家庭</v>
      </c>
      <c r="M525" s="44" t="str">
        <f t="shared" si="287"/>
        <v>2003_専・家庭_食品衛生</v>
      </c>
      <c r="N525" s="44">
        <f t="shared" si="278"/>
        <v>2220</v>
      </c>
      <c r="P525" s="44">
        <f t="shared" si="288"/>
        <v>524</v>
      </c>
      <c r="X525" s="46">
        <v>22</v>
      </c>
      <c r="Y525" s="43" t="str">
        <f t="shared" si="270"/>
        <v/>
      </c>
      <c r="Z525" s="44" t="str">
        <f t="shared" si="271"/>
        <v/>
      </c>
      <c r="AA525" s="44" t="str">
        <f t="shared" si="289"/>
        <v/>
      </c>
      <c r="AB525" s="44" t="str">
        <f t="shared" si="289"/>
        <v/>
      </c>
      <c r="AC525" s="44" t="str">
        <f t="shared" si="289"/>
        <v/>
      </c>
      <c r="AD525" s="44" t="str">
        <f t="shared" si="289"/>
        <v/>
      </c>
      <c r="AE525" s="44" t="str">
        <f t="shared" si="289"/>
        <v/>
      </c>
      <c r="AF525" s="44" t="str">
        <f t="shared" si="289"/>
        <v/>
      </c>
      <c r="AG525" s="44" t="str">
        <f t="shared" si="289"/>
        <v/>
      </c>
      <c r="AH525" s="44" t="str">
        <f t="shared" si="289"/>
        <v/>
      </c>
      <c r="AI525" s="44" t="str">
        <f t="shared" si="289"/>
        <v/>
      </c>
      <c r="AJ525" s="44" t="str">
        <f t="shared" si="289"/>
        <v/>
      </c>
      <c r="AK525" s="44" t="str">
        <f t="shared" si="290"/>
        <v/>
      </c>
      <c r="AL525" s="44" t="str">
        <f t="shared" si="290"/>
        <v/>
      </c>
      <c r="AM525" s="44" t="str">
        <f t="shared" si="290"/>
        <v/>
      </c>
      <c r="AN525" s="44" t="str">
        <f t="shared" si="290"/>
        <v/>
      </c>
      <c r="AO525" s="44" t="str">
        <f t="shared" si="290"/>
        <v/>
      </c>
      <c r="AP525" s="44" t="str">
        <f t="shared" si="290"/>
        <v/>
      </c>
      <c r="AQ525" s="44" t="str">
        <f t="shared" si="290"/>
        <v/>
      </c>
      <c r="AR525" s="44" t="str">
        <f t="shared" si="290"/>
        <v/>
      </c>
      <c r="AS525" s="44" t="str">
        <f t="shared" si="290"/>
        <v/>
      </c>
      <c r="AT525" s="44" t="str">
        <f t="shared" si="290"/>
        <v/>
      </c>
      <c r="AU525" s="44" t="str">
        <f t="shared" si="291"/>
        <v/>
      </c>
      <c r="AV525" s="44" t="str">
        <f t="shared" si="291"/>
        <v/>
      </c>
      <c r="AW525" s="44" t="str">
        <f t="shared" si="291"/>
        <v/>
      </c>
      <c r="AX525" s="44" t="str">
        <f t="shared" si="291"/>
        <v/>
      </c>
      <c r="AY525" s="44" t="str">
        <f t="shared" si="291"/>
        <v/>
      </c>
      <c r="AZ525" s="44" t="str">
        <f t="shared" si="291"/>
        <v/>
      </c>
    </row>
    <row r="526" spans="2:52" x14ac:dyDescent="0.2">
      <c r="B526" s="37">
        <f t="shared" si="275"/>
        <v>17</v>
      </c>
      <c r="C526" s="37">
        <f t="shared" si="276"/>
        <v>19</v>
      </c>
      <c r="D526" s="37" t="str">
        <f t="shared" si="277"/>
        <v>2003_17_19</v>
      </c>
      <c r="E526" s="37" t="str">
        <f t="shared" si="282"/>
        <v>2_19_17</v>
      </c>
      <c r="F526" s="37">
        <f t="shared" si="283"/>
        <v>2</v>
      </c>
      <c r="G526" s="37">
        <f t="shared" si="284"/>
        <v>221</v>
      </c>
      <c r="H526" s="37">
        <f t="shared" si="285"/>
        <v>2221</v>
      </c>
      <c r="I526" s="44">
        <v>2003</v>
      </c>
      <c r="J526" s="44" t="s">
        <v>597</v>
      </c>
      <c r="K526" s="44" t="s">
        <v>253</v>
      </c>
      <c r="L526" s="44" t="str">
        <f t="shared" si="286"/>
        <v>2003_専・家庭</v>
      </c>
      <c r="M526" s="44" t="str">
        <f t="shared" si="287"/>
        <v>2003_専・家庭_公衆衛生</v>
      </c>
      <c r="N526" s="44">
        <f t="shared" si="278"/>
        <v>2221</v>
      </c>
      <c r="P526" s="44">
        <f t="shared" si="288"/>
        <v>525</v>
      </c>
      <c r="X526" s="46">
        <v>23</v>
      </c>
      <c r="Y526" s="43" t="str">
        <f t="shared" si="270"/>
        <v/>
      </c>
      <c r="Z526" s="44" t="str">
        <f t="shared" si="271"/>
        <v/>
      </c>
      <c r="AA526" s="44" t="str">
        <f t="shared" si="289"/>
        <v/>
      </c>
      <c r="AB526" s="44" t="str">
        <f t="shared" si="289"/>
        <v/>
      </c>
      <c r="AC526" s="44" t="str">
        <f t="shared" si="289"/>
        <v/>
      </c>
      <c r="AD526" s="44" t="str">
        <f t="shared" si="289"/>
        <v/>
      </c>
      <c r="AE526" s="44" t="str">
        <f t="shared" si="289"/>
        <v/>
      </c>
      <c r="AF526" s="44" t="str">
        <f t="shared" si="289"/>
        <v/>
      </c>
      <c r="AG526" s="44" t="str">
        <f t="shared" si="289"/>
        <v/>
      </c>
      <c r="AH526" s="44" t="str">
        <f t="shared" si="289"/>
        <v/>
      </c>
      <c r="AI526" s="44" t="str">
        <f t="shared" si="289"/>
        <v/>
      </c>
      <c r="AJ526" s="44" t="str">
        <f t="shared" si="289"/>
        <v/>
      </c>
      <c r="AK526" s="44" t="str">
        <f t="shared" si="290"/>
        <v/>
      </c>
      <c r="AL526" s="44" t="str">
        <f t="shared" si="290"/>
        <v/>
      </c>
      <c r="AM526" s="44" t="str">
        <f t="shared" si="290"/>
        <v/>
      </c>
      <c r="AN526" s="44" t="str">
        <f t="shared" si="290"/>
        <v/>
      </c>
      <c r="AO526" s="44" t="str">
        <f t="shared" si="290"/>
        <v/>
      </c>
      <c r="AP526" s="44" t="str">
        <f t="shared" si="290"/>
        <v/>
      </c>
      <c r="AQ526" s="44" t="str">
        <f t="shared" si="290"/>
        <v/>
      </c>
      <c r="AR526" s="44" t="str">
        <f t="shared" si="290"/>
        <v/>
      </c>
      <c r="AS526" s="44" t="str">
        <f t="shared" si="290"/>
        <v/>
      </c>
      <c r="AT526" s="44" t="str">
        <f t="shared" si="290"/>
        <v/>
      </c>
      <c r="AU526" s="44" t="str">
        <f t="shared" si="291"/>
        <v/>
      </c>
      <c r="AV526" s="44" t="str">
        <f t="shared" si="291"/>
        <v/>
      </c>
      <c r="AW526" s="44" t="str">
        <f t="shared" si="291"/>
        <v/>
      </c>
      <c r="AX526" s="44" t="str">
        <f t="shared" si="291"/>
        <v/>
      </c>
      <c r="AY526" s="44" t="str">
        <f t="shared" si="291"/>
        <v/>
      </c>
      <c r="AZ526" s="44" t="str">
        <f t="shared" si="291"/>
        <v/>
      </c>
    </row>
    <row r="527" spans="2:52" x14ac:dyDescent="0.2">
      <c r="B527" s="37">
        <f t="shared" si="275"/>
        <v>17</v>
      </c>
      <c r="C527" s="37">
        <f t="shared" si="276"/>
        <v>20</v>
      </c>
      <c r="D527" s="37" t="str">
        <f t="shared" si="277"/>
        <v>2003_17_20</v>
      </c>
      <c r="E527" s="37" t="str">
        <f t="shared" si="282"/>
        <v>2_20_17</v>
      </c>
      <c r="F527" s="37">
        <f t="shared" si="283"/>
        <v>2</v>
      </c>
      <c r="G527" s="37">
        <f t="shared" si="284"/>
        <v>222</v>
      </c>
      <c r="H527" s="37">
        <f t="shared" si="285"/>
        <v>2222</v>
      </c>
      <c r="I527" s="44">
        <v>2003</v>
      </c>
      <c r="J527" s="44" t="s">
        <v>597</v>
      </c>
      <c r="K527" s="44" t="s">
        <v>568</v>
      </c>
      <c r="L527" s="44" t="str">
        <f t="shared" si="286"/>
        <v>2003_専・家庭</v>
      </c>
      <c r="M527" s="44" t="str">
        <f t="shared" si="287"/>
        <v>2003_専・家庭_学校設定科目</v>
      </c>
      <c r="N527" s="44">
        <f t="shared" si="278"/>
        <v>2222</v>
      </c>
      <c r="P527" s="44">
        <f t="shared" si="288"/>
        <v>526</v>
      </c>
      <c r="X527" s="46">
        <v>24</v>
      </c>
      <c r="Y527" s="43" t="str">
        <f t="shared" si="270"/>
        <v/>
      </c>
      <c r="Z527" s="44" t="str">
        <f t="shared" si="271"/>
        <v/>
      </c>
      <c r="AA527" s="44" t="str">
        <f t="shared" si="289"/>
        <v/>
      </c>
      <c r="AB527" s="44" t="str">
        <f t="shared" si="289"/>
        <v/>
      </c>
      <c r="AC527" s="44" t="str">
        <f t="shared" si="289"/>
        <v/>
      </c>
      <c r="AD527" s="44" t="str">
        <f t="shared" si="289"/>
        <v/>
      </c>
      <c r="AE527" s="44" t="str">
        <f t="shared" si="289"/>
        <v/>
      </c>
      <c r="AF527" s="44" t="str">
        <f t="shared" si="289"/>
        <v/>
      </c>
      <c r="AG527" s="44" t="str">
        <f t="shared" si="289"/>
        <v/>
      </c>
      <c r="AH527" s="44" t="str">
        <f t="shared" si="289"/>
        <v/>
      </c>
      <c r="AI527" s="44" t="str">
        <f t="shared" si="289"/>
        <v/>
      </c>
      <c r="AJ527" s="44" t="str">
        <f t="shared" si="289"/>
        <v/>
      </c>
      <c r="AK527" s="44" t="str">
        <f t="shared" si="290"/>
        <v/>
      </c>
      <c r="AL527" s="44" t="str">
        <f t="shared" si="290"/>
        <v/>
      </c>
      <c r="AM527" s="44" t="str">
        <f t="shared" si="290"/>
        <v/>
      </c>
      <c r="AN527" s="44" t="str">
        <f t="shared" si="290"/>
        <v/>
      </c>
      <c r="AO527" s="44" t="str">
        <f t="shared" si="290"/>
        <v/>
      </c>
      <c r="AP527" s="44" t="str">
        <f t="shared" si="290"/>
        <v/>
      </c>
      <c r="AQ527" s="44" t="str">
        <f t="shared" si="290"/>
        <v/>
      </c>
      <c r="AR527" s="44" t="str">
        <f t="shared" si="290"/>
        <v/>
      </c>
      <c r="AS527" s="44" t="str">
        <f t="shared" si="290"/>
        <v/>
      </c>
      <c r="AT527" s="44" t="str">
        <f t="shared" si="290"/>
        <v/>
      </c>
      <c r="AU527" s="44" t="str">
        <f t="shared" si="291"/>
        <v/>
      </c>
      <c r="AV527" s="44" t="str">
        <f t="shared" si="291"/>
        <v/>
      </c>
      <c r="AW527" s="44" t="str">
        <f t="shared" si="291"/>
        <v/>
      </c>
      <c r="AX527" s="44" t="str">
        <f t="shared" si="291"/>
        <v/>
      </c>
      <c r="AY527" s="44" t="str">
        <f t="shared" si="291"/>
        <v/>
      </c>
      <c r="AZ527" s="44" t="str">
        <f t="shared" si="291"/>
        <v/>
      </c>
    </row>
    <row r="528" spans="2:52" x14ac:dyDescent="0.2">
      <c r="B528" s="37">
        <f t="shared" si="275"/>
        <v>18</v>
      </c>
      <c r="C528" s="37">
        <f t="shared" si="276"/>
        <v>1</v>
      </c>
      <c r="D528" s="37" t="str">
        <f t="shared" si="277"/>
        <v>2003_18_1</v>
      </c>
      <c r="E528" s="37" t="str">
        <f t="shared" si="282"/>
        <v>2_1_18</v>
      </c>
      <c r="F528" s="37">
        <f t="shared" si="283"/>
        <v>2</v>
      </c>
      <c r="G528" s="37">
        <f t="shared" si="284"/>
        <v>223</v>
      </c>
      <c r="H528" s="37">
        <f t="shared" si="285"/>
        <v>2223</v>
      </c>
      <c r="I528" s="44">
        <v>2003</v>
      </c>
      <c r="J528" s="44" t="s">
        <v>255</v>
      </c>
      <c r="K528" s="44" t="s">
        <v>256</v>
      </c>
      <c r="L528" s="44" t="str">
        <f t="shared" si="286"/>
        <v>2003_看護</v>
      </c>
      <c r="M528" s="44" t="str">
        <f t="shared" si="287"/>
        <v>2003_看護_基礎看護</v>
      </c>
      <c r="N528" s="44">
        <f t="shared" si="278"/>
        <v>2223</v>
      </c>
      <c r="P528" s="44">
        <f t="shared" si="288"/>
        <v>527</v>
      </c>
      <c r="X528" s="46">
        <v>25</v>
      </c>
      <c r="Y528" s="43" t="str">
        <f t="shared" si="270"/>
        <v/>
      </c>
      <c r="Z528" s="44" t="str">
        <f t="shared" si="271"/>
        <v/>
      </c>
      <c r="AA528" s="44" t="str">
        <f t="shared" si="289"/>
        <v/>
      </c>
      <c r="AB528" s="44" t="str">
        <f t="shared" si="289"/>
        <v/>
      </c>
      <c r="AC528" s="44" t="str">
        <f t="shared" si="289"/>
        <v/>
      </c>
      <c r="AD528" s="44" t="str">
        <f t="shared" si="289"/>
        <v/>
      </c>
      <c r="AE528" s="44" t="str">
        <f t="shared" si="289"/>
        <v/>
      </c>
      <c r="AF528" s="44" t="str">
        <f t="shared" si="289"/>
        <v/>
      </c>
      <c r="AG528" s="44" t="str">
        <f t="shared" si="289"/>
        <v/>
      </c>
      <c r="AH528" s="44" t="str">
        <f t="shared" si="289"/>
        <v/>
      </c>
      <c r="AI528" s="44" t="str">
        <f t="shared" si="289"/>
        <v/>
      </c>
      <c r="AJ528" s="44" t="str">
        <f t="shared" si="289"/>
        <v/>
      </c>
      <c r="AK528" s="44" t="str">
        <f t="shared" si="290"/>
        <v/>
      </c>
      <c r="AL528" s="44" t="str">
        <f t="shared" si="290"/>
        <v/>
      </c>
      <c r="AM528" s="44" t="str">
        <f t="shared" si="290"/>
        <v/>
      </c>
      <c r="AN528" s="44" t="str">
        <f t="shared" si="290"/>
        <v/>
      </c>
      <c r="AO528" s="44" t="str">
        <f t="shared" si="290"/>
        <v/>
      </c>
      <c r="AP528" s="44" t="str">
        <f t="shared" si="290"/>
        <v/>
      </c>
      <c r="AQ528" s="44" t="str">
        <f t="shared" si="290"/>
        <v/>
      </c>
      <c r="AR528" s="44" t="str">
        <f t="shared" si="290"/>
        <v/>
      </c>
      <c r="AS528" s="44" t="str">
        <f t="shared" si="290"/>
        <v/>
      </c>
      <c r="AT528" s="44" t="str">
        <f t="shared" si="290"/>
        <v/>
      </c>
      <c r="AU528" s="44" t="str">
        <f t="shared" si="291"/>
        <v/>
      </c>
      <c r="AV528" s="44" t="str">
        <f t="shared" si="291"/>
        <v/>
      </c>
      <c r="AW528" s="44" t="str">
        <f t="shared" si="291"/>
        <v/>
      </c>
      <c r="AX528" s="44" t="str">
        <f t="shared" si="291"/>
        <v/>
      </c>
      <c r="AY528" s="44" t="str">
        <f t="shared" si="291"/>
        <v/>
      </c>
      <c r="AZ528" s="44" t="str">
        <f t="shared" si="291"/>
        <v/>
      </c>
    </row>
    <row r="529" spans="2:52" x14ac:dyDescent="0.2">
      <c r="B529" s="37">
        <f t="shared" si="275"/>
        <v>18</v>
      </c>
      <c r="C529" s="37">
        <f t="shared" si="276"/>
        <v>2</v>
      </c>
      <c r="D529" s="37" t="str">
        <f t="shared" si="277"/>
        <v>2003_18_2</v>
      </c>
      <c r="E529" s="37" t="str">
        <f t="shared" si="282"/>
        <v>2_2_18</v>
      </c>
      <c r="F529" s="37">
        <f t="shared" si="283"/>
        <v>2</v>
      </c>
      <c r="G529" s="37">
        <f t="shared" si="284"/>
        <v>224</v>
      </c>
      <c r="H529" s="37">
        <f t="shared" si="285"/>
        <v>2224</v>
      </c>
      <c r="I529" s="44">
        <v>2003</v>
      </c>
      <c r="J529" s="44" t="s">
        <v>255</v>
      </c>
      <c r="K529" s="44" t="s">
        <v>600</v>
      </c>
      <c r="L529" s="44" t="str">
        <f t="shared" si="286"/>
        <v>2003_看護</v>
      </c>
      <c r="M529" s="44" t="str">
        <f t="shared" si="287"/>
        <v>2003_看護_看護基礎医学</v>
      </c>
      <c r="N529" s="44">
        <f t="shared" si="278"/>
        <v>2224</v>
      </c>
      <c r="P529" s="44">
        <f t="shared" si="288"/>
        <v>528</v>
      </c>
      <c r="X529" s="46">
        <v>26</v>
      </c>
      <c r="Y529" s="43" t="str">
        <f t="shared" si="270"/>
        <v/>
      </c>
      <c r="Z529" s="44" t="str">
        <f t="shared" si="271"/>
        <v/>
      </c>
      <c r="AA529" s="44" t="str">
        <f t="shared" si="289"/>
        <v/>
      </c>
      <c r="AB529" s="44" t="str">
        <f t="shared" si="289"/>
        <v/>
      </c>
      <c r="AC529" s="44" t="str">
        <f t="shared" si="289"/>
        <v/>
      </c>
      <c r="AD529" s="44" t="str">
        <f t="shared" si="289"/>
        <v/>
      </c>
      <c r="AE529" s="44" t="str">
        <f t="shared" si="289"/>
        <v/>
      </c>
      <c r="AF529" s="44" t="str">
        <f t="shared" si="289"/>
        <v/>
      </c>
      <c r="AG529" s="44" t="str">
        <f t="shared" si="289"/>
        <v/>
      </c>
      <c r="AH529" s="44" t="str">
        <f t="shared" si="289"/>
        <v/>
      </c>
      <c r="AI529" s="44" t="str">
        <f t="shared" si="289"/>
        <v/>
      </c>
      <c r="AJ529" s="44" t="str">
        <f t="shared" si="289"/>
        <v/>
      </c>
      <c r="AK529" s="44" t="str">
        <f t="shared" si="290"/>
        <v/>
      </c>
      <c r="AL529" s="44" t="str">
        <f t="shared" si="290"/>
        <v/>
      </c>
      <c r="AM529" s="44" t="str">
        <f t="shared" si="290"/>
        <v/>
      </c>
      <c r="AN529" s="44" t="str">
        <f t="shared" si="290"/>
        <v/>
      </c>
      <c r="AO529" s="44" t="str">
        <f t="shared" si="290"/>
        <v/>
      </c>
      <c r="AP529" s="44" t="str">
        <f t="shared" si="290"/>
        <v/>
      </c>
      <c r="AQ529" s="44" t="str">
        <f t="shared" si="290"/>
        <v/>
      </c>
      <c r="AR529" s="44" t="str">
        <f t="shared" si="290"/>
        <v/>
      </c>
      <c r="AS529" s="44" t="str">
        <f t="shared" si="290"/>
        <v/>
      </c>
      <c r="AT529" s="44" t="str">
        <f t="shared" si="290"/>
        <v/>
      </c>
      <c r="AU529" s="44" t="str">
        <f t="shared" si="291"/>
        <v/>
      </c>
      <c r="AV529" s="44" t="str">
        <f t="shared" si="291"/>
        <v/>
      </c>
      <c r="AW529" s="44" t="str">
        <f t="shared" si="291"/>
        <v/>
      </c>
      <c r="AX529" s="44" t="str">
        <f t="shared" si="291"/>
        <v/>
      </c>
      <c r="AY529" s="44" t="str">
        <f t="shared" si="291"/>
        <v/>
      </c>
      <c r="AZ529" s="44" t="str">
        <f t="shared" si="291"/>
        <v/>
      </c>
    </row>
    <row r="530" spans="2:52" x14ac:dyDescent="0.2">
      <c r="B530" s="37">
        <f t="shared" si="275"/>
        <v>18</v>
      </c>
      <c r="C530" s="37">
        <f t="shared" si="276"/>
        <v>3</v>
      </c>
      <c r="D530" s="37" t="str">
        <f t="shared" si="277"/>
        <v>2003_18_3</v>
      </c>
      <c r="E530" s="37" t="str">
        <f t="shared" si="282"/>
        <v>2_3_18</v>
      </c>
      <c r="F530" s="37">
        <f t="shared" si="283"/>
        <v>2</v>
      </c>
      <c r="G530" s="37">
        <f t="shared" si="284"/>
        <v>225</v>
      </c>
      <c r="H530" s="37">
        <f t="shared" si="285"/>
        <v>2225</v>
      </c>
      <c r="I530" s="44">
        <v>2003</v>
      </c>
      <c r="J530" s="44" t="s">
        <v>255</v>
      </c>
      <c r="K530" s="44" t="s">
        <v>601</v>
      </c>
      <c r="L530" s="44" t="str">
        <f t="shared" si="286"/>
        <v>2003_看護</v>
      </c>
      <c r="M530" s="44" t="str">
        <f t="shared" si="287"/>
        <v>2003_看護_成人・老人看護</v>
      </c>
      <c r="N530" s="44">
        <f t="shared" si="278"/>
        <v>2225</v>
      </c>
      <c r="P530" s="44">
        <f t="shared" si="288"/>
        <v>529</v>
      </c>
      <c r="X530" s="46">
        <v>27</v>
      </c>
      <c r="Y530" s="43" t="str">
        <f t="shared" si="270"/>
        <v/>
      </c>
      <c r="Z530" s="44" t="str">
        <f t="shared" si="271"/>
        <v/>
      </c>
      <c r="AA530" s="44" t="str">
        <f t="shared" si="289"/>
        <v/>
      </c>
      <c r="AB530" s="44" t="str">
        <f t="shared" si="289"/>
        <v/>
      </c>
      <c r="AC530" s="44" t="str">
        <f t="shared" si="289"/>
        <v/>
      </c>
      <c r="AD530" s="44" t="str">
        <f t="shared" si="289"/>
        <v/>
      </c>
      <c r="AE530" s="44" t="str">
        <f t="shared" si="289"/>
        <v/>
      </c>
      <c r="AF530" s="44" t="str">
        <f t="shared" si="289"/>
        <v/>
      </c>
      <c r="AG530" s="44" t="str">
        <f t="shared" si="289"/>
        <v/>
      </c>
      <c r="AH530" s="44" t="str">
        <f t="shared" si="289"/>
        <v/>
      </c>
      <c r="AI530" s="44" t="str">
        <f t="shared" si="289"/>
        <v/>
      </c>
      <c r="AJ530" s="44" t="str">
        <f t="shared" si="289"/>
        <v/>
      </c>
      <c r="AK530" s="44" t="str">
        <f t="shared" si="290"/>
        <v/>
      </c>
      <c r="AL530" s="44" t="str">
        <f t="shared" si="290"/>
        <v/>
      </c>
      <c r="AM530" s="44" t="str">
        <f t="shared" si="290"/>
        <v/>
      </c>
      <c r="AN530" s="44" t="str">
        <f t="shared" si="290"/>
        <v/>
      </c>
      <c r="AO530" s="44" t="str">
        <f t="shared" si="290"/>
        <v/>
      </c>
      <c r="AP530" s="44" t="str">
        <f t="shared" si="290"/>
        <v/>
      </c>
      <c r="AQ530" s="44" t="str">
        <f t="shared" si="290"/>
        <v/>
      </c>
      <c r="AR530" s="44" t="str">
        <f t="shared" si="290"/>
        <v/>
      </c>
      <c r="AS530" s="44" t="str">
        <f t="shared" si="290"/>
        <v/>
      </c>
      <c r="AT530" s="44" t="str">
        <f t="shared" si="290"/>
        <v/>
      </c>
      <c r="AU530" s="44" t="str">
        <f t="shared" si="291"/>
        <v/>
      </c>
      <c r="AV530" s="44" t="str">
        <f t="shared" si="291"/>
        <v/>
      </c>
      <c r="AW530" s="44" t="str">
        <f t="shared" si="291"/>
        <v/>
      </c>
      <c r="AX530" s="44" t="str">
        <f t="shared" si="291"/>
        <v/>
      </c>
      <c r="AY530" s="44" t="str">
        <f t="shared" si="291"/>
        <v/>
      </c>
      <c r="AZ530" s="44" t="str">
        <f t="shared" si="291"/>
        <v/>
      </c>
    </row>
    <row r="531" spans="2:52" x14ac:dyDescent="0.2">
      <c r="B531" s="37">
        <f t="shared" si="275"/>
        <v>18</v>
      </c>
      <c r="C531" s="37">
        <f t="shared" si="276"/>
        <v>4</v>
      </c>
      <c r="D531" s="37" t="str">
        <f t="shared" si="277"/>
        <v>2003_18_4</v>
      </c>
      <c r="E531" s="37" t="str">
        <f t="shared" si="282"/>
        <v>2_4_18</v>
      </c>
      <c r="F531" s="37">
        <f t="shared" si="283"/>
        <v>2</v>
      </c>
      <c r="G531" s="37">
        <f t="shared" si="284"/>
        <v>226</v>
      </c>
      <c r="H531" s="37">
        <f t="shared" si="285"/>
        <v>2226</v>
      </c>
      <c r="I531" s="44">
        <v>2003</v>
      </c>
      <c r="J531" s="44" t="s">
        <v>255</v>
      </c>
      <c r="K531" s="44" t="s">
        <v>549</v>
      </c>
      <c r="L531" s="44" t="str">
        <f t="shared" si="286"/>
        <v>2003_看護</v>
      </c>
      <c r="M531" s="44" t="str">
        <f t="shared" si="287"/>
        <v>2003_看護_母子看護</v>
      </c>
      <c r="N531" s="44">
        <f t="shared" si="278"/>
        <v>2226</v>
      </c>
      <c r="P531" s="44">
        <f t="shared" si="288"/>
        <v>530</v>
      </c>
      <c r="X531" s="46">
        <v>28</v>
      </c>
      <c r="Y531" s="43" t="str">
        <f t="shared" si="270"/>
        <v/>
      </c>
      <c r="Z531" s="44" t="str">
        <f t="shared" si="271"/>
        <v/>
      </c>
      <c r="AA531" s="44" t="str">
        <f t="shared" si="289"/>
        <v/>
      </c>
      <c r="AB531" s="44" t="str">
        <f t="shared" si="289"/>
        <v/>
      </c>
      <c r="AC531" s="44" t="str">
        <f t="shared" si="289"/>
        <v/>
      </c>
      <c r="AD531" s="44" t="str">
        <f t="shared" si="289"/>
        <v/>
      </c>
      <c r="AE531" s="44" t="str">
        <f t="shared" si="289"/>
        <v/>
      </c>
      <c r="AF531" s="44" t="str">
        <f t="shared" si="289"/>
        <v/>
      </c>
      <c r="AG531" s="44" t="str">
        <f t="shared" si="289"/>
        <v/>
      </c>
      <c r="AH531" s="44" t="str">
        <f t="shared" si="289"/>
        <v/>
      </c>
      <c r="AI531" s="44" t="str">
        <f t="shared" si="289"/>
        <v/>
      </c>
      <c r="AJ531" s="44" t="str">
        <f t="shared" si="289"/>
        <v/>
      </c>
      <c r="AK531" s="44" t="str">
        <f t="shared" si="290"/>
        <v/>
      </c>
      <c r="AL531" s="44" t="str">
        <f t="shared" si="290"/>
        <v/>
      </c>
      <c r="AM531" s="44" t="str">
        <f t="shared" si="290"/>
        <v/>
      </c>
      <c r="AN531" s="44" t="str">
        <f t="shared" si="290"/>
        <v/>
      </c>
      <c r="AO531" s="44" t="str">
        <f t="shared" si="290"/>
        <v/>
      </c>
      <c r="AP531" s="44" t="str">
        <f t="shared" si="290"/>
        <v/>
      </c>
      <c r="AQ531" s="44" t="str">
        <f t="shared" si="290"/>
        <v/>
      </c>
      <c r="AR531" s="44" t="str">
        <f t="shared" si="290"/>
        <v/>
      </c>
      <c r="AS531" s="44" t="str">
        <f t="shared" si="290"/>
        <v/>
      </c>
      <c r="AT531" s="44" t="str">
        <f t="shared" si="290"/>
        <v/>
      </c>
      <c r="AU531" s="44" t="str">
        <f t="shared" si="291"/>
        <v/>
      </c>
      <c r="AV531" s="44" t="str">
        <f t="shared" si="291"/>
        <v/>
      </c>
      <c r="AW531" s="44" t="str">
        <f t="shared" si="291"/>
        <v/>
      </c>
      <c r="AX531" s="44" t="str">
        <f t="shared" si="291"/>
        <v/>
      </c>
      <c r="AY531" s="44" t="str">
        <f t="shared" si="291"/>
        <v/>
      </c>
      <c r="AZ531" s="44" t="str">
        <f t="shared" si="291"/>
        <v/>
      </c>
    </row>
    <row r="532" spans="2:52" x14ac:dyDescent="0.2">
      <c r="B532" s="37">
        <f t="shared" si="275"/>
        <v>18</v>
      </c>
      <c r="C532" s="37">
        <f t="shared" si="276"/>
        <v>5</v>
      </c>
      <c r="D532" s="37" t="str">
        <f t="shared" si="277"/>
        <v>2003_18_5</v>
      </c>
      <c r="E532" s="37" t="str">
        <f t="shared" si="282"/>
        <v>2_5_18</v>
      </c>
      <c r="F532" s="37">
        <f t="shared" si="283"/>
        <v>2</v>
      </c>
      <c r="G532" s="37">
        <f t="shared" si="284"/>
        <v>227</v>
      </c>
      <c r="H532" s="37">
        <f t="shared" si="285"/>
        <v>2227</v>
      </c>
      <c r="I532" s="44">
        <v>2003</v>
      </c>
      <c r="J532" s="44" t="s">
        <v>255</v>
      </c>
      <c r="K532" s="44" t="s">
        <v>550</v>
      </c>
      <c r="L532" s="44" t="str">
        <f t="shared" si="286"/>
        <v>2003_看護</v>
      </c>
      <c r="M532" s="44" t="str">
        <f t="shared" si="287"/>
        <v>2003_看護_看護臨床実習</v>
      </c>
      <c r="N532" s="44">
        <f t="shared" si="278"/>
        <v>2227</v>
      </c>
      <c r="P532" s="44">
        <f t="shared" si="288"/>
        <v>531</v>
      </c>
      <c r="X532" s="46">
        <v>29</v>
      </c>
      <c r="Y532" s="43" t="str">
        <f t="shared" si="270"/>
        <v/>
      </c>
      <c r="Z532" s="44" t="str">
        <f t="shared" si="271"/>
        <v/>
      </c>
      <c r="AA532" s="44" t="str">
        <f t="shared" si="289"/>
        <v/>
      </c>
      <c r="AB532" s="44" t="str">
        <f t="shared" si="289"/>
        <v/>
      </c>
      <c r="AC532" s="44" t="str">
        <f t="shared" si="289"/>
        <v/>
      </c>
      <c r="AD532" s="44" t="str">
        <f t="shared" si="289"/>
        <v/>
      </c>
      <c r="AE532" s="44" t="str">
        <f t="shared" si="289"/>
        <v/>
      </c>
      <c r="AF532" s="44" t="str">
        <f t="shared" si="289"/>
        <v/>
      </c>
      <c r="AG532" s="44" t="str">
        <f t="shared" si="289"/>
        <v/>
      </c>
      <c r="AH532" s="44" t="str">
        <f t="shared" si="289"/>
        <v/>
      </c>
      <c r="AI532" s="44" t="str">
        <f t="shared" si="289"/>
        <v/>
      </c>
      <c r="AJ532" s="44" t="str">
        <f t="shared" si="289"/>
        <v/>
      </c>
      <c r="AK532" s="44" t="str">
        <f t="shared" si="290"/>
        <v/>
      </c>
      <c r="AL532" s="44" t="str">
        <f t="shared" si="290"/>
        <v/>
      </c>
      <c r="AM532" s="44" t="str">
        <f t="shared" si="290"/>
        <v/>
      </c>
      <c r="AN532" s="44" t="str">
        <f t="shared" si="290"/>
        <v/>
      </c>
      <c r="AO532" s="44" t="str">
        <f t="shared" si="290"/>
        <v/>
      </c>
      <c r="AP532" s="44" t="str">
        <f t="shared" si="290"/>
        <v/>
      </c>
      <c r="AQ532" s="44" t="str">
        <f t="shared" si="290"/>
        <v/>
      </c>
      <c r="AR532" s="44" t="str">
        <f t="shared" si="290"/>
        <v/>
      </c>
      <c r="AS532" s="44" t="str">
        <f t="shared" si="290"/>
        <v/>
      </c>
      <c r="AT532" s="44" t="str">
        <f t="shared" si="290"/>
        <v/>
      </c>
      <c r="AU532" s="44" t="str">
        <f t="shared" si="291"/>
        <v/>
      </c>
      <c r="AV532" s="44" t="str">
        <f t="shared" si="291"/>
        <v/>
      </c>
      <c r="AW532" s="44" t="str">
        <f t="shared" si="291"/>
        <v/>
      </c>
      <c r="AX532" s="44" t="str">
        <f t="shared" si="291"/>
        <v/>
      </c>
      <c r="AY532" s="44" t="str">
        <f t="shared" si="291"/>
        <v/>
      </c>
      <c r="AZ532" s="44" t="str">
        <f t="shared" si="291"/>
        <v/>
      </c>
    </row>
    <row r="533" spans="2:52" x14ac:dyDescent="0.2">
      <c r="B533" s="37">
        <f t="shared" si="275"/>
        <v>18</v>
      </c>
      <c r="C533" s="37">
        <f t="shared" si="276"/>
        <v>6</v>
      </c>
      <c r="D533" s="37" t="str">
        <f t="shared" si="277"/>
        <v>2003_18_6</v>
      </c>
      <c r="E533" s="37" t="str">
        <f t="shared" si="282"/>
        <v>2_6_18</v>
      </c>
      <c r="F533" s="37">
        <f t="shared" si="283"/>
        <v>2</v>
      </c>
      <c r="G533" s="37">
        <f t="shared" si="284"/>
        <v>228</v>
      </c>
      <c r="H533" s="37">
        <f t="shared" si="285"/>
        <v>2228</v>
      </c>
      <c r="I533" s="44">
        <v>2003</v>
      </c>
      <c r="J533" s="44" t="s">
        <v>255</v>
      </c>
      <c r="K533" s="44" t="s">
        <v>551</v>
      </c>
      <c r="L533" s="44" t="str">
        <f t="shared" si="286"/>
        <v>2003_看護</v>
      </c>
      <c r="M533" s="44" t="str">
        <f t="shared" si="287"/>
        <v>2003_看護_看護情報処理</v>
      </c>
      <c r="N533" s="44">
        <f t="shared" si="278"/>
        <v>2228</v>
      </c>
      <c r="P533" s="44">
        <f t="shared" si="288"/>
        <v>532</v>
      </c>
      <c r="X533" s="46">
        <v>30</v>
      </c>
      <c r="Y533" s="43" t="str">
        <f t="shared" si="270"/>
        <v/>
      </c>
      <c r="Z533" s="44" t="str">
        <f t="shared" si="271"/>
        <v/>
      </c>
      <c r="AA533" s="44" t="str">
        <f t="shared" si="289"/>
        <v/>
      </c>
      <c r="AB533" s="44" t="str">
        <f t="shared" si="289"/>
        <v/>
      </c>
      <c r="AC533" s="44" t="str">
        <f t="shared" si="289"/>
        <v/>
      </c>
      <c r="AD533" s="44" t="str">
        <f t="shared" si="289"/>
        <v/>
      </c>
      <c r="AE533" s="44" t="str">
        <f t="shared" si="289"/>
        <v/>
      </c>
      <c r="AF533" s="44" t="str">
        <f t="shared" si="289"/>
        <v/>
      </c>
      <c r="AG533" s="44" t="str">
        <f t="shared" si="289"/>
        <v/>
      </c>
      <c r="AH533" s="44" t="str">
        <f t="shared" si="289"/>
        <v/>
      </c>
      <c r="AI533" s="44" t="str">
        <f t="shared" si="289"/>
        <v/>
      </c>
      <c r="AJ533" s="44" t="str">
        <f t="shared" si="289"/>
        <v/>
      </c>
      <c r="AK533" s="44" t="str">
        <f t="shared" si="290"/>
        <v/>
      </c>
      <c r="AL533" s="44" t="str">
        <f t="shared" si="290"/>
        <v/>
      </c>
      <c r="AM533" s="44" t="str">
        <f t="shared" si="290"/>
        <v/>
      </c>
      <c r="AN533" s="44" t="str">
        <f t="shared" si="290"/>
        <v/>
      </c>
      <c r="AO533" s="44" t="str">
        <f t="shared" si="290"/>
        <v/>
      </c>
      <c r="AP533" s="44" t="str">
        <f t="shared" si="290"/>
        <v/>
      </c>
      <c r="AQ533" s="44" t="str">
        <f t="shared" si="290"/>
        <v/>
      </c>
      <c r="AR533" s="44" t="str">
        <f t="shared" si="290"/>
        <v/>
      </c>
      <c r="AS533" s="44" t="str">
        <f t="shared" si="290"/>
        <v/>
      </c>
      <c r="AT533" s="44" t="str">
        <f t="shared" si="290"/>
        <v/>
      </c>
      <c r="AU533" s="44" t="str">
        <f t="shared" si="291"/>
        <v/>
      </c>
      <c r="AV533" s="44" t="str">
        <f t="shared" si="291"/>
        <v/>
      </c>
      <c r="AW533" s="44" t="str">
        <f t="shared" si="291"/>
        <v/>
      </c>
      <c r="AX533" s="44" t="str">
        <f t="shared" si="291"/>
        <v/>
      </c>
      <c r="AY533" s="44" t="str">
        <f t="shared" si="291"/>
        <v/>
      </c>
      <c r="AZ533" s="44" t="str">
        <f t="shared" si="291"/>
        <v/>
      </c>
    </row>
    <row r="534" spans="2:52" x14ac:dyDescent="0.2">
      <c r="B534" s="37">
        <f t="shared" si="275"/>
        <v>18</v>
      </c>
      <c r="C534" s="37">
        <f t="shared" si="276"/>
        <v>7</v>
      </c>
      <c r="D534" s="37" t="str">
        <f t="shared" si="277"/>
        <v>2003_18_7</v>
      </c>
      <c r="E534" s="37" t="str">
        <f t="shared" si="282"/>
        <v>2_7_18</v>
      </c>
      <c r="F534" s="37">
        <f t="shared" si="283"/>
        <v>2</v>
      </c>
      <c r="G534" s="37">
        <f t="shared" si="284"/>
        <v>229</v>
      </c>
      <c r="H534" s="37">
        <f t="shared" si="285"/>
        <v>2229</v>
      </c>
      <c r="I534" s="44">
        <v>2003</v>
      </c>
      <c r="J534" s="44" t="s">
        <v>255</v>
      </c>
      <c r="K534" s="44" t="s">
        <v>568</v>
      </c>
      <c r="L534" s="44" t="str">
        <f t="shared" si="286"/>
        <v>2003_看護</v>
      </c>
      <c r="M534" s="44" t="str">
        <f t="shared" si="287"/>
        <v>2003_看護_学校設定科目</v>
      </c>
      <c r="N534" s="44">
        <f t="shared" si="278"/>
        <v>2229</v>
      </c>
      <c r="P534" s="44">
        <f t="shared" si="288"/>
        <v>533</v>
      </c>
      <c r="X534" s="46">
        <v>31</v>
      </c>
      <c r="Y534" s="43" t="str">
        <f t="shared" si="270"/>
        <v/>
      </c>
      <c r="Z534" s="44" t="str">
        <f t="shared" si="271"/>
        <v/>
      </c>
      <c r="AA534" s="44" t="str">
        <f t="shared" ref="AA534:AJ543" si="292">IFERROR(VLOOKUP($W$501&amp;"_"&amp;AA$501&amp;"_"&amp;$X534,$D:$K,8,0),"")</f>
        <v/>
      </c>
      <c r="AB534" s="44" t="str">
        <f t="shared" si="292"/>
        <v/>
      </c>
      <c r="AC534" s="44" t="str">
        <f t="shared" si="292"/>
        <v/>
      </c>
      <c r="AD534" s="44" t="str">
        <f t="shared" si="292"/>
        <v/>
      </c>
      <c r="AE534" s="44" t="str">
        <f t="shared" si="292"/>
        <v/>
      </c>
      <c r="AF534" s="44" t="str">
        <f t="shared" si="292"/>
        <v/>
      </c>
      <c r="AG534" s="44" t="str">
        <f t="shared" si="292"/>
        <v/>
      </c>
      <c r="AH534" s="44" t="str">
        <f t="shared" si="292"/>
        <v/>
      </c>
      <c r="AI534" s="44" t="str">
        <f t="shared" si="292"/>
        <v/>
      </c>
      <c r="AJ534" s="44" t="str">
        <f t="shared" si="292"/>
        <v/>
      </c>
      <c r="AK534" s="44" t="str">
        <f t="shared" ref="AK534:AT543" si="293">IFERROR(VLOOKUP($W$501&amp;"_"&amp;AK$501&amp;"_"&amp;$X534,$D:$K,8,0),"")</f>
        <v/>
      </c>
      <c r="AL534" s="44" t="str">
        <f t="shared" si="293"/>
        <v/>
      </c>
      <c r="AM534" s="44" t="str">
        <f t="shared" si="293"/>
        <v/>
      </c>
      <c r="AN534" s="44" t="str">
        <f t="shared" si="293"/>
        <v/>
      </c>
      <c r="AO534" s="44" t="str">
        <f t="shared" si="293"/>
        <v/>
      </c>
      <c r="AP534" s="44" t="str">
        <f t="shared" si="293"/>
        <v/>
      </c>
      <c r="AQ534" s="44" t="str">
        <f t="shared" si="293"/>
        <v/>
      </c>
      <c r="AR534" s="44" t="str">
        <f t="shared" si="293"/>
        <v/>
      </c>
      <c r="AS534" s="44" t="str">
        <f t="shared" si="293"/>
        <v/>
      </c>
      <c r="AT534" s="44" t="str">
        <f t="shared" si="293"/>
        <v/>
      </c>
      <c r="AU534" s="44" t="str">
        <f t="shared" ref="AU534:AZ543" si="294">IFERROR(VLOOKUP($W$501&amp;"_"&amp;AU$501&amp;"_"&amp;$X534,$D:$K,8,0),"")</f>
        <v/>
      </c>
      <c r="AV534" s="44" t="str">
        <f t="shared" si="294"/>
        <v/>
      </c>
      <c r="AW534" s="44" t="str">
        <f t="shared" si="294"/>
        <v/>
      </c>
      <c r="AX534" s="44" t="str">
        <f t="shared" si="294"/>
        <v/>
      </c>
      <c r="AY534" s="44" t="str">
        <f t="shared" si="294"/>
        <v/>
      </c>
      <c r="AZ534" s="44" t="str">
        <f t="shared" si="294"/>
        <v/>
      </c>
    </row>
    <row r="535" spans="2:52" x14ac:dyDescent="0.2">
      <c r="B535" s="37">
        <f t="shared" si="275"/>
        <v>19</v>
      </c>
      <c r="C535" s="37">
        <f t="shared" si="276"/>
        <v>1</v>
      </c>
      <c r="D535" s="37" t="str">
        <f t="shared" si="277"/>
        <v>2003_19_1</v>
      </c>
      <c r="E535" s="37" t="str">
        <f t="shared" si="282"/>
        <v>2_1_19</v>
      </c>
      <c r="F535" s="37">
        <f t="shared" si="283"/>
        <v>2</v>
      </c>
      <c r="G535" s="37">
        <f t="shared" si="284"/>
        <v>230</v>
      </c>
      <c r="H535" s="37">
        <f t="shared" si="285"/>
        <v>2230</v>
      </c>
      <c r="I535" s="44">
        <v>2003</v>
      </c>
      <c r="J535" s="44" t="s">
        <v>602</v>
      </c>
      <c r="K535" s="44" t="s">
        <v>269</v>
      </c>
      <c r="L535" s="44" t="str">
        <f t="shared" si="286"/>
        <v>2003_専・情報</v>
      </c>
      <c r="M535" s="44" t="str">
        <f t="shared" si="287"/>
        <v>2003_専・情報_情報産業と社会</v>
      </c>
      <c r="N535" s="44">
        <f t="shared" si="278"/>
        <v>2230</v>
      </c>
      <c r="P535" s="44">
        <f t="shared" si="288"/>
        <v>534</v>
      </c>
      <c r="X535" s="46">
        <v>32</v>
      </c>
      <c r="Y535" s="43" t="str">
        <f t="shared" si="270"/>
        <v/>
      </c>
      <c r="Z535" s="44" t="str">
        <f t="shared" si="271"/>
        <v/>
      </c>
      <c r="AA535" s="44" t="str">
        <f t="shared" si="292"/>
        <v/>
      </c>
      <c r="AB535" s="44" t="str">
        <f t="shared" si="292"/>
        <v/>
      </c>
      <c r="AC535" s="44" t="str">
        <f t="shared" si="292"/>
        <v/>
      </c>
      <c r="AD535" s="44" t="str">
        <f t="shared" si="292"/>
        <v/>
      </c>
      <c r="AE535" s="44" t="str">
        <f t="shared" si="292"/>
        <v/>
      </c>
      <c r="AF535" s="44" t="str">
        <f t="shared" si="292"/>
        <v/>
      </c>
      <c r="AG535" s="44" t="str">
        <f t="shared" si="292"/>
        <v/>
      </c>
      <c r="AH535" s="44" t="str">
        <f t="shared" si="292"/>
        <v/>
      </c>
      <c r="AI535" s="44" t="str">
        <f t="shared" si="292"/>
        <v/>
      </c>
      <c r="AJ535" s="44" t="str">
        <f t="shared" si="292"/>
        <v/>
      </c>
      <c r="AK535" s="44" t="str">
        <f t="shared" si="293"/>
        <v/>
      </c>
      <c r="AL535" s="44" t="str">
        <f t="shared" si="293"/>
        <v/>
      </c>
      <c r="AM535" s="44" t="str">
        <f t="shared" si="293"/>
        <v/>
      </c>
      <c r="AN535" s="44" t="str">
        <f t="shared" si="293"/>
        <v/>
      </c>
      <c r="AO535" s="44" t="str">
        <f t="shared" si="293"/>
        <v/>
      </c>
      <c r="AP535" s="44" t="str">
        <f t="shared" si="293"/>
        <v/>
      </c>
      <c r="AQ535" s="44" t="str">
        <f t="shared" si="293"/>
        <v/>
      </c>
      <c r="AR535" s="44" t="str">
        <f t="shared" si="293"/>
        <v/>
      </c>
      <c r="AS535" s="44" t="str">
        <f t="shared" si="293"/>
        <v/>
      </c>
      <c r="AT535" s="44" t="str">
        <f t="shared" si="293"/>
        <v/>
      </c>
      <c r="AU535" s="44" t="str">
        <f t="shared" si="294"/>
        <v/>
      </c>
      <c r="AV535" s="44" t="str">
        <f t="shared" si="294"/>
        <v/>
      </c>
      <c r="AW535" s="44" t="str">
        <f t="shared" si="294"/>
        <v/>
      </c>
      <c r="AX535" s="44" t="str">
        <f t="shared" si="294"/>
        <v/>
      </c>
      <c r="AY535" s="44" t="str">
        <f t="shared" si="294"/>
        <v/>
      </c>
      <c r="AZ535" s="44" t="str">
        <f t="shared" si="294"/>
        <v/>
      </c>
    </row>
    <row r="536" spans="2:52" x14ac:dyDescent="0.2">
      <c r="B536" s="37">
        <f t="shared" si="275"/>
        <v>19</v>
      </c>
      <c r="C536" s="37">
        <f t="shared" si="276"/>
        <v>2</v>
      </c>
      <c r="D536" s="37" t="str">
        <f t="shared" si="277"/>
        <v>2003_19_2</v>
      </c>
      <c r="E536" s="37" t="str">
        <f t="shared" si="282"/>
        <v>2_2_19</v>
      </c>
      <c r="F536" s="37">
        <f t="shared" si="283"/>
        <v>2</v>
      </c>
      <c r="G536" s="37">
        <f t="shared" si="284"/>
        <v>231</v>
      </c>
      <c r="H536" s="37">
        <f t="shared" si="285"/>
        <v>2231</v>
      </c>
      <c r="I536" s="44">
        <v>2003</v>
      </c>
      <c r="J536" s="44" t="s">
        <v>602</v>
      </c>
      <c r="K536" s="44" t="s">
        <v>113</v>
      </c>
      <c r="L536" s="44" t="str">
        <f t="shared" si="286"/>
        <v>2003_専・情報</v>
      </c>
      <c r="M536" s="44" t="str">
        <f t="shared" si="287"/>
        <v>2003_専・情報_課題研究</v>
      </c>
      <c r="N536" s="44">
        <f t="shared" si="278"/>
        <v>2231</v>
      </c>
      <c r="P536" s="44">
        <f t="shared" si="288"/>
        <v>535</v>
      </c>
      <c r="X536" s="46">
        <v>33</v>
      </c>
      <c r="Y536" s="43" t="str">
        <f t="shared" ref="Y536:Y567" si="295">IF($Z536="","",COUNTIF($L:$L,W$501&amp;"_"&amp;$Z536))</f>
        <v/>
      </c>
      <c r="Z536" s="44" t="str">
        <f t="shared" ref="Z536:Z567" si="296">IFERROR(VLOOKUP($W$501&amp;"_"&amp;$X536&amp;"_1",$D:$J,7,0),"")</f>
        <v/>
      </c>
      <c r="AA536" s="44" t="str">
        <f t="shared" si="292"/>
        <v/>
      </c>
      <c r="AB536" s="44" t="str">
        <f t="shared" si="292"/>
        <v/>
      </c>
      <c r="AC536" s="44" t="str">
        <f t="shared" si="292"/>
        <v/>
      </c>
      <c r="AD536" s="44" t="str">
        <f t="shared" si="292"/>
        <v/>
      </c>
      <c r="AE536" s="44" t="str">
        <f t="shared" si="292"/>
        <v/>
      </c>
      <c r="AF536" s="44" t="str">
        <f t="shared" si="292"/>
        <v/>
      </c>
      <c r="AG536" s="44" t="str">
        <f t="shared" si="292"/>
        <v/>
      </c>
      <c r="AH536" s="44" t="str">
        <f t="shared" si="292"/>
        <v/>
      </c>
      <c r="AI536" s="44" t="str">
        <f t="shared" si="292"/>
        <v/>
      </c>
      <c r="AJ536" s="44" t="str">
        <f t="shared" si="292"/>
        <v/>
      </c>
      <c r="AK536" s="44" t="str">
        <f t="shared" si="293"/>
        <v/>
      </c>
      <c r="AL536" s="44" t="str">
        <f t="shared" si="293"/>
        <v/>
      </c>
      <c r="AM536" s="44" t="str">
        <f t="shared" si="293"/>
        <v/>
      </c>
      <c r="AN536" s="44" t="str">
        <f t="shared" si="293"/>
        <v/>
      </c>
      <c r="AO536" s="44" t="str">
        <f t="shared" si="293"/>
        <v/>
      </c>
      <c r="AP536" s="44" t="str">
        <f t="shared" si="293"/>
        <v/>
      </c>
      <c r="AQ536" s="44" t="str">
        <f t="shared" si="293"/>
        <v/>
      </c>
      <c r="AR536" s="44" t="str">
        <f t="shared" si="293"/>
        <v/>
      </c>
      <c r="AS536" s="44" t="str">
        <f t="shared" si="293"/>
        <v/>
      </c>
      <c r="AT536" s="44" t="str">
        <f t="shared" si="293"/>
        <v/>
      </c>
      <c r="AU536" s="44" t="str">
        <f t="shared" si="294"/>
        <v/>
      </c>
      <c r="AV536" s="44" t="str">
        <f t="shared" si="294"/>
        <v/>
      </c>
      <c r="AW536" s="44" t="str">
        <f t="shared" si="294"/>
        <v/>
      </c>
      <c r="AX536" s="44" t="str">
        <f t="shared" si="294"/>
        <v/>
      </c>
      <c r="AY536" s="44" t="str">
        <f t="shared" si="294"/>
        <v/>
      </c>
      <c r="AZ536" s="44" t="str">
        <f t="shared" si="294"/>
        <v/>
      </c>
    </row>
    <row r="537" spans="2:52" x14ac:dyDescent="0.2">
      <c r="B537" s="37">
        <f t="shared" si="275"/>
        <v>19</v>
      </c>
      <c r="C537" s="37">
        <f t="shared" si="276"/>
        <v>3</v>
      </c>
      <c r="D537" s="37" t="str">
        <f t="shared" si="277"/>
        <v>2003_19_3</v>
      </c>
      <c r="E537" s="37" t="str">
        <f t="shared" si="282"/>
        <v>2_3_19</v>
      </c>
      <c r="F537" s="37">
        <f t="shared" si="283"/>
        <v>2</v>
      </c>
      <c r="G537" s="37">
        <f t="shared" si="284"/>
        <v>232</v>
      </c>
      <c r="H537" s="37">
        <f t="shared" si="285"/>
        <v>2232</v>
      </c>
      <c r="I537" s="44">
        <v>2003</v>
      </c>
      <c r="J537" s="44" t="s">
        <v>602</v>
      </c>
      <c r="K537" s="44" t="s">
        <v>279</v>
      </c>
      <c r="L537" s="44" t="str">
        <f t="shared" si="286"/>
        <v>2003_専・情報</v>
      </c>
      <c r="M537" s="44" t="str">
        <f t="shared" si="287"/>
        <v>2003_専・情報_情報実習</v>
      </c>
      <c r="N537" s="44">
        <f t="shared" si="278"/>
        <v>2232</v>
      </c>
      <c r="P537" s="44">
        <f t="shared" si="288"/>
        <v>536</v>
      </c>
      <c r="X537" s="46">
        <v>34</v>
      </c>
      <c r="Y537" s="43" t="str">
        <f t="shared" si="295"/>
        <v/>
      </c>
      <c r="Z537" s="44" t="str">
        <f t="shared" si="296"/>
        <v/>
      </c>
      <c r="AA537" s="44" t="str">
        <f t="shared" si="292"/>
        <v/>
      </c>
      <c r="AB537" s="44" t="str">
        <f t="shared" si="292"/>
        <v/>
      </c>
      <c r="AC537" s="44" t="str">
        <f t="shared" si="292"/>
        <v/>
      </c>
      <c r="AD537" s="44" t="str">
        <f t="shared" si="292"/>
        <v/>
      </c>
      <c r="AE537" s="44" t="str">
        <f t="shared" si="292"/>
        <v/>
      </c>
      <c r="AF537" s="44" t="str">
        <f t="shared" si="292"/>
        <v/>
      </c>
      <c r="AG537" s="44" t="str">
        <f t="shared" si="292"/>
        <v/>
      </c>
      <c r="AH537" s="44" t="str">
        <f t="shared" si="292"/>
        <v/>
      </c>
      <c r="AI537" s="44" t="str">
        <f t="shared" si="292"/>
        <v/>
      </c>
      <c r="AJ537" s="44" t="str">
        <f t="shared" si="292"/>
        <v/>
      </c>
      <c r="AK537" s="44" t="str">
        <f t="shared" si="293"/>
        <v/>
      </c>
      <c r="AL537" s="44" t="str">
        <f t="shared" si="293"/>
        <v/>
      </c>
      <c r="AM537" s="44" t="str">
        <f t="shared" si="293"/>
        <v/>
      </c>
      <c r="AN537" s="44" t="str">
        <f t="shared" si="293"/>
        <v/>
      </c>
      <c r="AO537" s="44" t="str">
        <f t="shared" si="293"/>
        <v/>
      </c>
      <c r="AP537" s="44" t="str">
        <f t="shared" si="293"/>
        <v/>
      </c>
      <c r="AQ537" s="44" t="str">
        <f t="shared" si="293"/>
        <v/>
      </c>
      <c r="AR537" s="44" t="str">
        <f t="shared" si="293"/>
        <v/>
      </c>
      <c r="AS537" s="44" t="str">
        <f t="shared" si="293"/>
        <v/>
      </c>
      <c r="AT537" s="44" t="str">
        <f t="shared" si="293"/>
        <v/>
      </c>
      <c r="AU537" s="44" t="str">
        <f t="shared" si="294"/>
        <v/>
      </c>
      <c r="AV537" s="44" t="str">
        <f t="shared" si="294"/>
        <v/>
      </c>
      <c r="AW537" s="44" t="str">
        <f t="shared" si="294"/>
        <v/>
      </c>
      <c r="AX537" s="44" t="str">
        <f t="shared" si="294"/>
        <v/>
      </c>
      <c r="AY537" s="44" t="str">
        <f t="shared" si="294"/>
        <v/>
      </c>
      <c r="AZ537" s="44" t="str">
        <f t="shared" si="294"/>
        <v/>
      </c>
    </row>
    <row r="538" spans="2:52" x14ac:dyDescent="0.2">
      <c r="B538" s="37">
        <f t="shared" si="275"/>
        <v>19</v>
      </c>
      <c r="C538" s="37">
        <f t="shared" si="276"/>
        <v>4</v>
      </c>
      <c r="D538" s="37" t="str">
        <f t="shared" si="277"/>
        <v>2003_19_4</v>
      </c>
      <c r="E538" s="37" t="str">
        <f t="shared" si="282"/>
        <v>2_4_19</v>
      </c>
      <c r="F538" s="37">
        <f t="shared" si="283"/>
        <v>2</v>
      </c>
      <c r="G538" s="37">
        <f t="shared" si="284"/>
        <v>233</v>
      </c>
      <c r="H538" s="37">
        <f t="shared" si="285"/>
        <v>2233</v>
      </c>
      <c r="I538" s="44">
        <v>2003</v>
      </c>
      <c r="J538" s="44" t="s">
        <v>602</v>
      </c>
      <c r="K538" s="44" t="s">
        <v>603</v>
      </c>
      <c r="L538" s="44" t="str">
        <f t="shared" si="286"/>
        <v>2003_専・情報</v>
      </c>
      <c r="M538" s="44" t="str">
        <f t="shared" si="287"/>
        <v>2003_専・情報_情報と表現</v>
      </c>
      <c r="N538" s="44">
        <f t="shared" si="278"/>
        <v>2233</v>
      </c>
      <c r="P538" s="44">
        <f t="shared" si="288"/>
        <v>537</v>
      </c>
      <c r="X538" s="46">
        <v>35</v>
      </c>
      <c r="Y538" s="43" t="str">
        <f t="shared" si="295"/>
        <v/>
      </c>
      <c r="Z538" s="44" t="str">
        <f t="shared" si="296"/>
        <v/>
      </c>
      <c r="AA538" s="44" t="str">
        <f t="shared" si="292"/>
        <v/>
      </c>
      <c r="AB538" s="44" t="str">
        <f t="shared" si="292"/>
        <v/>
      </c>
      <c r="AC538" s="44" t="str">
        <f t="shared" si="292"/>
        <v/>
      </c>
      <c r="AD538" s="44" t="str">
        <f t="shared" si="292"/>
        <v/>
      </c>
      <c r="AE538" s="44" t="str">
        <f t="shared" si="292"/>
        <v/>
      </c>
      <c r="AF538" s="44" t="str">
        <f t="shared" si="292"/>
        <v/>
      </c>
      <c r="AG538" s="44" t="str">
        <f t="shared" si="292"/>
        <v/>
      </c>
      <c r="AH538" s="44" t="str">
        <f t="shared" si="292"/>
        <v/>
      </c>
      <c r="AI538" s="44" t="str">
        <f t="shared" si="292"/>
        <v/>
      </c>
      <c r="AJ538" s="44" t="str">
        <f t="shared" si="292"/>
        <v/>
      </c>
      <c r="AK538" s="44" t="str">
        <f t="shared" si="293"/>
        <v/>
      </c>
      <c r="AL538" s="44" t="str">
        <f t="shared" si="293"/>
        <v/>
      </c>
      <c r="AM538" s="44" t="str">
        <f t="shared" si="293"/>
        <v/>
      </c>
      <c r="AN538" s="44" t="str">
        <f t="shared" si="293"/>
        <v/>
      </c>
      <c r="AO538" s="44" t="str">
        <f t="shared" si="293"/>
        <v/>
      </c>
      <c r="AP538" s="44" t="str">
        <f t="shared" si="293"/>
        <v/>
      </c>
      <c r="AQ538" s="44" t="str">
        <f t="shared" si="293"/>
        <v/>
      </c>
      <c r="AR538" s="44" t="str">
        <f t="shared" si="293"/>
        <v/>
      </c>
      <c r="AS538" s="44" t="str">
        <f t="shared" si="293"/>
        <v/>
      </c>
      <c r="AT538" s="44" t="str">
        <f t="shared" si="293"/>
        <v/>
      </c>
      <c r="AU538" s="44" t="str">
        <f t="shared" si="294"/>
        <v/>
      </c>
      <c r="AV538" s="44" t="str">
        <f t="shared" si="294"/>
        <v/>
      </c>
      <c r="AW538" s="44" t="str">
        <f t="shared" si="294"/>
        <v/>
      </c>
      <c r="AX538" s="44" t="str">
        <f t="shared" si="294"/>
        <v/>
      </c>
      <c r="AY538" s="44" t="str">
        <f t="shared" si="294"/>
        <v/>
      </c>
      <c r="AZ538" s="44" t="str">
        <f t="shared" si="294"/>
        <v/>
      </c>
    </row>
    <row r="539" spans="2:52" x14ac:dyDescent="0.2">
      <c r="B539" s="37">
        <f t="shared" si="275"/>
        <v>19</v>
      </c>
      <c r="C539" s="37">
        <f t="shared" si="276"/>
        <v>5</v>
      </c>
      <c r="D539" s="37" t="str">
        <f t="shared" si="277"/>
        <v>2003_19_5</v>
      </c>
      <c r="E539" s="37" t="str">
        <f t="shared" si="282"/>
        <v>2_5_19</v>
      </c>
      <c r="F539" s="37">
        <f t="shared" si="283"/>
        <v>2</v>
      </c>
      <c r="G539" s="37">
        <f t="shared" si="284"/>
        <v>234</v>
      </c>
      <c r="H539" s="37">
        <f t="shared" si="285"/>
        <v>2234</v>
      </c>
      <c r="I539" s="44">
        <v>2003</v>
      </c>
      <c r="J539" s="44" t="s">
        <v>602</v>
      </c>
      <c r="K539" s="44" t="s">
        <v>604</v>
      </c>
      <c r="L539" s="44" t="str">
        <f t="shared" si="286"/>
        <v>2003_専・情報</v>
      </c>
      <c r="M539" s="44" t="str">
        <f t="shared" si="287"/>
        <v>2003_専・情報_アルゴリズム</v>
      </c>
      <c r="N539" s="44">
        <f t="shared" si="278"/>
        <v>2234</v>
      </c>
      <c r="P539" s="44">
        <f t="shared" si="288"/>
        <v>538</v>
      </c>
      <c r="X539" s="46">
        <v>36</v>
      </c>
      <c r="Y539" s="43" t="str">
        <f t="shared" si="295"/>
        <v/>
      </c>
      <c r="Z539" s="44" t="str">
        <f t="shared" si="296"/>
        <v/>
      </c>
      <c r="AA539" s="44" t="str">
        <f t="shared" si="292"/>
        <v/>
      </c>
      <c r="AB539" s="44" t="str">
        <f t="shared" si="292"/>
        <v/>
      </c>
      <c r="AC539" s="44" t="str">
        <f t="shared" si="292"/>
        <v/>
      </c>
      <c r="AD539" s="44" t="str">
        <f t="shared" si="292"/>
        <v/>
      </c>
      <c r="AE539" s="44" t="str">
        <f t="shared" si="292"/>
        <v/>
      </c>
      <c r="AF539" s="44" t="str">
        <f t="shared" si="292"/>
        <v/>
      </c>
      <c r="AG539" s="44" t="str">
        <f t="shared" si="292"/>
        <v/>
      </c>
      <c r="AH539" s="44" t="str">
        <f t="shared" si="292"/>
        <v/>
      </c>
      <c r="AI539" s="44" t="str">
        <f t="shared" si="292"/>
        <v/>
      </c>
      <c r="AJ539" s="44" t="str">
        <f t="shared" si="292"/>
        <v/>
      </c>
      <c r="AK539" s="44" t="str">
        <f t="shared" si="293"/>
        <v/>
      </c>
      <c r="AL539" s="44" t="str">
        <f t="shared" si="293"/>
        <v/>
      </c>
      <c r="AM539" s="44" t="str">
        <f t="shared" si="293"/>
        <v/>
      </c>
      <c r="AN539" s="44" t="str">
        <f t="shared" si="293"/>
        <v/>
      </c>
      <c r="AO539" s="44" t="str">
        <f t="shared" si="293"/>
        <v/>
      </c>
      <c r="AP539" s="44" t="str">
        <f t="shared" si="293"/>
        <v/>
      </c>
      <c r="AQ539" s="44" t="str">
        <f t="shared" si="293"/>
        <v/>
      </c>
      <c r="AR539" s="44" t="str">
        <f t="shared" si="293"/>
        <v/>
      </c>
      <c r="AS539" s="44" t="str">
        <f t="shared" si="293"/>
        <v/>
      </c>
      <c r="AT539" s="44" t="str">
        <f t="shared" si="293"/>
        <v/>
      </c>
      <c r="AU539" s="44" t="str">
        <f t="shared" si="294"/>
        <v/>
      </c>
      <c r="AV539" s="44" t="str">
        <f t="shared" si="294"/>
        <v/>
      </c>
      <c r="AW539" s="44" t="str">
        <f t="shared" si="294"/>
        <v/>
      </c>
      <c r="AX539" s="44" t="str">
        <f t="shared" si="294"/>
        <v/>
      </c>
      <c r="AY539" s="44" t="str">
        <f t="shared" si="294"/>
        <v/>
      </c>
      <c r="AZ539" s="44" t="str">
        <f t="shared" si="294"/>
        <v/>
      </c>
    </row>
    <row r="540" spans="2:52" x14ac:dyDescent="0.2">
      <c r="B540" s="37">
        <f t="shared" si="275"/>
        <v>19</v>
      </c>
      <c r="C540" s="37">
        <f t="shared" si="276"/>
        <v>6</v>
      </c>
      <c r="D540" s="37" t="str">
        <f t="shared" si="277"/>
        <v>2003_19_6</v>
      </c>
      <c r="E540" s="37" t="str">
        <f t="shared" si="282"/>
        <v>2_6_19</v>
      </c>
      <c r="F540" s="37">
        <f t="shared" si="283"/>
        <v>2</v>
      </c>
      <c r="G540" s="37">
        <f t="shared" si="284"/>
        <v>235</v>
      </c>
      <c r="H540" s="37">
        <f t="shared" si="285"/>
        <v>2235</v>
      </c>
      <c r="I540" s="44">
        <v>2003</v>
      </c>
      <c r="J540" s="44" t="s">
        <v>602</v>
      </c>
      <c r="K540" s="44" t="s">
        <v>605</v>
      </c>
      <c r="L540" s="44" t="str">
        <f t="shared" si="286"/>
        <v>2003_専・情報</v>
      </c>
      <c r="M540" s="44" t="str">
        <f t="shared" si="287"/>
        <v>2003_専・情報_情報システムの開発</v>
      </c>
      <c r="N540" s="44">
        <f t="shared" si="278"/>
        <v>2235</v>
      </c>
      <c r="P540" s="44">
        <f t="shared" si="288"/>
        <v>539</v>
      </c>
      <c r="X540" s="46">
        <v>37</v>
      </c>
      <c r="Y540" s="43" t="str">
        <f t="shared" si="295"/>
        <v/>
      </c>
      <c r="Z540" s="44" t="str">
        <f t="shared" si="296"/>
        <v/>
      </c>
      <c r="AA540" s="44" t="str">
        <f t="shared" si="292"/>
        <v/>
      </c>
      <c r="AB540" s="44" t="str">
        <f t="shared" si="292"/>
        <v/>
      </c>
      <c r="AC540" s="44" t="str">
        <f t="shared" si="292"/>
        <v/>
      </c>
      <c r="AD540" s="44" t="str">
        <f t="shared" si="292"/>
        <v/>
      </c>
      <c r="AE540" s="44" t="str">
        <f t="shared" si="292"/>
        <v/>
      </c>
      <c r="AF540" s="44" t="str">
        <f t="shared" si="292"/>
        <v/>
      </c>
      <c r="AG540" s="44" t="str">
        <f t="shared" si="292"/>
        <v/>
      </c>
      <c r="AH540" s="44" t="str">
        <f t="shared" si="292"/>
        <v/>
      </c>
      <c r="AI540" s="44" t="str">
        <f t="shared" si="292"/>
        <v/>
      </c>
      <c r="AJ540" s="44" t="str">
        <f t="shared" si="292"/>
        <v/>
      </c>
      <c r="AK540" s="44" t="str">
        <f t="shared" si="293"/>
        <v/>
      </c>
      <c r="AL540" s="44" t="str">
        <f t="shared" si="293"/>
        <v/>
      </c>
      <c r="AM540" s="44" t="str">
        <f t="shared" si="293"/>
        <v/>
      </c>
      <c r="AN540" s="44" t="str">
        <f t="shared" si="293"/>
        <v/>
      </c>
      <c r="AO540" s="44" t="str">
        <f t="shared" si="293"/>
        <v/>
      </c>
      <c r="AP540" s="44" t="str">
        <f t="shared" si="293"/>
        <v/>
      </c>
      <c r="AQ540" s="44" t="str">
        <f t="shared" si="293"/>
        <v/>
      </c>
      <c r="AR540" s="44" t="str">
        <f t="shared" si="293"/>
        <v/>
      </c>
      <c r="AS540" s="44" t="str">
        <f t="shared" si="293"/>
        <v/>
      </c>
      <c r="AT540" s="44" t="str">
        <f t="shared" si="293"/>
        <v/>
      </c>
      <c r="AU540" s="44" t="str">
        <f t="shared" si="294"/>
        <v/>
      </c>
      <c r="AV540" s="44" t="str">
        <f t="shared" si="294"/>
        <v/>
      </c>
      <c r="AW540" s="44" t="str">
        <f t="shared" si="294"/>
        <v/>
      </c>
      <c r="AX540" s="44" t="str">
        <f t="shared" si="294"/>
        <v/>
      </c>
      <c r="AY540" s="44" t="str">
        <f t="shared" si="294"/>
        <v/>
      </c>
      <c r="AZ540" s="44" t="str">
        <f t="shared" si="294"/>
        <v/>
      </c>
    </row>
    <row r="541" spans="2:52" x14ac:dyDescent="0.2">
      <c r="B541" s="37">
        <f t="shared" si="275"/>
        <v>19</v>
      </c>
      <c r="C541" s="37">
        <f t="shared" si="276"/>
        <v>7</v>
      </c>
      <c r="D541" s="37" t="str">
        <f t="shared" si="277"/>
        <v>2003_19_7</v>
      </c>
      <c r="E541" s="37" t="str">
        <f t="shared" si="282"/>
        <v>2_7_19</v>
      </c>
      <c r="F541" s="37">
        <f t="shared" si="283"/>
        <v>2</v>
      </c>
      <c r="G541" s="37">
        <f t="shared" si="284"/>
        <v>236</v>
      </c>
      <c r="H541" s="37">
        <f t="shared" si="285"/>
        <v>2236</v>
      </c>
      <c r="I541" s="44">
        <v>2003</v>
      </c>
      <c r="J541" s="44" t="s">
        <v>602</v>
      </c>
      <c r="K541" s="44" t="s">
        <v>274</v>
      </c>
      <c r="L541" s="44" t="str">
        <f t="shared" si="286"/>
        <v>2003_専・情報</v>
      </c>
      <c r="M541" s="44" t="str">
        <f t="shared" si="287"/>
        <v>2003_専・情報_ネットワークシステム</v>
      </c>
      <c r="N541" s="44">
        <f t="shared" si="278"/>
        <v>2236</v>
      </c>
      <c r="P541" s="44">
        <f t="shared" si="288"/>
        <v>540</v>
      </c>
      <c r="X541" s="46">
        <v>38</v>
      </c>
      <c r="Y541" s="43" t="str">
        <f t="shared" si="295"/>
        <v/>
      </c>
      <c r="Z541" s="44" t="str">
        <f t="shared" si="296"/>
        <v/>
      </c>
      <c r="AA541" s="44" t="str">
        <f t="shared" si="292"/>
        <v/>
      </c>
      <c r="AB541" s="44" t="str">
        <f t="shared" si="292"/>
        <v/>
      </c>
      <c r="AC541" s="44" t="str">
        <f t="shared" si="292"/>
        <v/>
      </c>
      <c r="AD541" s="44" t="str">
        <f t="shared" si="292"/>
        <v/>
      </c>
      <c r="AE541" s="44" t="str">
        <f t="shared" si="292"/>
        <v/>
      </c>
      <c r="AF541" s="44" t="str">
        <f t="shared" si="292"/>
        <v/>
      </c>
      <c r="AG541" s="44" t="str">
        <f t="shared" si="292"/>
        <v/>
      </c>
      <c r="AH541" s="44" t="str">
        <f t="shared" si="292"/>
        <v/>
      </c>
      <c r="AI541" s="44" t="str">
        <f t="shared" si="292"/>
        <v/>
      </c>
      <c r="AJ541" s="44" t="str">
        <f t="shared" si="292"/>
        <v/>
      </c>
      <c r="AK541" s="44" t="str">
        <f t="shared" si="293"/>
        <v/>
      </c>
      <c r="AL541" s="44" t="str">
        <f t="shared" si="293"/>
        <v/>
      </c>
      <c r="AM541" s="44" t="str">
        <f t="shared" si="293"/>
        <v/>
      </c>
      <c r="AN541" s="44" t="str">
        <f t="shared" si="293"/>
        <v/>
      </c>
      <c r="AO541" s="44" t="str">
        <f t="shared" si="293"/>
        <v/>
      </c>
      <c r="AP541" s="44" t="str">
        <f t="shared" si="293"/>
        <v/>
      </c>
      <c r="AQ541" s="44" t="str">
        <f t="shared" si="293"/>
        <v/>
      </c>
      <c r="AR541" s="44" t="str">
        <f t="shared" si="293"/>
        <v/>
      </c>
      <c r="AS541" s="44" t="str">
        <f t="shared" si="293"/>
        <v/>
      </c>
      <c r="AT541" s="44" t="str">
        <f t="shared" si="293"/>
        <v/>
      </c>
      <c r="AU541" s="44" t="str">
        <f t="shared" si="294"/>
        <v/>
      </c>
      <c r="AV541" s="44" t="str">
        <f t="shared" si="294"/>
        <v/>
      </c>
      <c r="AW541" s="44" t="str">
        <f t="shared" si="294"/>
        <v/>
      </c>
      <c r="AX541" s="44" t="str">
        <f t="shared" si="294"/>
        <v/>
      </c>
      <c r="AY541" s="44" t="str">
        <f t="shared" si="294"/>
        <v/>
      </c>
      <c r="AZ541" s="44" t="str">
        <f t="shared" si="294"/>
        <v/>
      </c>
    </row>
    <row r="542" spans="2:52" x14ac:dyDescent="0.2">
      <c r="B542" s="37">
        <f t="shared" si="275"/>
        <v>19</v>
      </c>
      <c r="C542" s="37">
        <f t="shared" si="276"/>
        <v>8</v>
      </c>
      <c r="D542" s="37" t="str">
        <f t="shared" si="277"/>
        <v>2003_19_8</v>
      </c>
      <c r="E542" s="37" t="str">
        <f t="shared" si="282"/>
        <v>2_8_19</v>
      </c>
      <c r="F542" s="37">
        <f t="shared" si="283"/>
        <v>2</v>
      </c>
      <c r="G542" s="37">
        <f t="shared" si="284"/>
        <v>237</v>
      </c>
      <c r="H542" s="37">
        <f t="shared" si="285"/>
        <v>2237</v>
      </c>
      <c r="I542" s="44">
        <v>2003</v>
      </c>
      <c r="J542" s="44" t="s">
        <v>602</v>
      </c>
      <c r="K542" s="44" t="s">
        <v>606</v>
      </c>
      <c r="L542" s="44" t="str">
        <f t="shared" si="286"/>
        <v>2003_専・情報</v>
      </c>
      <c r="M542" s="44" t="str">
        <f t="shared" si="287"/>
        <v>2003_専・情報_モデル化とシミュレーション</v>
      </c>
      <c r="N542" s="44">
        <f t="shared" si="278"/>
        <v>2237</v>
      </c>
      <c r="P542" s="44">
        <f t="shared" si="288"/>
        <v>541</v>
      </c>
      <c r="X542" s="46">
        <v>39</v>
      </c>
      <c r="Y542" s="43" t="str">
        <f t="shared" si="295"/>
        <v/>
      </c>
      <c r="Z542" s="44" t="str">
        <f t="shared" si="296"/>
        <v/>
      </c>
      <c r="AA542" s="44" t="str">
        <f t="shared" si="292"/>
        <v/>
      </c>
      <c r="AB542" s="44" t="str">
        <f t="shared" si="292"/>
        <v/>
      </c>
      <c r="AC542" s="44" t="str">
        <f t="shared" si="292"/>
        <v/>
      </c>
      <c r="AD542" s="44" t="str">
        <f t="shared" si="292"/>
        <v/>
      </c>
      <c r="AE542" s="44" t="str">
        <f t="shared" si="292"/>
        <v/>
      </c>
      <c r="AF542" s="44" t="str">
        <f t="shared" si="292"/>
        <v/>
      </c>
      <c r="AG542" s="44" t="str">
        <f t="shared" si="292"/>
        <v/>
      </c>
      <c r="AH542" s="44" t="str">
        <f t="shared" si="292"/>
        <v/>
      </c>
      <c r="AI542" s="44" t="str">
        <f t="shared" si="292"/>
        <v/>
      </c>
      <c r="AJ542" s="44" t="str">
        <f t="shared" si="292"/>
        <v/>
      </c>
      <c r="AK542" s="44" t="str">
        <f t="shared" si="293"/>
        <v/>
      </c>
      <c r="AL542" s="44" t="str">
        <f t="shared" si="293"/>
        <v/>
      </c>
      <c r="AM542" s="44" t="str">
        <f t="shared" si="293"/>
        <v/>
      </c>
      <c r="AN542" s="44" t="str">
        <f t="shared" si="293"/>
        <v/>
      </c>
      <c r="AO542" s="44" t="str">
        <f t="shared" si="293"/>
        <v/>
      </c>
      <c r="AP542" s="44" t="str">
        <f t="shared" si="293"/>
        <v/>
      </c>
      <c r="AQ542" s="44" t="str">
        <f t="shared" si="293"/>
        <v/>
      </c>
      <c r="AR542" s="44" t="str">
        <f t="shared" si="293"/>
        <v/>
      </c>
      <c r="AS542" s="44" t="str">
        <f t="shared" si="293"/>
        <v/>
      </c>
      <c r="AT542" s="44" t="str">
        <f t="shared" si="293"/>
        <v/>
      </c>
      <c r="AU542" s="44" t="str">
        <f t="shared" si="294"/>
        <v/>
      </c>
      <c r="AV542" s="44" t="str">
        <f t="shared" si="294"/>
        <v/>
      </c>
      <c r="AW542" s="44" t="str">
        <f t="shared" si="294"/>
        <v/>
      </c>
      <c r="AX542" s="44" t="str">
        <f t="shared" si="294"/>
        <v/>
      </c>
      <c r="AY542" s="44" t="str">
        <f t="shared" si="294"/>
        <v/>
      </c>
      <c r="AZ542" s="44" t="str">
        <f t="shared" si="294"/>
        <v/>
      </c>
    </row>
    <row r="543" spans="2:52" x14ac:dyDescent="0.2">
      <c r="B543" s="37">
        <f t="shared" si="275"/>
        <v>19</v>
      </c>
      <c r="C543" s="37">
        <f t="shared" si="276"/>
        <v>9</v>
      </c>
      <c r="D543" s="37" t="str">
        <f t="shared" si="277"/>
        <v>2003_19_9</v>
      </c>
      <c r="E543" s="37" t="str">
        <f t="shared" si="282"/>
        <v>2_9_19</v>
      </c>
      <c r="F543" s="37">
        <f t="shared" si="283"/>
        <v>2</v>
      </c>
      <c r="G543" s="37">
        <f t="shared" si="284"/>
        <v>238</v>
      </c>
      <c r="H543" s="37">
        <f t="shared" si="285"/>
        <v>2238</v>
      </c>
      <c r="I543" s="44">
        <v>2003</v>
      </c>
      <c r="J543" s="44" t="s">
        <v>602</v>
      </c>
      <c r="K543" s="44" t="s">
        <v>607</v>
      </c>
      <c r="L543" s="44" t="str">
        <f t="shared" si="286"/>
        <v>2003_専・情報</v>
      </c>
      <c r="M543" s="44" t="str">
        <f t="shared" si="287"/>
        <v>2003_専・情報_コンピュータデザイン</v>
      </c>
      <c r="N543" s="44">
        <f t="shared" si="278"/>
        <v>2238</v>
      </c>
      <c r="P543" s="44">
        <f t="shared" si="288"/>
        <v>542</v>
      </c>
      <c r="X543" s="46">
        <v>40</v>
      </c>
      <c r="Y543" s="43" t="str">
        <f t="shared" si="295"/>
        <v/>
      </c>
      <c r="Z543" s="44" t="str">
        <f t="shared" si="296"/>
        <v/>
      </c>
      <c r="AA543" s="44" t="str">
        <f t="shared" si="292"/>
        <v/>
      </c>
      <c r="AB543" s="44" t="str">
        <f t="shared" si="292"/>
        <v/>
      </c>
      <c r="AC543" s="44" t="str">
        <f t="shared" si="292"/>
        <v/>
      </c>
      <c r="AD543" s="44" t="str">
        <f t="shared" si="292"/>
        <v/>
      </c>
      <c r="AE543" s="44" t="str">
        <f t="shared" si="292"/>
        <v/>
      </c>
      <c r="AF543" s="44" t="str">
        <f t="shared" si="292"/>
        <v/>
      </c>
      <c r="AG543" s="44" t="str">
        <f t="shared" si="292"/>
        <v/>
      </c>
      <c r="AH543" s="44" t="str">
        <f t="shared" si="292"/>
        <v/>
      </c>
      <c r="AI543" s="44" t="str">
        <f t="shared" si="292"/>
        <v/>
      </c>
      <c r="AJ543" s="44" t="str">
        <f t="shared" si="292"/>
        <v/>
      </c>
      <c r="AK543" s="44" t="str">
        <f t="shared" si="293"/>
        <v/>
      </c>
      <c r="AL543" s="44" t="str">
        <f t="shared" si="293"/>
        <v/>
      </c>
      <c r="AM543" s="44" t="str">
        <f t="shared" si="293"/>
        <v/>
      </c>
      <c r="AN543" s="44" t="str">
        <f t="shared" si="293"/>
        <v/>
      </c>
      <c r="AO543" s="44" t="str">
        <f t="shared" si="293"/>
        <v/>
      </c>
      <c r="AP543" s="44" t="str">
        <f t="shared" si="293"/>
        <v/>
      </c>
      <c r="AQ543" s="44" t="str">
        <f t="shared" si="293"/>
        <v/>
      </c>
      <c r="AR543" s="44" t="str">
        <f t="shared" si="293"/>
        <v/>
      </c>
      <c r="AS543" s="44" t="str">
        <f t="shared" si="293"/>
        <v/>
      </c>
      <c r="AT543" s="44" t="str">
        <f t="shared" si="293"/>
        <v/>
      </c>
      <c r="AU543" s="44" t="str">
        <f t="shared" si="294"/>
        <v/>
      </c>
      <c r="AV543" s="44" t="str">
        <f t="shared" si="294"/>
        <v/>
      </c>
      <c r="AW543" s="44" t="str">
        <f t="shared" si="294"/>
        <v/>
      </c>
      <c r="AX543" s="44" t="str">
        <f t="shared" si="294"/>
        <v/>
      </c>
      <c r="AY543" s="44" t="str">
        <f t="shared" si="294"/>
        <v/>
      </c>
      <c r="AZ543" s="44" t="str">
        <f t="shared" si="294"/>
        <v/>
      </c>
    </row>
    <row r="544" spans="2:52" x14ac:dyDescent="0.2">
      <c r="B544" s="37">
        <f t="shared" si="275"/>
        <v>19</v>
      </c>
      <c r="C544" s="37">
        <f t="shared" si="276"/>
        <v>10</v>
      </c>
      <c r="D544" s="37" t="str">
        <f t="shared" si="277"/>
        <v>2003_19_10</v>
      </c>
      <c r="E544" s="37" t="str">
        <f t="shared" si="282"/>
        <v>2_10_19</v>
      </c>
      <c r="F544" s="37">
        <f t="shared" si="283"/>
        <v>2</v>
      </c>
      <c r="G544" s="37">
        <f t="shared" si="284"/>
        <v>239</v>
      </c>
      <c r="H544" s="37">
        <f t="shared" si="285"/>
        <v>2239</v>
      </c>
      <c r="I544" s="44">
        <v>2003</v>
      </c>
      <c r="J544" s="44" t="s">
        <v>602</v>
      </c>
      <c r="K544" s="44" t="s">
        <v>608</v>
      </c>
      <c r="L544" s="44" t="str">
        <f t="shared" si="286"/>
        <v>2003_専・情報</v>
      </c>
      <c r="M544" s="44" t="str">
        <f t="shared" si="287"/>
        <v>2003_専・情報_図形と画像の処理</v>
      </c>
      <c r="N544" s="44">
        <f t="shared" si="278"/>
        <v>2239</v>
      </c>
      <c r="P544" s="44">
        <f t="shared" si="288"/>
        <v>543</v>
      </c>
      <c r="X544" s="46">
        <v>41</v>
      </c>
      <c r="Y544" s="43" t="str">
        <f t="shared" si="295"/>
        <v/>
      </c>
      <c r="Z544" s="44" t="str">
        <f t="shared" si="296"/>
        <v/>
      </c>
      <c r="AA544" s="44" t="str">
        <f t="shared" ref="AA544:AJ553" si="297">IFERROR(VLOOKUP($W$501&amp;"_"&amp;AA$501&amp;"_"&amp;$X544,$D:$K,8,0),"")</f>
        <v/>
      </c>
      <c r="AB544" s="44" t="str">
        <f t="shared" si="297"/>
        <v/>
      </c>
      <c r="AC544" s="44" t="str">
        <f t="shared" si="297"/>
        <v/>
      </c>
      <c r="AD544" s="44" t="str">
        <f t="shared" si="297"/>
        <v/>
      </c>
      <c r="AE544" s="44" t="str">
        <f t="shared" si="297"/>
        <v/>
      </c>
      <c r="AF544" s="44" t="str">
        <f t="shared" si="297"/>
        <v/>
      </c>
      <c r="AG544" s="44" t="str">
        <f t="shared" si="297"/>
        <v/>
      </c>
      <c r="AH544" s="44" t="str">
        <f t="shared" si="297"/>
        <v/>
      </c>
      <c r="AI544" s="44" t="str">
        <f t="shared" si="297"/>
        <v/>
      </c>
      <c r="AJ544" s="44" t="str">
        <f t="shared" si="297"/>
        <v/>
      </c>
      <c r="AK544" s="44" t="str">
        <f t="shared" ref="AK544:AT553" si="298">IFERROR(VLOOKUP($W$501&amp;"_"&amp;AK$501&amp;"_"&amp;$X544,$D:$K,8,0),"")</f>
        <v/>
      </c>
      <c r="AL544" s="44" t="str">
        <f t="shared" si="298"/>
        <v/>
      </c>
      <c r="AM544" s="44" t="str">
        <f t="shared" si="298"/>
        <v/>
      </c>
      <c r="AN544" s="44" t="str">
        <f t="shared" si="298"/>
        <v/>
      </c>
      <c r="AO544" s="44" t="str">
        <f t="shared" si="298"/>
        <v/>
      </c>
      <c r="AP544" s="44" t="str">
        <f t="shared" si="298"/>
        <v/>
      </c>
      <c r="AQ544" s="44" t="str">
        <f t="shared" si="298"/>
        <v/>
      </c>
      <c r="AR544" s="44" t="str">
        <f t="shared" si="298"/>
        <v/>
      </c>
      <c r="AS544" s="44" t="str">
        <f t="shared" si="298"/>
        <v/>
      </c>
      <c r="AT544" s="44" t="str">
        <f t="shared" si="298"/>
        <v/>
      </c>
      <c r="AU544" s="44" t="str">
        <f t="shared" ref="AU544:AZ553" si="299">IFERROR(VLOOKUP($W$501&amp;"_"&amp;AU$501&amp;"_"&amp;$X544,$D:$K,8,0),"")</f>
        <v/>
      </c>
      <c r="AV544" s="44" t="str">
        <f t="shared" si="299"/>
        <v/>
      </c>
      <c r="AW544" s="44" t="str">
        <f t="shared" si="299"/>
        <v/>
      </c>
      <c r="AX544" s="44" t="str">
        <f t="shared" si="299"/>
        <v/>
      </c>
      <c r="AY544" s="44" t="str">
        <f t="shared" si="299"/>
        <v/>
      </c>
      <c r="AZ544" s="44" t="str">
        <f t="shared" si="299"/>
        <v/>
      </c>
    </row>
    <row r="545" spans="2:52" x14ac:dyDescent="0.2">
      <c r="B545" s="37">
        <f t="shared" si="275"/>
        <v>19</v>
      </c>
      <c r="C545" s="37">
        <f t="shared" si="276"/>
        <v>11</v>
      </c>
      <c r="D545" s="37" t="str">
        <f t="shared" si="277"/>
        <v>2003_19_11</v>
      </c>
      <c r="E545" s="37" t="str">
        <f t="shared" si="282"/>
        <v>2_11_19</v>
      </c>
      <c r="F545" s="37">
        <f t="shared" si="283"/>
        <v>2</v>
      </c>
      <c r="G545" s="37">
        <f t="shared" si="284"/>
        <v>240</v>
      </c>
      <c r="H545" s="37">
        <f t="shared" si="285"/>
        <v>2240</v>
      </c>
      <c r="I545" s="44">
        <v>2003</v>
      </c>
      <c r="J545" s="44" t="s">
        <v>602</v>
      </c>
      <c r="K545" s="44" t="s">
        <v>609</v>
      </c>
      <c r="L545" s="44" t="str">
        <f t="shared" si="286"/>
        <v>2003_専・情報</v>
      </c>
      <c r="M545" s="44" t="str">
        <f t="shared" si="287"/>
        <v>2003_専・情報_マルチメディア表現</v>
      </c>
      <c r="N545" s="44">
        <f t="shared" si="278"/>
        <v>2240</v>
      </c>
      <c r="P545" s="44">
        <f t="shared" si="288"/>
        <v>544</v>
      </c>
      <c r="X545" s="46">
        <v>42</v>
      </c>
      <c r="Y545" s="43" t="str">
        <f t="shared" si="295"/>
        <v/>
      </c>
      <c r="Z545" s="44" t="str">
        <f t="shared" si="296"/>
        <v/>
      </c>
      <c r="AA545" s="44" t="str">
        <f t="shared" si="297"/>
        <v/>
      </c>
      <c r="AB545" s="44" t="str">
        <f t="shared" si="297"/>
        <v/>
      </c>
      <c r="AC545" s="44" t="str">
        <f t="shared" si="297"/>
        <v/>
      </c>
      <c r="AD545" s="44" t="str">
        <f t="shared" si="297"/>
        <v/>
      </c>
      <c r="AE545" s="44" t="str">
        <f t="shared" si="297"/>
        <v/>
      </c>
      <c r="AF545" s="44" t="str">
        <f t="shared" si="297"/>
        <v/>
      </c>
      <c r="AG545" s="44" t="str">
        <f t="shared" si="297"/>
        <v/>
      </c>
      <c r="AH545" s="44" t="str">
        <f t="shared" si="297"/>
        <v/>
      </c>
      <c r="AI545" s="44" t="str">
        <f t="shared" si="297"/>
        <v/>
      </c>
      <c r="AJ545" s="44" t="str">
        <f t="shared" si="297"/>
        <v/>
      </c>
      <c r="AK545" s="44" t="str">
        <f t="shared" si="298"/>
        <v/>
      </c>
      <c r="AL545" s="44" t="str">
        <f t="shared" si="298"/>
        <v/>
      </c>
      <c r="AM545" s="44" t="str">
        <f t="shared" si="298"/>
        <v/>
      </c>
      <c r="AN545" s="44" t="str">
        <f t="shared" si="298"/>
        <v/>
      </c>
      <c r="AO545" s="44" t="str">
        <f t="shared" si="298"/>
        <v/>
      </c>
      <c r="AP545" s="44" t="str">
        <f t="shared" si="298"/>
        <v/>
      </c>
      <c r="AQ545" s="44" t="str">
        <f t="shared" si="298"/>
        <v/>
      </c>
      <c r="AR545" s="44" t="str">
        <f t="shared" si="298"/>
        <v/>
      </c>
      <c r="AS545" s="44" t="str">
        <f t="shared" si="298"/>
        <v/>
      </c>
      <c r="AT545" s="44" t="str">
        <f t="shared" si="298"/>
        <v/>
      </c>
      <c r="AU545" s="44" t="str">
        <f t="shared" si="299"/>
        <v/>
      </c>
      <c r="AV545" s="44" t="str">
        <f t="shared" si="299"/>
        <v/>
      </c>
      <c r="AW545" s="44" t="str">
        <f t="shared" si="299"/>
        <v/>
      </c>
      <c r="AX545" s="44" t="str">
        <f t="shared" si="299"/>
        <v/>
      </c>
      <c r="AY545" s="44" t="str">
        <f t="shared" si="299"/>
        <v/>
      </c>
      <c r="AZ545" s="44" t="str">
        <f t="shared" si="299"/>
        <v/>
      </c>
    </row>
    <row r="546" spans="2:52" x14ac:dyDescent="0.2">
      <c r="B546" s="37">
        <f t="shared" si="275"/>
        <v>19</v>
      </c>
      <c r="C546" s="37">
        <f t="shared" si="276"/>
        <v>12</v>
      </c>
      <c r="D546" s="37" t="str">
        <f t="shared" si="277"/>
        <v>2003_19_12</v>
      </c>
      <c r="E546" s="37" t="str">
        <f t="shared" si="282"/>
        <v>2_12_19</v>
      </c>
      <c r="F546" s="37">
        <f t="shared" si="283"/>
        <v>2</v>
      </c>
      <c r="G546" s="37">
        <f t="shared" si="284"/>
        <v>241</v>
      </c>
      <c r="H546" s="37">
        <f t="shared" si="285"/>
        <v>2241</v>
      </c>
      <c r="I546" s="44">
        <v>2003</v>
      </c>
      <c r="J546" s="44" t="s">
        <v>602</v>
      </c>
      <c r="K546" s="44" t="s">
        <v>568</v>
      </c>
      <c r="L546" s="44" t="str">
        <f t="shared" si="286"/>
        <v>2003_専・情報</v>
      </c>
      <c r="M546" s="44" t="str">
        <f t="shared" si="287"/>
        <v>2003_専・情報_学校設定科目</v>
      </c>
      <c r="N546" s="44">
        <f t="shared" si="278"/>
        <v>2241</v>
      </c>
      <c r="P546" s="44">
        <f t="shared" si="288"/>
        <v>545</v>
      </c>
      <c r="X546" s="46">
        <v>43</v>
      </c>
      <c r="Y546" s="43" t="str">
        <f t="shared" si="295"/>
        <v/>
      </c>
      <c r="Z546" s="44" t="str">
        <f t="shared" si="296"/>
        <v/>
      </c>
      <c r="AA546" s="44" t="str">
        <f t="shared" si="297"/>
        <v/>
      </c>
      <c r="AB546" s="44" t="str">
        <f t="shared" si="297"/>
        <v/>
      </c>
      <c r="AC546" s="44" t="str">
        <f t="shared" si="297"/>
        <v/>
      </c>
      <c r="AD546" s="44" t="str">
        <f t="shared" si="297"/>
        <v/>
      </c>
      <c r="AE546" s="44" t="str">
        <f t="shared" si="297"/>
        <v/>
      </c>
      <c r="AF546" s="44" t="str">
        <f t="shared" si="297"/>
        <v/>
      </c>
      <c r="AG546" s="44" t="str">
        <f t="shared" si="297"/>
        <v/>
      </c>
      <c r="AH546" s="44" t="str">
        <f t="shared" si="297"/>
        <v/>
      </c>
      <c r="AI546" s="44" t="str">
        <f t="shared" si="297"/>
        <v/>
      </c>
      <c r="AJ546" s="44" t="str">
        <f t="shared" si="297"/>
        <v/>
      </c>
      <c r="AK546" s="44" t="str">
        <f t="shared" si="298"/>
        <v/>
      </c>
      <c r="AL546" s="44" t="str">
        <f t="shared" si="298"/>
        <v/>
      </c>
      <c r="AM546" s="44" t="str">
        <f t="shared" si="298"/>
        <v/>
      </c>
      <c r="AN546" s="44" t="str">
        <f t="shared" si="298"/>
        <v/>
      </c>
      <c r="AO546" s="44" t="str">
        <f t="shared" si="298"/>
        <v/>
      </c>
      <c r="AP546" s="44" t="str">
        <f t="shared" si="298"/>
        <v/>
      </c>
      <c r="AQ546" s="44" t="str">
        <f t="shared" si="298"/>
        <v/>
      </c>
      <c r="AR546" s="44" t="str">
        <f t="shared" si="298"/>
        <v/>
      </c>
      <c r="AS546" s="44" t="str">
        <f t="shared" si="298"/>
        <v/>
      </c>
      <c r="AT546" s="44" t="str">
        <f t="shared" si="298"/>
        <v/>
      </c>
      <c r="AU546" s="44" t="str">
        <f t="shared" si="299"/>
        <v/>
      </c>
      <c r="AV546" s="44" t="str">
        <f t="shared" si="299"/>
        <v/>
      </c>
      <c r="AW546" s="44" t="str">
        <f t="shared" si="299"/>
        <v/>
      </c>
      <c r="AX546" s="44" t="str">
        <f t="shared" si="299"/>
        <v/>
      </c>
      <c r="AY546" s="44" t="str">
        <f t="shared" si="299"/>
        <v/>
      </c>
      <c r="AZ546" s="44" t="str">
        <f t="shared" si="299"/>
        <v/>
      </c>
    </row>
    <row r="547" spans="2:52" x14ac:dyDescent="0.2">
      <c r="B547" s="37">
        <f t="shared" si="275"/>
        <v>20</v>
      </c>
      <c r="C547" s="37">
        <f t="shared" si="276"/>
        <v>1</v>
      </c>
      <c r="D547" s="37" t="str">
        <f t="shared" si="277"/>
        <v>2003_20_1</v>
      </c>
      <c r="E547" s="37" t="str">
        <f t="shared" si="282"/>
        <v>2_1_20</v>
      </c>
      <c r="F547" s="37">
        <f t="shared" si="283"/>
        <v>2</v>
      </c>
      <c r="G547" s="37">
        <f t="shared" si="284"/>
        <v>242</v>
      </c>
      <c r="H547" s="37">
        <f t="shared" si="285"/>
        <v>2242</v>
      </c>
      <c r="I547" s="44">
        <v>2003</v>
      </c>
      <c r="J547" s="44" t="s">
        <v>280</v>
      </c>
      <c r="K547" s="44" t="s">
        <v>281</v>
      </c>
      <c r="L547" s="44" t="str">
        <f t="shared" si="286"/>
        <v>2003_福祉</v>
      </c>
      <c r="M547" s="44" t="str">
        <f t="shared" si="287"/>
        <v>2003_福祉_社会福祉基礎</v>
      </c>
      <c r="N547" s="44">
        <f t="shared" si="278"/>
        <v>2242</v>
      </c>
      <c r="P547" s="44">
        <f t="shared" si="288"/>
        <v>546</v>
      </c>
      <c r="X547" s="46">
        <v>44</v>
      </c>
      <c r="Y547" s="43" t="str">
        <f t="shared" si="295"/>
        <v/>
      </c>
      <c r="Z547" s="44" t="str">
        <f t="shared" si="296"/>
        <v/>
      </c>
      <c r="AA547" s="44" t="str">
        <f t="shared" si="297"/>
        <v/>
      </c>
      <c r="AB547" s="44" t="str">
        <f t="shared" si="297"/>
        <v/>
      </c>
      <c r="AC547" s="44" t="str">
        <f t="shared" si="297"/>
        <v/>
      </c>
      <c r="AD547" s="44" t="str">
        <f t="shared" si="297"/>
        <v/>
      </c>
      <c r="AE547" s="44" t="str">
        <f t="shared" si="297"/>
        <v/>
      </c>
      <c r="AF547" s="44" t="str">
        <f t="shared" si="297"/>
        <v/>
      </c>
      <c r="AG547" s="44" t="str">
        <f t="shared" si="297"/>
        <v/>
      </c>
      <c r="AH547" s="44" t="str">
        <f t="shared" si="297"/>
        <v/>
      </c>
      <c r="AI547" s="44" t="str">
        <f t="shared" si="297"/>
        <v/>
      </c>
      <c r="AJ547" s="44" t="str">
        <f t="shared" si="297"/>
        <v/>
      </c>
      <c r="AK547" s="44" t="str">
        <f t="shared" si="298"/>
        <v/>
      </c>
      <c r="AL547" s="44" t="str">
        <f t="shared" si="298"/>
        <v/>
      </c>
      <c r="AM547" s="44" t="str">
        <f t="shared" si="298"/>
        <v/>
      </c>
      <c r="AN547" s="44" t="str">
        <f t="shared" si="298"/>
        <v/>
      </c>
      <c r="AO547" s="44" t="str">
        <f t="shared" si="298"/>
        <v/>
      </c>
      <c r="AP547" s="44" t="str">
        <f t="shared" si="298"/>
        <v/>
      </c>
      <c r="AQ547" s="44" t="str">
        <f t="shared" si="298"/>
        <v/>
      </c>
      <c r="AR547" s="44" t="str">
        <f t="shared" si="298"/>
        <v/>
      </c>
      <c r="AS547" s="44" t="str">
        <f t="shared" si="298"/>
        <v/>
      </c>
      <c r="AT547" s="44" t="str">
        <f t="shared" si="298"/>
        <v/>
      </c>
      <c r="AU547" s="44" t="str">
        <f t="shared" si="299"/>
        <v/>
      </c>
      <c r="AV547" s="44" t="str">
        <f t="shared" si="299"/>
        <v/>
      </c>
      <c r="AW547" s="44" t="str">
        <f t="shared" si="299"/>
        <v/>
      </c>
      <c r="AX547" s="44" t="str">
        <f t="shared" si="299"/>
        <v/>
      </c>
      <c r="AY547" s="44" t="str">
        <f t="shared" si="299"/>
        <v/>
      </c>
      <c r="AZ547" s="44" t="str">
        <f t="shared" si="299"/>
        <v/>
      </c>
    </row>
    <row r="548" spans="2:52" x14ac:dyDescent="0.2">
      <c r="B548" s="37">
        <f t="shared" si="275"/>
        <v>20</v>
      </c>
      <c r="C548" s="37">
        <f t="shared" si="276"/>
        <v>2</v>
      </c>
      <c r="D548" s="37" t="str">
        <f t="shared" si="277"/>
        <v>2003_20_2</v>
      </c>
      <c r="E548" s="37" t="str">
        <f t="shared" si="282"/>
        <v>2_2_20</v>
      </c>
      <c r="F548" s="37">
        <f t="shared" si="283"/>
        <v>2</v>
      </c>
      <c r="G548" s="37">
        <f t="shared" si="284"/>
        <v>243</v>
      </c>
      <c r="H548" s="37">
        <f t="shared" si="285"/>
        <v>2243</v>
      </c>
      <c r="I548" s="44">
        <v>2003</v>
      </c>
      <c r="J548" s="44" t="s">
        <v>280</v>
      </c>
      <c r="K548" s="44" t="s">
        <v>610</v>
      </c>
      <c r="L548" s="44" t="str">
        <f t="shared" si="286"/>
        <v>2003_福祉</v>
      </c>
      <c r="M548" s="44" t="str">
        <f t="shared" si="287"/>
        <v>2003_福祉_社会福祉制度</v>
      </c>
      <c r="N548" s="44">
        <f t="shared" si="278"/>
        <v>2243</v>
      </c>
      <c r="P548" s="44">
        <f t="shared" si="288"/>
        <v>547</v>
      </c>
      <c r="X548" s="46">
        <v>45</v>
      </c>
      <c r="Y548" s="43" t="str">
        <f t="shared" si="295"/>
        <v/>
      </c>
      <c r="Z548" s="44" t="str">
        <f t="shared" si="296"/>
        <v/>
      </c>
      <c r="AA548" s="44" t="str">
        <f t="shared" si="297"/>
        <v/>
      </c>
      <c r="AB548" s="44" t="str">
        <f t="shared" si="297"/>
        <v/>
      </c>
      <c r="AC548" s="44" t="str">
        <f t="shared" si="297"/>
        <v/>
      </c>
      <c r="AD548" s="44" t="str">
        <f t="shared" si="297"/>
        <v/>
      </c>
      <c r="AE548" s="44" t="str">
        <f t="shared" si="297"/>
        <v/>
      </c>
      <c r="AF548" s="44" t="str">
        <f t="shared" si="297"/>
        <v/>
      </c>
      <c r="AG548" s="44" t="str">
        <f t="shared" si="297"/>
        <v/>
      </c>
      <c r="AH548" s="44" t="str">
        <f t="shared" si="297"/>
        <v/>
      </c>
      <c r="AI548" s="44" t="str">
        <f t="shared" si="297"/>
        <v/>
      </c>
      <c r="AJ548" s="44" t="str">
        <f t="shared" si="297"/>
        <v/>
      </c>
      <c r="AK548" s="44" t="str">
        <f t="shared" si="298"/>
        <v/>
      </c>
      <c r="AL548" s="44" t="str">
        <f t="shared" si="298"/>
        <v/>
      </c>
      <c r="AM548" s="44" t="str">
        <f t="shared" si="298"/>
        <v/>
      </c>
      <c r="AN548" s="44" t="str">
        <f t="shared" si="298"/>
        <v/>
      </c>
      <c r="AO548" s="44" t="str">
        <f t="shared" si="298"/>
        <v/>
      </c>
      <c r="AP548" s="44" t="str">
        <f t="shared" si="298"/>
        <v/>
      </c>
      <c r="AQ548" s="44" t="str">
        <f t="shared" si="298"/>
        <v/>
      </c>
      <c r="AR548" s="44" t="str">
        <f t="shared" si="298"/>
        <v/>
      </c>
      <c r="AS548" s="44" t="str">
        <f t="shared" si="298"/>
        <v/>
      </c>
      <c r="AT548" s="44" t="str">
        <f t="shared" si="298"/>
        <v/>
      </c>
      <c r="AU548" s="44" t="str">
        <f t="shared" si="299"/>
        <v/>
      </c>
      <c r="AV548" s="44" t="str">
        <f t="shared" si="299"/>
        <v/>
      </c>
      <c r="AW548" s="44" t="str">
        <f t="shared" si="299"/>
        <v/>
      </c>
      <c r="AX548" s="44" t="str">
        <f t="shared" si="299"/>
        <v/>
      </c>
      <c r="AY548" s="44" t="str">
        <f t="shared" si="299"/>
        <v/>
      </c>
      <c r="AZ548" s="44" t="str">
        <f t="shared" si="299"/>
        <v/>
      </c>
    </row>
    <row r="549" spans="2:52" x14ac:dyDescent="0.2">
      <c r="B549" s="37">
        <f t="shared" si="275"/>
        <v>20</v>
      </c>
      <c r="C549" s="37">
        <f t="shared" si="276"/>
        <v>3</v>
      </c>
      <c r="D549" s="37" t="str">
        <f t="shared" si="277"/>
        <v>2003_20_3</v>
      </c>
      <c r="E549" s="37" t="str">
        <f t="shared" si="282"/>
        <v>2_3_20</v>
      </c>
      <c r="F549" s="37">
        <f t="shared" si="283"/>
        <v>2</v>
      </c>
      <c r="G549" s="37">
        <f t="shared" si="284"/>
        <v>244</v>
      </c>
      <c r="H549" s="37">
        <f t="shared" si="285"/>
        <v>2244</v>
      </c>
      <c r="I549" s="44">
        <v>2003</v>
      </c>
      <c r="J549" s="44" t="s">
        <v>280</v>
      </c>
      <c r="K549" s="44" t="s">
        <v>611</v>
      </c>
      <c r="L549" s="44" t="str">
        <f t="shared" si="286"/>
        <v>2003_福祉</v>
      </c>
      <c r="M549" s="44" t="str">
        <f t="shared" si="287"/>
        <v>2003_福祉_社会福祉援助技術</v>
      </c>
      <c r="N549" s="44">
        <f t="shared" si="278"/>
        <v>2244</v>
      </c>
      <c r="P549" s="44">
        <f t="shared" si="288"/>
        <v>548</v>
      </c>
      <c r="X549" s="46">
        <v>46</v>
      </c>
      <c r="Y549" s="43" t="str">
        <f t="shared" si="295"/>
        <v/>
      </c>
      <c r="Z549" s="44" t="str">
        <f t="shared" si="296"/>
        <v/>
      </c>
      <c r="AA549" s="44" t="str">
        <f t="shared" si="297"/>
        <v/>
      </c>
      <c r="AB549" s="44" t="str">
        <f t="shared" si="297"/>
        <v/>
      </c>
      <c r="AC549" s="44" t="str">
        <f t="shared" si="297"/>
        <v/>
      </c>
      <c r="AD549" s="44" t="str">
        <f t="shared" si="297"/>
        <v/>
      </c>
      <c r="AE549" s="44" t="str">
        <f t="shared" si="297"/>
        <v/>
      </c>
      <c r="AF549" s="44" t="str">
        <f t="shared" si="297"/>
        <v/>
      </c>
      <c r="AG549" s="44" t="str">
        <f t="shared" si="297"/>
        <v/>
      </c>
      <c r="AH549" s="44" t="str">
        <f t="shared" si="297"/>
        <v/>
      </c>
      <c r="AI549" s="44" t="str">
        <f t="shared" si="297"/>
        <v/>
      </c>
      <c r="AJ549" s="44" t="str">
        <f t="shared" si="297"/>
        <v/>
      </c>
      <c r="AK549" s="44" t="str">
        <f t="shared" si="298"/>
        <v/>
      </c>
      <c r="AL549" s="44" t="str">
        <f t="shared" si="298"/>
        <v/>
      </c>
      <c r="AM549" s="44" t="str">
        <f t="shared" si="298"/>
        <v/>
      </c>
      <c r="AN549" s="44" t="str">
        <f t="shared" si="298"/>
        <v/>
      </c>
      <c r="AO549" s="44" t="str">
        <f t="shared" si="298"/>
        <v/>
      </c>
      <c r="AP549" s="44" t="str">
        <f t="shared" si="298"/>
        <v/>
      </c>
      <c r="AQ549" s="44" t="str">
        <f t="shared" si="298"/>
        <v/>
      </c>
      <c r="AR549" s="44" t="str">
        <f t="shared" si="298"/>
        <v/>
      </c>
      <c r="AS549" s="44" t="str">
        <f t="shared" si="298"/>
        <v/>
      </c>
      <c r="AT549" s="44" t="str">
        <f t="shared" si="298"/>
        <v/>
      </c>
      <c r="AU549" s="44" t="str">
        <f t="shared" si="299"/>
        <v/>
      </c>
      <c r="AV549" s="44" t="str">
        <f t="shared" si="299"/>
        <v/>
      </c>
      <c r="AW549" s="44" t="str">
        <f t="shared" si="299"/>
        <v/>
      </c>
      <c r="AX549" s="44" t="str">
        <f t="shared" si="299"/>
        <v/>
      </c>
      <c r="AY549" s="44" t="str">
        <f t="shared" si="299"/>
        <v/>
      </c>
      <c r="AZ549" s="44" t="str">
        <f t="shared" si="299"/>
        <v/>
      </c>
    </row>
    <row r="550" spans="2:52" x14ac:dyDescent="0.2">
      <c r="B550" s="37">
        <f t="shared" si="275"/>
        <v>20</v>
      </c>
      <c r="C550" s="37">
        <f t="shared" si="276"/>
        <v>4</v>
      </c>
      <c r="D550" s="37" t="str">
        <f t="shared" si="277"/>
        <v>2003_20_4</v>
      </c>
      <c r="E550" s="37" t="str">
        <f t="shared" si="282"/>
        <v>2_4_20</v>
      </c>
      <c r="F550" s="37">
        <f t="shared" si="283"/>
        <v>2</v>
      </c>
      <c r="G550" s="37">
        <f t="shared" si="284"/>
        <v>245</v>
      </c>
      <c r="H550" s="37">
        <f t="shared" si="285"/>
        <v>2245</v>
      </c>
      <c r="I550" s="44">
        <v>2003</v>
      </c>
      <c r="J550" s="44" t="s">
        <v>280</v>
      </c>
      <c r="K550" s="44" t="s">
        <v>612</v>
      </c>
      <c r="L550" s="44" t="str">
        <f t="shared" si="286"/>
        <v>2003_福祉</v>
      </c>
      <c r="M550" s="44" t="str">
        <f t="shared" si="287"/>
        <v>2003_福祉_基礎介護</v>
      </c>
      <c r="N550" s="44">
        <f t="shared" si="278"/>
        <v>2245</v>
      </c>
      <c r="P550" s="44">
        <f t="shared" si="288"/>
        <v>549</v>
      </c>
      <c r="X550" s="46">
        <v>47</v>
      </c>
      <c r="Y550" s="43" t="str">
        <f t="shared" si="295"/>
        <v/>
      </c>
      <c r="Z550" s="44" t="str">
        <f t="shared" si="296"/>
        <v/>
      </c>
      <c r="AA550" s="44" t="str">
        <f t="shared" si="297"/>
        <v/>
      </c>
      <c r="AB550" s="44" t="str">
        <f t="shared" si="297"/>
        <v/>
      </c>
      <c r="AC550" s="44" t="str">
        <f t="shared" si="297"/>
        <v/>
      </c>
      <c r="AD550" s="44" t="str">
        <f t="shared" si="297"/>
        <v/>
      </c>
      <c r="AE550" s="44" t="str">
        <f t="shared" si="297"/>
        <v/>
      </c>
      <c r="AF550" s="44" t="str">
        <f t="shared" si="297"/>
        <v/>
      </c>
      <c r="AG550" s="44" t="str">
        <f t="shared" si="297"/>
        <v/>
      </c>
      <c r="AH550" s="44" t="str">
        <f t="shared" si="297"/>
        <v/>
      </c>
      <c r="AI550" s="44" t="str">
        <f t="shared" si="297"/>
        <v/>
      </c>
      <c r="AJ550" s="44" t="str">
        <f t="shared" si="297"/>
        <v/>
      </c>
      <c r="AK550" s="44" t="str">
        <f t="shared" si="298"/>
        <v/>
      </c>
      <c r="AL550" s="44" t="str">
        <f t="shared" si="298"/>
        <v/>
      </c>
      <c r="AM550" s="44" t="str">
        <f t="shared" si="298"/>
        <v/>
      </c>
      <c r="AN550" s="44" t="str">
        <f t="shared" si="298"/>
        <v/>
      </c>
      <c r="AO550" s="44" t="str">
        <f t="shared" si="298"/>
        <v/>
      </c>
      <c r="AP550" s="44" t="str">
        <f t="shared" si="298"/>
        <v/>
      </c>
      <c r="AQ550" s="44" t="str">
        <f t="shared" si="298"/>
        <v/>
      </c>
      <c r="AR550" s="44" t="str">
        <f t="shared" si="298"/>
        <v/>
      </c>
      <c r="AS550" s="44" t="str">
        <f t="shared" si="298"/>
        <v/>
      </c>
      <c r="AT550" s="44" t="str">
        <f t="shared" si="298"/>
        <v/>
      </c>
      <c r="AU550" s="44" t="str">
        <f t="shared" si="299"/>
        <v/>
      </c>
      <c r="AV550" s="44" t="str">
        <f t="shared" si="299"/>
        <v/>
      </c>
      <c r="AW550" s="44" t="str">
        <f t="shared" si="299"/>
        <v/>
      </c>
      <c r="AX550" s="44" t="str">
        <f t="shared" si="299"/>
        <v/>
      </c>
      <c r="AY550" s="44" t="str">
        <f t="shared" si="299"/>
        <v/>
      </c>
      <c r="AZ550" s="44" t="str">
        <f t="shared" si="299"/>
        <v/>
      </c>
    </row>
    <row r="551" spans="2:52" x14ac:dyDescent="0.2">
      <c r="B551" s="37">
        <f t="shared" si="275"/>
        <v>20</v>
      </c>
      <c r="C551" s="37">
        <f t="shared" si="276"/>
        <v>5</v>
      </c>
      <c r="D551" s="37" t="str">
        <f t="shared" si="277"/>
        <v>2003_20_5</v>
      </c>
      <c r="E551" s="37" t="str">
        <f t="shared" si="282"/>
        <v>2_5_20</v>
      </c>
      <c r="F551" s="37">
        <f t="shared" si="283"/>
        <v>2</v>
      </c>
      <c r="G551" s="37">
        <f t="shared" si="284"/>
        <v>246</v>
      </c>
      <c r="H551" s="37">
        <f t="shared" si="285"/>
        <v>2246</v>
      </c>
      <c r="I551" s="44">
        <v>2003</v>
      </c>
      <c r="J551" s="44" t="s">
        <v>280</v>
      </c>
      <c r="K551" s="44" t="s">
        <v>613</v>
      </c>
      <c r="L551" s="44" t="str">
        <f t="shared" si="286"/>
        <v>2003_福祉</v>
      </c>
      <c r="M551" s="44" t="str">
        <f t="shared" si="287"/>
        <v>2003_福祉_社会福祉実習</v>
      </c>
      <c r="N551" s="44">
        <f t="shared" si="278"/>
        <v>2246</v>
      </c>
      <c r="P551" s="44">
        <f t="shared" si="288"/>
        <v>550</v>
      </c>
      <c r="X551" s="46">
        <v>48</v>
      </c>
      <c r="Y551" s="43" t="str">
        <f t="shared" si="295"/>
        <v/>
      </c>
      <c r="Z551" s="44" t="str">
        <f t="shared" si="296"/>
        <v/>
      </c>
      <c r="AA551" s="44" t="str">
        <f t="shared" si="297"/>
        <v/>
      </c>
      <c r="AB551" s="44" t="str">
        <f t="shared" si="297"/>
        <v/>
      </c>
      <c r="AC551" s="44" t="str">
        <f t="shared" si="297"/>
        <v/>
      </c>
      <c r="AD551" s="44" t="str">
        <f t="shared" si="297"/>
        <v/>
      </c>
      <c r="AE551" s="44" t="str">
        <f t="shared" si="297"/>
        <v/>
      </c>
      <c r="AF551" s="44" t="str">
        <f t="shared" si="297"/>
        <v/>
      </c>
      <c r="AG551" s="44" t="str">
        <f t="shared" si="297"/>
        <v/>
      </c>
      <c r="AH551" s="44" t="str">
        <f t="shared" si="297"/>
        <v/>
      </c>
      <c r="AI551" s="44" t="str">
        <f t="shared" si="297"/>
        <v/>
      </c>
      <c r="AJ551" s="44" t="str">
        <f t="shared" si="297"/>
        <v/>
      </c>
      <c r="AK551" s="44" t="str">
        <f t="shared" si="298"/>
        <v/>
      </c>
      <c r="AL551" s="44" t="str">
        <f t="shared" si="298"/>
        <v/>
      </c>
      <c r="AM551" s="44" t="str">
        <f t="shared" si="298"/>
        <v/>
      </c>
      <c r="AN551" s="44" t="str">
        <f t="shared" si="298"/>
        <v/>
      </c>
      <c r="AO551" s="44" t="str">
        <f t="shared" si="298"/>
        <v/>
      </c>
      <c r="AP551" s="44" t="str">
        <f t="shared" si="298"/>
        <v/>
      </c>
      <c r="AQ551" s="44" t="str">
        <f t="shared" si="298"/>
        <v/>
      </c>
      <c r="AR551" s="44" t="str">
        <f t="shared" si="298"/>
        <v/>
      </c>
      <c r="AS551" s="44" t="str">
        <f t="shared" si="298"/>
        <v/>
      </c>
      <c r="AT551" s="44" t="str">
        <f t="shared" si="298"/>
        <v/>
      </c>
      <c r="AU551" s="44" t="str">
        <f t="shared" si="299"/>
        <v/>
      </c>
      <c r="AV551" s="44" t="str">
        <f t="shared" si="299"/>
        <v/>
      </c>
      <c r="AW551" s="44" t="str">
        <f t="shared" si="299"/>
        <v/>
      </c>
      <c r="AX551" s="44" t="str">
        <f t="shared" si="299"/>
        <v/>
      </c>
      <c r="AY551" s="44" t="str">
        <f t="shared" si="299"/>
        <v/>
      </c>
      <c r="AZ551" s="44" t="str">
        <f t="shared" si="299"/>
        <v/>
      </c>
    </row>
    <row r="552" spans="2:52" x14ac:dyDescent="0.2">
      <c r="B552" s="37">
        <f t="shared" si="275"/>
        <v>20</v>
      </c>
      <c r="C552" s="37">
        <f t="shared" si="276"/>
        <v>6</v>
      </c>
      <c r="D552" s="37" t="str">
        <f t="shared" si="277"/>
        <v>2003_20_6</v>
      </c>
      <c r="E552" s="37" t="str">
        <f t="shared" si="282"/>
        <v>2_6_20</v>
      </c>
      <c r="F552" s="37">
        <f t="shared" si="283"/>
        <v>2</v>
      </c>
      <c r="G552" s="37">
        <f t="shared" si="284"/>
        <v>247</v>
      </c>
      <c r="H552" s="37">
        <f t="shared" si="285"/>
        <v>2247</v>
      </c>
      <c r="I552" s="44">
        <v>2003</v>
      </c>
      <c r="J552" s="44" t="s">
        <v>280</v>
      </c>
      <c r="K552" s="44" t="s">
        <v>614</v>
      </c>
      <c r="L552" s="44" t="str">
        <f t="shared" si="286"/>
        <v>2003_福祉</v>
      </c>
      <c r="M552" s="44" t="str">
        <f t="shared" si="287"/>
        <v>2003_福祉_社会福祉演習</v>
      </c>
      <c r="N552" s="44">
        <f t="shared" si="278"/>
        <v>2247</v>
      </c>
      <c r="P552" s="44">
        <f t="shared" si="288"/>
        <v>551</v>
      </c>
      <c r="X552" s="46">
        <v>49</v>
      </c>
      <c r="Y552" s="43" t="str">
        <f t="shared" si="295"/>
        <v/>
      </c>
      <c r="Z552" s="44" t="str">
        <f t="shared" si="296"/>
        <v/>
      </c>
      <c r="AA552" s="44" t="str">
        <f t="shared" si="297"/>
        <v/>
      </c>
      <c r="AB552" s="44" t="str">
        <f t="shared" si="297"/>
        <v/>
      </c>
      <c r="AC552" s="44" t="str">
        <f t="shared" si="297"/>
        <v/>
      </c>
      <c r="AD552" s="44" t="str">
        <f t="shared" si="297"/>
        <v/>
      </c>
      <c r="AE552" s="44" t="str">
        <f t="shared" si="297"/>
        <v/>
      </c>
      <c r="AF552" s="44" t="str">
        <f t="shared" si="297"/>
        <v/>
      </c>
      <c r="AG552" s="44" t="str">
        <f t="shared" si="297"/>
        <v/>
      </c>
      <c r="AH552" s="44" t="str">
        <f t="shared" si="297"/>
        <v/>
      </c>
      <c r="AI552" s="44" t="str">
        <f t="shared" si="297"/>
        <v/>
      </c>
      <c r="AJ552" s="44" t="str">
        <f t="shared" si="297"/>
        <v/>
      </c>
      <c r="AK552" s="44" t="str">
        <f t="shared" si="298"/>
        <v/>
      </c>
      <c r="AL552" s="44" t="str">
        <f t="shared" si="298"/>
        <v/>
      </c>
      <c r="AM552" s="44" t="str">
        <f t="shared" si="298"/>
        <v/>
      </c>
      <c r="AN552" s="44" t="str">
        <f t="shared" si="298"/>
        <v/>
      </c>
      <c r="AO552" s="44" t="str">
        <f t="shared" si="298"/>
        <v/>
      </c>
      <c r="AP552" s="44" t="str">
        <f t="shared" si="298"/>
        <v/>
      </c>
      <c r="AQ552" s="44" t="str">
        <f t="shared" si="298"/>
        <v/>
      </c>
      <c r="AR552" s="44" t="str">
        <f t="shared" si="298"/>
        <v/>
      </c>
      <c r="AS552" s="44" t="str">
        <f t="shared" si="298"/>
        <v/>
      </c>
      <c r="AT552" s="44" t="str">
        <f t="shared" si="298"/>
        <v/>
      </c>
      <c r="AU552" s="44" t="str">
        <f t="shared" si="299"/>
        <v/>
      </c>
      <c r="AV552" s="44" t="str">
        <f t="shared" si="299"/>
        <v/>
      </c>
      <c r="AW552" s="44" t="str">
        <f t="shared" si="299"/>
        <v/>
      </c>
      <c r="AX552" s="44" t="str">
        <f t="shared" si="299"/>
        <v/>
      </c>
      <c r="AY552" s="44" t="str">
        <f t="shared" si="299"/>
        <v/>
      </c>
      <c r="AZ552" s="44" t="str">
        <f t="shared" si="299"/>
        <v/>
      </c>
    </row>
    <row r="553" spans="2:52" x14ac:dyDescent="0.2">
      <c r="B553" s="37">
        <f t="shared" si="275"/>
        <v>20</v>
      </c>
      <c r="C553" s="37">
        <f t="shared" si="276"/>
        <v>7</v>
      </c>
      <c r="D553" s="37" t="str">
        <f t="shared" si="277"/>
        <v>2003_20_7</v>
      </c>
      <c r="E553" s="37" t="str">
        <f t="shared" si="282"/>
        <v>2_7_20</v>
      </c>
      <c r="F553" s="37">
        <f t="shared" si="283"/>
        <v>2</v>
      </c>
      <c r="G553" s="37">
        <f t="shared" si="284"/>
        <v>248</v>
      </c>
      <c r="H553" s="37">
        <f t="shared" si="285"/>
        <v>2248</v>
      </c>
      <c r="I553" s="44">
        <v>2003</v>
      </c>
      <c r="J553" s="44" t="s">
        <v>280</v>
      </c>
      <c r="K553" s="44" t="s">
        <v>615</v>
      </c>
      <c r="L553" s="44" t="str">
        <f t="shared" si="286"/>
        <v>2003_福祉</v>
      </c>
      <c r="M553" s="44" t="str">
        <f t="shared" si="287"/>
        <v>2003_福祉_福祉情報処理</v>
      </c>
      <c r="N553" s="44">
        <f t="shared" si="278"/>
        <v>2248</v>
      </c>
      <c r="P553" s="44">
        <f t="shared" si="288"/>
        <v>552</v>
      </c>
      <c r="X553" s="46">
        <v>50</v>
      </c>
      <c r="Y553" s="43" t="str">
        <f t="shared" si="295"/>
        <v/>
      </c>
      <c r="Z553" s="44" t="str">
        <f t="shared" si="296"/>
        <v/>
      </c>
      <c r="AA553" s="44" t="str">
        <f t="shared" si="297"/>
        <v/>
      </c>
      <c r="AB553" s="44" t="str">
        <f t="shared" si="297"/>
        <v/>
      </c>
      <c r="AC553" s="44" t="str">
        <f t="shared" si="297"/>
        <v/>
      </c>
      <c r="AD553" s="44" t="str">
        <f t="shared" si="297"/>
        <v/>
      </c>
      <c r="AE553" s="44" t="str">
        <f t="shared" si="297"/>
        <v/>
      </c>
      <c r="AF553" s="44" t="str">
        <f t="shared" si="297"/>
        <v/>
      </c>
      <c r="AG553" s="44" t="str">
        <f t="shared" si="297"/>
        <v/>
      </c>
      <c r="AH553" s="44" t="str">
        <f t="shared" si="297"/>
        <v/>
      </c>
      <c r="AI553" s="44" t="str">
        <f t="shared" si="297"/>
        <v/>
      </c>
      <c r="AJ553" s="44" t="str">
        <f t="shared" si="297"/>
        <v/>
      </c>
      <c r="AK553" s="44" t="str">
        <f t="shared" si="298"/>
        <v/>
      </c>
      <c r="AL553" s="44" t="str">
        <f t="shared" si="298"/>
        <v/>
      </c>
      <c r="AM553" s="44" t="str">
        <f t="shared" si="298"/>
        <v/>
      </c>
      <c r="AN553" s="44" t="str">
        <f t="shared" si="298"/>
        <v/>
      </c>
      <c r="AO553" s="44" t="str">
        <f t="shared" si="298"/>
        <v/>
      </c>
      <c r="AP553" s="44" t="str">
        <f t="shared" si="298"/>
        <v/>
      </c>
      <c r="AQ553" s="44" t="str">
        <f t="shared" si="298"/>
        <v/>
      </c>
      <c r="AR553" s="44" t="str">
        <f t="shared" si="298"/>
        <v/>
      </c>
      <c r="AS553" s="44" t="str">
        <f t="shared" si="298"/>
        <v/>
      </c>
      <c r="AT553" s="44" t="str">
        <f t="shared" si="298"/>
        <v/>
      </c>
      <c r="AU553" s="44" t="str">
        <f t="shared" si="299"/>
        <v/>
      </c>
      <c r="AV553" s="44" t="str">
        <f t="shared" si="299"/>
        <v/>
      </c>
      <c r="AW553" s="44" t="str">
        <f t="shared" si="299"/>
        <v/>
      </c>
      <c r="AX553" s="44" t="str">
        <f t="shared" si="299"/>
        <v/>
      </c>
      <c r="AY553" s="44" t="str">
        <f t="shared" si="299"/>
        <v/>
      </c>
      <c r="AZ553" s="44" t="str">
        <f t="shared" si="299"/>
        <v/>
      </c>
    </row>
    <row r="554" spans="2:52" x14ac:dyDescent="0.2">
      <c r="B554" s="37">
        <f t="shared" si="275"/>
        <v>20</v>
      </c>
      <c r="C554" s="37">
        <f t="shared" si="276"/>
        <v>8</v>
      </c>
      <c r="D554" s="37" t="str">
        <f t="shared" si="277"/>
        <v>2003_20_8</v>
      </c>
      <c r="E554" s="37" t="str">
        <f t="shared" si="282"/>
        <v>2_8_20</v>
      </c>
      <c r="F554" s="37">
        <f t="shared" si="283"/>
        <v>2</v>
      </c>
      <c r="G554" s="37">
        <f t="shared" si="284"/>
        <v>249</v>
      </c>
      <c r="H554" s="37">
        <f t="shared" si="285"/>
        <v>2249</v>
      </c>
      <c r="I554" s="44">
        <v>2003</v>
      </c>
      <c r="J554" s="44" t="s">
        <v>280</v>
      </c>
      <c r="K554" s="44" t="s">
        <v>568</v>
      </c>
      <c r="L554" s="44" t="str">
        <f t="shared" si="286"/>
        <v>2003_福祉</v>
      </c>
      <c r="M554" s="44" t="str">
        <f t="shared" si="287"/>
        <v>2003_福祉_学校設定科目</v>
      </c>
      <c r="N554" s="44">
        <f t="shared" si="278"/>
        <v>2249</v>
      </c>
      <c r="P554" s="44">
        <f t="shared" si="288"/>
        <v>553</v>
      </c>
      <c r="X554" s="46">
        <v>51</v>
      </c>
      <c r="Y554" s="43" t="str">
        <f t="shared" si="295"/>
        <v/>
      </c>
      <c r="Z554" s="44" t="str">
        <f t="shared" si="296"/>
        <v/>
      </c>
      <c r="AA554" s="44" t="str">
        <f t="shared" ref="AA554:AJ563" si="300">IFERROR(VLOOKUP($W$501&amp;"_"&amp;AA$501&amp;"_"&amp;$X554,$D:$K,8,0),"")</f>
        <v/>
      </c>
      <c r="AB554" s="44" t="str">
        <f t="shared" si="300"/>
        <v/>
      </c>
      <c r="AC554" s="44" t="str">
        <f t="shared" si="300"/>
        <v/>
      </c>
      <c r="AD554" s="44" t="str">
        <f t="shared" si="300"/>
        <v/>
      </c>
      <c r="AE554" s="44" t="str">
        <f t="shared" si="300"/>
        <v/>
      </c>
      <c r="AF554" s="44" t="str">
        <f t="shared" si="300"/>
        <v/>
      </c>
      <c r="AG554" s="44" t="str">
        <f t="shared" si="300"/>
        <v/>
      </c>
      <c r="AH554" s="44" t="str">
        <f t="shared" si="300"/>
        <v/>
      </c>
      <c r="AI554" s="44" t="str">
        <f t="shared" si="300"/>
        <v/>
      </c>
      <c r="AJ554" s="44" t="str">
        <f t="shared" si="300"/>
        <v/>
      </c>
      <c r="AK554" s="44" t="str">
        <f t="shared" ref="AK554:AT563" si="301">IFERROR(VLOOKUP($W$501&amp;"_"&amp;AK$501&amp;"_"&amp;$X554,$D:$K,8,0),"")</f>
        <v/>
      </c>
      <c r="AL554" s="44" t="str">
        <f t="shared" si="301"/>
        <v/>
      </c>
      <c r="AM554" s="44" t="str">
        <f t="shared" si="301"/>
        <v/>
      </c>
      <c r="AN554" s="44" t="str">
        <f t="shared" si="301"/>
        <v/>
      </c>
      <c r="AO554" s="44" t="str">
        <f t="shared" si="301"/>
        <v/>
      </c>
      <c r="AP554" s="44" t="str">
        <f t="shared" si="301"/>
        <v/>
      </c>
      <c r="AQ554" s="44" t="str">
        <f t="shared" si="301"/>
        <v/>
      </c>
      <c r="AR554" s="44" t="str">
        <f t="shared" si="301"/>
        <v/>
      </c>
      <c r="AS554" s="44" t="str">
        <f t="shared" si="301"/>
        <v/>
      </c>
      <c r="AT554" s="44" t="str">
        <f t="shared" si="301"/>
        <v/>
      </c>
      <c r="AU554" s="44" t="str">
        <f t="shared" ref="AU554:AZ563" si="302">IFERROR(VLOOKUP($W$501&amp;"_"&amp;AU$501&amp;"_"&amp;$X554,$D:$K,8,0),"")</f>
        <v/>
      </c>
      <c r="AV554" s="44" t="str">
        <f t="shared" si="302"/>
        <v/>
      </c>
      <c r="AW554" s="44" t="str">
        <f t="shared" si="302"/>
        <v/>
      </c>
      <c r="AX554" s="44" t="str">
        <f t="shared" si="302"/>
        <v/>
      </c>
      <c r="AY554" s="44" t="str">
        <f t="shared" si="302"/>
        <v/>
      </c>
      <c r="AZ554" s="44" t="str">
        <f t="shared" si="302"/>
        <v/>
      </c>
    </row>
    <row r="555" spans="2:52" x14ac:dyDescent="0.2">
      <c r="B555" s="37">
        <f t="shared" si="275"/>
        <v>21</v>
      </c>
      <c r="C555" s="37">
        <f t="shared" si="276"/>
        <v>1</v>
      </c>
      <c r="D555" s="37" t="str">
        <f t="shared" si="277"/>
        <v>2003_21_1</v>
      </c>
      <c r="E555" s="37" t="str">
        <f t="shared" si="282"/>
        <v>2_1_21</v>
      </c>
      <c r="F555" s="37">
        <f t="shared" si="283"/>
        <v>2</v>
      </c>
      <c r="G555" s="37">
        <f t="shared" si="284"/>
        <v>250</v>
      </c>
      <c r="H555" s="37">
        <f t="shared" si="285"/>
        <v>2250</v>
      </c>
      <c r="I555" s="44">
        <v>2003</v>
      </c>
      <c r="J555" s="44" t="s">
        <v>107</v>
      </c>
      <c r="K555" s="44" t="s">
        <v>290</v>
      </c>
      <c r="L555" s="44" t="str">
        <f t="shared" si="286"/>
        <v>2003_理数</v>
      </c>
      <c r="M555" s="44" t="str">
        <f t="shared" si="287"/>
        <v>2003_理数_理数数学Ⅰ</v>
      </c>
      <c r="N555" s="44">
        <f t="shared" si="278"/>
        <v>2250</v>
      </c>
      <c r="P555" s="44">
        <f t="shared" si="288"/>
        <v>554</v>
      </c>
      <c r="X555" s="46">
        <v>52</v>
      </c>
      <c r="Y555" s="43" t="str">
        <f t="shared" si="295"/>
        <v/>
      </c>
      <c r="Z555" s="44" t="str">
        <f t="shared" si="296"/>
        <v/>
      </c>
      <c r="AA555" s="44" t="str">
        <f t="shared" si="300"/>
        <v/>
      </c>
      <c r="AB555" s="44" t="str">
        <f t="shared" si="300"/>
        <v/>
      </c>
      <c r="AC555" s="44" t="str">
        <f t="shared" si="300"/>
        <v/>
      </c>
      <c r="AD555" s="44" t="str">
        <f t="shared" si="300"/>
        <v/>
      </c>
      <c r="AE555" s="44" t="str">
        <f t="shared" si="300"/>
        <v/>
      </c>
      <c r="AF555" s="44" t="str">
        <f t="shared" si="300"/>
        <v/>
      </c>
      <c r="AG555" s="44" t="str">
        <f t="shared" si="300"/>
        <v/>
      </c>
      <c r="AH555" s="44" t="str">
        <f t="shared" si="300"/>
        <v/>
      </c>
      <c r="AI555" s="44" t="str">
        <f t="shared" si="300"/>
        <v/>
      </c>
      <c r="AJ555" s="44" t="str">
        <f t="shared" si="300"/>
        <v/>
      </c>
      <c r="AK555" s="44" t="str">
        <f t="shared" si="301"/>
        <v/>
      </c>
      <c r="AL555" s="44" t="str">
        <f t="shared" si="301"/>
        <v/>
      </c>
      <c r="AM555" s="44" t="str">
        <f t="shared" si="301"/>
        <v/>
      </c>
      <c r="AN555" s="44" t="str">
        <f t="shared" si="301"/>
        <v/>
      </c>
      <c r="AO555" s="44" t="str">
        <f t="shared" si="301"/>
        <v/>
      </c>
      <c r="AP555" s="44" t="str">
        <f t="shared" si="301"/>
        <v/>
      </c>
      <c r="AQ555" s="44" t="str">
        <f t="shared" si="301"/>
        <v/>
      </c>
      <c r="AR555" s="44" t="str">
        <f t="shared" si="301"/>
        <v/>
      </c>
      <c r="AS555" s="44" t="str">
        <f t="shared" si="301"/>
        <v/>
      </c>
      <c r="AT555" s="44" t="str">
        <f t="shared" si="301"/>
        <v/>
      </c>
      <c r="AU555" s="44" t="str">
        <f t="shared" si="302"/>
        <v/>
      </c>
      <c r="AV555" s="44" t="str">
        <f t="shared" si="302"/>
        <v/>
      </c>
      <c r="AW555" s="44" t="str">
        <f t="shared" si="302"/>
        <v/>
      </c>
      <c r="AX555" s="44" t="str">
        <f t="shared" si="302"/>
        <v/>
      </c>
      <c r="AY555" s="44" t="str">
        <f t="shared" si="302"/>
        <v/>
      </c>
      <c r="AZ555" s="44" t="str">
        <f t="shared" si="302"/>
        <v/>
      </c>
    </row>
    <row r="556" spans="2:52" x14ac:dyDescent="0.2">
      <c r="B556" s="37">
        <f t="shared" si="275"/>
        <v>21</v>
      </c>
      <c r="C556" s="37">
        <f t="shared" si="276"/>
        <v>2</v>
      </c>
      <c r="D556" s="37" t="str">
        <f t="shared" si="277"/>
        <v>2003_21_2</v>
      </c>
      <c r="E556" s="37" t="str">
        <f t="shared" si="282"/>
        <v>2_2_21</v>
      </c>
      <c r="F556" s="37">
        <f t="shared" si="283"/>
        <v>2</v>
      </c>
      <c r="G556" s="37">
        <f t="shared" si="284"/>
        <v>251</v>
      </c>
      <c r="H556" s="37">
        <f t="shared" si="285"/>
        <v>2251</v>
      </c>
      <c r="I556" s="44">
        <v>2003</v>
      </c>
      <c r="J556" s="44" t="s">
        <v>107</v>
      </c>
      <c r="K556" s="44" t="s">
        <v>291</v>
      </c>
      <c r="L556" s="44" t="str">
        <f t="shared" si="286"/>
        <v>2003_理数</v>
      </c>
      <c r="M556" s="44" t="str">
        <f t="shared" si="287"/>
        <v>2003_理数_理数数学Ⅱ</v>
      </c>
      <c r="N556" s="44">
        <f t="shared" si="278"/>
        <v>2251</v>
      </c>
      <c r="P556" s="44">
        <f t="shared" si="288"/>
        <v>555</v>
      </c>
      <c r="X556" s="46">
        <v>53</v>
      </c>
      <c r="Y556" s="43" t="str">
        <f t="shared" si="295"/>
        <v/>
      </c>
      <c r="Z556" s="44" t="str">
        <f t="shared" si="296"/>
        <v/>
      </c>
      <c r="AA556" s="44" t="str">
        <f t="shared" si="300"/>
        <v/>
      </c>
      <c r="AB556" s="44" t="str">
        <f t="shared" si="300"/>
        <v/>
      </c>
      <c r="AC556" s="44" t="str">
        <f t="shared" si="300"/>
        <v/>
      </c>
      <c r="AD556" s="44" t="str">
        <f t="shared" si="300"/>
        <v/>
      </c>
      <c r="AE556" s="44" t="str">
        <f t="shared" si="300"/>
        <v/>
      </c>
      <c r="AF556" s="44" t="str">
        <f t="shared" si="300"/>
        <v/>
      </c>
      <c r="AG556" s="44" t="str">
        <f t="shared" si="300"/>
        <v/>
      </c>
      <c r="AH556" s="44" t="str">
        <f t="shared" si="300"/>
        <v/>
      </c>
      <c r="AI556" s="44" t="str">
        <f t="shared" si="300"/>
        <v/>
      </c>
      <c r="AJ556" s="44" t="str">
        <f t="shared" si="300"/>
        <v/>
      </c>
      <c r="AK556" s="44" t="str">
        <f t="shared" si="301"/>
        <v/>
      </c>
      <c r="AL556" s="44" t="str">
        <f t="shared" si="301"/>
        <v/>
      </c>
      <c r="AM556" s="44" t="str">
        <f t="shared" si="301"/>
        <v/>
      </c>
      <c r="AN556" s="44" t="str">
        <f t="shared" si="301"/>
        <v/>
      </c>
      <c r="AO556" s="44" t="str">
        <f t="shared" si="301"/>
        <v/>
      </c>
      <c r="AP556" s="44" t="str">
        <f t="shared" si="301"/>
        <v/>
      </c>
      <c r="AQ556" s="44" t="str">
        <f t="shared" si="301"/>
        <v/>
      </c>
      <c r="AR556" s="44" t="str">
        <f t="shared" si="301"/>
        <v/>
      </c>
      <c r="AS556" s="44" t="str">
        <f t="shared" si="301"/>
        <v/>
      </c>
      <c r="AT556" s="44" t="str">
        <f t="shared" si="301"/>
        <v/>
      </c>
      <c r="AU556" s="44" t="str">
        <f t="shared" si="302"/>
        <v/>
      </c>
      <c r="AV556" s="44" t="str">
        <f t="shared" si="302"/>
        <v/>
      </c>
      <c r="AW556" s="44" t="str">
        <f t="shared" si="302"/>
        <v/>
      </c>
      <c r="AX556" s="44" t="str">
        <f t="shared" si="302"/>
        <v/>
      </c>
      <c r="AY556" s="44" t="str">
        <f t="shared" si="302"/>
        <v/>
      </c>
      <c r="AZ556" s="44" t="str">
        <f t="shared" si="302"/>
        <v/>
      </c>
    </row>
    <row r="557" spans="2:52" x14ac:dyDescent="0.2">
      <c r="B557" s="37">
        <f t="shared" si="275"/>
        <v>21</v>
      </c>
      <c r="C557" s="37">
        <f t="shared" si="276"/>
        <v>3</v>
      </c>
      <c r="D557" s="37" t="str">
        <f t="shared" si="277"/>
        <v>2003_21_3</v>
      </c>
      <c r="E557" s="37" t="str">
        <f t="shared" si="282"/>
        <v>2_3_21</v>
      </c>
      <c r="F557" s="37">
        <f t="shared" si="283"/>
        <v>2</v>
      </c>
      <c r="G557" s="37">
        <f t="shared" si="284"/>
        <v>252</v>
      </c>
      <c r="H557" s="37">
        <f t="shared" si="285"/>
        <v>2252</v>
      </c>
      <c r="I557" s="44">
        <v>2003</v>
      </c>
      <c r="J557" s="44" t="s">
        <v>107</v>
      </c>
      <c r="K557" s="44" t="s">
        <v>616</v>
      </c>
      <c r="L557" s="44" t="str">
        <f t="shared" si="286"/>
        <v>2003_理数</v>
      </c>
      <c r="M557" s="44" t="str">
        <f t="shared" si="287"/>
        <v>2003_理数_理数数学探究</v>
      </c>
      <c r="N557" s="44">
        <f t="shared" si="278"/>
        <v>2252</v>
      </c>
      <c r="P557" s="44">
        <f t="shared" si="288"/>
        <v>556</v>
      </c>
      <c r="X557" s="46">
        <v>54</v>
      </c>
      <c r="Y557" s="43" t="str">
        <f t="shared" si="295"/>
        <v/>
      </c>
      <c r="Z557" s="44" t="str">
        <f t="shared" si="296"/>
        <v/>
      </c>
      <c r="AA557" s="44" t="str">
        <f t="shared" si="300"/>
        <v/>
      </c>
      <c r="AB557" s="44" t="str">
        <f t="shared" si="300"/>
        <v/>
      </c>
      <c r="AC557" s="44" t="str">
        <f t="shared" si="300"/>
        <v/>
      </c>
      <c r="AD557" s="44" t="str">
        <f t="shared" si="300"/>
        <v/>
      </c>
      <c r="AE557" s="44" t="str">
        <f t="shared" si="300"/>
        <v/>
      </c>
      <c r="AF557" s="44" t="str">
        <f t="shared" si="300"/>
        <v/>
      </c>
      <c r="AG557" s="44" t="str">
        <f t="shared" si="300"/>
        <v/>
      </c>
      <c r="AH557" s="44" t="str">
        <f t="shared" si="300"/>
        <v/>
      </c>
      <c r="AI557" s="44" t="str">
        <f t="shared" si="300"/>
        <v/>
      </c>
      <c r="AJ557" s="44" t="str">
        <f t="shared" si="300"/>
        <v/>
      </c>
      <c r="AK557" s="44" t="str">
        <f t="shared" si="301"/>
        <v/>
      </c>
      <c r="AL557" s="44" t="str">
        <f t="shared" si="301"/>
        <v/>
      </c>
      <c r="AM557" s="44" t="str">
        <f t="shared" si="301"/>
        <v/>
      </c>
      <c r="AN557" s="44" t="str">
        <f t="shared" si="301"/>
        <v/>
      </c>
      <c r="AO557" s="44" t="str">
        <f t="shared" si="301"/>
        <v/>
      </c>
      <c r="AP557" s="44" t="str">
        <f t="shared" si="301"/>
        <v/>
      </c>
      <c r="AQ557" s="44" t="str">
        <f t="shared" si="301"/>
        <v/>
      </c>
      <c r="AR557" s="44" t="str">
        <f t="shared" si="301"/>
        <v/>
      </c>
      <c r="AS557" s="44" t="str">
        <f t="shared" si="301"/>
        <v/>
      </c>
      <c r="AT557" s="44" t="str">
        <f t="shared" si="301"/>
        <v/>
      </c>
      <c r="AU557" s="44" t="str">
        <f t="shared" si="302"/>
        <v/>
      </c>
      <c r="AV557" s="44" t="str">
        <f t="shared" si="302"/>
        <v/>
      </c>
      <c r="AW557" s="44" t="str">
        <f t="shared" si="302"/>
        <v/>
      </c>
      <c r="AX557" s="44" t="str">
        <f t="shared" si="302"/>
        <v/>
      </c>
      <c r="AY557" s="44" t="str">
        <f t="shared" si="302"/>
        <v/>
      </c>
      <c r="AZ557" s="44" t="str">
        <f t="shared" si="302"/>
        <v/>
      </c>
    </row>
    <row r="558" spans="2:52" x14ac:dyDescent="0.2">
      <c r="B558" s="37">
        <f t="shared" si="275"/>
        <v>21</v>
      </c>
      <c r="C558" s="37">
        <f t="shared" si="276"/>
        <v>4</v>
      </c>
      <c r="D558" s="37" t="str">
        <f t="shared" si="277"/>
        <v>2003_21_4</v>
      </c>
      <c r="E558" s="37" t="str">
        <f t="shared" si="282"/>
        <v>2_4_21</v>
      </c>
      <c r="F558" s="37">
        <f t="shared" si="283"/>
        <v>2</v>
      </c>
      <c r="G558" s="37">
        <f t="shared" si="284"/>
        <v>253</v>
      </c>
      <c r="H558" s="37">
        <f t="shared" si="285"/>
        <v>2253</v>
      </c>
      <c r="I558" s="44">
        <v>2003</v>
      </c>
      <c r="J558" s="44" t="s">
        <v>107</v>
      </c>
      <c r="K558" s="44" t="s">
        <v>293</v>
      </c>
      <c r="L558" s="44" t="str">
        <f t="shared" si="286"/>
        <v>2003_理数</v>
      </c>
      <c r="M558" s="44" t="str">
        <f t="shared" si="287"/>
        <v>2003_理数_理数物理</v>
      </c>
      <c r="N558" s="44">
        <f t="shared" si="278"/>
        <v>2253</v>
      </c>
      <c r="P558" s="44">
        <f t="shared" si="288"/>
        <v>557</v>
      </c>
      <c r="X558" s="46">
        <v>55</v>
      </c>
      <c r="Y558" s="43" t="str">
        <f t="shared" si="295"/>
        <v/>
      </c>
      <c r="Z558" s="44" t="str">
        <f t="shared" si="296"/>
        <v/>
      </c>
      <c r="AA558" s="44" t="str">
        <f t="shared" si="300"/>
        <v/>
      </c>
      <c r="AB558" s="44" t="str">
        <f t="shared" si="300"/>
        <v/>
      </c>
      <c r="AC558" s="44" t="str">
        <f t="shared" si="300"/>
        <v/>
      </c>
      <c r="AD558" s="44" t="str">
        <f t="shared" si="300"/>
        <v/>
      </c>
      <c r="AE558" s="44" t="str">
        <f t="shared" si="300"/>
        <v/>
      </c>
      <c r="AF558" s="44" t="str">
        <f t="shared" si="300"/>
        <v/>
      </c>
      <c r="AG558" s="44" t="str">
        <f t="shared" si="300"/>
        <v/>
      </c>
      <c r="AH558" s="44" t="str">
        <f t="shared" si="300"/>
        <v/>
      </c>
      <c r="AI558" s="44" t="str">
        <f t="shared" si="300"/>
        <v/>
      </c>
      <c r="AJ558" s="44" t="str">
        <f t="shared" si="300"/>
        <v/>
      </c>
      <c r="AK558" s="44" t="str">
        <f t="shared" si="301"/>
        <v/>
      </c>
      <c r="AL558" s="44" t="str">
        <f t="shared" si="301"/>
        <v/>
      </c>
      <c r="AM558" s="44" t="str">
        <f t="shared" si="301"/>
        <v/>
      </c>
      <c r="AN558" s="44" t="str">
        <f t="shared" si="301"/>
        <v/>
      </c>
      <c r="AO558" s="44" t="str">
        <f t="shared" si="301"/>
        <v/>
      </c>
      <c r="AP558" s="44" t="str">
        <f t="shared" si="301"/>
        <v/>
      </c>
      <c r="AQ558" s="44" t="str">
        <f t="shared" si="301"/>
        <v/>
      </c>
      <c r="AR558" s="44" t="str">
        <f t="shared" si="301"/>
        <v/>
      </c>
      <c r="AS558" s="44" t="str">
        <f t="shared" si="301"/>
        <v/>
      </c>
      <c r="AT558" s="44" t="str">
        <f t="shared" si="301"/>
        <v/>
      </c>
      <c r="AU558" s="44" t="str">
        <f t="shared" si="302"/>
        <v/>
      </c>
      <c r="AV558" s="44" t="str">
        <f t="shared" si="302"/>
        <v/>
      </c>
      <c r="AW558" s="44" t="str">
        <f t="shared" si="302"/>
        <v/>
      </c>
      <c r="AX558" s="44" t="str">
        <f t="shared" si="302"/>
        <v/>
      </c>
      <c r="AY558" s="44" t="str">
        <f t="shared" si="302"/>
        <v/>
      </c>
      <c r="AZ558" s="44" t="str">
        <f t="shared" si="302"/>
        <v/>
      </c>
    </row>
    <row r="559" spans="2:52" x14ac:dyDescent="0.2">
      <c r="B559" s="37">
        <f t="shared" si="275"/>
        <v>21</v>
      </c>
      <c r="C559" s="37">
        <f t="shared" si="276"/>
        <v>5</v>
      </c>
      <c r="D559" s="37" t="str">
        <f t="shared" si="277"/>
        <v>2003_21_5</v>
      </c>
      <c r="E559" s="37" t="str">
        <f t="shared" si="282"/>
        <v>2_5_21</v>
      </c>
      <c r="F559" s="37">
        <f t="shared" si="283"/>
        <v>2</v>
      </c>
      <c r="G559" s="37">
        <f t="shared" si="284"/>
        <v>254</v>
      </c>
      <c r="H559" s="37">
        <f t="shared" si="285"/>
        <v>2254</v>
      </c>
      <c r="I559" s="44">
        <v>2003</v>
      </c>
      <c r="J559" s="44" t="s">
        <v>107</v>
      </c>
      <c r="K559" s="44" t="s">
        <v>294</v>
      </c>
      <c r="L559" s="44" t="str">
        <f t="shared" si="286"/>
        <v>2003_理数</v>
      </c>
      <c r="M559" s="44" t="str">
        <f t="shared" si="287"/>
        <v>2003_理数_理数化学</v>
      </c>
      <c r="N559" s="44">
        <f t="shared" si="278"/>
        <v>2254</v>
      </c>
      <c r="P559" s="44">
        <f t="shared" si="288"/>
        <v>558</v>
      </c>
      <c r="X559" s="46">
        <v>56</v>
      </c>
      <c r="Y559" s="43" t="str">
        <f t="shared" si="295"/>
        <v/>
      </c>
      <c r="Z559" s="44" t="str">
        <f t="shared" si="296"/>
        <v/>
      </c>
      <c r="AA559" s="44" t="str">
        <f t="shared" si="300"/>
        <v/>
      </c>
      <c r="AB559" s="44" t="str">
        <f t="shared" si="300"/>
        <v/>
      </c>
      <c r="AC559" s="44" t="str">
        <f t="shared" si="300"/>
        <v/>
      </c>
      <c r="AD559" s="44" t="str">
        <f t="shared" si="300"/>
        <v/>
      </c>
      <c r="AE559" s="44" t="str">
        <f t="shared" si="300"/>
        <v/>
      </c>
      <c r="AF559" s="44" t="str">
        <f t="shared" si="300"/>
        <v/>
      </c>
      <c r="AG559" s="44" t="str">
        <f t="shared" si="300"/>
        <v/>
      </c>
      <c r="AH559" s="44" t="str">
        <f t="shared" si="300"/>
        <v/>
      </c>
      <c r="AI559" s="44" t="str">
        <f t="shared" si="300"/>
        <v/>
      </c>
      <c r="AJ559" s="44" t="str">
        <f t="shared" si="300"/>
        <v/>
      </c>
      <c r="AK559" s="44" t="str">
        <f t="shared" si="301"/>
        <v/>
      </c>
      <c r="AL559" s="44" t="str">
        <f t="shared" si="301"/>
        <v/>
      </c>
      <c r="AM559" s="44" t="str">
        <f t="shared" si="301"/>
        <v/>
      </c>
      <c r="AN559" s="44" t="str">
        <f t="shared" si="301"/>
        <v/>
      </c>
      <c r="AO559" s="44" t="str">
        <f t="shared" si="301"/>
        <v/>
      </c>
      <c r="AP559" s="44" t="str">
        <f t="shared" si="301"/>
        <v/>
      </c>
      <c r="AQ559" s="44" t="str">
        <f t="shared" si="301"/>
        <v/>
      </c>
      <c r="AR559" s="44" t="str">
        <f t="shared" si="301"/>
        <v/>
      </c>
      <c r="AS559" s="44" t="str">
        <f t="shared" si="301"/>
        <v/>
      </c>
      <c r="AT559" s="44" t="str">
        <f t="shared" si="301"/>
        <v/>
      </c>
      <c r="AU559" s="44" t="str">
        <f t="shared" si="302"/>
        <v/>
      </c>
      <c r="AV559" s="44" t="str">
        <f t="shared" si="302"/>
        <v/>
      </c>
      <c r="AW559" s="44" t="str">
        <f t="shared" si="302"/>
        <v/>
      </c>
      <c r="AX559" s="44" t="str">
        <f t="shared" si="302"/>
        <v/>
      </c>
      <c r="AY559" s="44" t="str">
        <f t="shared" si="302"/>
        <v/>
      </c>
      <c r="AZ559" s="44" t="str">
        <f t="shared" si="302"/>
        <v/>
      </c>
    </row>
    <row r="560" spans="2:52" x14ac:dyDescent="0.2">
      <c r="B560" s="37">
        <f t="shared" si="275"/>
        <v>21</v>
      </c>
      <c r="C560" s="37">
        <f t="shared" si="276"/>
        <v>6</v>
      </c>
      <c r="D560" s="37" t="str">
        <f t="shared" si="277"/>
        <v>2003_21_6</v>
      </c>
      <c r="E560" s="37" t="str">
        <f t="shared" si="282"/>
        <v>2_6_21</v>
      </c>
      <c r="F560" s="37">
        <f t="shared" si="283"/>
        <v>2</v>
      </c>
      <c r="G560" s="37">
        <f t="shared" si="284"/>
        <v>255</v>
      </c>
      <c r="H560" s="37">
        <f t="shared" si="285"/>
        <v>2255</v>
      </c>
      <c r="I560" s="44">
        <v>2003</v>
      </c>
      <c r="J560" s="44" t="s">
        <v>107</v>
      </c>
      <c r="K560" s="44" t="s">
        <v>295</v>
      </c>
      <c r="L560" s="44" t="str">
        <f t="shared" si="286"/>
        <v>2003_理数</v>
      </c>
      <c r="M560" s="44" t="str">
        <f t="shared" si="287"/>
        <v>2003_理数_理数生物</v>
      </c>
      <c r="N560" s="44">
        <f t="shared" si="278"/>
        <v>2255</v>
      </c>
      <c r="P560" s="44">
        <f t="shared" si="288"/>
        <v>559</v>
      </c>
      <c r="X560" s="46">
        <v>57</v>
      </c>
      <c r="Y560" s="43" t="str">
        <f t="shared" si="295"/>
        <v/>
      </c>
      <c r="Z560" s="44" t="str">
        <f t="shared" si="296"/>
        <v/>
      </c>
      <c r="AA560" s="44" t="str">
        <f t="shared" si="300"/>
        <v/>
      </c>
      <c r="AB560" s="44" t="str">
        <f t="shared" si="300"/>
        <v/>
      </c>
      <c r="AC560" s="44" t="str">
        <f t="shared" si="300"/>
        <v/>
      </c>
      <c r="AD560" s="44" t="str">
        <f t="shared" si="300"/>
        <v/>
      </c>
      <c r="AE560" s="44" t="str">
        <f t="shared" si="300"/>
        <v/>
      </c>
      <c r="AF560" s="44" t="str">
        <f t="shared" si="300"/>
        <v/>
      </c>
      <c r="AG560" s="44" t="str">
        <f t="shared" si="300"/>
        <v/>
      </c>
      <c r="AH560" s="44" t="str">
        <f t="shared" si="300"/>
        <v/>
      </c>
      <c r="AI560" s="44" t="str">
        <f t="shared" si="300"/>
        <v/>
      </c>
      <c r="AJ560" s="44" t="str">
        <f t="shared" si="300"/>
        <v/>
      </c>
      <c r="AK560" s="44" t="str">
        <f t="shared" si="301"/>
        <v/>
      </c>
      <c r="AL560" s="44" t="str">
        <f t="shared" si="301"/>
        <v/>
      </c>
      <c r="AM560" s="44" t="str">
        <f t="shared" si="301"/>
        <v/>
      </c>
      <c r="AN560" s="44" t="str">
        <f t="shared" si="301"/>
        <v/>
      </c>
      <c r="AO560" s="44" t="str">
        <f t="shared" si="301"/>
        <v/>
      </c>
      <c r="AP560" s="44" t="str">
        <f t="shared" si="301"/>
        <v/>
      </c>
      <c r="AQ560" s="44" t="str">
        <f t="shared" si="301"/>
        <v/>
      </c>
      <c r="AR560" s="44" t="str">
        <f t="shared" si="301"/>
        <v/>
      </c>
      <c r="AS560" s="44" t="str">
        <f t="shared" si="301"/>
        <v/>
      </c>
      <c r="AT560" s="44" t="str">
        <f t="shared" si="301"/>
        <v/>
      </c>
      <c r="AU560" s="44" t="str">
        <f t="shared" si="302"/>
        <v/>
      </c>
      <c r="AV560" s="44" t="str">
        <f t="shared" si="302"/>
        <v/>
      </c>
      <c r="AW560" s="44" t="str">
        <f t="shared" si="302"/>
        <v/>
      </c>
      <c r="AX560" s="44" t="str">
        <f t="shared" si="302"/>
        <v/>
      </c>
      <c r="AY560" s="44" t="str">
        <f t="shared" si="302"/>
        <v/>
      </c>
      <c r="AZ560" s="44" t="str">
        <f t="shared" si="302"/>
        <v/>
      </c>
    </row>
    <row r="561" spans="2:52" x14ac:dyDescent="0.2">
      <c r="B561" s="37">
        <f t="shared" si="275"/>
        <v>21</v>
      </c>
      <c r="C561" s="37">
        <f t="shared" si="276"/>
        <v>7</v>
      </c>
      <c r="D561" s="37" t="str">
        <f t="shared" si="277"/>
        <v>2003_21_7</v>
      </c>
      <c r="E561" s="37" t="str">
        <f t="shared" si="282"/>
        <v>2_7_21</v>
      </c>
      <c r="F561" s="37">
        <f t="shared" si="283"/>
        <v>2</v>
      </c>
      <c r="G561" s="37">
        <f t="shared" si="284"/>
        <v>256</v>
      </c>
      <c r="H561" s="37">
        <f t="shared" si="285"/>
        <v>2256</v>
      </c>
      <c r="I561" s="44">
        <v>2003</v>
      </c>
      <c r="J561" s="44" t="s">
        <v>107</v>
      </c>
      <c r="K561" s="44" t="s">
        <v>296</v>
      </c>
      <c r="L561" s="44" t="str">
        <f t="shared" si="286"/>
        <v>2003_理数</v>
      </c>
      <c r="M561" s="44" t="str">
        <f t="shared" si="287"/>
        <v>2003_理数_理数地学</v>
      </c>
      <c r="N561" s="44">
        <f t="shared" si="278"/>
        <v>2256</v>
      </c>
      <c r="P561" s="44">
        <f t="shared" si="288"/>
        <v>560</v>
      </c>
      <c r="X561" s="46">
        <v>58</v>
      </c>
      <c r="Y561" s="43" t="str">
        <f t="shared" si="295"/>
        <v/>
      </c>
      <c r="Z561" s="44" t="str">
        <f t="shared" si="296"/>
        <v/>
      </c>
      <c r="AA561" s="44" t="str">
        <f t="shared" si="300"/>
        <v/>
      </c>
      <c r="AB561" s="44" t="str">
        <f t="shared" si="300"/>
        <v/>
      </c>
      <c r="AC561" s="44" t="str">
        <f t="shared" si="300"/>
        <v/>
      </c>
      <c r="AD561" s="44" t="str">
        <f t="shared" si="300"/>
        <v/>
      </c>
      <c r="AE561" s="44" t="str">
        <f t="shared" si="300"/>
        <v/>
      </c>
      <c r="AF561" s="44" t="str">
        <f t="shared" si="300"/>
        <v/>
      </c>
      <c r="AG561" s="44" t="str">
        <f t="shared" si="300"/>
        <v/>
      </c>
      <c r="AH561" s="44" t="str">
        <f t="shared" si="300"/>
        <v/>
      </c>
      <c r="AI561" s="44" t="str">
        <f t="shared" si="300"/>
        <v/>
      </c>
      <c r="AJ561" s="44" t="str">
        <f t="shared" si="300"/>
        <v/>
      </c>
      <c r="AK561" s="44" t="str">
        <f t="shared" si="301"/>
        <v/>
      </c>
      <c r="AL561" s="44" t="str">
        <f t="shared" si="301"/>
        <v/>
      </c>
      <c r="AM561" s="44" t="str">
        <f t="shared" si="301"/>
        <v/>
      </c>
      <c r="AN561" s="44" t="str">
        <f t="shared" si="301"/>
        <v/>
      </c>
      <c r="AO561" s="44" t="str">
        <f t="shared" si="301"/>
        <v/>
      </c>
      <c r="AP561" s="44" t="str">
        <f t="shared" si="301"/>
        <v/>
      </c>
      <c r="AQ561" s="44" t="str">
        <f t="shared" si="301"/>
        <v/>
      </c>
      <c r="AR561" s="44" t="str">
        <f t="shared" si="301"/>
        <v/>
      </c>
      <c r="AS561" s="44" t="str">
        <f t="shared" si="301"/>
        <v/>
      </c>
      <c r="AT561" s="44" t="str">
        <f t="shared" si="301"/>
        <v/>
      </c>
      <c r="AU561" s="44" t="str">
        <f t="shared" si="302"/>
        <v/>
      </c>
      <c r="AV561" s="44" t="str">
        <f t="shared" si="302"/>
        <v/>
      </c>
      <c r="AW561" s="44" t="str">
        <f t="shared" si="302"/>
        <v/>
      </c>
      <c r="AX561" s="44" t="str">
        <f t="shared" si="302"/>
        <v/>
      </c>
      <c r="AY561" s="44" t="str">
        <f t="shared" si="302"/>
        <v/>
      </c>
      <c r="AZ561" s="44" t="str">
        <f t="shared" si="302"/>
        <v/>
      </c>
    </row>
    <row r="562" spans="2:52" x14ac:dyDescent="0.2">
      <c r="B562" s="37">
        <f t="shared" si="275"/>
        <v>21</v>
      </c>
      <c r="C562" s="37">
        <f t="shared" si="276"/>
        <v>8</v>
      </c>
      <c r="D562" s="37" t="str">
        <f t="shared" si="277"/>
        <v>2003_21_8</v>
      </c>
      <c r="E562" s="37" t="str">
        <f t="shared" si="282"/>
        <v>2_8_21</v>
      </c>
      <c r="F562" s="37">
        <f t="shared" si="283"/>
        <v>2</v>
      </c>
      <c r="G562" s="37">
        <f t="shared" si="284"/>
        <v>257</v>
      </c>
      <c r="H562" s="37">
        <f t="shared" si="285"/>
        <v>2257</v>
      </c>
      <c r="I562" s="44">
        <v>2003</v>
      </c>
      <c r="J562" s="44" t="s">
        <v>107</v>
      </c>
      <c r="K562" s="44" t="s">
        <v>568</v>
      </c>
      <c r="L562" s="44" t="str">
        <f t="shared" si="286"/>
        <v>2003_理数</v>
      </c>
      <c r="M562" s="44" t="str">
        <f t="shared" si="287"/>
        <v>2003_理数_学校設定科目</v>
      </c>
      <c r="N562" s="44">
        <f t="shared" si="278"/>
        <v>2257</v>
      </c>
      <c r="P562" s="44">
        <f t="shared" si="288"/>
        <v>561</v>
      </c>
      <c r="X562" s="46">
        <v>59</v>
      </c>
      <c r="Y562" s="43" t="str">
        <f t="shared" si="295"/>
        <v/>
      </c>
      <c r="Z562" s="44" t="str">
        <f t="shared" si="296"/>
        <v/>
      </c>
      <c r="AA562" s="44" t="str">
        <f t="shared" si="300"/>
        <v/>
      </c>
      <c r="AB562" s="44" t="str">
        <f t="shared" si="300"/>
        <v/>
      </c>
      <c r="AC562" s="44" t="str">
        <f t="shared" si="300"/>
        <v/>
      </c>
      <c r="AD562" s="44" t="str">
        <f t="shared" si="300"/>
        <v/>
      </c>
      <c r="AE562" s="44" t="str">
        <f t="shared" si="300"/>
        <v/>
      </c>
      <c r="AF562" s="44" t="str">
        <f t="shared" si="300"/>
        <v/>
      </c>
      <c r="AG562" s="44" t="str">
        <f t="shared" si="300"/>
        <v/>
      </c>
      <c r="AH562" s="44" t="str">
        <f t="shared" si="300"/>
        <v/>
      </c>
      <c r="AI562" s="44" t="str">
        <f t="shared" si="300"/>
        <v/>
      </c>
      <c r="AJ562" s="44" t="str">
        <f t="shared" si="300"/>
        <v/>
      </c>
      <c r="AK562" s="44" t="str">
        <f t="shared" si="301"/>
        <v/>
      </c>
      <c r="AL562" s="44" t="str">
        <f t="shared" si="301"/>
        <v/>
      </c>
      <c r="AM562" s="44" t="str">
        <f t="shared" si="301"/>
        <v/>
      </c>
      <c r="AN562" s="44" t="str">
        <f t="shared" si="301"/>
        <v/>
      </c>
      <c r="AO562" s="44" t="str">
        <f t="shared" si="301"/>
        <v/>
      </c>
      <c r="AP562" s="44" t="str">
        <f t="shared" si="301"/>
        <v/>
      </c>
      <c r="AQ562" s="44" t="str">
        <f t="shared" si="301"/>
        <v/>
      </c>
      <c r="AR562" s="44" t="str">
        <f t="shared" si="301"/>
        <v/>
      </c>
      <c r="AS562" s="44" t="str">
        <f t="shared" si="301"/>
        <v/>
      </c>
      <c r="AT562" s="44" t="str">
        <f t="shared" si="301"/>
        <v/>
      </c>
      <c r="AU562" s="44" t="str">
        <f t="shared" si="302"/>
        <v/>
      </c>
      <c r="AV562" s="44" t="str">
        <f t="shared" si="302"/>
        <v/>
      </c>
      <c r="AW562" s="44" t="str">
        <f t="shared" si="302"/>
        <v/>
      </c>
      <c r="AX562" s="44" t="str">
        <f t="shared" si="302"/>
        <v/>
      </c>
      <c r="AY562" s="44" t="str">
        <f t="shared" si="302"/>
        <v/>
      </c>
      <c r="AZ562" s="44" t="str">
        <f t="shared" si="302"/>
        <v/>
      </c>
    </row>
    <row r="563" spans="2:52" x14ac:dyDescent="0.2">
      <c r="B563" s="37">
        <f t="shared" si="275"/>
        <v>22</v>
      </c>
      <c r="C563" s="37">
        <f t="shared" si="276"/>
        <v>1</v>
      </c>
      <c r="D563" s="37" t="str">
        <f t="shared" si="277"/>
        <v>2003_22_1</v>
      </c>
      <c r="E563" s="37" t="str">
        <f t="shared" si="282"/>
        <v>2_1_22</v>
      </c>
      <c r="F563" s="37">
        <f t="shared" si="283"/>
        <v>2</v>
      </c>
      <c r="G563" s="37">
        <f t="shared" si="284"/>
        <v>258</v>
      </c>
      <c r="H563" s="37">
        <f t="shared" si="285"/>
        <v>2258</v>
      </c>
      <c r="I563" s="44">
        <v>2003</v>
      </c>
      <c r="J563" s="44" t="s">
        <v>86</v>
      </c>
      <c r="K563" s="44" t="s">
        <v>552</v>
      </c>
      <c r="L563" s="44" t="str">
        <f t="shared" si="286"/>
        <v>2003_体育</v>
      </c>
      <c r="M563" s="44" t="str">
        <f t="shared" si="287"/>
        <v>2003_体育_体育理論</v>
      </c>
      <c r="N563" s="44">
        <f t="shared" si="278"/>
        <v>2258</v>
      </c>
      <c r="P563" s="44">
        <f t="shared" si="288"/>
        <v>562</v>
      </c>
      <c r="X563" s="46">
        <v>60</v>
      </c>
      <c r="Y563" s="43" t="str">
        <f t="shared" si="295"/>
        <v/>
      </c>
      <c r="Z563" s="44" t="str">
        <f t="shared" si="296"/>
        <v/>
      </c>
      <c r="AA563" s="44" t="str">
        <f t="shared" si="300"/>
        <v/>
      </c>
      <c r="AB563" s="44" t="str">
        <f t="shared" si="300"/>
        <v/>
      </c>
      <c r="AC563" s="44" t="str">
        <f t="shared" si="300"/>
        <v/>
      </c>
      <c r="AD563" s="44" t="str">
        <f t="shared" si="300"/>
        <v/>
      </c>
      <c r="AE563" s="44" t="str">
        <f t="shared" si="300"/>
        <v/>
      </c>
      <c r="AF563" s="44" t="str">
        <f t="shared" si="300"/>
        <v/>
      </c>
      <c r="AG563" s="44" t="str">
        <f t="shared" si="300"/>
        <v/>
      </c>
      <c r="AH563" s="44" t="str">
        <f t="shared" si="300"/>
        <v/>
      </c>
      <c r="AI563" s="44" t="str">
        <f t="shared" si="300"/>
        <v/>
      </c>
      <c r="AJ563" s="44" t="str">
        <f t="shared" si="300"/>
        <v/>
      </c>
      <c r="AK563" s="44" t="str">
        <f t="shared" si="301"/>
        <v/>
      </c>
      <c r="AL563" s="44" t="str">
        <f t="shared" si="301"/>
        <v/>
      </c>
      <c r="AM563" s="44" t="str">
        <f t="shared" si="301"/>
        <v/>
      </c>
      <c r="AN563" s="44" t="str">
        <f t="shared" si="301"/>
        <v/>
      </c>
      <c r="AO563" s="44" t="str">
        <f t="shared" si="301"/>
        <v/>
      </c>
      <c r="AP563" s="44" t="str">
        <f t="shared" si="301"/>
        <v/>
      </c>
      <c r="AQ563" s="44" t="str">
        <f t="shared" si="301"/>
        <v/>
      </c>
      <c r="AR563" s="44" t="str">
        <f t="shared" si="301"/>
        <v/>
      </c>
      <c r="AS563" s="44" t="str">
        <f t="shared" si="301"/>
        <v/>
      </c>
      <c r="AT563" s="44" t="str">
        <f t="shared" si="301"/>
        <v/>
      </c>
      <c r="AU563" s="44" t="str">
        <f t="shared" si="302"/>
        <v/>
      </c>
      <c r="AV563" s="44" t="str">
        <f t="shared" si="302"/>
        <v/>
      </c>
      <c r="AW563" s="44" t="str">
        <f t="shared" si="302"/>
        <v/>
      </c>
      <c r="AX563" s="44" t="str">
        <f t="shared" si="302"/>
        <v/>
      </c>
      <c r="AY563" s="44" t="str">
        <f t="shared" si="302"/>
        <v/>
      </c>
      <c r="AZ563" s="44" t="str">
        <f t="shared" si="302"/>
        <v/>
      </c>
    </row>
    <row r="564" spans="2:52" x14ac:dyDescent="0.2">
      <c r="B564" s="37">
        <f t="shared" si="275"/>
        <v>22</v>
      </c>
      <c r="C564" s="37">
        <f t="shared" si="276"/>
        <v>2</v>
      </c>
      <c r="D564" s="37" t="str">
        <f t="shared" si="277"/>
        <v>2003_22_2</v>
      </c>
      <c r="E564" s="37" t="str">
        <f t="shared" si="282"/>
        <v>2_2_22</v>
      </c>
      <c r="F564" s="37">
        <f t="shared" si="283"/>
        <v>2</v>
      </c>
      <c r="G564" s="37">
        <f t="shared" si="284"/>
        <v>259</v>
      </c>
      <c r="H564" s="37">
        <f t="shared" si="285"/>
        <v>2259</v>
      </c>
      <c r="I564" s="44">
        <v>2003</v>
      </c>
      <c r="J564" s="44" t="s">
        <v>86</v>
      </c>
      <c r="K564" s="44" t="s">
        <v>617</v>
      </c>
      <c r="L564" s="44" t="str">
        <f t="shared" si="286"/>
        <v>2003_体育</v>
      </c>
      <c r="M564" s="44" t="str">
        <f t="shared" si="287"/>
        <v>2003_体育_体つくり運動</v>
      </c>
      <c r="N564" s="44">
        <f t="shared" si="278"/>
        <v>2259</v>
      </c>
      <c r="P564" s="44">
        <f t="shared" si="288"/>
        <v>563</v>
      </c>
      <c r="X564" s="46">
        <v>61</v>
      </c>
      <c r="Y564" s="43" t="str">
        <f t="shared" si="295"/>
        <v/>
      </c>
      <c r="Z564" s="44" t="str">
        <f t="shared" si="296"/>
        <v/>
      </c>
      <c r="AA564" s="44" t="str">
        <f t="shared" ref="AA564:AJ573" si="303">IFERROR(VLOOKUP($W$501&amp;"_"&amp;AA$501&amp;"_"&amp;$X564,$D:$K,8,0),"")</f>
        <v/>
      </c>
      <c r="AB564" s="44" t="str">
        <f t="shared" si="303"/>
        <v/>
      </c>
      <c r="AC564" s="44" t="str">
        <f t="shared" si="303"/>
        <v/>
      </c>
      <c r="AD564" s="44" t="str">
        <f t="shared" si="303"/>
        <v/>
      </c>
      <c r="AE564" s="44" t="str">
        <f t="shared" si="303"/>
        <v/>
      </c>
      <c r="AF564" s="44" t="str">
        <f t="shared" si="303"/>
        <v/>
      </c>
      <c r="AG564" s="44" t="str">
        <f t="shared" si="303"/>
        <v/>
      </c>
      <c r="AH564" s="44" t="str">
        <f t="shared" si="303"/>
        <v/>
      </c>
      <c r="AI564" s="44" t="str">
        <f t="shared" si="303"/>
        <v/>
      </c>
      <c r="AJ564" s="44" t="str">
        <f t="shared" si="303"/>
        <v/>
      </c>
      <c r="AK564" s="44" t="str">
        <f t="shared" ref="AK564:AT573" si="304">IFERROR(VLOOKUP($W$501&amp;"_"&amp;AK$501&amp;"_"&amp;$X564,$D:$K,8,0),"")</f>
        <v/>
      </c>
      <c r="AL564" s="44" t="str">
        <f t="shared" si="304"/>
        <v/>
      </c>
      <c r="AM564" s="44" t="str">
        <f t="shared" si="304"/>
        <v/>
      </c>
      <c r="AN564" s="44" t="str">
        <f t="shared" si="304"/>
        <v/>
      </c>
      <c r="AO564" s="44" t="str">
        <f t="shared" si="304"/>
        <v/>
      </c>
      <c r="AP564" s="44" t="str">
        <f t="shared" si="304"/>
        <v/>
      </c>
      <c r="AQ564" s="44" t="str">
        <f t="shared" si="304"/>
        <v/>
      </c>
      <c r="AR564" s="44" t="str">
        <f t="shared" si="304"/>
        <v/>
      </c>
      <c r="AS564" s="44" t="str">
        <f t="shared" si="304"/>
        <v/>
      </c>
      <c r="AT564" s="44" t="str">
        <f t="shared" si="304"/>
        <v/>
      </c>
      <c r="AU564" s="44" t="str">
        <f t="shared" ref="AU564:AZ573" si="305">IFERROR(VLOOKUP($W$501&amp;"_"&amp;AU$501&amp;"_"&amp;$X564,$D:$K,8,0),"")</f>
        <v/>
      </c>
      <c r="AV564" s="44" t="str">
        <f t="shared" si="305"/>
        <v/>
      </c>
      <c r="AW564" s="44" t="str">
        <f t="shared" si="305"/>
        <v/>
      </c>
      <c r="AX564" s="44" t="str">
        <f t="shared" si="305"/>
        <v/>
      </c>
      <c r="AY564" s="44" t="str">
        <f t="shared" si="305"/>
        <v/>
      </c>
      <c r="AZ564" s="44" t="str">
        <f t="shared" si="305"/>
        <v/>
      </c>
    </row>
    <row r="565" spans="2:52" x14ac:dyDescent="0.2">
      <c r="B565" s="37">
        <f t="shared" si="275"/>
        <v>22</v>
      </c>
      <c r="C565" s="37">
        <f t="shared" si="276"/>
        <v>3</v>
      </c>
      <c r="D565" s="37" t="str">
        <f t="shared" si="277"/>
        <v>2003_22_3</v>
      </c>
      <c r="E565" s="37" t="str">
        <f t="shared" si="282"/>
        <v>2_3_22</v>
      </c>
      <c r="F565" s="37">
        <f t="shared" si="283"/>
        <v>2</v>
      </c>
      <c r="G565" s="37">
        <f t="shared" si="284"/>
        <v>260</v>
      </c>
      <c r="H565" s="37">
        <f t="shared" si="285"/>
        <v>2260</v>
      </c>
      <c r="I565" s="44">
        <v>2003</v>
      </c>
      <c r="J565" s="44" t="s">
        <v>86</v>
      </c>
      <c r="K565" s="44" t="s">
        <v>298</v>
      </c>
      <c r="L565" s="44" t="str">
        <f t="shared" si="286"/>
        <v>2003_体育</v>
      </c>
      <c r="M565" s="44" t="str">
        <f t="shared" si="287"/>
        <v>2003_体育_スポーツⅠ</v>
      </c>
      <c r="N565" s="44">
        <f t="shared" si="278"/>
        <v>2260</v>
      </c>
      <c r="P565" s="44">
        <f t="shared" si="288"/>
        <v>564</v>
      </c>
      <c r="X565" s="46">
        <v>62</v>
      </c>
      <c r="Y565" s="43" t="str">
        <f t="shared" si="295"/>
        <v/>
      </c>
      <c r="Z565" s="44" t="str">
        <f t="shared" si="296"/>
        <v/>
      </c>
      <c r="AA565" s="44" t="str">
        <f t="shared" si="303"/>
        <v/>
      </c>
      <c r="AB565" s="44" t="str">
        <f t="shared" si="303"/>
        <v/>
      </c>
      <c r="AC565" s="44" t="str">
        <f t="shared" si="303"/>
        <v/>
      </c>
      <c r="AD565" s="44" t="str">
        <f t="shared" si="303"/>
        <v/>
      </c>
      <c r="AE565" s="44" t="str">
        <f t="shared" si="303"/>
        <v/>
      </c>
      <c r="AF565" s="44" t="str">
        <f t="shared" si="303"/>
        <v/>
      </c>
      <c r="AG565" s="44" t="str">
        <f t="shared" si="303"/>
        <v/>
      </c>
      <c r="AH565" s="44" t="str">
        <f t="shared" si="303"/>
        <v/>
      </c>
      <c r="AI565" s="44" t="str">
        <f t="shared" si="303"/>
        <v/>
      </c>
      <c r="AJ565" s="44" t="str">
        <f t="shared" si="303"/>
        <v/>
      </c>
      <c r="AK565" s="44" t="str">
        <f t="shared" si="304"/>
        <v/>
      </c>
      <c r="AL565" s="44" t="str">
        <f t="shared" si="304"/>
        <v/>
      </c>
      <c r="AM565" s="44" t="str">
        <f t="shared" si="304"/>
        <v/>
      </c>
      <c r="AN565" s="44" t="str">
        <f t="shared" si="304"/>
        <v/>
      </c>
      <c r="AO565" s="44" t="str">
        <f t="shared" si="304"/>
        <v/>
      </c>
      <c r="AP565" s="44" t="str">
        <f t="shared" si="304"/>
        <v/>
      </c>
      <c r="AQ565" s="44" t="str">
        <f t="shared" si="304"/>
        <v/>
      </c>
      <c r="AR565" s="44" t="str">
        <f t="shared" si="304"/>
        <v/>
      </c>
      <c r="AS565" s="44" t="str">
        <f t="shared" si="304"/>
        <v/>
      </c>
      <c r="AT565" s="44" t="str">
        <f t="shared" si="304"/>
        <v/>
      </c>
      <c r="AU565" s="44" t="str">
        <f t="shared" si="305"/>
        <v/>
      </c>
      <c r="AV565" s="44" t="str">
        <f t="shared" si="305"/>
        <v/>
      </c>
      <c r="AW565" s="44" t="str">
        <f t="shared" si="305"/>
        <v/>
      </c>
      <c r="AX565" s="44" t="str">
        <f t="shared" si="305"/>
        <v/>
      </c>
      <c r="AY565" s="44" t="str">
        <f t="shared" si="305"/>
        <v/>
      </c>
      <c r="AZ565" s="44" t="str">
        <f t="shared" si="305"/>
        <v/>
      </c>
    </row>
    <row r="566" spans="2:52" x14ac:dyDescent="0.2">
      <c r="B566" s="37">
        <f t="shared" si="275"/>
        <v>22</v>
      </c>
      <c r="C566" s="37">
        <f t="shared" si="276"/>
        <v>4</v>
      </c>
      <c r="D566" s="37" t="str">
        <f t="shared" si="277"/>
        <v>2003_22_4</v>
      </c>
      <c r="E566" s="37" t="str">
        <f t="shared" si="282"/>
        <v>2_4_22</v>
      </c>
      <c r="F566" s="37">
        <f t="shared" si="283"/>
        <v>2</v>
      </c>
      <c r="G566" s="37">
        <f t="shared" si="284"/>
        <v>261</v>
      </c>
      <c r="H566" s="37">
        <f t="shared" si="285"/>
        <v>2261</v>
      </c>
      <c r="I566" s="44">
        <v>2003</v>
      </c>
      <c r="J566" s="44" t="s">
        <v>86</v>
      </c>
      <c r="K566" s="44" t="s">
        <v>299</v>
      </c>
      <c r="L566" s="44" t="str">
        <f t="shared" si="286"/>
        <v>2003_体育</v>
      </c>
      <c r="M566" s="44" t="str">
        <f t="shared" si="287"/>
        <v>2003_体育_スポーツⅡ</v>
      </c>
      <c r="N566" s="44">
        <f t="shared" si="278"/>
        <v>2261</v>
      </c>
      <c r="P566" s="44">
        <f t="shared" si="288"/>
        <v>565</v>
      </c>
      <c r="X566" s="46">
        <v>63</v>
      </c>
      <c r="Y566" s="43" t="str">
        <f t="shared" si="295"/>
        <v/>
      </c>
      <c r="Z566" s="44" t="str">
        <f t="shared" si="296"/>
        <v/>
      </c>
      <c r="AA566" s="44" t="str">
        <f t="shared" si="303"/>
        <v/>
      </c>
      <c r="AB566" s="44" t="str">
        <f t="shared" si="303"/>
        <v/>
      </c>
      <c r="AC566" s="44" t="str">
        <f t="shared" si="303"/>
        <v/>
      </c>
      <c r="AD566" s="44" t="str">
        <f t="shared" si="303"/>
        <v/>
      </c>
      <c r="AE566" s="44" t="str">
        <f t="shared" si="303"/>
        <v/>
      </c>
      <c r="AF566" s="44" t="str">
        <f t="shared" si="303"/>
        <v/>
      </c>
      <c r="AG566" s="44" t="str">
        <f t="shared" si="303"/>
        <v/>
      </c>
      <c r="AH566" s="44" t="str">
        <f t="shared" si="303"/>
        <v/>
      </c>
      <c r="AI566" s="44" t="str">
        <f t="shared" si="303"/>
        <v/>
      </c>
      <c r="AJ566" s="44" t="str">
        <f t="shared" si="303"/>
        <v/>
      </c>
      <c r="AK566" s="44" t="str">
        <f t="shared" si="304"/>
        <v/>
      </c>
      <c r="AL566" s="44" t="str">
        <f t="shared" si="304"/>
        <v/>
      </c>
      <c r="AM566" s="44" t="str">
        <f t="shared" si="304"/>
        <v/>
      </c>
      <c r="AN566" s="44" t="str">
        <f t="shared" si="304"/>
        <v/>
      </c>
      <c r="AO566" s="44" t="str">
        <f t="shared" si="304"/>
        <v/>
      </c>
      <c r="AP566" s="44" t="str">
        <f t="shared" si="304"/>
        <v/>
      </c>
      <c r="AQ566" s="44" t="str">
        <f t="shared" si="304"/>
        <v/>
      </c>
      <c r="AR566" s="44" t="str">
        <f t="shared" si="304"/>
        <v/>
      </c>
      <c r="AS566" s="44" t="str">
        <f t="shared" si="304"/>
        <v/>
      </c>
      <c r="AT566" s="44" t="str">
        <f t="shared" si="304"/>
        <v/>
      </c>
      <c r="AU566" s="44" t="str">
        <f t="shared" si="305"/>
        <v/>
      </c>
      <c r="AV566" s="44" t="str">
        <f t="shared" si="305"/>
        <v/>
      </c>
      <c r="AW566" s="44" t="str">
        <f t="shared" si="305"/>
        <v/>
      </c>
      <c r="AX566" s="44" t="str">
        <f t="shared" si="305"/>
        <v/>
      </c>
      <c r="AY566" s="44" t="str">
        <f t="shared" si="305"/>
        <v/>
      </c>
      <c r="AZ566" s="44" t="str">
        <f t="shared" si="305"/>
        <v/>
      </c>
    </row>
    <row r="567" spans="2:52" x14ac:dyDescent="0.2">
      <c r="B567" s="37">
        <f t="shared" si="275"/>
        <v>22</v>
      </c>
      <c r="C567" s="37">
        <f t="shared" si="276"/>
        <v>5</v>
      </c>
      <c r="D567" s="37" t="str">
        <f t="shared" si="277"/>
        <v>2003_22_5</v>
      </c>
      <c r="E567" s="37" t="str">
        <f t="shared" si="282"/>
        <v>2_5_22</v>
      </c>
      <c r="F567" s="37">
        <f t="shared" si="283"/>
        <v>2</v>
      </c>
      <c r="G567" s="37">
        <f t="shared" si="284"/>
        <v>262</v>
      </c>
      <c r="H567" s="37">
        <f t="shared" si="285"/>
        <v>2262</v>
      </c>
      <c r="I567" s="44">
        <v>2003</v>
      </c>
      <c r="J567" s="44" t="s">
        <v>86</v>
      </c>
      <c r="K567" s="44" t="s">
        <v>300</v>
      </c>
      <c r="L567" s="44" t="str">
        <f t="shared" si="286"/>
        <v>2003_体育</v>
      </c>
      <c r="M567" s="44" t="str">
        <f t="shared" si="287"/>
        <v>2003_体育_スポーツⅢ</v>
      </c>
      <c r="N567" s="44">
        <f t="shared" si="278"/>
        <v>2262</v>
      </c>
      <c r="P567" s="44">
        <f t="shared" si="288"/>
        <v>566</v>
      </c>
      <c r="X567" s="46">
        <v>64</v>
      </c>
      <c r="Y567" s="43" t="str">
        <f t="shared" si="295"/>
        <v/>
      </c>
      <c r="Z567" s="44" t="str">
        <f t="shared" si="296"/>
        <v/>
      </c>
      <c r="AA567" s="44" t="str">
        <f t="shared" si="303"/>
        <v/>
      </c>
      <c r="AB567" s="44" t="str">
        <f t="shared" si="303"/>
        <v/>
      </c>
      <c r="AC567" s="44" t="str">
        <f t="shared" si="303"/>
        <v/>
      </c>
      <c r="AD567" s="44" t="str">
        <f t="shared" si="303"/>
        <v/>
      </c>
      <c r="AE567" s="44" t="str">
        <f t="shared" si="303"/>
        <v/>
      </c>
      <c r="AF567" s="44" t="str">
        <f t="shared" si="303"/>
        <v/>
      </c>
      <c r="AG567" s="44" t="str">
        <f t="shared" si="303"/>
        <v/>
      </c>
      <c r="AH567" s="44" t="str">
        <f t="shared" si="303"/>
        <v/>
      </c>
      <c r="AI567" s="44" t="str">
        <f t="shared" si="303"/>
        <v/>
      </c>
      <c r="AJ567" s="44" t="str">
        <f t="shared" si="303"/>
        <v/>
      </c>
      <c r="AK567" s="44" t="str">
        <f t="shared" si="304"/>
        <v/>
      </c>
      <c r="AL567" s="44" t="str">
        <f t="shared" si="304"/>
        <v/>
      </c>
      <c r="AM567" s="44" t="str">
        <f t="shared" si="304"/>
        <v/>
      </c>
      <c r="AN567" s="44" t="str">
        <f t="shared" si="304"/>
        <v/>
      </c>
      <c r="AO567" s="44" t="str">
        <f t="shared" si="304"/>
        <v/>
      </c>
      <c r="AP567" s="44" t="str">
        <f t="shared" si="304"/>
        <v/>
      </c>
      <c r="AQ567" s="44" t="str">
        <f t="shared" si="304"/>
        <v/>
      </c>
      <c r="AR567" s="44" t="str">
        <f t="shared" si="304"/>
        <v/>
      </c>
      <c r="AS567" s="44" t="str">
        <f t="shared" si="304"/>
        <v/>
      </c>
      <c r="AT567" s="44" t="str">
        <f t="shared" si="304"/>
        <v/>
      </c>
      <c r="AU567" s="44" t="str">
        <f t="shared" si="305"/>
        <v/>
      </c>
      <c r="AV567" s="44" t="str">
        <f t="shared" si="305"/>
        <v/>
      </c>
      <c r="AW567" s="44" t="str">
        <f t="shared" si="305"/>
        <v/>
      </c>
      <c r="AX567" s="44" t="str">
        <f t="shared" si="305"/>
        <v/>
      </c>
      <c r="AY567" s="44" t="str">
        <f t="shared" si="305"/>
        <v/>
      </c>
      <c r="AZ567" s="44" t="str">
        <f t="shared" si="305"/>
        <v/>
      </c>
    </row>
    <row r="568" spans="2:52" x14ac:dyDescent="0.2">
      <c r="B568" s="37">
        <f t="shared" si="275"/>
        <v>22</v>
      </c>
      <c r="C568" s="37">
        <f t="shared" si="276"/>
        <v>6</v>
      </c>
      <c r="D568" s="37" t="str">
        <f t="shared" si="277"/>
        <v>2003_22_6</v>
      </c>
      <c r="E568" s="37" t="str">
        <f t="shared" si="282"/>
        <v>2_6_22</v>
      </c>
      <c r="F568" s="37">
        <f t="shared" si="283"/>
        <v>2</v>
      </c>
      <c r="G568" s="37">
        <f t="shared" si="284"/>
        <v>263</v>
      </c>
      <c r="H568" s="37">
        <f t="shared" si="285"/>
        <v>2263</v>
      </c>
      <c r="I568" s="44">
        <v>2003</v>
      </c>
      <c r="J568" s="44" t="s">
        <v>86</v>
      </c>
      <c r="K568" s="44" t="s">
        <v>554</v>
      </c>
      <c r="L568" s="44" t="str">
        <f t="shared" si="286"/>
        <v>2003_体育</v>
      </c>
      <c r="M568" s="44" t="str">
        <f t="shared" si="287"/>
        <v>2003_体育_ダンス</v>
      </c>
      <c r="N568" s="44">
        <f t="shared" si="278"/>
        <v>2263</v>
      </c>
      <c r="P568" s="44">
        <f t="shared" si="288"/>
        <v>567</v>
      </c>
      <c r="X568" s="46">
        <v>65</v>
      </c>
      <c r="Y568" s="43" t="str">
        <f t="shared" ref="Y568:Y593" si="306">IF($Z568="","",COUNTIF($L:$L,W$501&amp;"_"&amp;$Z568))</f>
        <v/>
      </c>
      <c r="Z568" s="44" t="str">
        <f t="shared" ref="Z568:Z593" si="307">IFERROR(VLOOKUP($W$501&amp;"_"&amp;$X568&amp;"_1",$D:$J,7,0),"")</f>
        <v/>
      </c>
      <c r="AA568" s="44" t="str">
        <f t="shared" si="303"/>
        <v/>
      </c>
      <c r="AB568" s="44" t="str">
        <f t="shared" si="303"/>
        <v/>
      </c>
      <c r="AC568" s="44" t="str">
        <f t="shared" si="303"/>
        <v/>
      </c>
      <c r="AD568" s="44" t="str">
        <f t="shared" si="303"/>
        <v/>
      </c>
      <c r="AE568" s="44" t="str">
        <f t="shared" si="303"/>
        <v/>
      </c>
      <c r="AF568" s="44" t="str">
        <f t="shared" si="303"/>
        <v/>
      </c>
      <c r="AG568" s="44" t="str">
        <f t="shared" si="303"/>
        <v/>
      </c>
      <c r="AH568" s="44" t="str">
        <f t="shared" si="303"/>
        <v/>
      </c>
      <c r="AI568" s="44" t="str">
        <f t="shared" si="303"/>
        <v/>
      </c>
      <c r="AJ568" s="44" t="str">
        <f t="shared" si="303"/>
        <v/>
      </c>
      <c r="AK568" s="44" t="str">
        <f t="shared" si="304"/>
        <v/>
      </c>
      <c r="AL568" s="44" t="str">
        <f t="shared" si="304"/>
        <v/>
      </c>
      <c r="AM568" s="44" t="str">
        <f t="shared" si="304"/>
        <v/>
      </c>
      <c r="AN568" s="44" t="str">
        <f t="shared" si="304"/>
        <v/>
      </c>
      <c r="AO568" s="44" t="str">
        <f t="shared" si="304"/>
        <v/>
      </c>
      <c r="AP568" s="44" t="str">
        <f t="shared" si="304"/>
        <v/>
      </c>
      <c r="AQ568" s="44" t="str">
        <f t="shared" si="304"/>
        <v/>
      </c>
      <c r="AR568" s="44" t="str">
        <f t="shared" si="304"/>
        <v/>
      </c>
      <c r="AS568" s="44" t="str">
        <f t="shared" si="304"/>
        <v/>
      </c>
      <c r="AT568" s="44" t="str">
        <f t="shared" si="304"/>
        <v/>
      </c>
      <c r="AU568" s="44" t="str">
        <f t="shared" si="305"/>
        <v/>
      </c>
      <c r="AV568" s="44" t="str">
        <f t="shared" si="305"/>
        <v/>
      </c>
      <c r="AW568" s="44" t="str">
        <f t="shared" si="305"/>
        <v/>
      </c>
      <c r="AX568" s="44" t="str">
        <f t="shared" si="305"/>
        <v/>
      </c>
      <c r="AY568" s="44" t="str">
        <f t="shared" si="305"/>
        <v/>
      </c>
      <c r="AZ568" s="44" t="str">
        <f t="shared" si="305"/>
        <v/>
      </c>
    </row>
    <row r="569" spans="2:52" x14ac:dyDescent="0.2">
      <c r="B569" s="37">
        <f t="shared" si="275"/>
        <v>22</v>
      </c>
      <c r="C569" s="37">
        <f t="shared" si="276"/>
        <v>7</v>
      </c>
      <c r="D569" s="37" t="str">
        <f t="shared" si="277"/>
        <v>2003_22_7</v>
      </c>
      <c r="E569" s="37" t="str">
        <f t="shared" si="282"/>
        <v>2_7_22</v>
      </c>
      <c r="F569" s="37">
        <f t="shared" si="283"/>
        <v>2</v>
      </c>
      <c r="G569" s="37">
        <f t="shared" si="284"/>
        <v>264</v>
      </c>
      <c r="H569" s="37">
        <f t="shared" si="285"/>
        <v>2264</v>
      </c>
      <c r="I569" s="44">
        <v>2003</v>
      </c>
      <c r="J569" s="44" t="s">
        <v>86</v>
      </c>
      <c r="K569" s="44" t="s">
        <v>555</v>
      </c>
      <c r="L569" s="44" t="str">
        <f t="shared" si="286"/>
        <v>2003_体育</v>
      </c>
      <c r="M569" s="44" t="str">
        <f t="shared" si="287"/>
        <v>2003_体育_野外活動</v>
      </c>
      <c r="N569" s="44">
        <f t="shared" si="278"/>
        <v>2264</v>
      </c>
      <c r="P569" s="44">
        <f t="shared" si="288"/>
        <v>568</v>
      </c>
      <c r="X569" s="46">
        <v>66</v>
      </c>
      <c r="Y569" s="43" t="str">
        <f t="shared" si="306"/>
        <v/>
      </c>
      <c r="Z569" s="44" t="str">
        <f t="shared" si="307"/>
        <v/>
      </c>
      <c r="AA569" s="44" t="str">
        <f t="shared" si="303"/>
        <v/>
      </c>
      <c r="AB569" s="44" t="str">
        <f t="shared" si="303"/>
        <v/>
      </c>
      <c r="AC569" s="44" t="str">
        <f t="shared" si="303"/>
        <v/>
      </c>
      <c r="AD569" s="44" t="str">
        <f t="shared" si="303"/>
        <v/>
      </c>
      <c r="AE569" s="44" t="str">
        <f t="shared" si="303"/>
        <v/>
      </c>
      <c r="AF569" s="44" t="str">
        <f t="shared" si="303"/>
        <v/>
      </c>
      <c r="AG569" s="44" t="str">
        <f t="shared" si="303"/>
        <v/>
      </c>
      <c r="AH569" s="44" t="str">
        <f t="shared" si="303"/>
        <v/>
      </c>
      <c r="AI569" s="44" t="str">
        <f t="shared" si="303"/>
        <v/>
      </c>
      <c r="AJ569" s="44" t="str">
        <f t="shared" si="303"/>
        <v/>
      </c>
      <c r="AK569" s="44" t="str">
        <f t="shared" si="304"/>
        <v/>
      </c>
      <c r="AL569" s="44" t="str">
        <f t="shared" si="304"/>
        <v/>
      </c>
      <c r="AM569" s="44" t="str">
        <f t="shared" si="304"/>
        <v/>
      </c>
      <c r="AN569" s="44" t="str">
        <f t="shared" si="304"/>
        <v/>
      </c>
      <c r="AO569" s="44" t="str">
        <f t="shared" si="304"/>
        <v/>
      </c>
      <c r="AP569" s="44" t="str">
        <f t="shared" si="304"/>
        <v/>
      </c>
      <c r="AQ569" s="44" t="str">
        <f t="shared" si="304"/>
        <v/>
      </c>
      <c r="AR569" s="44" t="str">
        <f t="shared" si="304"/>
        <v/>
      </c>
      <c r="AS569" s="44" t="str">
        <f t="shared" si="304"/>
        <v/>
      </c>
      <c r="AT569" s="44" t="str">
        <f t="shared" si="304"/>
        <v/>
      </c>
      <c r="AU569" s="44" t="str">
        <f t="shared" si="305"/>
        <v/>
      </c>
      <c r="AV569" s="44" t="str">
        <f t="shared" si="305"/>
        <v/>
      </c>
      <c r="AW569" s="44" t="str">
        <f t="shared" si="305"/>
        <v/>
      </c>
      <c r="AX569" s="44" t="str">
        <f t="shared" si="305"/>
        <v/>
      </c>
      <c r="AY569" s="44" t="str">
        <f t="shared" si="305"/>
        <v/>
      </c>
      <c r="AZ569" s="44" t="str">
        <f t="shared" si="305"/>
        <v/>
      </c>
    </row>
    <row r="570" spans="2:52" x14ac:dyDescent="0.2">
      <c r="B570" s="37">
        <f t="shared" si="275"/>
        <v>22</v>
      </c>
      <c r="C570" s="37">
        <f t="shared" si="276"/>
        <v>8</v>
      </c>
      <c r="D570" s="37" t="str">
        <f t="shared" si="277"/>
        <v>2003_22_8</v>
      </c>
      <c r="E570" s="37" t="str">
        <f t="shared" si="282"/>
        <v>2_8_22</v>
      </c>
      <c r="F570" s="37">
        <f t="shared" si="283"/>
        <v>2</v>
      </c>
      <c r="G570" s="37">
        <f t="shared" si="284"/>
        <v>265</v>
      </c>
      <c r="H570" s="37">
        <f t="shared" si="285"/>
        <v>2265</v>
      </c>
      <c r="I570" s="44">
        <v>2003</v>
      </c>
      <c r="J570" s="44" t="s">
        <v>86</v>
      </c>
      <c r="K570" s="44" t="s">
        <v>568</v>
      </c>
      <c r="L570" s="44" t="str">
        <f t="shared" si="286"/>
        <v>2003_体育</v>
      </c>
      <c r="M570" s="44" t="str">
        <f t="shared" si="287"/>
        <v>2003_体育_学校設定科目</v>
      </c>
      <c r="N570" s="44">
        <f t="shared" si="278"/>
        <v>2265</v>
      </c>
      <c r="P570" s="44">
        <f t="shared" si="288"/>
        <v>569</v>
      </c>
      <c r="X570" s="46">
        <v>67</v>
      </c>
      <c r="Y570" s="43" t="str">
        <f t="shared" si="306"/>
        <v/>
      </c>
      <c r="Z570" s="44" t="str">
        <f t="shared" si="307"/>
        <v/>
      </c>
      <c r="AA570" s="44" t="str">
        <f t="shared" si="303"/>
        <v/>
      </c>
      <c r="AB570" s="44" t="str">
        <f t="shared" si="303"/>
        <v/>
      </c>
      <c r="AC570" s="44" t="str">
        <f t="shared" si="303"/>
        <v/>
      </c>
      <c r="AD570" s="44" t="str">
        <f t="shared" si="303"/>
        <v/>
      </c>
      <c r="AE570" s="44" t="str">
        <f t="shared" si="303"/>
        <v/>
      </c>
      <c r="AF570" s="44" t="str">
        <f t="shared" si="303"/>
        <v/>
      </c>
      <c r="AG570" s="44" t="str">
        <f t="shared" si="303"/>
        <v/>
      </c>
      <c r="AH570" s="44" t="str">
        <f t="shared" si="303"/>
        <v/>
      </c>
      <c r="AI570" s="44" t="str">
        <f t="shared" si="303"/>
        <v/>
      </c>
      <c r="AJ570" s="44" t="str">
        <f t="shared" si="303"/>
        <v/>
      </c>
      <c r="AK570" s="44" t="str">
        <f t="shared" si="304"/>
        <v/>
      </c>
      <c r="AL570" s="44" t="str">
        <f t="shared" si="304"/>
        <v/>
      </c>
      <c r="AM570" s="44" t="str">
        <f t="shared" si="304"/>
        <v/>
      </c>
      <c r="AN570" s="44" t="str">
        <f t="shared" si="304"/>
        <v/>
      </c>
      <c r="AO570" s="44" t="str">
        <f t="shared" si="304"/>
        <v/>
      </c>
      <c r="AP570" s="44" t="str">
        <f t="shared" si="304"/>
        <v/>
      </c>
      <c r="AQ570" s="44" t="str">
        <f t="shared" si="304"/>
        <v/>
      </c>
      <c r="AR570" s="44" t="str">
        <f t="shared" si="304"/>
        <v/>
      </c>
      <c r="AS570" s="44" t="str">
        <f t="shared" si="304"/>
        <v/>
      </c>
      <c r="AT570" s="44" t="str">
        <f t="shared" si="304"/>
        <v/>
      </c>
      <c r="AU570" s="44" t="str">
        <f t="shared" si="305"/>
        <v/>
      </c>
      <c r="AV570" s="44" t="str">
        <f t="shared" si="305"/>
        <v/>
      </c>
      <c r="AW570" s="44" t="str">
        <f t="shared" si="305"/>
        <v/>
      </c>
      <c r="AX570" s="44" t="str">
        <f t="shared" si="305"/>
        <v/>
      </c>
      <c r="AY570" s="44" t="str">
        <f t="shared" si="305"/>
        <v/>
      </c>
      <c r="AZ570" s="44" t="str">
        <f t="shared" si="305"/>
        <v/>
      </c>
    </row>
    <row r="571" spans="2:52" x14ac:dyDescent="0.2">
      <c r="B571" s="37">
        <f t="shared" si="275"/>
        <v>23</v>
      </c>
      <c r="C571" s="37">
        <f t="shared" si="276"/>
        <v>1</v>
      </c>
      <c r="D571" s="37" t="str">
        <f t="shared" si="277"/>
        <v>2003_23_1</v>
      </c>
      <c r="E571" s="37" t="str">
        <f t="shared" si="282"/>
        <v>2_1_23</v>
      </c>
      <c r="F571" s="37">
        <f t="shared" si="283"/>
        <v>2</v>
      </c>
      <c r="G571" s="37">
        <f t="shared" si="284"/>
        <v>266</v>
      </c>
      <c r="H571" s="37">
        <f t="shared" si="285"/>
        <v>2266</v>
      </c>
      <c r="I571" s="44">
        <v>2003</v>
      </c>
      <c r="J571" s="44" t="s">
        <v>305</v>
      </c>
      <c r="K571" s="44" t="s">
        <v>306</v>
      </c>
      <c r="L571" s="44" t="str">
        <f t="shared" si="286"/>
        <v>2003_音楽</v>
      </c>
      <c r="M571" s="44" t="str">
        <f t="shared" si="287"/>
        <v>2003_音楽_音楽理論</v>
      </c>
      <c r="N571" s="44">
        <f t="shared" si="278"/>
        <v>2266</v>
      </c>
      <c r="P571" s="44">
        <f t="shared" si="288"/>
        <v>570</v>
      </c>
      <c r="X571" s="46">
        <v>68</v>
      </c>
      <c r="Y571" s="43" t="str">
        <f t="shared" si="306"/>
        <v/>
      </c>
      <c r="Z571" s="44" t="str">
        <f t="shared" si="307"/>
        <v/>
      </c>
      <c r="AA571" s="44" t="str">
        <f t="shared" si="303"/>
        <v/>
      </c>
      <c r="AB571" s="44" t="str">
        <f t="shared" si="303"/>
        <v/>
      </c>
      <c r="AC571" s="44" t="str">
        <f t="shared" si="303"/>
        <v/>
      </c>
      <c r="AD571" s="44" t="str">
        <f t="shared" si="303"/>
        <v/>
      </c>
      <c r="AE571" s="44" t="str">
        <f t="shared" si="303"/>
        <v/>
      </c>
      <c r="AF571" s="44" t="str">
        <f t="shared" si="303"/>
        <v/>
      </c>
      <c r="AG571" s="44" t="str">
        <f t="shared" si="303"/>
        <v/>
      </c>
      <c r="AH571" s="44" t="str">
        <f t="shared" si="303"/>
        <v/>
      </c>
      <c r="AI571" s="44" t="str">
        <f t="shared" si="303"/>
        <v/>
      </c>
      <c r="AJ571" s="44" t="str">
        <f t="shared" si="303"/>
        <v/>
      </c>
      <c r="AK571" s="44" t="str">
        <f t="shared" si="304"/>
        <v/>
      </c>
      <c r="AL571" s="44" t="str">
        <f t="shared" si="304"/>
        <v/>
      </c>
      <c r="AM571" s="44" t="str">
        <f t="shared" si="304"/>
        <v/>
      </c>
      <c r="AN571" s="44" t="str">
        <f t="shared" si="304"/>
        <v/>
      </c>
      <c r="AO571" s="44" t="str">
        <f t="shared" si="304"/>
        <v/>
      </c>
      <c r="AP571" s="44" t="str">
        <f t="shared" si="304"/>
        <v/>
      </c>
      <c r="AQ571" s="44" t="str">
        <f t="shared" si="304"/>
        <v/>
      </c>
      <c r="AR571" s="44" t="str">
        <f t="shared" si="304"/>
        <v/>
      </c>
      <c r="AS571" s="44" t="str">
        <f t="shared" si="304"/>
        <v/>
      </c>
      <c r="AT571" s="44" t="str">
        <f t="shared" si="304"/>
        <v/>
      </c>
      <c r="AU571" s="44" t="str">
        <f t="shared" si="305"/>
        <v/>
      </c>
      <c r="AV571" s="44" t="str">
        <f t="shared" si="305"/>
        <v/>
      </c>
      <c r="AW571" s="44" t="str">
        <f t="shared" si="305"/>
        <v/>
      </c>
      <c r="AX571" s="44" t="str">
        <f t="shared" si="305"/>
        <v/>
      </c>
      <c r="AY571" s="44" t="str">
        <f t="shared" si="305"/>
        <v/>
      </c>
      <c r="AZ571" s="44" t="str">
        <f t="shared" si="305"/>
        <v/>
      </c>
    </row>
    <row r="572" spans="2:52" x14ac:dyDescent="0.2">
      <c r="B572" s="37">
        <f t="shared" si="275"/>
        <v>23</v>
      </c>
      <c r="C572" s="37">
        <f t="shared" si="276"/>
        <v>2</v>
      </c>
      <c r="D572" s="37" t="str">
        <f t="shared" si="277"/>
        <v>2003_23_2</v>
      </c>
      <c r="E572" s="37" t="str">
        <f t="shared" si="282"/>
        <v>2_2_23</v>
      </c>
      <c r="F572" s="37">
        <f t="shared" si="283"/>
        <v>2</v>
      </c>
      <c r="G572" s="37">
        <f t="shared" si="284"/>
        <v>267</v>
      </c>
      <c r="H572" s="37">
        <f t="shared" si="285"/>
        <v>2267</v>
      </c>
      <c r="I572" s="44">
        <v>2003</v>
      </c>
      <c r="J572" s="44" t="s">
        <v>305</v>
      </c>
      <c r="K572" s="44" t="s">
        <v>307</v>
      </c>
      <c r="L572" s="44" t="str">
        <f t="shared" si="286"/>
        <v>2003_音楽</v>
      </c>
      <c r="M572" s="44" t="str">
        <f t="shared" si="287"/>
        <v>2003_音楽_音楽史</v>
      </c>
      <c r="N572" s="44">
        <f t="shared" si="278"/>
        <v>2267</v>
      </c>
      <c r="P572" s="44">
        <f t="shared" si="288"/>
        <v>571</v>
      </c>
      <c r="X572" s="46">
        <v>69</v>
      </c>
      <c r="Y572" s="43" t="str">
        <f t="shared" si="306"/>
        <v/>
      </c>
      <c r="Z572" s="44" t="str">
        <f t="shared" si="307"/>
        <v/>
      </c>
      <c r="AA572" s="44" t="str">
        <f t="shared" si="303"/>
        <v/>
      </c>
      <c r="AB572" s="44" t="str">
        <f t="shared" si="303"/>
        <v/>
      </c>
      <c r="AC572" s="44" t="str">
        <f t="shared" si="303"/>
        <v/>
      </c>
      <c r="AD572" s="44" t="str">
        <f t="shared" si="303"/>
        <v/>
      </c>
      <c r="AE572" s="44" t="str">
        <f t="shared" si="303"/>
        <v/>
      </c>
      <c r="AF572" s="44" t="str">
        <f t="shared" si="303"/>
        <v/>
      </c>
      <c r="AG572" s="44" t="str">
        <f t="shared" si="303"/>
        <v/>
      </c>
      <c r="AH572" s="44" t="str">
        <f t="shared" si="303"/>
        <v/>
      </c>
      <c r="AI572" s="44" t="str">
        <f t="shared" si="303"/>
        <v/>
      </c>
      <c r="AJ572" s="44" t="str">
        <f t="shared" si="303"/>
        <v/>
      </c>
      <c r="AK572" s="44" t="str">
        <f t="shared" si="304"/>
        <v/>
      </c>
      <c r="AL572" s="44" t="str">
        <f t="shared" si="304"/>
        <v/>
      </c>
      <c r="AM572" s="44" t="str">
        <f t="shared" si="304"/>
        <v/>
      </c>
      <c r="AN572" s="44" t="str">
        <f t="shared" si="304"/>
        <v/>
      </c>
      <c r="AO572" s="44" t="str">
        <f t="shared" si="304"/>
        <v/>
      </c>
      <c r="AP572" s="44" t="str">
        <f t="shared" si="304"/>
        <v/>
      </c>
      <c r="AQ572" s="44" t="str">
        <f t="shared" si="304"/>
        <v/>
      </c>
      <c r="AR572" s="44" t="str">
        <f t="shared" si="304"/>
        <v/>
      </c>
      <c r="AS572" s="44" t="str">
        <f t="shared" si="304"/>
        <v/>
      </c>
      <c r="AT572" s="44" t="str">
        <f t="shared" si="304"/>
        <v/>
      </c>
      <c r="AU572" s="44" t="str">
        <f t="shared" si="305"/>
        <v/>
      </c>
      <c r="AV572" s="44" t="str">
        <f t="shared" si="305"/>
        <v/>
      </c>
      <c r="AW572" s="44" t="str">
        <f t="shared" si="305"/>
        <v/>
      </c>
      <c r="AX572" s="44" t="str">
        <f t="shared" si="305"/>
        <v/>
      </c>
      <c r="AY572" s="44" t="str">
        <f t="shared" si="305"/>
        <v/>
      </c>
      <c r="AZ572" s="44" t="str">
        <f t="shared" si="305"/>
        <v/>
      </c>
    </row>
    <row r="573" spans="2:52" x14ac:dyDescent="0.2">
      <c r="B573" s="37">
        <f t="shared" si="275"/>
        <v>23</v>
      </c>
      <c r="C573" s="37">
        <f t="shared" si="276"/>
        <v>3</v>
      </c>
      <c r="D573" s="37" t="str">
        <f t="shared" si="277"/>
        <v>2003_23_3</v>
      </c>
      <c r="E573" s="37" t="str">
        <f t="shared" si="282"/>
        <v>2_3_23</v>
      </c>
      <c r="F573" s="37">
        <f t="shared" si="283"/>
        <v>2</v>
      </c>
      <c r="G573" s="37">
        <f t="shared" si="284"/>
        <v>268</v>
      </c>
      <c r="H573" s="37">
        <f t="shared" si="285"/>
        <v>2268</v>
      </c>
      <c r="I573" s="44">
        <v>2003</v>
      </c>
      <c r="J573" s="44" t="s">
        <v>305</v>
      </c>
      <c r="K573" s="44" t="s">
        <v>556</v>
      </c>
      <c r="L573" s="44" t="str">
        <f t="shared" si="286"/>
        <v>2003_音楽</v>
      </c>
      <c r="M573" s="44" t="str">
        <f t="shared" si="287"/>
        <v>2003_音楽_演奏法</v>
      </c>
      <c r="N573" s="44">
        <f t="shared" si="278"/>
        <v>2268</v>
      </c>
      <c r="P573" s="44">
        <f t="shared" si="288"/>
        <v>572</v>
      </c>
      <c r="X573" s="46">
        <v>70</v>
      </c>
      <c r="Y573" s="43" t="str">
        <f t="shared" si="306"/>
        <v/>
      </c>
      <c r="Z573" s="44" t="str">
        <f t="shared" si="307"/>
        <v/>
      </c>
      <c r="AA573" s="44" t="str">
        <f t="shared" si="303"/>
        <v/>
      </c>
      <c r="AB573" s="44" t="str">
        <f t="shared" si="303"/>
        <v/>
      </c>
      <c r="AC573" s="44" t="str">
        <f t="shared" si="303"/>
        <v/>
      </c>
      <c r="AD573" s="44" t="str">
        <f t="shared" si="303"/>
        <v/>
      </c>
      <c r="AE573" s="44" t="str">
        <f t="shared" si="303"/>
        <v/>
      </c>
      <c r="AF573" s="44" t="str">
        <f t="shared" si="303"/>
        <v/>
      </c>
      <c r="AG573" s="44" t="str">
        <f t="shared" si="303"/>
        <v/>
      </c>
      <c r="AH573" s="44" t="str">
        <f t="shared" si="303"/>
        <v/>
      </c>
      <c r="AI573" s="44" t="str">
        <f t="shared" si="303"/>
        <v/>
      </c>
      <c r="AJ573" s="44" t="str">
        <f t="shared" si="303"/>
        <v/>
      </c>
      <c r="AK573" s="44" t="str">
        <f t="shared" si="304"/>
        <v/>
      </c>
      <c r="AL573" s="44" t="str">
        <f t="shared" si="304"/>
        <v/>
      </c>
      <c r="AM573" s="44" t="str">
        <f t="shared" si="304"/>
        <v/>
      </c>
      <c r="AN573" s="44" t="str">
        <f t="shared" si="304"/>
        <v/>
      </c>
      <c r="AO573" s="44" t="str">
        <f t="shared" si="304"/>
        <v/>
      </c>
      <c r="AP573" s="44" t="str">
        <f t="shared" si="304"/>
        <v/>
      </c>
      <c r="AQ573" s="44" t="str">
        <f t="shared" si="304"/>
        <v/>
      </c>
      <c r="AR573" s="44" t="str">
        <f t="shared" si="304"/>
        <v/>
      </c>
      <c r="AS573" s="44" t="str">
        <f t="shared" si="304"/>
        <v/>
      </c>
      <c r="AT573" s="44" t="str">
        <f t="shared" si="304"/>
        <v/>
      </c>
      <c r="AU573" s="44" t="str">
        <f t="shared" si="305"/>
        <v/>
      </c>
      <c r="AV573" s="44" t="str">
        <f t="shared" si="305"/>
        <v/>
      </c>
      <c r="AW573" s="44" t="str">
        <f t="shared" si="305"/>
        <v/>
      </c>
      <c r="AX573" s="44" t="str">
        <f t="shared" si="305"/>
        <v/>
      </c>
      <c r="AY573" s="44" t="str">
        <f t="shared" si="305"/>
        <v/>
      </c>
      <c r="AZ573" s="44" t="str">
        <f t="shared" si="305"/>
        <v/>
      </c>
    </row>
    <row r="574" spans="2:52" x14ac:dyDescent="0.2">
      <c r="B574" s="37">
        <f t="shared" si="275"/>
        <v>23</v>
      </c>
      <c r="C574" s="37">
        <f t="shared" si="276"/>
        <v>4</v>
      </c>
      <c r="D574" s="37" t="str">
        <f t="shared" si="277"/>
        <v>2003_23_4</v>
      </c>
      <c r="E574" s="37" t="str">
        <f t="shared" si="282"/>
        <v>2_4_23</v>
      </c>
      <c r="F574" s="37">
        <f t="shared" si="283"/>
        <v>2</v>
      </c>
      <c r="G574" s="37">
        <f t="shared" si="284"/>
        <v>269</v>
      </c>
      <c r="H574" s="37">
        <f t="shared" si="285"/>
        <v>2269</v>
      </c>
      <c r="I574" s="44">
        <v>2003</v>
      </c>
      <c r="J574" s="44" t="s">
        <v>305</v>
      </c>
      <c r="K574" s="44" t="s">
        <v>309</v>
      </c>
      <c r="L574" s="44" t="str">
        <f t="shared" si="286"/>
        <v>2003_音楽</v>
      </c>
      <c r="M574" s="44" t="str">
        <f t="shared" si="287"/>
        <v>2003_音楽_ソルフェージュ</v>
      </c>
      <c r="N574" s="44">
        <f t="shared" si="278"/>
        <v>2269</v>
      </c>
      <c r="P574" s="44">
        <f t="shared" si="288"/>
        <v>573</v>
      </c>
      <c r="X574" s="46">
        <v>71</v>
      </c>
      <c r="Y574" s="43" t="str">
        <f t="shared" si="306"/>
        <v/>
      </c>
      <c r="Z574" s="44" t="str">
        <f t="shared" si="307"/>
        <v/>
      </c>
      <c r="AA574" s="44" t="str">
        <f t="shared" ref="AA574:AJ583" si="308">IFERROR(VLOOKUP($W$501&amp;"_"&amp;AA$501&amp;"_"&amp;$X574,$D:$K,8,0),"")</f>
        <v/>
      </c>
      <c r="AB574" s="44" t="str">
        <f t="shared" si="308"/>
        <v/>
      </c>
      <c r="AC574" s="44" t="str">
        <f t="shared" si="308"/>
        <v/>
      </c>
      <c r="AD574" s="44" t="str">
        <f t="shared" si="308"/>
        <v/>
      </c>
      <c r="AE574" s="44" t="str">
        <f t="shared" si="308"/>
        <v/>
      </c>
      <c r="AF574" s="44" t="str">
        <f t="shared" si="308"/>
        <v/>
      </c>
      <c r="AG574" s="44" t="str">
        <f t="shared" si="308"/>
        <v/>
      </c>
      <c r="AH574" s="44" t="str">
        <f t="shared" si="308"/>
        <v/>
      </c>
      <c r="AI574" s="44" t="str">
        <f t="shared" si="308"/>
        <v/>
      </c>
      <c r="AJ574" s="44" t="str">
        <f t="shared" si="308"/>
        <v/>
      </c>
      <c r="AK574" s="44" t="str">
        <f t="shared" ref="AK574:AT583" si="309">IFERROR(VLOOKUP($W$501&amp;"_"&amp;AK$501&amp;"_"&amp;$X574,$D:$K,8,0),"")</f>
        <v/>
      </c>
      <c r="AL574" s="44" t="str">
        <f t="shared" si="309"/>
        <v/>
      </c>
      <c r="AM574" s="44" t="str">
        <f t="shared" si="309"/>
        <v/>
      </c>
      <c r="AN574" s="44" t="str">
        <f t="shared" si="309"/>
        <v/>
      </c>
      <c r="AO574" s="44" t="str">
        <f t="shared" si="309"/>
        <v/>
      </c>
      <c r="AP574" s="44" t="str">
        <f t="shared" si="309"/>
        <v/>
      </c>
      <c r="AQ574" s="44" t="str">
        <f t="shared" si="309"/>
        <v/>
      </c>
      <c r="AR574" s="44" t="str">
        <f t="shared" si="309"/>
        <v/>
      </c>
      <c r="AS574" s="44" t="str">
        <f t="shared" si="309"/>
        <v/>
      </c>
      <c r="AT574" s="44" t="str">
        <f t="shared" si="309"/>
        <v/>
      </c>
      <c r="AU574" s="44" t="str">
        <f t="shared" ref="AU574:AZ583" si="310">IFERROR(VLOOKUP($W$501&amp;"_"&amp;AU$501&amp;"_"&amp;$X574,$D:$K,8,0),"")</f>
        <v/>
      </c>
      <c r="AV574" s="44" t="str">
        <f t="shared" si="310"/>
        <v/>
      </c>
      <c r="AW574" s="44" t="str">
        <f t="shared" si="310"/>
        <v/>
      </c>
      <c r="AX574" s="44" t="str">
        <f t="shared" si="310"/>
        <v/>
      </c>
      <c r="AY574" s="44" t="str">
        <f t="shared" si="310"/>
        <v/>
      </c>
      <c r="AZ574" s="44" t="str">
        <f t="shared" si="310"/>
        <v/>
      </c>
    </row>
    <row r="575" spans="2:52" x14ac:dyDescent="0.2">
      <c r="B575" s="37">
        <f t="shared" si="275"/>
        <v>23</v>
      </c>
      <c r="C575" s="37">
        <f t="shared" si="276"/>
        <v>5</v>
      </c>
      <c r="D575" s="37" t="str">
        <f t="shared" si="277"/>
        <v>2003_23_5</v>
      </c>
      <c r="E575" s="37" t="str">
        <f t="shared" si="282"/>
        <v>2_5_23</v>
      </c>
      <c r="F575" s="37">
        <f t="shared" si="283"/>
        <v>2</v>
      </c>
      <c r="G575" s="37">
        <f t="shared" si="284"/>
        <v>270</v>
      </c>
      <c r="H575" s="37">
        <f t="shared" si="285"/>
        <v>2270</v>
      </c>
      <c r="I575" s="44">
        <v>2003</v>
      </c>
      <c r="J575" s="44" t="s">
        <v>305</v>
      </c>
      <c r="K575" s="44" t="s">
        <v>310</v>
      </c>
      <c r="L575" s="44" t="str">
        <f t="shared" si="286"/>
        <v>2003_音楽</v>
      </c>
      <c r="M575" s="44" t="str">
        <f t="shared" si="287"/>
        <v>2003_音楽_声楽</v>
      </c>
      <c r="N575" s="44">
        <f t="shared" si="278"/>
        <v>2270</v>
      </c>
      <c r="P575" s="44">
        <f t="shared" si="288"/>
        <v>574</v>
      </c>
      <c r="X575" s="46">
        <v>72</v>
      </c>
      <c r="Y575" s="43" t="str">
        <f t="shared" si="306"/>
        <v/>
      </c>
      <c r="Z575" s="44" t="str">
        <f t="shared" si="307"/>
        <v/>
      </c>
      <c r="AA575" s="44" t="str">
        <f t="shared" si="308"/>
        <v/>
      </c>
      <c r="AB575" s="44" t="str">
        <f t="shared" si="308"/>
        <v/>
      </c>
      <c r="AC575" s="44" t="str">
        <f t="shared" si="308"/>
        <v/>
      </c>
      <c r="AD575" s="44" t="str">
        <f t="shared" si="308"/>
        <v/>
      </c>
      <c r="AE575" s="44" t="str">
        <f t="shared" si="308"/>
        <v/>
      </c>
      <c r="AF575" s="44" t="str">
        <f t="shared" si="308"/>
        <v/>
      </c>
      <c r="AG575" s="44" t="str">
        <f t="shared" si="308"/>
        <v/>
      </c>
      <c r="AH575" s="44" t="str">
        <f t="shared" si="308"/>
        <v/>
      </c>
      <c r="AI575" s="44" t="str">
        <f t="shared" si="308"/>
        <v/>
      </c>
      <c r="AJ575" s="44" t="str">
        <f t="shared" si="308"/>
        <v/>
      </c>
      <c r="AK575" s="44" t="str">
        <f t="shared" si="309"/>
        <v/>
      </c>
      <c r="AL575" s="44" t="str">
        <f t="shared" si="309"/>
        <v/>
      </c>
      <c r="AM575" s="44" t="str">
        <f t="shared" si="309"/>
        <v/>
      </c>
      <c r="AN575" s="44" t="str">
        <f t="shared" si="309"/>
        <v/>
      </c>
      <c r="AO575" s="44" t="str">
        <f t="shared" si="309"/>
        <v/>
      </c>
      <c r="AP575" s="44" t="str">
        <f t="shared" si="309"/>
        <v/>
      </c>
      <c r="AQ575" s="44" t="str">
        <f t="shared" si="309"/>
        <v/>
      </c>
      <c r="AR575" s="44" t="str">
        <f t="shared" si="309"/>
        <v/>
      </c>
      <c r="AS575" s="44" t="str">
        <f t="shared" si="309"/>
        <v/>
      </c>
      <c r="AT575" s="44" t="str">
        <f t="shared" si="309"/>
        <v/>
      </c>
      <c r="AU575" s="44" t="str">
        <f t="shared" si="310"/>
        <v/>
      </c>
      <c r="AV575" s="44" t="str">
        <f t="shared" si="310"/>
        <v/>
      </c>
      <c r="AW575" s="44" t="str">
        <f t="shared" si="310"/>
        <v/>
      </c>
      <c r="AX575" s="44" t="str">
        <f t="shared" si="310"/>
        <v/>
      </c>
      <c r="AY575" s="44" t="str">
        <f t="shared" si="310"/>
        <v/>
      </c>
      <c r="AZ575" s="44" t="str">
        <f t="shared" si="310"/>
        <v/>
      </c>
    </row>
    <row r="576" spans="2:52" x14ac:dyDescent="0.2">
      <c r="B576" s="37">
        <f t="shared" si="275"/>
        <v>23</v>
      </c>
      <c r="C576" s="37">
        <f t="shared" si="276"/>
        <v>6</v>
      </c>
      <c r="D576" s="37" t="str">
        <f t="shared" si="277"/>
        <v>2003_23_6</v>
      </c>
      <c r="E576" s="37" t="str">
        <f t="shared" si="282"/>
        <v>2_6_23</v>
      </c>
      <c r="F576" s="37">
        <f t="shared" si="283"/>
        <v>2</v>
      </c>
      <c r="G576" s="37">
        <f t="shared" si="284"/>
        <v>271</v>
      </c>
      <c r="H576" s="37">
        <f t="shared" si="285"/>
        <v>2271</v>
      </c>
      <c r="I576" s="44">
        <v>2003</v>
      </c>
      <c r="J576" s="44" t="s">
        <v>305</v>
      </c>
      <c r="K576" s="44" t="s">
        <v>311</v>
      </c>
      <c r="L576" s="44" t="str">
        <f t="shared" si="286"/>
        <v>2003_音楽</v>
      </c>
      <c r="M576" s="44" t="str">
        <f t="shared" si="287"/>
        <v>2003_音楽_器楽</v>
      </c>
      <c r="N576" s="44">
        <f t="shared" si="278"/>
        <v>2271</v>
      </c>
      <c r="P576" s="44">
        <f t="shared" si="288"/>
        <v>575</v>
      </c>
      <c r="X576" s="46">
        <v>73</v>
      </c>
      <c r="Y576" s="43" t="str">
        <f t="shared" si="306"/>
        <v/>
      </c>
      <c r="Z576" s="44" t="str">
        <f t="shared" si="307"/>
        <v/>
      </c>
      <c r="AA576" s="44" t="str">
        <f t="shared" si="308"/>
        <v/>
      </c>
      <c r="AB576" s="44" t="str">
        <f t="shared" si="308"/>
        <v/>
      </c>
      <c r="AC576" s="44" t="str">
        <f t="shared" si="308"/>
        <v/>
      </c>
      <c r="AD576" s="44" t="str">
        <f t="shared" si="308"/>
        <v/>
      </c>
      <c r="AE576" s="44" t="str">
        <f t="shared" si="308"/>
        <v/>
      </c>
      <c r="AF576" s="44" t="str">
        <f t="shared" si="308"/>
        <v/>
      </c>
      <c r="AG576" s="44" t="str">
        <f t="shared" si="308"/>
        <v/>
      </c>
      <c r="AH576" s="44" t="str">
        <f t="shared" si="308"/>
        <v/>
      </c>
      <c r="AI576" s="44" t="str">
        <f t="shared" si="308"/>
        <v/>
      </c>
      <c r="AJ576" s="44" t="str">
        <f t="shared" si="308"/>
        <v/>
      </c>
      <c r="AK576" s="44" t="str">
        <f t="shared" si="309"/>
        <v/>
      </c>
      <c r="AL576" s="44" t="str">
        <f t="shared" si="309"/>
        <v/>
      </c>
      <c r="AM576" s="44" t="str">
        <f t="shared" si="309"/>
        <v/>
      </c>
      <c r="AN576" s="44" t="str">
        <f t="shared" si="309"/>
        <v/>
      </c>
      <c r="AO576" s="44" t="str">
        <f t="shared" si="309"/>
        <v/>
      </c>
      <c r="AP576" s="44" t="str">
        <f t="shared" si="309"/>
        <v/>
      </c>
      <c r="AQ576" s="44" t="str">
        <f t="shared" si="309"/>
        <v/>
      </c>
      <c r="AR576" s="44" t="str">
        <f t="shared" si="309"/>
        <v/>
      </c>
      <c r="AS576" s="44" t="str">
        <f t="shared" si="309"/>
        <v/>
      </c>
      <c r="AT576" s="44" t="str">
        <f t="shared" si="309"/>
        <v/>
      </c>
      <c r="AU576" s="44" t="str">
        <f t="shared" si="310"/>
        <v/>
      </c>
      <c r="AV576" s="44" t="str">
        <f t="shared" si="310"/>
        <v/>
      </c>
      <c r="AW576" s="44" t="str">
        <f t="shared" si="310"/>
        <v/>
      </c>
      <c r="AX576" s="44" t="str">
        <f t="shared" si="310"/>
        <v/>
      </c>
      <c r="AY576" s="44" t="str">
        <f t="shared" si="310"/>
        <v/>
      </c>
      <c r="AZ576" s="44" t="str">
        <f t="shared" si="310"/>
        <v/>
      </c>
    </row>
    <row r="577" spans="2:52" x14ac:dyDescent="0.2">
      <c r="B577" s="37">
        <f t="shared" si="275"/>
        <v>23</v>
      </c>
      <c r="C577" s="37">
        <f t="shared" si="276"/>
        <v>7</v>
      </c>
      <c r="D577" s="37" t="str">
        <f t="shared" si="277"/>
        <v>2003_23_7</v>
      </c>
      <c r="E577" s="37" t="str">
        <f t="shared" si="282"/>
        <v>2_7_23</v>
      </c>
      <c r="F577" s="37">
        <f t="shared" si="283"/>
        <v>2</v>
      </c>
      <c r="G577" s="37">
        <f t="shared" si="284"/>
        <v>272</v>
      </c>
      <c r="H577" s="37">
        <f t="shared" si="285"/>
        <v>2272</v>
      </c>
      <c r="I577" s="44">
        <v>2003</v>
      </c>
      <c r="J577" s="44" t="s">
        <v>305</v>
      </c>
      <c r="K577" s="44" t="s">
        <v>312</v>
      </c>
      <c r="L577" s="44" t="str">
        <f t="shared" si="286"/>
        <v>2003_音楽</v>
      </c>
      <c r="M577" s="44" t="str">
        <f t="shared" si="287"/>
        <v>2003_音楽_作曲</v>
      </c>
      <c r="N577" s="44">
        <f t="shared" si="278"/>
        <v>2272</v>
      </c>
      <c r="P577" s="44">
        <f t="shared" si="288"/>
        <v>576</v>
      </c>
      <c r="X577" s="46">
        <v>74</v>
      </c>
      <c r="Y577" s="43" t="str">
        <f t="shared" si="306"/>
        <v/>
      </c>
      <c r="Z577" s="44" t="str">
        <f t="shared" si="307"/>
        <v/>
      </c>
      <c r="AA577" s="44" t="str">
        <f t="shared" si="308"/>
        <v/>
      </c>
      <c r="AB577" s="44" t="str">
        <f t="shared" si="308"/>
        <v/>
      </c>
      <c r="AC577" s="44" t="str">
        <f t="shared" si="308"/>
        <v/>
      </c>
      <c r="AD577" s="44" t="str">
        <f t="shared" si="308"/>
        <v/>
      </c>
      <c r="AE577" s="44" t="str">
        <f t="shared" si="308"/>
        <v/>
      </c>
      <c r="AF577" s="44" t="str">
        <f t="shared" si="308"/>
        <v/>
      </c>
      <c r="AG577" s="44" t="str">
        <f t="shared" si="308"/>
        <v/>
      </c>
      <c r="AH577" s="44" t="str">
        <f t="shared" si="308"/>
        <v/>
      </c>
      <c r="AI577" s="44" t="str">
        <f t="shared" si="308"/>
        <v/>
      </c>
      <c r="AJ577" s="44" t="str">
        <f t="shared" si="308"/>
        <v/>
      </c>
      <c r="AK577" s="44" t="str">
        <f t="shared" si="309"/>
        <v/>
      </c>
      <c r="AL577" s="44" t="str">
        <f t="shared" si="309"/>
        <v/>
      </c>
      <c r="AM577" s="44" t="str">
        <f t="shared" si="309"/>
        <v/>
      </c>
      <c r="AN577" s="44" t="str">
        <f t="shared" si="309"/>
        <v/>
      </c>
      <c r="AO577" s="44" t="str">
        <f t="shared" si="309"/>
        <v/>
      </c>
      <c r="AP577" s="44" t="str">
        <f t="shared" si="309"/>
        <v/>
      </c>
      <c r="AQ577" s="44" t="str">
        <f t="shared" si="309"/>
        <v/>
      </c>
      <c r="AR577" s="44" t="str">
        <f t="shared" si="309"/>
        <v/>
      </c>
      <c r="AS577" s="44" t="str">
        <f t="shared" si="309"/>
        <v/>
      </c>
      <c r="AT577" s="44" t="str">
        <f t="shared" si="309"/>
        <v/>
      </c>
      <c r="AU577" s="44" t="str">
        <f t="shared" si="310"/>
        <v/>
      </c>
      <c r="AV577" s="44" t="str">
        <f t="shared" si="310"/>
        <v/>
      </c>
      <c r="AW577" s="44" t="str">
        <f t="shared" si="310"/>
        <v/>
      </c>
      <c r="AX577" s="44" t="str">
        <f t="shared" si="310"/>
        <v/>
      </c>
      <c r="AY577" s="44" t="str">
        <f t="shared" si="310"/>
        <v/>
      </c>
      <c r="AZ577" s="44" t="str">
        <f t="shared" si="310"/>
        <v/>
      </c>
    </row>
    <row r="578" spans="2:52" x14ac:dyDescent="0.2">
      <c r="B578" s="37">
        <f t="shared" ref="B578:B641" si="311">IF($I578="","",IF($I577&lt;&gt;$I578,1,IF($J577&lt;&gt;$J578,B577+1,B577)))</f>
        <v>23</v>
      </c>
      <c r="C578" s="37">
        <f t="shared" ref="C578:C641" si="312">IF($I578="","",IF($J577&lt;&gt;$J578,1,C577+1))</f>
        <v>8</v>
      </c>
      <c r="D578" s="37" t="str">
        <f t="shared" ref="D578:D641" si="313">IF($I578="","",$I578&amp;"_"&amp;$B578&amp;"_"&amp;$C578)</f>
        <v>2003_23_8</v>
      </c>
      <c r="E578" s="37" t="str">
        <f t="shared" si="282"/>
        <v>2_8_23</v>
      </c>
      <c r="F578" s="37">
        <f t="shared" si="283"/>
        <v>2</v>
      </c>
      <c r="G578" s="37">
        <f t="shared" si="284"/>
        <v>273</v>
      </c>
      <c r="H578" s="37">
        <f t="shared" si="285"/>
        <v>2273</v>
      </c>
      <c r="I578" s="44">
        <v>2003</v>
      </c>
      <c r="J578" s="44" t="s">
        <v>305</v>
      </c>
      <c r="K578" s="44" t="s">
        <v>568</v>
      </c>
      <c r="L578" s="44" t="str">
        <f t="shared" si="286"/>
        <v>2003_音楽</v>
      </c>
      <c r="M578" s="44" t="str">
        <f t="shared" si="287"/>
        <v>2003_音楽_学校設定科目</v>
      </c>
      <c r="N578" s="44">
        <f t="shared" ref="N578:N641" si="314">H578</f>
        <v>2273</v>
      </c>
      <c r="P578" s="44">
        <f t="shared" si="288"/>
        <v>577</v>
      </c>
      <c r="X578" s="46">
        <v>75</v>
      </c>
      <c r="Y578" s="43" t="str">
        <f t="shared" si="306"/>
        <v/>
      </c>
      <c r="Z578" s="44" t="str">
        <f t="shared" si="307"/>
        <v/>
      </c>
      <c r="AA578" s="44" t="str">
        <f t="shared" si="308"/>
        <v/>
      </c>
      <c r="AB578" s="44" t="str">
        <f t="shared" si="308"/>
        <v/>
      </c>
      <c r="AC578" s="44" t="str">
        <f t="shared" si="308"/>
        <v/>
      </c>
      <c r="AD578" s="44" t="str">
        <f t="shared" si="308"/>
        <v/>
      </c>
      <c r="AE578" s="44" t="str">
        <f t="shared" si="308"/>
        <v/>
      </c>
      <c r="AF578" s="44" t="str">
        <f t="shared" si="308"/>
        <v/>
      </c>
      <c r="AG578" s="44" t="str">
        <f t="shared" si="308"/>
        <v/>
      </c>
      <c r="AH578" s="44" t="str">
        <f t="shared" si="308"/>
        <v/>
      </c>
      <c r="AI578" s="44" t="str">
        <f t="shared" si="308"/>
        <v/>
      </c>
      <c r="AJ578" s="44" t="str">
        <f t="shared" si="308"/>
        <v/>
      </c>
      <c r="AK578" s="44" t="str">
        <f t="shared" si="309"/>
        <v/>
      </c>
      <c r="AL578" s="44" t="str">
        <f t="shared" si="309"/>
        <v/>
      </c>
      <c r="AM578" s="44" t="str">
        <f t="shared" si="309"/>
        <v/>
      </c>
      <c r="AN578" s="44" t="str">
        <f t="shared" si="309"/>
        <v/>
      </c>
      <c r="AO578" s="44" t="str">
        <f t="shared" si="309"/>
        <v/>
      </c>
      <c r="AP578" s="44" t="str">
        <f t="shared" si="309"/>
        <v/>
      </c>
      <c r="AQ578" s="44" t="str">
        <f t="shared" si="309"/>
        <v/>
      </c>
      <c r="AR578" s="44" t="str">
        <f t="shared" si="309"/>
        <v/>
      </c>
      <c r="AS578" s="44" t="str">
        <f t="shared" si="309"/>
        <v/>
      </c>
      <c r="AT578" s="44" t="str">
        <f t="shared" si="309"/>
        <v/>
      </c>
      <c r="AU578" s="44" t="str">
        <f t="shared" si="310"/>
        <v/>
      </c>
      <c r="AV578" s="44" t="str">
        <f t="shared" si="310"/>
        <v/>
      </c>
      <c r="AW578" s="44" t="str">
        <f t="shared" si="310"/>
        <v/>
      </c>
      <c r="AX578" s="44" t="str">
        <f t="shared" si="310"/>
        <v/>
      </c>
      <c r="AY578" s="44" t="str">
        <f t="shared" si="310"/>
        <v/>
      </c>
      <c r="AZ578" s="44" t="str">
        <f t="shared" si="310"/>
        <v/>
      </c>
    </row>
    <row r="579" spans="2:52" x14ac:dyDescent="0.2">
      <c r="B579" s="37">
        <f t="shared" si="311"/>
        <v>24</v>
      </c>
      <c r="C579" s="37">
        <f t="shared" si="312"/>
        <v>1</v>
      </c>
      <c r="D579" s="37" t="str">
        <f t="shared" si="313"/>
        <v>2003_24_1</v>
      </c>
      <c r="E579" s="37" t="str">
        <f t="shared" ref="E579:E642" si="315">IF($I579="","",$F579&amp;"_"&amp;$C579&amp;"_"&amp;$B579)</f>
        <v>2_1_24</v>
      </c>
      <c r="F579" s="37">
        <f t="shared" ref="F579:F642" si="316">IF($I579="","",IF($I578&lt;&gt;$I579,F578+1,F578))</f>
        <v>2</v>
      </c>
      <c r="G579" s="37">
        <f t="shared" ref="G579:G642" si="317">IF($I579="","",IF($I578&lt;&gt;$I579,1,G578+1))</f>
        <v>274</v>
      </c>
      <c r="H579" s="37">
        <f t="shared" ref="H579:H642" si="318">IF($I579="","",1000*F579+G579)</f>
        <v>2274</v>
      </c>
      <c r="I579" s="44">
        <v>2003</v>
      </c>
      <c r="J579" s="44" t="s">
        <v>314</v>
      </c>
      <c r="K579" s="44" t="s">
        <v>315</v>
      </c>
      <c r="L579" s="44" t="str">
        <f t="shared" ref="L579:L642" si="319">$I579&amp;"_"&amp;$J579</f>
        <v>2003_美術</v>
      </c>
      <c r="M579" s="44" t="str">
        <f t="shared" ref="M579:M642" si="320">$I579&amp;"_"&amp;$J579&amp;"_"&amp;$K579</f>
        <v>2003_美術_美術概論</v>
      </c>
      <c r="N579" s="44">
        <f t="shared" si="314"/>
        <v>2274</v>
      </c>
      <c r="P579" s="44">
        <f t="shared" ref="P579:P642" si="321">IF(COUNTIF(K579,"*"&amp;$X$1&amp;"*"),P578+1,P578)</f>
        <v>578</v>
      </c>
      <c r="X579" s="46">
        <v>76</v>
      </c>
      <c r="Y579" s="43" t="str">
        <f t="shared" si="306"/>
        <v/>
      </c>
      <c r="Z579" s="44" t="str">
        <f t="shared" si="307"/>
        <v/>
      </c>
      <c r="AA579" s="44" t="str">
        <f t="shared" si="308"/>
        <v/>
      </c>
      <c r="AB579" s="44" t="str">
        <f t="shared" si="308"/>
        <v/>
      </c>
      <c r="AC579" s="44" t="str">
        <f t="shared" si="308"/>
        <v/>
      </c>
      <c r="AD579" s="44" t="str">
        <f t="shared" si="308"/>
        <v/>
      </c>
      <c r="AE579" s="44" t="str">
        <f t="shared" si="308"/>
        <v/>
      </c>
      <c r="AF579" s="44" t="str">
        <f t="shared" si="308"/>
        <v/>
      </c>
      <c r="AG579" s="44" t="str">
        <f t="shared" si="308"/>
        <v/>
      </c>
      <c r="AH579" s="44" t="str">
        <f t="shared" si="308"/>
        <v/>
      </c>
      <c r="AI579" s="44" t="str">
        <f t="shared" si="308"/>
        <v/>
      </c>
      <c r="AJ579" s="44" t="str">
        <f t="shared" si="308"/>
        <v/>
      </c>
      <c r="AK579" s="44" t="str">
        <f t="shared" si="309"/>
        <v/>
      </c>
      <c r="AL579" s="44" t="str">
        <f t="shared" si="309"/>
        <v/>
      </c>
      <c r="AM579" s="44" t="str">
        <f t="shared" si="309"/>
        <v/>
      </c>
      <c r="AN579" s="44" t="str">
        <f t="shared" si="309"/>
        <v/>
      </c>
      <c r="AO579" s="44" t="str">
        <f t="shared" si="309"/>
        <v/>
      </c>
      <c r="AP579" s="44" t="str">
        <f t="shared" si="309"/>
        <v/>
      </c>
      <c r="AQ579" s="44" t="str">
        <f t="shared" si="309"/>
        <v/>
      </c>
      <c r="AR579" s="44" t="str">
        <f t="shared" si="309"/>
        <v/>
      </c>
      <c r="AS579" s="44" t="str">
        <f t="shared" si="309"/>
        <v/>
      </c>
      <c r="AT579" s="44" t="str">
        <f t="shared" si="309"/>
        <v/>
      </c>
      <c r="AU579" s="44" t="str">
        <f t="shared" si="310"/>
        <v/>
      </c>
      <c r="AV579" s="44" t="str">
        <f t="shared" si="310"/>
        <v/>
      </c>
      <c r="AW579" s="44" t="str">
        <f t="shared" si="310"/>
        <v/>
      </c>
      <c r="AX579" s="44" t="str">
        <f t="shared" si="310"/>
        <v/>
      </c>
      <c r="AY579" s="44" t="str">
        <f t="shared" si="310"/>
        <v/>
      </c>
      <c r="AZ579" s="44" t="str">
        <f t="shared" si="310"/>
        <v/>
      </c>
    </row>
    <row r="580" spans="2:52" x14ac:dyDescent="0.2">
      <c r="B580" s="37">
        <f t="shared" si="311"/>
        <v>24</v>
      </c>
      <c r="C580" s="37">
        <f t="shared" si="312"/>
        <v>2</v>
      </c>
      <c r="D580" s="37" t="str">
        <f t="shared" si="313"/>
        <v>2003_24_2</v>
      </c>
      <c r="E580" s="37" t="str">
        <f t="shared" si="315"/>
        <v>2_2_24</v>
      </c>
      <c r="F580" s="37">
        <f t="shared" si="316"/>
        <v>2</v>
      </c>
      <c r="G580" s="37">
        <f t="shared" si="317"/>
        <v>275</v>
      </c>
      <c r="H580" s="37">
        <f t="shared" si="318"/>
        <v>2275</v>
      </c>
      <c r="I580" s="44">
        <v>2003</v>
      </c>
      <c r="J580" s="44" t="s">
        <v>314</v>
      </c>
      <c r="K580" s="44" t="s">
        <v>316</v>
      </c>
      <c r="L580" s="44" t="str">
        <f t="shared" si="319"/>
        <v>2003_美術</v>
      </c>
      <c r="M580" s="44" t="str">
        <f t="shared" si="320"/>
        <v>2003_美術_美術史</v>
      </c>
      <c r="N580" s="44">
        <f t="shared" si="314"/>
        <v>2275</v>
      </c>
      <c r="P580" s="44">
        <f t="shared" si="321"/>
        <v>579</v>
      </c>
      <c r="X580" s="46">
        <v>77</v>
      </c>
      <c r="Y580" s="43" t="str">
        <f t="shared" si="306"/>
        <v/>
      </c>
      <c r="Z580" s="44" t="str">
        <f t="shared" si="307"/>
        <v/>
      </c>
      <c r="AA580" s="44" t="str">
        <f t="shared" si="308"/>
        <v/>
      </c>
      <c r="AB580" s="44" t="str">
        <f t="shared" si="308"/>
        <v/>
      </c>
      <c r="AC580" s="44" t="str">
        <f t="shared" si="308"/>
        <v/>
      </c>
      <c r="AD580" s="44" t="str">
        <f t="shared" si="308"/>
        <v/>
      </c>
      <c r="AE580" s="44" t="str">
        <f t="shared" si="308"/>
        <v/>
      </c>
      <c r="AF580" s="44" t="str">
        <f t="shared" si="308"/>
        <v/>
      </c>
      <c r="AG580" s="44" t="str">
        <f t="shared" si="308"/>
        <v/>
      </c>
      <c r="AH580" s="44" t="str">
        <f t="shared" si="308"/>
        <v/>
      </c>
      <c r="AI580" s="44" t="str">
        <f t="shared" si="308"/>
        <v/>
      </c>
      <c r="AJ580" s="44" t="str">
        <f t="shared" si="308"/>
        <v/>
      </c>
      <c r="AK580" s="44" t="str">
        <f t="shared" si="309"/>
        <v/>
      </c>
      <c r="AL580" s="44" t="str">
        <f t="shared" si="309"/>
        <v/>
      </c>
      <c r="AM580" s="44" t="str">
        <f t="shared" si="309"/>
        <v/>
      </c>
      <c r="AN580" s="44" t="str">
        <f t="shared" si="309"/>
        <v/>
      </c>
      <c r="AO580" s="44" t="str">
        <f t="shared" si="309"/>
        <v/>
      </c>
      <c r="AP580" s="44" t="str">
        <f t="shared" si="309"/>
        <v/>
      </c>
      <c r="AQ580" s="44" t="str">
        <f t="shared" si="309"/>
        <v/>
      </c>
      <c r="AR580" s="44" t="str">
        <f t="shared" si="309"/>
        <v/>
      </c>
      <c r="AS580" s="44" t="str">
        <f t="shared" si="309"/>
        <v/>
      </c>
      <c r="AT580" s="44" t="str">
        <f t="shared" si="309"/>
        <v/>
      </c>
      <c r="AU580" s="44" t="str">
        <f t="shared" si="310"/>
        <v/>
      </c>
      <c r="AV580" s="44" t="str">
        <f t="shared" si="310"/>
        <v/>
      </c>
      <c r="AW580" s="44" t="str">
        <f t="shared" si="310"/>
        <v/>
      </c>
      <c r="AX580" s="44" t="str">
        <f t="shared" si="310"/>
        <v/>
      </c>
      <c r="AY580" s="44" t="str">
        <f t="shared" si="310"/>
        <v/>
      </c>
      <c r="AZ580" s="44" t="str">
        <f t="shared" si="310"/>
        <v/>
      </c>
    </row>
    <row r="581" spans="2:52" x14ac:dyDescent="0.2">
      <c r="B581" s="37">
        <f t="shared" si="311"/>
        <v>24</v>
      </c>
      <c r="C581" s="37">
        <f t="shared" si="312"/>
        <v>3</v>
      </c>
      <c r="D581" s="37" t="str">
        <f t="shared" si="313"/>
        <v>2003_24_3</v>
      </c>
      <c r="E581" s="37" t="str">
        <f t="shared" si="315"/>
        <v>2_3_24</v>
      </c>
      <c r="F581" s="37">
        <f t="shared" si="316"/>
        <v>2</v>
      </c>
      <c r="G581" s="37">
        <f t="shared" si="317"/>
        <v>276</v>
      </c>
      <c r="H581" s="37">
        <f t="shared" si="318"/>
        <v>2276</v>
      </c>
      <c r="I581" s="44">
        <v>2003</v>
      </c>
      <c r="J581" s="44" t="s">
        <v>314</v>
      </c>
      <c r="K581" s="44" t="s">
        <v>317</v>
      </c>
      <c r="L581" s="44" t="str">
        <f t="shared" si="319"/>
        <v>2003_美術</v>
      </c>
      <c r="M581" s="44" t="str">
        <f t="shared" si="320"/>
        <v>2003_美術_素描</v>
      </c>
      <c r="N581" s="44">
        <f t="shared" si="314"/>
        <v>2276</v>
      </c>
      <c r="P581" s="44">
        <f t="shared" si="321"/>
        <v>580</v>
      </c>
      <c r="X581" s="46">
        <v>78</v>
      </c>
      <c r="Y581" s="43" t="str">
        <f t="shared" si="306"/>
        <v/>
      </c>
      <c r="Z581" s="44" t="str">
        <f t="shared" si="307"/>
        <v/>
      </c>
      <c r="AA581" s="44" t="str">
        <f t="shared" si="308"/>
        <v/>
      </c>
      <c r="AB581" s="44" t="str">
        <f t="shared" si="308"/>
        <v/>
      </c>
      <c r="AC581" s="44" t="str">
        <f t="shared" si="308"/>
        <v/>
      </c>
      <c r="AD581" s="44" t="str">
        <f t="shared" si="308"/>
        <v/>
      </c>
      <c r="AE581" s="44" t="str">
        <f t="shared" si="308"/>
        <v/>
      </c>
      <c r="AF581" s="44" t="str">
        <f t="shared" si="308"/>
        <v/>
      </c>
      <c r="AG581" s="44" t="str">
        <f t="shared" si="308"/>
        <v/>
      </c>
      <c r="AH581" s="44" t="str">
        <f t="shared" si="308"/>
        <v/>
      </c>
      <c r="AI581" s="44" t="str">
        <f t="shared" si="308"/>
        <v/>
      </c>
      <c r="AJ581" s="44" t="str">
        <f t="shared" si="308"/>
        <v/>
      </c>
      <c r="AK581" s="44" t="str">
        <f t="shared" si="309"/>
        <v/>
      </c>
      <c r="AL581" s="44" t="str">
        <f t="shared" si="309"/>
        <v/>
      </c>
      <c r="AM581" s="44" t="str">
        <f t="shared" si="309"/>
        <v/>
      </c>
      <c r="AN581" s="44" t="str">
        <f t="shared" si="309"/>
        <v/>
      </c>
      <c r="AO581" s="44" t="str">
        <f t="shared" si="309"/>
        <v/>
      </c>
      <c r="AP581" s="44" t="str">
        <f t="shared" si="309"/>
        <v/>
      </c>
      <c r="AQ581" s="44" t="str">
        <f t="shared" si="309"/>
        <v/>
      </c>
      <c r="AR581" s="44" t="str">
        <f t="shared" si="309"/>
        <v/>
      </c>
      <c r="AS581" s="44" t="str">
        <f t="shared" si="309"/>
        <v/>
      </c>
      <c r="AT581" s="44" t="str">
        <f t="shared" si="309"/>
        <v/>
      </c>
      <c r="AU581" s="44" t="str">
        <f t="shared" si="310"/>
        <v/>
      </c>
      <c r="AV581" s="44" t="str">
        <f t="shared" si="310"/>
        <v/>
      </c>
      <c r="AW581" s="44" t="str">
        <f t="shared" si="310"/>
        <v/>
      </c>
      <c r="AX581" s="44" t="str">
        <f t="shared" si="310"/>
        <v/>
      </c>
      <c r="AY581" s="44" t="str">
        <f t="shared" si="310"/>
        <v/>
      </c>
      <c r="AZ581" s="44" t="str">
        <f t="shared" si="310"/>
        <v/>
      </c>
    </row>
    <row r="582" spans="2:52" x14ac:dyDescent="0.2">
      <c r="B582" s="37">
        <f t="shared" si="311"/>
        <v>24</v>
      </c>
      <c r="C582" s="37">
        <f t="shared" si="312"/>
        <v>4</v>
      </c>
      <c r="D582" s="37" t="str">
        <f t="shared" si="313"/>
        <v>2003_24_4</v>
      </c>
      <c r="E582" s="37" t="str">
        <f t="shared" si="315"/>
        <v>2_4_24</v>
      </c>
      <c r="F582" s="37">
        <f t="shared" si="316"/>
        <v>2</v>
      </c>
      <c r="G582" s="37">
        <f t="shared" si="317"/>
        <v>277</v>
      </c>
      <c r="H582" s="37">
        <f t="shared" si="318"/>
        <v>2277</v>
      </c>
      <c r="I582" s="44">
        <v>2003</v>
      </c>
      <c r="J582" s="44" t="s">
        <v>314</v>
      </c>
      <c r="K582" s="44" t="s">
        <v>318</v>
      </c>
      <c r="L582" s="44" t="str">
        <f t="shared" si="319"/>
        <v>2003_美術</v>
      </c>
      <c r="M582" s="44" t="str">
        <f t="shared" si="320"/>
        <v>2003_美術_構成</v>
      </c>
      <c r="N582" s="44">
        <f t="shared" si="314"/>
        <v>2277</v>
      </c>
      <c r="P582" s="44">
        <f t="shared" si="321"/>
        <v>581</v>
      </c>
      <c r="X582" s="46">
        <v>79</v>
      </c>
      <c r="Y582" s="43" t="str">
        <f t="shared" si="306"/>
        <v/>
      </c>
      <c r="Z582" s="44" t="str">
        <f t="shared" si="307"/>
        <v/>
      </c>
      <c r="AA582" s="44" t="str">
        <f t="shared" si="308"/>
        <v/>
      </c>
      <c r="AB582" s="44" t="str">
        <f t="shared" si="308"/>
        <v/>
      </c>
      <c r="AC582" s="44" t="str">
        <f t="shared" si="308"/>
        <v/>
      </c>
      <c r="AD582" s="44" t="str">
        <f t="shared" si="308"/>
        <v/>
      </c>
      <c r="AE582" s="44" t="str">
        <f t="shared" si="308"/>
        <v/>
      </c>
      <c r="AF582" s="44" t="str">
        <f t="shared" si="308"/>
        <v/>
      </c>
      <c r="AG582" s="44" t="str">
        <f t="shared" si="308"/>
        <v/>
      </c>
      <c r="AH582" s="44" t="str">
        <f t="shared" si="308"/>
        <v/>
      </c>
      <c r="AI582" s="44" t="str">
        <f t="shared" si="308"/>
        <v/>
      </c>
      <c r="AJ582" s="44" t="str">
        <f t="shared" si="308"/>
        <v/>
      </c>
      <c r="AK582" s="44" t="str">
        <f t="shared" si="309"/>
        <v/>
      </c>
      <c r="AL582" s="44" t="str">
        <f t="shared" si="309"/>
        <v/>
      </c>
      <c r="AM582" s="44" t="str">
        <f t="shared" si="309"/>
        <v/>
      </c>
      <c r="AN582" s="44" t="str">
        <f t="shared" si="309"/>
        <v/>
      </c>
      <c r="AO582" s="44" t="str">
        <f t="shared" si="309"/>
        <v/>
      </c>
      <c r="AP582" s="44" t="str">
        <f t="shared" si="309"/>
        <v/>
      </c>
      <c r="AQ582" s="44" t="str">
        <f t="shared" si="309"/>
        <v/>
      </c>
      <c r="AR582" s="44" t="str">
        <f t="shared" si="309"/>
        <v/>
      </c>
      <c r="AS582" s="44" t="str">
        <f t="shared" si="309"/>
        <v/>
      </c>
      <c r="AT582" s="44" t="str">
        <f t="shared" si="309"/>
        <v/>
      </c>
      <c r="AU582" s="44" t="str">
        <f t="shared" si="310"/>
        <v/>
      </c>
      <c r="AV582" s="44" t="str">
        <f t="shared" si="310"/>
        <v/>
      </c>
      <c r="AW582" s="44" t="str">
        <f t="shared" si="310"/>
        <v/>
      </c>
      <c r="AX582" s="44" t="str">
        <f t="shared" si="310"/>
        <v/>
      </c>
      <c r="AY582" s="44" t="str">
        <f t="shared" si="310"/>
        <v/>
      </c>
      <c r="AZ582" s="44" t="str">
        <f t="shared" si="310"/>
        <v/>
      </c>
    </row>
    <row r="583" spans="2:52" x14ac:dyDescent="0.2">
      <c r="B583" s="37">
        <f t="shared" si="311"/>
        <v>24</v>
      </c>
      <c r="C583" s="37">
        <f t="shared" si="312"/>
        <v>5</v>
      </c>
      <c r="D583" s="37" t="str">
        <f t="shared" si="313"/>
        <v>2003_24_5</v>
      </c>
      <c r="E583" s="37" t="str">
        <f t="shared" si="315"/>
        <v>2_5_24</v>
      </c>
      <c r="F583" s="37">
        <f t="shared" si="316"/>
        <v>2</v>
      </c>
      <c r="G583" s="37">
        <f t="shared" si="317"/>
        <v>278</v>
      </c>
      <c r="H583" s="37">
        <f t="shared" si="318"/>
        <v>2278</v>
      </c>
      <c r="I583" s="44">
        <v>2003</v>
      </c>
      <c r="J583" s="44" t="s">
        <v>314</v>
      </c>
      <c r="K583" s="44" t="s">
        <v>319</v>
      </c>
      <c r="L583" s="44" t="str">
        <f t="shared" si="319"/>
        <v>2003_美術</v>
      </c>
      <c r="M583" s="44" t="str">
        <f t="shared" si="320"/>
        <v>2003_美術_絵画</v>
      </c>
      <c r="N583" s="44">
        <f t="shared" si="314"/>
        <v>2278</v>
      </c>
      <c r="P583" s="44">
        <f t="shared" si="321"/>
        <v>582</v>
      </c>
      <c r="X583" s="46">
        <v>80</v>
      </c>
      <c r="Y583" s="43" t="str">
        <f t="shared" si="306"/>
        <v/>
      </c>
      <c r="Z583" s="44" t="str">
        <f t="shared" si="307"/>
        <v/>
      </c>
      <c r="AA583" s="44" t="str">
        <f t="shared" si="308"/>
        <v/>
      </c>
      <c r="AB583" s="44" t="str">
        <f t="shared" si="308"/>
        <v/>
      </c>
      <c r="AC583" s="44" t="str">
        <f t="shared" si="308"/>
        <v/>
      </c>
      <c r="AD583" s="44" t="str">
        <f t="shared" si="308"/>
        <v/>
      </c>
      <c r="AE583" s="44" t="str">
        <f t="shared" si="308"/>
        <v/>
      </c>
      <c r="AF583" s="44" t="str">
        <f t="shared" si="308"/>
        <v/>
      </c>
      <c r="AG583" s="44" t="str">
        <f t="shared" si="308"/>
        <v/>
      </c>
      <c r="AH583" s="44" t="str">
        <f t="shared" si="308"/>
        <v/>
      </c>
      <c r="AI583" s="44" t="str">
        <f t="shared" si="308"/>
        <v/>
      </c>
      <c r="AJ583" s="44" t="str">
        <f t="shared" si="308"/>
        <v/>
      </c>
      <c r="AK583" s="44" t="str">
        <f t="shared" si="309"/>
        <v/>
      </c>
      <c r="AL583" s="44" t="str">
        <f t="shared" si="309"/>
        <v/>
      </c>
      <c r="AM583" s="44" t="str">
        <f t="shared" si="309"/>
        <v/>
      </c>
      <c r="AN583" s="44" t="str">
        <f t="shared" si="309"/>
        <v/>
      </c>
      <c r="AO583" s="44" t="str">
        <f t="shared" si="309"/>
        <v/>
      </c>
      <c r="AP583" s="44" t="str">
        <f t="shared" si="309"/>
        <v/>
      </c>
      <c r="AQ583" s="44" t="str">
        <f t="shared" si="309"/>
        <v/>
      </c>
      <c r="AR583" s="44" t="str">
        <f t="shared" si="309"/>
        <v/>
      </c>
      <c r="AS583" s="44" t="str">
        <f t="shared" si="309"/>
        <v/>
      </c>
      <c r="AT583" s="44" t="str">
        <f t="shared" si="309"/>
        <v/>
      </c>
      <c r="AU583" s="44" t="str">
        <f t="shared" si="310"/>
        <v/>
      </c>
      <c r="AV583" s="44" t="str">
        <f t="shared" si="310"/>
        <v/>
      </c>
      <c r="AW583" s="44" t="str">
        <f t="shared" si="310"/>
        <v/>
      </c>
      <c r="AX583" s="44" t="str">
        <f t="shared" si="310"/>
        <v/>
      </c>
      <c r="AY583" s="44" t="str">
        <f t="shared" si="310"/>
        <v/>
      </c>
      <c r="AZ583" s="44" t="str">
        <f t="shared" si="310"/>
        <v/>
      </c>
    </row>
    <row r="584" spans="2:52" x14ac:dyDescent="0.2">
      <c r="B584" s="37">
        <f t="shared" si="311"/>
        <v>24</v>
      </c>
      <c r="C584" s="37">
        <f t="shared" si="312"/>
        <v>6</v>
      </c>
      <c r="D584" s="37" t="str">
        <f t="shared" si="313"/>
        <v>2003_24_6</v>
      </c>
      <c r="E584" s="37" t="str">
        <f t="shared" si="315"/>
        <v>2_6_24</v>
      </c>
      <c r="F584" s="37">
        <f t="shared" si="316"/>
        <v>2</v>
      </c>
      <c r="G584" s="37">
        <f t="shared" si="317"/>
        <v>279</v>
      </c>
      <c r="H584" s="37">
        <f t="shared" si="318"/>
        <v>2279</v>
      </c>
      <c r="I584" s="44">
        <v>2003</v>
      </c>
      <c r="J584" s="44" t="s">
        <v>314</v>
      </c>
      <c r="K584" s="44" t="s">
        <v>320</v>
      </c>
      <c r="L584" s="44" t="str">
        <f t="shared" si="319"/>
        <v>2003_美術</v>
      </c>
      <c r="M584" s="44" t="str">
        <f t="shared" si="320"/>
        <v>2003_美術_版画</v>
      </c>
      <c r="N584" s="44">
        <f t="shared" si="314"/>
        <v>2279</v>
      </c>
      <c r="P584" s="44">
        <f t="shared" si="321"/>
        <v>583</v>
      </c>
      <c r="X584" s="46">
        <v>81</v>
      </c>
      <c r="Y584" s="43" t="str">
        <f t="shared" si="306"/>
        <v/>
      </c>
      <c r="Z584" s="44" t="str">
        <f t="shared" si="307"/>
        <v/>
      </c>
      <c r="AA584" s="44" t="str">
        <f t="shared" ref="AA584:AJ593" si="322">IFERROR(VLOOKUP($W$501&amp;"_"&amp;AA$501&amp;"_"&amp;$X584,$D:$K,8,0),"")</f>
        <v/>
      </c>
      <c r="AB584" s="44" t="str">
        <f t="shared" si="322"/>
        <v/>
      </c>
      <c r="AC584" s="44" t="str">
        <f t="shared" si="322"/>
        <v/>
      </c>
      <c r="AD584" s="44" t="str">
        <f t="shared" si="322"/>
        <v/>
      </c>
      <c r="AE584" s="44" t="str">
        <f t="shared" si="322"/>
        <v/>
      </c>
      <c r="AF584" s="44" t="str">
        <f t="shared" si="322"/>
        <v/>
      </c>
      <c r="AG584" s="44" t="str">
        <f t="shared" si="322"/>
        <v/>
      </c>
      <c r="AH584" s="44" t="str">
        <f t="shared" si="322"/>
        <v/>
      </c>
      <c r="AI584" s="44" t="str">
        <f t="shared" si="322"/>
        <v/>
      </c>
      <c r="AJ584" s="44" t="str">
        <f t="shared" si="322"/>
        <v/>
      </c>
      <c r="AK584" s="44" t="str">
        <f t="shared" ref="AK584:AT593" si="323">IFERROR(VLOOKUP($W$501&amp;"_"&amp;AK$501&amp;"_"&amp;$X584,$D:$K,8,0),"")</f>
        <v/>
      </c>
      <c r="AL584" s="44" t="str">
        <f t="shared" si="323"/>
        <v/>
      </c>
      <c r="AM584" s="44" t="str">
        <f t="shared" si="323"/>
        <v/>
      </c>
      <c r="AN584" s="44" t="str">
        <f t="shared" si="323"/>
        <v/>
      </c>
      <c r="AO584" s="44" t="str">
        <f t="shared" si="323"/>
        <v/>
      </c>
      <c r="AP584" s="44" t="str">
        <f t="shared" si="323"/>
        <v/>
      </c>
      <c r="AQ584" s="44" t="str">
        <f t="shared" si="323"/>
        <v/>
      </c>
      <c r="AR584" s="44" t="str">
        <f t="shared" si="323"/>
        <v/>
      </c>
      <c r="AS584" s="44" t="str">
        <f t="shared" si="323"/>
        <v/>
      </c>
      <c r="AT584" s="44" t="str">
        <f t="shared" si="323"/>
        <v/>
      </c>
      <c r="AU584" s="44" t="str">
        <f t="shared" ref="AU584:AZ593" si="324">IFERROR(VLOOKUP($W$501&amp;"_"&amp;AU$501&amp;"_"&amp;$X584,$D:$K,8,0),"")</f>
        <v/>
      </c>
      <c r="AV584" s="44" t="str">
        <f t="shared" si="324"/>
        <v/>
      </c>
      <c r="AW584" s="44" t="str">
        <f t="shared" si="324"/>
        <v/>
      </c>
      <c r="AX584" s="44" t="str">
        <f t="shared" si="324"/>
        <v/>
      </c>
      <c r="AY584" s="44" t="str">
        <f t="shared" si="324"/>
        <v/>
      </c>
      <c r="AZ584" s="44" t="str">
        <f t="shared" si="324"/>
        <v/>
      </c>
    </row>
    <row r="585" spans="2:52" x14ac:dyDescent="0.2">
      <c r="B585" s="37">
        <f t="shared" si="311"/>
        <v>24</v>
      </c>
      <c r="C585" s="37">
        <f t="shared" si="312"/>
        <v>7</v>
      </c>
      <c r="D585" s="37" t="str">
        <f t="shared" si="313"/>
        <v>2003_24_7</v>
      </c>
      <c r="E585" s="37" t="str">
        <f t="shared" si="315"/>
        <v>2_7_24</v>
      </c>
      <c r="F585" s="37">
        <f t="shared" si="316"/>
        <v>2</v>
      </c>
      <c r="G585" s="37">
        <f t="shared" si="317"/>
        <v>280</v>
      </c>
      <c r="H585" s="37">
        <f t="shared" si="318"/>
        <v>2280</v>
      </c>
      <c r="I585" s="44">
        <v>2003</v>
      </c>
      <c r="J585" s="44" t="s">
        <v>314</v>
      </c>
      <c r="K585" s="44" t="s">
        <v>321</v>
      </c>
      <c r="L585" s="44" t="str">
        <f t="shared" si="319"/>
        <v>2003_美術</v>
      </c>
      <c r="M585" s="44" t="str">
        <f t="shared" si="320"/>
        <v>2003_美術_彫刻</v>
      </c>
      <c r="N585" s="44">
        <f t="shared" si="314"/>
        <v>2280</v>
      </c>
      <c r="P585" s="44">
        <f t="shared" si="321"/>
        <v>584</v>
      </c>
      <c r="X585" s="46">
        <v>82</v>
      </c>
      <c r="Y585" s="43" t="str">
        <f t="shared" si="306"/>
        <v/>
      </c>
      <c r="Z585" s="44" t="str">
        <f t="shared" si="307"/>
        <v/>
      </c>
      <c r="AA585" s="44" t="str">
        <f t="shared" si="322"/>
        <v/>
      </c>
      <c r="AB585" s="44" t="str">
        <f t="shared" si="322"/>
        <v/>
      </c>
      <c r="AC585" s="44" t="str">
        <f t="shared" si="322"/>
        <v/>
      </c>
      <c r="AD585" s="44" t="str">
        <f t="shared" si="322"/>
        <v/>
      </c>
      <c r="AE585" s="44" t="str">
        <f t="shared" si="322"/>
        <v/>
      </c>
      <c r="AF585" s="44" t="str">
        <f t="shared" si="322"/>
        <v/>
      </c>
      <c r="AG585" s="44" t="str">
        <f t="shared" si="322"/>
        <v/>
      </c>
      <c r="AH585" s="44" t="str">
        <f t="shared" si="322"/>
        <v/>
      </c>
      <c r="AI585" s="44" t="str">
        <f t="shared" si="322"/>
        <v/>
      </c>
      <c r="AJ585" s="44" t="str">
        <f t="shared" si="322"/>
        <v/>
      </c>
      <c r="AK585" s="44" t="str">
        <f t="shared" si="323"/>
        <v/>
      </c>
      <c r="AL585" s="44" t="str">
        <f t="shared" si="323"/>
        <v/>
      </c>
      <c r="AM585" s="44" t="str">
        <f t="shared" si="323"/>
        <v/>
      </c>
      <c r="AN585" s="44" t="str">
        <f t="shared" si="323"/>
        <v/>
      </c>
      <c r="AO585" s="44" t="str">
        <f t="shared" si="323"/>
        <v/>
      </c>
      <c r="AP585" s="44" t="str">
        <f t="shared" si="323"/>
        <v/>
      </c>
      <c r="AQ585" s="44" t="str">
        <f t="shared" si="323"/>
        <v/>
      </c>
      <c r="AR585" s="44" t="str">
        <f t="shared" si="323"/>
        <v/>
      </c>
      <c r="AS585" s="44" t="str">
        <f t="shared" si="323"/>
        <v/>
      </c>
      <c r="AT585" s="44" t="str">
        <f t="shared" si="323"/>
        <v/>
      </c>
      <c r="AU585" s="44" t="str">
        <f t="shared" si="324"/>
        <v/>
      </c>
      <c r="AV585" s="44" t="str">
        <f t="shared" si="324"/>
        <v/>
      </c>
      <c r="AW585" s="44" t="str">
        <f t="shared" si="324"/>
        <v/>
      </c>
      <c r="AX585" s="44" t="str">
        <f t="shared" si="324"/>
        <v/>
      </c>
      <c r="AY585" s="44" t="str">
        <f t="shared" si="324"/>
        <v/>
      </c>
      <c r="AZ585" s="44" t="str">
        <f t="shared" si="324"/>
        <v/>
      </c>
    </row>
    <row r="586" spans="2:52" x14ac:dyDescent="0.2">
      <c r="B586" s="37">
        <f t="shared" si="311"/>
        <v>24</v>
      </c>
      <c r="C586" s="37">
        <f t="shared" si="312"/>
        <v>8</v>
      </c>
      <c r="D586" s="37" t="str">
        <f t="shared" si="313"/>
        <v>2003_24_8</v>
      </c>
      <c r="E586" s="37" t="str">
        <f t="shared" si="315"/>
        <v>2_8_24</v>
      </c>
      <c r="F586" s="37">
        <f t="shared" si="316"/>
        <v>2</v>
      </c>
      <c r="G586" s="37">
        <f t="shared" si="317"/>
        <v>281</v>
      </c>
      <c r="H586" s="37">
        <f t="shared" si="318"/>
        <v>2281</v>
      </c>
      <c r="I586" s="44">
        <v>2003</v>
      </c>
      <c r="J586" s="44" t="s">
        <v>314</v>
      </c>
      <c r="K586" s="44" t="s">
        <v>322</v>
      </c>
      <c r="L586" s="44" t="str">
        <f t="shared" si="319"/>
        <v>2003_美術</v>
      </c>
      <c r="M586" s="44" t="str">
        <f t="shared" si="320"/>
        <v>2003_美術_ビジュアルデザイン</v>
      </c>
      <c r="N586" s="44">
        <f t="shared" si="314"/>
        <v>2281</v>
      </c>
      <c r="P586" s="44">
        <f t="shared" si="321"/>
        <v>585</v>
      </c>
      <c r="X586" s="46">
        <v>83</v>
      </c>
      <c r="Y586" s="43" t="str">
        <f t="shared" si="306"/>
        <v/>
      </c>
      <c r="Z586" s="44" t="str">
        <f t="shared" si="307"/>
        <v/>
      </c>
      <c r="AA586" s="44" t="str">
        <f t="shared" si="322"/>
        <v/>
      </c>
      <c r="AB586" s="44" t="str">
        <f t="shared" si="322"/>
        <v/>
      </c>
      <c r="AC586" s="44" t="str">
        <f t="shared" si="322"/>
        <v/>
      </c>
      <c r="AD586" s="44" t="str">
        <f t="shared" si="322"/>
        <v/>
      </c>
      <c r="AE586" s="44" t="str">
        <f t="shared" si="322"/>
        <v/>
      </c>
      <c r="AF586" s="44" t="str">
        <f t="shared" si="322"/>
        <v/>
      </c>
      <c r="AG586" s="44" t="str">
        <f t="shared" si="322"/>
        <v/>
      </c>
      <c r="AH586" s="44" t="str">
        <f t="shared" si="322"/>
        <v/>
      </c>
      <c r="AI586" s="44" t="str">
        <f t="shared" si="322"/>
        <v/>
      </c>
      <c r="AJ586" s="44" t="str">
        <f t="shared" si="322"/>
        <v/>
      </c>
      <c r="AK586" s="44" t="str">
        <f t="shared" si="323"/>
        <v/>
      </c>
      <c r="AL586" s="44" t="str">
        <f t="shared" si="323"/>
        <v/>
      </c>
      <c r="AM586" s="44" t="str">
        <f t="shared" si="323"/>
        <v/>
      </c>
      <c r="AN586" s="44" t="str">
        <f t="shared" si="323"/>
        <v/>
      </c>
      <c r="AO586" s="44" t="str">
        <f t="shared" si="323"/>
        <v/>
      </c>
      <c r="AP586" s="44" t="str">
        <f t="shared" si="323"/>
        <v/>
      </c>
      <c r="AQ586" s="44" t="str">
        <f t="shared" si="323"/>
        <v/>
      </c>
      <c r="AR586" s="44" t="str">
        <f t="shared" si="323"/>
        <v/>
      </c>
      <c r="AS586" s="44" t="str">
        <f t="shared" si="323"/>
        <v/>
      </c>
      <c r="AT586" s="44" t="str">
        <f t="shared" si="323"/>
        <v/>
      </c>
      <c r="AU586" s="44" t="str">
        <f t="shared" si="324"/>
        <v/>
      </c>
      <c r="AV586" s="44" t="str">
        <f t="shared" si="324"/>
        <v/>
      </c>
      <c r="AW586" s="44" t="str">
        <f t="shared" si="324"/>
        <v/>
      </c>
      <c r="AX586" s="44" t="str">
        <f t="shared" si="324"/>
        <v/>
      </c>
      <c r="AY586" s="44" t="str">
        <f t="shared" si="324"/>
        <v/>
      </c>
      <c r="AZ586" s="44" t="str">
        <f t="shared" si="324"/>
        <v/>
      </c>
    </row>
    <row r="587" spans="2:52" x14ac:dyDescent="0.2">
      <c r="B587" s="37">
        <f t="shared" si="311"/>
        <v>24</v>
      </c>
      <c r="C587" s="37">
        <f t="shared" si="312"/>
        <v>9</v>
      </c>
      <c r="D587" s="37" t="str">
        <f t="shared" si="313"/>
        <v>2003_24_9</v>
      </c>
      <c r="E587" s="37" t="str">
        <f t="shared" si="315"/>
        <v>2_9_24</v>
      </c>
      <c r="F587" s="37">
        <f t="shared" si="316"/>
        <v>2</v>
      </c>
      <c r="G587" s="37">
        <f t="shared" si="317"/>
        <v>282</v>
      </c>
      <c r="H587" s="37">
        <f t="shared" si="318"/>
        <v>2282</v>
      </c>
      <c r="I587" s="44">
        <v>2003</v>
      </c>
      <c r="J587" s="44" t="s">
        <v>314</v>
      </c>
      <c r="K587" s="44" t="s">
        <v>323</v>
      </c>
      <c r="L587" s="44" t="str">
        <f t="shared" si="319"/>
        <v>2003_美術</v>
      </c>
      <c r="M587" s="44" t="str">
        <f t="shared" si="320"/>
        <v>2003_美術_クラフトデザイン</v>
      </c>
      <c r="N587" s="44">
        <f t="shared" si="314"/>
        <v>2282</v>
      </c>
      <c r="P587" s="44">
        <f t="shared" si="321"/>
        <v>586</v>
      </c>
      <c r="X587" s="46">
        <v>84</v>
      </c>
      <c r="Y587" s="43" t="str">
        <f t="shared" si="306"/>
        <v/>
      </c>
      <c r="Z587" s="44" t="str">
        <f t="shared" si="307"/>
        <v/>
      </c>
      <c r="AA587" s="44" t="str">
        <f t="shared" si="322"/>
        <v/>
      </c>
      <c r="AB587" s="44" t="str">
        <f t="shared" si="322"/>
        <v/>
      </c>
      <c r="AC587" s="44" t="str">
        <f t="shared" si="322"/>
        <v/>
      </c>
      <c r="AD587" s="44" t="str">
        <f t="shared" si="322"/>
        <v/>
      </c>
      <c r="AE587" s="44" t="str">
        <f t="shared" si="322"/>
        <v/>
      </c>
      <c r="AF587" s="44" t="str">
        <f t="shared" si="322"/>
        <v/>
      </c>
      <c r="AG587" s="44" t="str">
        <f t="shared" si="322"/>
        <v/>
      </c>
      <c r="AH587" s="44" t="str">
        <f t="shared" si="322"/>
        <v/>
      </c>
      <c r="AI587" s="44" t="str">
        <f t="shared" si="322"/>
        <v/>
      </c>
      <c r="AJ587" s="44" t="str">
        <f t="shared" si="322"/>
        <v/>
      </c>
      <c r="AK587" s="44" t="str">
        <f t="shared" si="323"/>
        <v/>
      </c>
      <c r="AL587" s="44" t="str">
        <f t="shared" si="323"/>
        <v/>
      </c>
      <c r="AM587" s="44" t="str">
        <f t="shared" si="323"/>
        <v/>
      </c>
      <c r="AN587" s="44" t="str">
        <f t="shared" si="323"/>
        <v/>
      </c>
      <c r="AO587" s="44" t="str">
        <f t="shared" si="323"/>
        <v/>
      </c>
      <c r="AP587" s="44" t="str">
        <f t="shared" si="323"/>
        <v/>
      </c>
      <c r="AQ587" s="44" t="str">
        <f t="shared" si="323"/>
        <v/>
      </c>
      <c r="AR587" s="44" t="str">
        <f t="shared" si="323"/>
        <v/>
      </c>
      <c r="AS587" s="44" t="str">
        <f t="shared" si="323"/>
        <v/>
      </c>
      <c r="AT587" s="44" t="str">
        <f t="shared" si="323"/>
        <v/>
      </c>
      <c r="AU587" s="44" t="str">
        <f t="shared" si="324"/>
        <v/>
      </c>
      <c r="AV587" s="44" t="str">
        <f t="shared" si="324"/>
        <v/>
      </c>
      <c r="AW587" s="44" t="str">
        <f t="shared" si="324"/>
        <v/>
      </c>
      <c r="AX587" s="44" t="str">
        <f t="shared" si="324"/>
        <v/>
      </c>
      <c r="AY587" s="44" t="str">
        <f t="shared" si="324"/>
        <v/>
      </c>
      <c r="AZ587" s="44" t="str">
        <f t="shared" si="324"/>
        <v/>
      </c>
    </row>
    <row r="588" spans="2:52" x14ac:dyDescent="0.2">
      <c r="B588" s="37">
        <f t="shared" si="311"/>
        <v>24</v>
      </c>
      <c r="C588" s="37">
        <f t="shared" si="312"/>
        <v>10</v>
      </c>
      <c r="D588" s="37" t="str">
        <f t="shared" si="313"/>
        <v>2003_24_10</v>
      </c>
      <c r="E588" s="37" t="str">
        <f t="shared" si="315"/>
        <v>2_10_24</v>
      </c>
      <c r="F588" s="37">
        <f t="shared" si="316"/>
        <v>2</v>
      </c>
      <c r="G588" s="37">
        <f t="shared" si="317"/>
        <v>283</v>
      </c>
      <c r="H588" s="37">
        <f t="shared" si="318"/>
        <v>2283</v>
      </c>
      <c r="I588" s="44">
        <v>2003</v>
      </c>
      <c r="J588" s="44" t="s">
        <v>314</v>
      </c>
      <c r="K588" s="44" t="s">
        <v>618</v>
      </c>
      <c r="L588" s="44" t="str">
        <f t="shared" si="319"/>
        <v>2003_美術</v>
      </c>
      <c r="M588" s="44" t="str">
        <f t="shared" si="320"/>
        <v>2003_美術_映像メディア表現</v>
      </c>
      <c r="N588" s="44">
        <f t="shared" si="314"/>
        <v>2283</v>
      </c>
      <c r="P588" s="44">
        <f t="shared" si="321"/>
        <v>587</v>
      </c>
      <c r="X588" s="46">
        <v>85</v>
      </c>
      <c r="Y588" s="43" t="str">
        <f t="shared" si="306"/>
        <v/>
      </c>
      <c r="Z588" s="44" t="str">
        <f t="shared" si="307"/>
        <v/>
      </c>
      <c r="AA588" s="44" t="str">
        <f t="shared" si="322"/>
        <v/>
      </c>
      <c r="AB588" s="44" t="str">
        <f t="shared" si="322"/>
        <v/>
      </c>
      <c r="AC588" s="44" t="str">
        <f t="shared" si="322"/>
        <v/>
      </c>
      <c r="AD588" s="44" t="str">
        <f t="shared" si="322"/>
        <v/>
      </c>
      <c r="AE588" s="44" t="str">
        <f t="shared" si="322"/>
        <v/>
      </c>
      <c r="AF588" s="44" t="str">
        <f t="shared" si="322"/>
        <v/>
      </c>
      <c r="AG588" s="44" t="str">
        <f t="shared" si="322"/>
        <v/>
      </c>
      <c r="AH588" s="44" t="str">
        <f t="shared" si="322"/>
        <v/>
      </c>
      <c r="AI588" s="44" t="str">
        <f t="shared" si="322"/>
        <v/>
      </c>
      <c r="AJ588" s="44" t="str">
        <f t="shared" si="322"/>
        <v/>
      </c>
      <c r="AK588" s="44" t="str">
        <f t="shared" si="323"/>
        <v/>
      </c>
      <c r="AL588" s="44" t="str">
        <f t="shared" si="323"/>
        <v/>
      </c>
      <c r="AM588" s="44" t="str">
        <f t="shared" si="323"/>
        <v/>
      </c>
      <c r="AN588" s="44" t="str">
        <f t="shared" si="323"/>
        <v/>
      </c>
      <c r="AO588" s="44" t="str">
        <f t="shared" si="323"/>
        <v/>
      </c>
      <c r="AP588" s="44" t="str">
        <f t="shared" si="323"/>
        <v/>
      </c>
      <c r="AQ588" s="44" t="str">
        <f t="shared" si="323"/>
        <v/>
      </c>
      <c r="AR588" s="44" t="str">
        <f t="shared" si="323"/>
        <v/>
      </c>
      <c r="AS588" s="44" t="str">
        <f t="shared" si="323"/>
        <v/>
      </c>
      <c r="AT588" s="44" t="str">
        <f t="shared" si="323"/>
        <v/>
      </c>
      <c r="AU588" s="44" t="str">
        <f t="shared" si="324"/>
        <v/>
      </c>
      <c r="AV588" s="44" t="str">
        <f t="shared" si="324"/>
        <v/>
      </c>
      <c r="AW588" s="44" t="str">
        <f t="shared" si="324"/>
        <v/>
      </c>
      <c r="AX588" s="44" t="str">
        <f t="shared" si="324"/>
        <v/>
      </c>
      <c r="AY588" s="44" t="str">
        <f t="shared" si="324"/>
        <v/>
      </c>
      <c r="AZ588" s="44" t="str">
        <f t="shared" si="324"/>
        <v/>
      </c>
    </row>
    <row r="589" spans="2:52" x14ac:dyDescent="0.2">
      <c r="B589" s="37">
        <f t="shared" si="311"/>
        <v>24</v>
      </c>
      <c r="C589" s="37">
        <f t="shared" si="312"/>
        <v>11</v>
      </c>
      <c r="D589" s="37" t="str">
        <f t="shared" si="313"/>
        <v>2003_24_11</v>
      </c>
      <c r="E589" s="37" t="str">
        <f t="shared" si="315"/>
        <v>2_11_24</v>
      </c>
      <c r="F589" s="37">
        <f t="shared" si="316"/>
        <v>2</v>
      </c>
      <c r="G589" s="37">
        <f t="shared" si="317"/>
        <v>284</v>
      </c>
      <c r="H589" s="37">
        <f t="shared" si="318"/>
        <v>2284</v>
      </c>
      <c r="I589" s="44">
        <v>2003</v>
      </c>
      <c r="J589" s="44" t="s">
        <v>314</v>
      </c>
      <c r="K589" s="44" t="s">
        <v>326</v>
      </c>
      <c r="L589" s="44" t="str">
        <f t="shared" si="319"/>
        <v>2003_美術</v>
      </c>
      <c r="M589" s="44" t="str">
        <f t="shared" si="320"/>
        <v>2003_美術_環境造形</v>
      </c>
      <c r="N589" s="44">
        <f t="shared" si="314"/>
        <v>2284</v>
      </c>
      <c r="P589" s="44">
        <f t="shared" si="321"/>
        <v>588</v>
      </c>
      <c r="X589" s="46">
        <v>86</v>
      </c>
      <c r="Y589" s="43" t="str">
        <f t="shared" si="306"/>
        <v/>
      </c>
      <c r="Z589" s="44" t="str">
        <f t="shared" si="307"/>
        <v/>
      </c>
      <c r="AA589" s="44" t="str">
        <f t="shared" si="322"/>
        <v/>
      </c>
      <c r="AB589" s="44" t="str">
        <f t="shared" si="322"/>
        <v/>
      </c>
      <c r="AC589" s="44" t="str">
        <f t="shared" si="322"/>
        <v/>
      </c>
      <c r="AD589" s="44" t="str">
        <f t="shared" si="322"/>
        <v/>
      </c>
      <c r="AE589" s="44" t="str">
        <f t="shared" si="322"/>
        <v/>
      </c>
      <c r="AF589" s="44" t="str">
        <f t="shared" si="322"/>
        <v/>
      </c>
      <c r="AG589" s="44" t="str">
        <f t="shared" si="322"/>
        <v/>
      </c>
      <c r="AH589" s="44" t="str">
        <f t="shared" si="322"/>
        <v/>
      </c>
      <c r="AI589" s="44" t="str">
        <f t="shared" si="322"/>
        <v/>
      </c>
      <c r="AJ589" s="44" t="str">
        <f t="shared" si="322"/>
        <v/>
      </c>
      <c r="AK589" s="44" t="str">
        <f t="shared" si="323"/>
        <v/>
      </c>
      <c r="AL589" s="44" t="str">
        <f t="shared" si="323"/>
        <v/>
      </c>
      <c r="AM589" s="44" t="str">
        <f t="shared" si="323"/>
        <v/>
      </c>
      <c r="AN589" s="44" t="str">
        <f t="shared" si="323"/>
        <v/>
      </c>
      <c r="AO589" s="44" t="str">
        <f t="shared" si="323"/>
        <v/>
      </c>
      <c r="AP589" s="44" t="str">
        <f t="shared" si="323"/>
        <v/>
      </c>
      <c r="AQ589" s="44" t="str">
        <f t="shared" si="323"/>
        <v/>
      </c>
      <c r="AR589" s="44" t="str">
        <f t="shared" si="323"/>
        <v/>
      </c>
      <c r="AS589" s="44" t="str">
        <f t="shared" si="323"/>
        <v/>
      </c>
      <c r="AT589" s="44" t="str">
        <f t="shared" si="323"/>
        <v/>
      </c>
      <c r="AU589" s="44" t="str">
        <f t="shared" si="324"/>
        <v/>
      </c>
      <c r="AV589" s="44" t="str">
        <f t="shared" si="324"/>
        <v/>
      </c>
      <c r="AW589" s="44" t="str">
        <f t="shared" si="324"/>
        <v/>
      </c>
      <c r="AX589" s="44" t="str">
        <f t="shared" si="324"/>
        <v/>
      </c>
      <c r="AY589" s="44" t="str">
        <f t="shared" si="324"/>
        <v/>
      </c>
      <c r="AZ589" s="44" t="str">
        <f t="shared" si="324"/>
        <v/>
      </c>
    </row>
    <row r="590" spans="2:52" x14ac:dyDescent="0.2">
      <c r="B590" s="37">
        <f t="shared" si="311"/>
        <v>24</v>
      </c>
      <c r="C590" s="37">
        <f t="shared" si="312"/>
        <v>12</v>
      </c>
      <c r="D590" s="37" t="str">
        <f t="shared" si="313"/>
        <v>2003_24_12</v>
      </c>
      <c r="E590" s="37" t="str">
        <f t="shared" si="315"/>
        <v>2_12_24</v>
      </c>
      <c r="F590" s="37">
        <f t="shared" si="316"/>
        <v>2</v>
      </c>
      <c r="G590" s="37">
        <f t="shared" si="317"/>
        <v>285</v>
      </c>
      <c r="H590" s="37">
        <f t="shared" si="318"/>
        <v>2285</v>
      </c>
      <c r="I590" s="44">
        <v>2003</v>
      </c>
      <c r="J590" s="44" t="s">
        <v>314</v>
      </c>
      <c r="K590" s="44" t="s">
        <v>313</v>
      </c>
      <c r="L590" s="44" t="str">
        <f t="shared" si="319"/>
        <v>2003_美術</v>
      </c>
      <c r="M590" s="44" t="str">
        <f t="shared" si="320"/>
        <v>2003_美術_鑑賞研究</v>
      </c>
      <c r="N590" s="44">
        <f t="shared" si="314"/>
        <v>2285</v>
      </c>
      <c r="P590" s="44">
        <f t="shared" si="321"/>
        <v>589</v>
      </c>
      <c r="X590" s="46">
        <v>87</v>
      </c>
      <c r="Y590" s="43" t="str">
        <f t="shared" si="306"/>
        <v/>
      </c>
      <c r="Z590" s="44" t="str">
        <f t="shared" si="307"/>
        <v/>
      </c>
      <c r="AA590" s="44" t="str">
        <f t="shared" si="322"/>
        <v/>
      </c>
      <c r="AB590" s="44" t="str">
        <f t="shared" si="322"/>
        <v/>
      </c>
      <c r="AC590" s="44" t="str">
        <f t="shared" si="322"/>
        <v/>
      </c>
      <c r="AD590" s="44" t="str">
        <f t="shared" si="322"/>
        <v/>
      </c>
      <c r="AE590" s="44" t="str">
        <f t="shared" si="322"/>
        <v/>
      </c>
      <c r="AF590" s="44" t="str">
        <f t="shared" si="322"/>
        <v/>
      </c>
      <c r="AG590" s="44" t="str">
        <f t="shared" si="322"/>
        <v/>
      </c>
      <c r="AH590" s="44" t="str">
        <f t="shared" si="322"/>
        <v/>
      </c>
      <c r="AI590" s="44" t="str">
        <f t="shared" si="322"/>
        <v/>
      </c>
      <c r="AJ590" s="44" t="str">
        <f t="shared" si="322"/>
        <v/>
      </c>
      <c r="AK590" s="44" t="str">
        <f t="shared" si="323"/>
        <v/>
      </c>
      <c r="AL590" s="44" t="str">
        <f t="shared" si="323"/>
        <v/>
      </c>
      <c r="AM590" s="44" t="str">
        <f t="shared" si="323"/>
        <v/>
      </c>
      <c r="AN590" s="44" t="str">
        <f t="shared" si="323"/>
        <v/>
      </c>
      <c r="AO590" s="44" t="str">
        <f t="shared" si="323"/>
        <v/>
      </c>
      <c r="AP590" s="44" t="str">
        <f t="shared" si="323"/>
        <v/>
      </c>
      <c r="AQ590" s="44" t="str">
        <f t="shared" si="323"/>
        <v/>
      </c>
      <c r="AR590" s="44" t="str">
        <f t="shared" si="323"/>
        <v/>
      </c>
      <c r="AS590" s="44" t="str">
        <f t="shared" si="323"/>
        <v/>
      </c>
      <c r="AT590" s="44" t="str">
        <f t="shared" si="323"/>
        <v/>
      </c>
      <c r="AU590" s="44" t="str">
        <f t="shared" si="324"/>
        <v/>
      </c>
      <c r="AV590" s="44" t="str">
        <f t="shared" si="324"/>
        <v/>
      </c>
      <c r="AW590" s="44" t="str">
        <f t="shared" si="324"/>
        <v/>
      </c>
      <c r="AX590" s="44" t="str">
        <f t="shared" si="324"/>
        <v/>
      </c>
      <c r="AY590" s="44" t="str">
        <f t="shared" si="324"/>
        <v/>
      </c>
      <c r="AZ590" s="44" t="str">
        <f t="shared" si="324"/>
        <v/>
      </c>
    </row>
    <row r="591" spans="2:52" x14ac:dyDescent="0.2">
      <c r="B591" s="37">
        <f t="shared" si="311"/>
        <v>24</v>
      </c>
      <c r="C591" s="37">
        <f t="shared" si="312"/>
        <v>13</v>
      </c>
      <c r="D591" s="37" t="str">
        <f t="shared" si="313"/>
        <v>2003_24_13</v>
      </c>
      <c r="E591" s="37" t="str">
        <f t="shared" si="315"/>
        <v>2_13_24</v>
      </c>
      <c r="F591" s="37">
        <f t="shared" si="316"/>
        <v>2</v>
      </c>
      <c r="G591" s="37">
        <f t="shared" si="317"/>
        <v>286</v>
      </c>
      <c r="H591" s="37">
        <f t="shared" si="318"/>
        <v>2286</v>
      </c>
      <c r="I591" s="44">
        <v>2003</v>
      </c>
      <c r="J591" s="44" t="s">
        <v>314</v>
      </c>
      <c r="K591" s="44" t="s">
        <v>568</v>
      </c>
      <c r="L591" s="44" t="str">
        <f t="shared" si="319"/>
        <v>2003_美術</v>
      </c>
      <c r="M591" s="44" t="str">
        <f t="shared" si="320"/>
        <v>2003_美術_学校設定科目</v>
      </c>
      <c r="N591" s="44">
        <f t="shared" si="314"/>
        <v>2286</v>
      </c>
      <c r="P591" s="44">
        <f t="shared" si="321"/>
        <v>590</v>
      </c>
      <c r="X591" s="46">
        <v>88</v>
      </c>
      <c r="Y591" s="43" t="str">
        <f t="shared" si="306"/>
        <v/>
      </c>
      <c r="Z591" s="44" t="str">
        <f t="shared" si="307"/>
        <v/>
      </c>
      <c r="AA591" s="44" t="str">
        <f t="shared" si="322"/>
        <v/>
      </c>
      <c r="AB591" s="44" t="str">
        <f t="shared" si="322"/>
        <v/>
      </c>
      <c r="AC591" s="44" t="str">
        <f t="shared" si="322"/>
        <v/>
      </c>
      <c r="AD591" s="44" t="str">
        <f t="shared" si="322"/>
        <v/>
      </c>
      <c r="AE591" s="44" t="str">
        <f t="shared" si="322"/>
        <v/>
      </c>
      <c r="AF591" s="44" t="str">
        <f t="shared" si="322"/>
        <v/>
      </c>
      <c r="AG591" s="44" t="str">
        <f t="shared" si="322"/>
        <v/>
      </c>
      <c r="AH591" s="44" t="str">
        <f t="shared" si="322"/>
        <v/>
      </c>
      <c r="AI591" s="44" t="str">
        <f t="shared" si="322"/>
        <v/>
      </c>
      <c r="AJ591" s="44" t="str">
        <f t="shared" si="322"/>
        <v/>
      </c>
      <c r="AK591" s="44" t="str">
        <f t="shared" si="323"/>
        <v/>
      </c>
      <c r="AL591" s="44" t="str">
        <f t="shared" si="323"/>
        <v/>
      </c>
      <c r="AM591" s="44" t="str">
        <f t="shared" si="323"/>
        <v/>
      </c>
      <c r="AN591" s="44" t="str">
        <f t="shared" si="323"/>
        <v/>
      </c>
      <c r="AO591" s="44" t="str">
        <f t="shared" si="323"/>
        <v/>
      </c>
      <c r="AP591" s="44" t="str">
        <f t="shared" si="323"/>
        <v/>
      </c>
      <c r="AQ591" s="44" t="str">
        <f t="shared" si="323"/>
        <v/>
      </c>
      <c r="AR591" s="44" t="str">
        <f t="shared" si="323"/>
        <v/>
      </c>
      <c r="AS591" s="44" t="str">
        <f t="shared" si="323"/>
        <v/>
      </c>
      <c r="AT591" s="44" t="str">
        <f t="shared" si="323"/>
        <v/>
      </c>
      <c r="AU591" s="44" t="str">
        <f t="shared" si="324"/>
        <v/>
      </c>
      <c r="AV591" s="44" t="str">
        <f t="shared" si="324"/>
        <v/>
      </c>
      <c r="AW591" s="44" t="str">
        <f t="shared" si="324"/>
        <v/>
      </c>
      <c r="AX591" s="44" t="str">
        <f t="shared" si="324"/>
        <v/>
      </c>
      <c r="AY591" s="44" t="str">
        <f t="shared" si="324"/>
        <v/>
      </c>
      <c r="AZ591" s="44" t="str">
        <f t="shared" si="324"/>
        <v/>
      </c>
    </row>
    <row r="592" spans="2:52" x14ac:dyDescent="0.2">
      <c r="B592" s="37">
        <f t="shared" si="311"/>
        <v>25</v>
      </c>
      <c r="C592" s="37">
        <f t="shared" si="312"/>
        <v>1</v>
      </c>
      <c r="D592" s="37" t="str">
        <f t="shared" si="313"/>
        <v>2003_25_1</v>
      </c>
      <c r="E592" s="37" t="str">
        <f t="shared" si="315"/>
        <v>2_1_25</v>
      </c>
      <c r="F592" s="37">
        <f t="shared" si="316"/>
        <v>2</v>
      </c>
      <c r="G592" s="37">
        <f t="shared" si="317"/>
        <v>287</v>
      </c>
      <c r="H592" s="37">
        <f t="shared" si="318"/>
        <v>2287</v>
      </c>
      <c r="I592" s="44">
        <v>2003</v>
      </c>
      <c r="J592" s="44" t="s">
        <v>327</v>
      </c>
      <c r="K592" s="44" t="s">
        <v>339</v>
      </c>
      <c r="L592" s="44" t="str">
        <f t="shared" si="319"/>
        <v>2003_英語</v>
      </c>
      <c r="M592" s="44" t="str">
        <f t="shared" si="320"/>
        <v>2003_英語_総合英語</v>
      </c>
      <c r="N592" s="44">
        <f t="shared" si="314"/>
        <v>2287</v>
      </c>
      <c r="P592" s="44">
        <f t="shared" si="321"/>
        <v>591</v>
      </c>
      <c r="X592" s="46">
        <v>89</v>
      </c>
      <c r="Y592" s="43" t="str">
        <f t="shared" si="306"/>
        <v/>
      </c>
      <c r="Z592" s="44" t="str">
        <f t="shared" si="307"/>
        <v/>
      </c>
      <c r="AA592" s="44" t="str">
        <f t="shared" si="322"/>
        <v/>
      </c>
      <c r="AB592" s="44" t="str">
        <f t="shared" si="322"/>
        <v/>
      </c>
      <c r="AC592" s="44" t="str">
        <f t="shared" si="322"/>
        <v/>
      </c>
      <c r="AD592" s="44" t="str">
        <f t="shared" si="322"/>
        <v/>
      </c>
      <c r="AE592" s="44" t="str">
        <f t="shared" si="322"/>
        <v/>
      </c>
      <c r="AF592" s="44" t="str">
        <f t="shared" si="322"/>
        <v/>
      </c>
      <c r="AG592" s="44" t="str">
        <f t="shared" si="322"/>
        <v/>
      </c>
      <c r="AH592" s="44" t="str">
        <f t="shared" si="322"/>
        <v/>
      </c>
      <c r="AI592" s="44" t="str">
        <f t="shared" si="322"/>
        <v/>
      </c>
      <c r="AJ592" s="44" t="str">
        <f t="shared" si="322"/>
        <v/>
      </c>
      <c r="AK592" s="44" t="str">
        <f t="shared" si="323"/>
        <v/>
      </c>
      <c r="AL592" s="44" t="str">
        <f t="shared" si="323"/>
        <v/>
      </c>
      <c r="AM592" s="44" t="str">
        <f t="shared" si="323"/>
        <v/>
      </c>
      <c r="AN592" s="44" t="str">
        <f t="shared" si="323"/>
        <v/>
      </c>
      <c r="AO592" s="44" t="str">
        <f t="shared" si="323"/>
        <v/>
      </c>
      <c r="AP592" s="44" t="str">
        <f t="shared" si="323"/>
        <v/>
      </c>
      <c r="AQ592" s="44" t="str">
        <f t="shared" si="323"/>
        <v/>
      </c>
      <c r="AR592" s="44" t="str">
        <f t="shared" si="323"/>
        <v/>
      </c>
      <c r="AS592" s="44" t="str">
        <f t="shared" si="323"/>
        <v/>
      </c>
      <c r="AT592" s="44" t="str">
        <f t="shared" si="323"/>
        <v/>
      </c>
      <c r="AU592" s="44" t="str">
        <f t="shared" si="324"/>
        <v/>
      </c>
      <c r="AV592" s="44" t="str">
        <f t="shared" si="324"/>
        <v/>
      </c>
      <c r="AW592" s="44" t="str">
        <f t="shared" si="324"/>
        <v/>
      </c>
      <c r="AX592" s="44" t="str">
        <f t="shared" si="324"/>
        <v/>
      </c>
      <c r="AY592" s="44" t="str">
        <f t="shared" si="324"/>
        <v/>
      </c>
      <c r="AZ592" s="44" t="str">
        <f t="shared" si="324"/>
        <v/>
      </c>
    </row>
    <row r="593" spans="2:52" x14ac:dyDescent="0.2">
      <c r="B593" s="37">
        <f t="shared" si="311"/>
        <v>25</v>
      </c>
      <c r="C593" s="37">
        <f t="shared" si="312"/>
        <v>2</v>
      </c>
      <c r="D593" s="37" t="str">
        <f t="shared" si="313"/>
        <v>2003_25_2</v>
      </c>
      <c r="E593" s="37" t="str">
        <f t="shared" si="315"/>
        <v>2_2_25</v>
      </c>
      <c r="F593" s="37">
        <f t="shared" si="316"/>
        <v>2</v>
      </c>
      <c r="G593" s="37">
        <f t="shared" si="317"/>
        <v>288</v>
      </c>
      <c r="H593" s="37">
        <f t="shared" si="318"/>
        <v>2288</v>
      </c>
      <c r="I593" s="44">
        <v>2003</v>
      </c>
      <c r="J593" s="44" t="s">
        <v>327</v>
      </c>
      <c r="K593" s="44" t="s">
        <v>343</v>
      </c>
      <c r="L593" s="44" t="str">
        <f t="shared" si="319"/>
        <v>2003_英語</v>
      </c>
      <c r="M593" s="44" t="str">
        <f t="shared" si="320"/>
        <v>2003_英語_英語理解</v>
      </c>
      <c r="N593" s="44">
        <f t="shared" si="314"/>
        <v>2288</v>
      </c>
      <c r="P593" s="44">
        <f t="shared" si="321"/>
        <v>592</v>
      </c>
      <c r="X593" s="46">
        <v>90</v>
      </c>
      <c r="Y593" s="43" t="str">
        <f t="shared" si="306"/>
        <v/>
      </c>
      <c r="Z593" s="44" t="str">
        <f t="shared" si="307"/>
        <v/>
      </c>
      <c r="AA593" s="44" t="str">
        <f t="shared" si="322"/>
        <v/>
      </c>
      <c r="AB593" s="44" t="str">
        <f t="shared" si="322"/>
        <v/>
      </c>
      <c r="AC593" s="44" t="str">
        <f t="shared" si="322"/>
        <v/>
      </c>
      <c r="AD593" s="44" t="str">
        <f t="shared" si="322"/>
        <v/>
      </c>
      <c r="AE593" s="44" t="str">
        <f t="shared" si="322"/>
        <v/>
      </c>
      <c r="AF593" s="44" t="str">
        <f t="shared" si="322"/>
        <v/>
      </c>
      <c r="AG593" s="44" t="str">
        <f t="shared" si="322"/>
        <v/>
      </c>
      <c r="AH593" s="44" t="str">
        <f t="shared" si="322"/>
        <v/>
      </c>
      <c r="AI593" s="44" t="str">
        <f t="shared" si="322"/>
        <v/>
      </c>
      <c r="AJ593" s="44" t="str">
        <f t="shared" si="322"/>
        <v/>
      </c>
      <c r="AK593" s="44" t="str">
        <f t="shared" si="323"/>
        <v/>
      </c>
      <c r="AL593" s="44" t="str">
        <f t="shared" si="323"/>
        <v/>
      </c>
      <c r="AM593" s="44" t="str">
        <f t="shared" si="323"/>
        <v/>
      </c>
      <c r="AN593" s="44" t="str">
        <f t="shared" si="323"/>
        <v/>
      </c>
      <c r="AO593" s="44" t="str">
        <f t="shared" si="323"/>
        <v/>
      </c>
      <c r="AP593" s="44" t="str">
        <f t="shared" si="323"/>
        <v/>
      </c>
      <c r="AQ593" s="44" t="str">
        <f t="shared" si="323"/>
        <v/>
      </c>
      <c r="AR593" s="44" t="str">
        <f t="shared" si="323"/>
        <v/>
      </c>
      <c r="AS593" s="44" t="str">
        <f t="shared" si="323"/>
        <v/>
      </c>
      <c r="AT593" s="44" t="str">
        <f t="shared" si="323"/>
        <v/>
      </c>
      <c r="AU593" s="44" t="str">
        <f t="shared" si="324"/>
        <v/>
      </c>
      <c r="AV593" s="44" t="str">
        <f t="shared" si="324"/>
        <v/>
      </c>
      <c r="AW593" s="44" t="str">
        <f t="shared" si="324"/>
        <v/>
      </c>
      <c r="AX593" s="44" t="str">
        <f t="shared" si="324"/>
        <v/>
      </c>
      <c r="AY593" s="44" t="str">
        <f t="shared" si="324"/>
        <v/>
      </c>
      <c r="AZ593" s="44" t="str">
        <f t="shared" si="324"/>
        <v/>
      </c>
    </row>
    <row r="594" spans="2:52" x14ac:dyDescent="0.2">
      <c r="B594" s="37">
        <f t="shared" si="311"/>
        <v>25</v>
      </c>
      <c r="C594" s="37">
        <f t="shared" si="312"/>
        <v>3</v>
      </c>
      <c r="D594" s="37" t="str">
        <f t="shared" si="313"/>
        <v>2003_25_3</v>
      </c>
      <c r="E594" s="37" t="str">
        <f t="shared" si="315"/>
        <v>2_3_25</v>
      </c>
      <c r="F594" s="37">
        <f t="shared" si="316"/>
        <v>2</v>
      </c>
      <c r="G594" s="37">
        <f t="shared" si="317"/>
        <v>289</v>
      </c>
      <c r="H594" s="37">
        <f t="shared" si="318"/>
        <v>2289</v>
      </c>
      <c r="I594" s="44">
        <v>2003</v>
      </c>
      <c r="J594" s="44" t="s">
        <v>327</v>
      </c>
      <c r="K594" s="44" t="s">
        <v>347</v>
      </c>
      <c r="L594" s="44" t="str">
        <f t="shared" si="319"/>
        <v>2003_英語</v>
      </c>
      <c r="M594" s="44" t="str">
        <f t="shared" si="320"/>
        <v>2003_英語_英語表現</v>
      </c>
      <c r="N594" s="44">
        <f t="shared" si="314"/>
        <v>2289</v>
      </c>
      <c r="P594" s="44">
        <f t="shared" si="321"/>
        <v>593</v>
      </c>
    </row>
    <row r="595" spans="2:52" x14ac:dyDescent="0.2">
      <c r="B595" s="37">
        <f t="shared" si="311"/>
        <v>25</v>
      </c>
      <c r="C595" s="37">
        <f t="shared" si="312"/>
        <v>4</v>
      </c>
      <c r="D595" s="37" t="str">
        <f t="shared" si="313"/>
        <v>2003_25_4</v>
      </c>
      <c r="E595" s="37" t="str">
        <f t="shared" si="315"/>
        <v>2_4_25</v>
      </c>
      <c r="F595" s="37">
        <f t="shared" si="316"/>
        <v>2</v>
      </c>
      <c r="G595" s="37">
        <f t="shared" si="317"/>
        <v>290</v>
      </c>
      <c r="H595" s="37">
        <f t="shared" si="318"/>
        <v>2290</v>
      </c>
      <c r="I595" s="44">
        <v>2003</v>
      </c>
      <c r="J595" s="44" t="s">
        <v>327</v>
      </c>
      <c r="K595" s="44" t="s">
        <v>353</v>
      </c>
      <c r="L595" s="44" t="str">
        <f t="shared" si="319"/>
        <v>2003_英語</v>
      </c>
      <c r="M595" s="44" t="str">
        <f t="shared" si="320"/>
        <v>2003_英語_異文化理解</v>
      </c>
      <c r="N595" s="44">
        <f t="shared" si="314"/>
        <v>2290</v>
      </c>
      <c r="P595" s="44">
        <f t="shared" si="321"/>
        <v>594</v>
      </c>
    </row>
    <row r="596" spans="2:52" x14ac:dyDescent="0.2">
      <c r="B596" s="37">
        <f t="shared" si="311"/>
        <v>25</v>
      </c>
      <c r="C596" s="37">
        <f t="shared" si="312"/>
        <v>5</v>
      </c>
      <c r="D596" s="37" t="str">
        <f t="shared" si="313"/>
        <v>2003_25_5</v>
      </c>
      <c r="E596" s="37" t="str">
        <f t="shared" si="315"/>
        <v>2_5_25</v>
      </c>
      <c r="F596" s="37">
        <f t="shared" si="316"/>
        <v>2</v>
      </c>
      <c r="G596" s="37">
        <f t="shared" si="317"/>
        <v>291</v>
      </c>
      <c r="H596" s="37">
        <f t="shared" si="318"/>
        <v>2291</v>
      </c>
      <c r="I596" s="44">
        <v>2003</v>
      </c>
      <c r="J596" s="44" t="s">
        <v>327</v>
      </c>
      <c r="K596" s="44" t="s">
        <v>619</v>
      </c>
      <c r="L596" s="44" t="str">
        <f t="shared" si="319"/>
        <v>2003_英語</v>
      </c>
      <c r="M596" s="44" t="str">
        <f t="shared" si="320"/>
        <v>2003_英語_生活英語</v>
      </c>
      <c r="N596" s="44">
        <f t="shared" si="314"/>
        <v>2291</v>
      </c>
      <c r="P596" s="44">
        <f t="shared" si="321"/>
        <v>595</v>
      </c>
    </row>
    <row r="597" spans="2:52" x14ac:dyDescent="0.2">
      <c r="B597" s="37">
        <f t="shared" si="311"/>
        <v>25</v>
      </c>
      <c r="C597" s="37">
        <f t="shared" si="312"/>
        <v>6</v>
      </c>
      <c r="D597" s="37" t="str">
        <f t="shared" si="313"/>
        <v>2003_25_6</v>
      </c>
      <c r="E597" s="37" t="str">
        <f t="shared" si="315"/>
        <v>2_6_25</v>
      </c>
      <c r="F597" s="37">
        <f t="shared" si="316"/>
        <v>2</v>
      </c>
      <c r="G597" s="37">
        <f t="shared" si="317"/>
        <v>292</v>
      </c>
      <c r="H597" s="37">
        <f t="shared" si="318"/>
        <v>2292</v>
      </c>
      <c r="I597" s="44">
        <v>2003</v>
      </c>
      <c r="J597" s="44" t="s">
        <v>327</v>
      </c>
      <c r="K597" s="44" t="s">
        <v>357</v>
      </c>
      <c r="L597" s="44" t="str">
        <f t="shared" si="319"/>
        <v>2003_英語</v>
      </c>
      <c r="M597" s="44" t="str">
        <f t="shared" si="320"/>
        <v>2003_英語_時事英語</v>
      </c>
      <c r="N597" s="44">
        <f t="shared" si="314"/>
        <v>2292</v>
      </c>
      <c r="P597" s="44">
        <f t="shared" si="321"/>
        <v>596</v>
      </c>
    </row>
    <row r="598" spans="2:52" x14ac:dyDescent="0.2">
      <c r="B598" s="37">
        <f t="shared" si="311"/>
        <v>25</v>
      </c>
      <c r="C598" s="37">
        <f t="shared" si="312"/>
        <v>7</v>
      </c>
      <c r="D598" s="37" t="str">
        <f t="shared" si="313"/>
        <v>2003_25_7</v>
      </c>
      <c r="E598" s="37" t="str">
        <f t="shared" si="315"/>
        <v>2_7_25</v>
      </c>
      <c r="F598" s="37">
        <f t="shared" si="316"/>
        <v>2</v>
      </c>
      <c r="G598" s="37">
        <f t="shared" si="317"/>
        <v>293</v>
      </c>
      <c r="H598" s="37">
        <f t="shared" si="318"/>
        <v>2293</v>
      </c>
      <c r="I598" s="44">
        <v>2003</v>
      </c>
      <c r="J598" s="44" t="s">
        <v>327</v>
      </c>
      <c r="K598" s="44" t="s">
        <v>620</v>
      </c>
      <c r="L598" s="44" t="str">
        <f t="shared" si="319"/>
        <v>2003_英語</v>
      </c>
      <c r="M598" s="44" t="str">
        <f t="shared" si="320"/>
        <v>2003_英語_コンピュータ・ＬＬ演習</v>
      </c>
      <c r="N598" s="44">
        <f t="shared" si="314"/>
        <v>2293</v>
      </c>
      <c r="P598" s="44">
        <f t="shared" si="321"/>
        <v>597</v>
      </c>
    </row>
    <row r="599" spans="2:52" x14ac:dyDescent="0.2">
      <c r="B599" s="37">
        <f t="shared" si="311"/>
        <v>25</v>
      </c>
      <c r="C599" s="37">
        <f t="shared" si="312"/>
        <v>8</v>
      </c>
      <c r="D599" s="37" t="str">
        <f t="shared" si="313"/>
        <v>2003_25_8</v>
      </c>
      <c r="E599" s="37" t="str">
        <f t="shared" si="315"/>
        <v>2_8_25</v>
      </c>
      <c r="F599" s="37">
        <f t="shared" si="316"/>
        <v>2</v>
      </c>
      <c r="G599" s="37">
        <f t="shared" si="317"/>
        <v>294</v>
      </c>
      <c r="H599" s="37">
        <f t="shared" si="318"/>
        <v>2294</v>
      </c>
      <c r="I599" s="44">
        <v>2003</v>
      </c>
      <c r="J599" s="44" t="s">
        <v>327</v>
      </c>
      <c r="K599" s="44" t="s">
        <v>568</v>
      </c>
      <c r="L599" s="44" t="str">
        <f t="shared" si="319"/>
        <v>2003_英語</v>
      </c>
      <c r="M599" s="44" t="str">
        <f t="shared" si="320"/>
        <v>2003_英語_学校設定科目</v>
      </c>
      <c r="N599" s="44">
        <f t="shared" si="314"/>
        <v>2294</v>
      </c>
      <c r="P599" s="44">
        <f t="shared" si="321"/>
        <v>598</v>
      </c>
    </row>
    <row r="600" spans="2:52" x14ac:dyDescent="0.2">
      <c r="B600" s="37">
        <f t="shared" si="311"/>
        <v>1</v>
      </c>
      <c r="C600" s="37">
        <f t="shared" si="312"/>
        <v>1</v>
      </c>
      <c r="D600" s="37" t="str">
        <f t="shared" si="313"/>
        <v>2013_1_1</v>
      </c>
      <c r="E600" s="37" t="str">
        <f t="shared" si="315"/>
        <v>3_1_1</v>
      </c>
      <c r="F600" s="37">
        <f t="shared" si="316"/>
        <v>3</v>
      </c>
      <c r="G600" s="37">
        <f t="shared" si="317"/>
        <v>1</v>
      </c>
      <c r="H600" s="37">
        <f t="shared" si="318"/>
        <v>3001</v>
      </c>
      <c r="I600" s="44">
        <v>2013</v>
      </c>
      <c r="J600" s="44" t="s">
        <v>55</v>
      </c>
      <c r="K600" s="44" t="s">
        <v>334</v>
      </c>
      <c r="L600" s="44" t="str">
        <f t="shared" si="319"/>
        <v>2013_国語</v>
      </c>
      <c r="M600" s="44" t="str">
        <f t="shared" si="320"/>
        <v>2013_国語_国語総合</v>
      </c>
      <c r="N600" s="44">
        <f t="shared" si="314"/>
        <v>3001</v>
      </c>
      <c r="P600" s="44">
        <f t="shared" si="321"/>
        <v>599</v>
      </c>
    </row>
    <row r="601" spans="2:52" x14ac:dyDescent="0.2">
      <c r="B601" s="37">
        <f t="shared" si="311"/>
        <v>1</v>
      </c>
      <c r="C601" s="37">
        <f t="shared" si="312"/>
        <v>2</v>
      </c>
      <c r="D601" s="37" t="str">
        <f t="shared" si="313"/>
        <v>2013_1_2</v>
      </c>
      <c r="E601" s="37" t="str">
        <f t="shared" si="315"/>
        <v>3_2_1</v>
      </c>
      <c r="F601" s="37">
        <f t="shared" si="316"/>
        <v>3</v>
      </c>
      <c r="G601" s="37">
        <f t="shared" si="317"/>
        <v>2</v>
      </c>
      <c r="H601" s="37">
        <f t="shared" si="318"/>
        <v>3002</v>
      </c>
      <c r="I601" s="44">
        <v>2013</v>
      </c>
      <c r="J601" s="44" t="s">
        <v>55</v>
      </c>
      <c r="K601" s="44" t="s">
        <v>60</v>
      </c>
      <c r="L601" s="44" t="str">
        <f t="shared" si="319"/>
        <v>2013_国語</v>
      </c>
      <c r="M601" s="44" t="str">
        <f t="shared" si="320"/>
        <v>2013_国語_国語表現</v>
      </c>
      <c r="N601" s="44">
        <f t="shared" si="314"/>
        <v>3002</v>
      </c>
      <c r="P601" s="44">
        <f t="shared" si="321"/>
        <v>600</v>
      </c>
    </row>
    <row r="602" spans="2:52" x14ac:dyDescent="0.2">
      <c r="B602" s="37">
        <f t="shared" si="311"/>
        <v>1</v>
      </c>
      <c r="C602" s="37">
        <f t="shared" si="312"/>
        <v>3</v>
      </c>
      <c r="D602" s="37" t="str">
        <f t="shared" si="313"/>
        <v>2013_1_3</v>
      </c>
      <c r="E602" s="37" t="str">
        <f t="shared" si="315"/>
        <v>3_3_1</v>
      </c>
      <c r="F602" s="37">
        <f t="shared" si="316"/>
        <v>3</v>
      </c>
      <c r="G602" s="37">
        <f t="shared" si="317"/>
        <v>3</v>
      </c>
      <c r="H602" s="37">
        <f t="shared" si="318"/>
        <v>3003</v>
      </c>
      <c r="I602" s="44">
        <v>2013</v>
      </c>
      <c r="J602" s="44" t="s">
        <v>55</v>
      </c>
      <c r="K602" s="44" t="s">
        <v>621</v>
      </c>
      <c r="L602" s="44" t="str">
        <f t="shared" si="319"/>
        <v>2013_国語</v>
      </c>
      <c r="M602" s="44" t="str">
        <f t="shared" si="320"/>
        <v>2013_国語_現代文Ａ</v>
      </c>
      <c r="N602" s="44">
        <f t="shared" si="314"/>
        <v>3003</v>
      </c>
      <c r="P602" s="44">
        <f t="shared" si="321"/>
        <v>601</v>
      </c>
    </row>
    <row r="603" spans="2:52" x14ac:dyDescent="0.2">
      <c r="B603" s="37">
        <f t="shared" si="311"/>
        <v>1</v>
      </c>
      <c r="C603" s="37">
        <f t="shared" si="312"/>
        <v>4</v>
      </c>
      <c r="D603" s="37" t="str">
        <f t="shared" si="313"/>
        <v>2013_1_4</v>
      </c>
      <c r="E603" s="37" t="str">
        <f t="shared" si="315"/>
        <v>3_4_1</v>
      </c>
      <c r="F603" s="37">
        <f t="shared" si="316"/>
        <v>3</v>
      </c>
      <c r="G603" s="37">
        <f t="shared" si="317"/>
        <v>4</v>
      </c>
      <c r="H603" s="37">
        <f t="shared" si="318"/>
        <v>3004</v>
      </c>
      <c r="I603" s="44">
        <v>2013</v>
      </c>
      <c r="J603" s="44" t="s">
        <v>55</v>
      </c>
      <c r="K603" s="44" t="s">
        <v>622</v>
      </c>
      <c r="L603" s="44" t="str">
        <f t="shared" si="319"/>
        <v>2013_国語</v>
      </c>
      <c r="M603" s="44" t="str">
        <f t="shared" si="320"/>
        <v>2013_国語_現代文Ｂ</v>
      </c>
      <c r="N603" s="44">
        <f t="shared" si="314"/>
        <v>3004</v>
      </c>
      <c r="P603" s="44">
        <f t="shared" si="321"/>
        <v>602</v>
      </c>
    </row>
    <row r="604" spans="2:52" x14ac:dyDescent="0.2">
      <c r="B604" s="37">
        <f t="shared" si="311"/>
        <v>1</v>
      </c>
      <c r="C604" s="37">
        <f t="shared" si="312"/>
        <v>5</v>
      </c>
      <c r="D604" s="37" t="str">
        <f t="shared" si="313"/>
        <v>2013_1_5</v>
      </c>
      <c r="E604" s="37" t="str">
        <f t="shared" si="315"/>
        <v>3_5_1</v>
      </c>
      <c r="F604" s="37">
        <f t="shared" si="316"/>
        <v>3</v>
      </c>
      <c r="G604" s="37">
        <f t="shared" si="317"/>
        <v>5</v>
      </c>
      <c r="H604" s="37">
        <f t="shared" si="318"/>
        <v>3005</v>
      </c>
      <c r="I604" s="44">
        <v>2013</v>
      </c>
      <c r="J604" s="44" t="s">
        <v>55</v>
      </c>
      <c r="K604" s="44" t="s">
        <v>623</v>
      </c>
      <c r="L604" s="44" t="str">
        <f t="shared" si="319"/>
        <v>2013_国語</v>
      </c>
      <c r="M604" s="44" t="str">
        <f t="shared" si="320"/>
        <v>2013_国語_古典Ａ</v>
      </c>
      <c r="N604" s="44">
        <f t="shared" si="314"/>
        <v>3005</v>
      </c>
      <c r="P604" s="44">
        <f t="shared" si="321"/>
        <v>603</v>
      </c>
    </row>
    <row r="605" spans="2:52" x14ac:dyDescent="0.2">
      <c r="B605" s="37">
        <f t="shared" si="311"/>
        <v>1</v>
      </c>
      <c r="C605" s="37">
        <f t="shared" si="312"/>
        <v>6</v>
      </c>
      <c r="D605" s="37" t="str">
        <f t="shared" si="313"/>
        <v>2013_1_6</v>
      </c>
      <c r="E605" s="37" t="str">
        <f t="shared" si="315"/>
        <v>3_6_1</v>
      </c>
      <c r="F605" s="37">
        <f t="shared" si="316"/>
        <v>3</v>
      </c>
      <c r="G605" s="37">
        <f t="shared" si="317"/>
        <v>6</v>
      </c>
      <c r="H605" s="37">
        <f t="shared" si="318"/>
        <v>3006</v>
      </c>
      <c r="I605" s="44">
        <v>2013</v>
      </c>
      <c r="J605" s="44" t="s">
        <v>55</v>
      </c>
      <c r="K605" s="44" t="s">
        <v>624</v>
      </c>
      <c r="L605" s="44" t="str">
        <f t="shared" si="319"/>
        <v>2013_国語</v>
      </c>
      <c r="M605" s="44" t="str">
        <f t="shared" si="320"/>
        <v>2013_国語_古典Ｂ </v>
      </c>
      <c r="N605" s="44">
        <f t="shared" si="314"/>
        <v>3006</v>
      </c>
      <c r="P605" s="44">
        <f t="shared" si="321"/>
        <v>604</v>
      </c>
    </row>
    <row r="606" spans="2:52" x14ac:dyDescent="0.2">
      <c r="B606" s="37">
        <f t="shared" si="311"/>
        <v>1</v>
      </c>
      <c r="C606" s="37">
        <f t="shared" si="312"/>
        <v>7</v>
      </c>
      <c r="D606" s="37" t="str">
        <f t="shared" si="313"/>
        <v>2013_1_7</v>
      </c>
      <c r="E606" s="37" t="str">
        <f t="shared" si="315"/>
        <v>3_7_1</v>
      </c>
      <c r="F606" s="37">
        <f t="shared" si="316"/>
        <v>3</v>
      </c>
      <c r="G606" s="37">
        <f t="shared" si="317"/>
        <v>7</v>
      </c>
      <c r="H606" s="37">
        <f t="shared" si="318"/>
        <v>3007</v>
      </c>
      <c r="I606" s="44">
        <v>2013</v>
      </c>
      <c r="J606" s="44" t="s">
        <v>55</v>
      </c>
      <c r="K606" s="44" t="s">
        <v>568</v>
      </c>
      <c r="L606" s="44" t="str">
        <f t="shared" si="319"/>
        <v>2013_国語</v>
      </c>
      <c r="M606" s="44" t="str">
        <f t="shared" si="320"/>
        <v>2013_国語_学校設定科目</v>
      </c>
      <c r="N606" s="44">
        <f t="shared" si="314"/>
        <v>3007</v>
      </c>
      <c r="P606" s="44">
        <f t="shared" si="321"/>
        <v>605</v>
      </c>
    </row>
    <row r="607" spans="2:52" x14ac:dyDescent="0.2">
      <c r="B607" s="37">
        <f t="shared" si="311"/>
        <v>2</v>
      </c>
      <c r="C607" s="37">
        <f t="shared" si="312"/>
        <v>1</v>
      </c>
      <c r="D607" s="37" t="str">
        <f t="shared" si="313"/>
        <v>2013_2_1</v>
      </c>
      <c r="E607" s="37" t="str">
        <f t="shared" si="315"/>
        <v>3_1_2</v>
      </c>
      <c r="F607" s="37">
        <f t="shared" si="316"/>
        <v>3</v>
      </c>
      <c r="G607" s="37">
        <f t="shared" si="317"/>
        <v>8</v>
      </c>
      <c r="H607" s="37">
        <f t="shared" si="318"/>
        <v>3008</v>
      </c>
      <c r="I607" s="44">
        <v>2013</v>
      </c>
      <c r="J607" s="44" t="s">
        <v>404</v>
      </c>
      <c r="K607" s="44" t="s">
        <v>422</v>
      </c>
      <c r="L607" s="44" t="str">
        <f t="shared" si="319"/>
        <v>2013_地理歴史</v>
      </c>
      <c r="M607" s="44" t="str">
        <f t="shared" si="320"/>
        <v>2013_地理歴史_世界史Ａ</v>
      </c>
      <c r="N607" s="44">
        <f t="shared" si="314"/>
        <v>3008</v>
      </c>
      <c r="P607" s="44">
        <f t="shared" si="321"/>
        <v>606</v>
      </c>
    </row>
    <row r="608" spans="2:52" x14ac:dyDescent="0.2">
      <c r="B608" s="37">
        <f t="shared" si="311"/>
        <v>2</v>
      </c>
      <c r="C608" s="37">
        <f t="shared" si="312"/>
        <v>2</v>
      </c>
      <c r="D608" s="37" t="str">
        <f t="shared" si="313"/>
        <v>2013_2_2</v>
      </c>
      <c r="E608" s="37" t="str">
        <f t="shared" si="315"/>
        <v>3_2_2</v>
      </c>
      <c r="F608" s="37">
        <f t="shared" si="316"/>
        <v>3</v>
      </c>
      <c r="G608" s="37">
        <f t="shared" si="317"/>
        <v>9</v>
      </c>
      <c r="H608" s="37">
        <f t="shared" si="318"/>
        <v>3009</v>
      </c>
      <c r="I608" s="44">
        <v>2013</v>
      </c>
      <c r="J608" s="44" t="s">
        <v>404</v>
      </c>
      <c r="K608" s="44" t="s">
        <v>423</v>
      </c>
      <c r="L608" s="44" t="str">
        <f t="shared" si="319"/>
        <v>2013_地理歴史</v>
      </c>
      <c r="M608" s="44" t="str">
        <f t="shared" si="320"/>
        <v>2013_地理歴史_世界史Ｂ</v>
      </c>
      <c r="N608" s="44">
        <f t="shared" si="314"/>
        <v>3009</v>
      </c>
      <c r="P608" s="44">
        <f t="shared" si="321"/>
        <v>607</v>
      </c>
    </row>
    <row r="609" spans="2:16" x14ac:dyDescent="0.2">
      <c r="B609" s="37">
        <f t="shared" si="311"/>
        <v>2</v>
      </c>
      <c r="C609" s="37">
        <f t="shared" si="312"/>
        <v>3</v>
      </c>
      <c r="D609" s="37" t="str">
        <f t="shared" si="313"/>
        <v>2013_2_3</v>
      </c>
      <c r="E609" s="37" t="str">
        <f t="shared" si="315"/>
        <v>3_3_2</v>
      </c>
      <c r="F609" s="37">
        <f t="shared" si="316"/>
        <v>3</v>
      </c>
      <c r="G609" s="37">
        <f t="shared" si="317"/>
        <v>10</v>
      </c>
      <c r="H609" s="37">
        <f t="shared" si="318"/>
        <v>3010</v>
      </c>
      <c r="I609" s="44">
        <v>2013</v>
      </c>
      <c r="J609" s="44" t="s">
        <v>404</v>
      </c>
      <c r="K609" s="44" t="s">
        <v>424</v>
      </c>
      <c r="L609" s="44" t="str">
        <f t="shared" si="319"/>
        <v>2013_地理歴史</v>
      </c>
      <c r="M609" s="44" t="str">
        <f t="shared" si="320"/>
        <v>2013_地理歴史_日本史Ａ</v>
      </c>
      <c r="N609" s="44">
        <f t="shared" si="314"/>
        <v>3010</v>
      </c>
      <c r="P609" s="44">
        <f t="shared" si="321"/>
        <v>608</v>
      </c>
    </row>
    <row r="610" spans="2:16" x14ac:dyDescent="0.2">
      <c r="B610" s="37">
        <f t="shared" si="311"/>
        <v>2</v>
      </c>
      <c r="C610" s="37">
        <f t="shared" si="312"/>
        <v>4</v>
      </c>
      <c r="D610" s="37" t="str">
        <f t="shared" si="313"/>
        <v>2013_2_4</v>
      </c>
      <c r="E610" s="37" t="str">
        <f t="shared" si="315"/>
        <v>3_4_2</v>
      </c>
      <c r="F610" s="37">
        <f t="shared" si="316"/>
        <v>3</v>
      </c>
      <c r="G610" s="37">
        <f t="shared" si="317"/>
        <v>11</v>
      </c>
      <c r="H610" s="37">
        <f t="shared" si="318"/>
        <v>3011</v>
      </c>
      <c r="I610" s="44">
        <v>2013</v>
      </c>
      <c r="J610" s="44" t="s">
        <v>404</v>
      </c>
      <c r="K610" s="44" t="s">
        <v>425</v>
      </c>
      <c r="L610" s="44" t="str">
        <f t="shared" si="319"/>
        <v>2013_地理歴史</v>
      </c>
      <c r="M610" s="44" t="str">
        <f t="shared" si="320"/>
        <v>2013_地理歴史_日本史Ｂ</v>
      </c>
      <c r="N610" s="44">
        <f t="shared" si="314"/>
        <v>3011</v>
      </c>
      <c r="P610" s="44">
        <f t="shared" si="321"/>
        <v>609</v>
      </c>
    </row>
    <row r="611" spans="2:16" x14ac:dyDescent="0.2">
      <c r="B611" s="37">
        <f t="shared" si="311"/>
        <v>2</v>
      </c>
      <c r="C611" s="37">
        <f t="shared" si="312"/>
        <v>5</v>
      </c>
      <c r="D611" s="37" t="str">
        <f t="shared" si="313"/>
        <v>2013_2_5</v>
      </c>
      <c r="E611" s="37" t="str">
        <f t="shared" si="315"/>
        <v>3_5_2</v>
      </c>
      <c r="F611" s="37">
        <f t="shared" si="316"/>
        <v>3</v>
      </c>
      <c r="G611" s="37">
        <f t="shared" si="317"/>
        <v>12</v>
      </c>
      <c r="H611" s="37">
        <f t="shared" si="318"/>
        <v>3012</v>
      </c>
      <c r="I611" s="44">
        <v>2013</v>
      </c>
      <c r="J611" s="44" t="s">
        <v>404</v>
      </c>
      <c r="K611" s="44" t="s">
        <v>426</v>
      </c>
      <c r="L611" s="44" t="str">
        <f t="shared" si="319"/>
        <v>2013_地理歴史</v>
      </c>
      <c r="M611" s="44" t="str">
        <f t="shared" si="320"/>
        <v>2013_地理歴史_地理Ａ</v>
      </c>
      <c r="N611" s="44">
        <f t="shared" si="314"/>
        <v>3012</v>
      </c>
      <c r="P611" s="44">
        <f t="shared" si="321"/>
        <v>610</v>
      </c>
    </row>
    <row r="612" spans="2:16" x14ac:dyDescent="0.2">
      <c r="B612" s="37">
        <f t="shared" si="311"/>
        <v>2</v>
      </c>
      <c r="C612" s="37">
        <f t="shared" si="312"/>
        <v>6</v>
      </c>
      <c r="D612" s="37" t="str">
        <f t="shared" si="313"/>
        <v>2013_2_6</v>
      </c>
      <c r="E612" s="37" t="str">
        <f t="shared" si="315"/>
        <v>3_6_2</v>
      </c>
      <c r="F612" s="37">
        <f t="shared" si="316"/>
        <v>3</v>
      </c>
      <c r="G612" s="37">
        <f t="shared" si="317"/>
        <v>13</v>
      </c>
      <c r="H612" s="37">
        <f t="shared" si="318"/>
        <v>3013</v>
      </c>
      <c r="I612" s="44">
        <v>2013</v>
      </c>
      <c r="J612" s="44" t="s">
        <v>404</v>
      </c>
      <c r="K612" s="44" t="s">
        <v>625</v>
      </c>
      <c r="L612" s="44" t="str">
        <f t="shared" si="319"/>
        <v>2013_地理歴史</v>
      </c>
      <c r="M612" s="44" t="str">
        <f t="shared" si="320"/>
        <v>2013_地理歴史_地理Ｂ </v>
      </c>
      <c r="N612" s="44">
        <f t="shared" si="314"/>
        <v>3013</v>
      </c>
      <c r="P612" s="44">
        <f t="shared" si="321"/>
        <v>611</v>
      </c>
    </row>
    <row r="613" spans="2:16" x14ac:dyDescent="0.2">
      <c r="B613" s="37">
        <f t="shared" si="311"/>
        <v>2</v>
      </c>
      <c r="C613" s="37">
        <f t="shared" si="312"/>
        <v>7</v>
      </c>
      <c r="D613" s="37" t="str">
        <f t="shared" si="313"/>
        <v>2013_2_7</v>
      </c>
      <c r="E613" s="37" t="str">
        <f t="shared" si="315"/>
        <v>3_7_2</v>
      </c>
      <c r="F613" s="37">
        <f t="shared" si="316"/>
        <v>3</v>
      </c>
      <c r="G613" s="37">
        <f t="shared" si="317"/>
        <v>14</v>
      </c>
      <c r="H613" s="37">
        <f t="shared" si="318"/>
        <v>3014</v>
      </c>
      <c r="I613" s="44">
        <v>2013</v>
      </c>
      <c r="J613" s="44" t="s">
        <v>404</v>
      </c>
      <c r="K613" s="44" t="s">
        <v>568</v>
      </c>
      <c r="L613" s="44" t="str">
        <f t="shared" si="319"/>
        <v>2013_地理歴史</v>
      </c>
      <c r="M613" s="44" t="str">
        <f t="shared" si="320"/>
        <v>2013_地理歴史_学校設定科目</v>
      </c>
      <c r="N613" s="44">
        <f t="shared" si="314"/>
        <v>3014</v>
      </c>
      <c r="P613" s="44">
        <f t="shared" si="321"/>
        <v>612</v>
      </c>
    </row>
    <row r="614" spans="2:16" x14ac:dyDescent="0.2">
      <c r="B614" s="37">
        <f t="shared" si="311"/>
        <v>3</v>
      </c>
      <c r="C614" s="37">
        <f t="shared" si="312"/>
        <v>1</v>
      </c>
      <c r="D614" s="37" t="str">
        <f t="shared" si="313"/>
        <v>2013_3_1</v>
      </c>
      <c r="E614" s="37" t="str">
        <f t="shared" si="315"/>
        <v>3_1_3</v>
      </c>
      <c r="F614" s="37">
        <f t="shared" si="316"/>
        <v>3</v>
      </c>
      <c r="G614" s="37">
        <f t="shared" si="317"/>
        <v>15</v>
      </c>
      <c r="H614" s="37">
        <f t="shared" si="318"/>
        <v>3015</v>
      </c>
      <c r="I614" s="44">
        <v>2013</v>
      </c>
      <c r="J614" s="44" t="s">
        <v>626</v>
      </c>
      <c r="K614" s="44" t="s">
        <v>335</v>
      </c>
      <c r="L614" s="44" t="str">
        <f t="shared" si="319"/>
        <v>2013_公民</v>
      </c>
      <c r="M614" s="44" t="str">
        <f t="shared" si="320"/>
        <v>2013_公民_現代社会</v>
      </c>
      <c r="N614" s="44">
        <f t="shared" si="314"/>
        <v>3015</v>
      </c>
      <c r="P614" s="44">
        <f t="shared" si="321"/>
        <v>613</v>
      </c>
    </row>
    <row r="615" spans="2:16" x14ac:dyDescent="0.2">
      <c r="B615" s="37">
        <f t="shared" si="311"/>
        <v>3</v>
      </c>
      <c r="C615" s="37">
        <f t="shared" si="312"/>
        <v>2</v>
      </c>
      <c r="D615" s="37" t="str">
        <f t="shared" si="313"/>
        <v>2013_3_2</v>
      </c>
      <c r="E615" s="37" t="str">
        <f t="shared" si="315"/>
        <v>3_2_3</v>
      </c>
      <c r="F615" s="37">
        <f t="shared" si="316"/>
        <v>3</v>
      </c>
      <c r="G615" s="37">
        <f t="shared" si="317"/>
        <v>16</v>
      </c>
      <c r="H615" s="37">
        <f t="shared" si="318"/>
        <v>3016</v>
      </c>
      <c r="I615" s="44">
        <v>2013</v>
      </c>
      <c r="J615" s="44" t="s">
        <v>626</v>
      </c>
      <c r="K615" s="44" t="s">
        <v>627</v>
      </c>
      <c r="L615" s="44" t="str">
        <f t="shared" si="319"/>
        <v>2013_公民</v>
      </c>
      <c r="M615" s="44" t="str">
        <f t="shared" si="320"/>
        <v>2013_公民_倫理</v>
      </c>
      <c r="N615" s="44">
        <f t="shared" si="314"/>
        <v>3016</v>
      </c>
      <c r="P615" s="44">
        <f t="shared" si="321"/>
        <v>614</v>
      </c>
    </row>
    <row r="616" spans="2:16" x14ac:dyDescent="0.2">
      <c r="B616" s="37">
        <f t="shared" si="311"/>
        <v>3</v>
      </c>
      <c r="C616" s="37">
        <f t="shared" si="312"/>
        <v>3</v>
      </c>
      <c r="D616" s="37" t="str">
        <f t="shared" si="313"/>
        <v>2013_3_3</v>
      </c>
      <c r="E616" s="37" t="str">
        <f t="shared" si="315"/>
        <v>3_3_3</v>
      </c>
      <c r="F616" s="37">
        <f t="shared" si="316"/>
        <v>3</v>
      </c>
      <c r="G616" s="37">
        <f t="shared" si="317"/>
        <v>17</v>
      </c>
      <c r="H616" s="37">
        <f t="shared" si="318"/>
        <v>3017</v>
      </c>
      <c r="I616" s="44">
        <v>2013</v>
      </c>
      <c r="J616" s="44" t="s">
        <v>626</v>
      </c>
      <c r="K616" s="44" t="s">
        <v>68</v>
      </c>
      <c r="L616" s="44" t="str">
        <f t="shared" si="319"/>
        <v>2013_公民</v>
      </c>
      <c r="M616" s="44" t="str">
        <f t="shared" si="320"/>
        <v>2013_公民_政治・経済</v>
      </c>
      <c r="N616" s="44">
        <f t="shared" si="314"/>
        <v>3017</v>
      </c>
      <c r="P616" s="44">
        <f t="shared" si="321"/>
        <v>615</v>
      </c>
    </row>
    <row r="617" spans="2:16" x14ac:dyDescent="0.2">
      <c r="B617" s="37">
        <f t="shared" si="311"/>
        <v>3</v>
      </c>
      <c r="C617" s="37">
        <f t="shared" si="312"/>
        <v>4</v>
      </c>
      <c r="D617" s="37" t="str">
        <f t="shared" si="313"/>
        <v>2013_3_4</v>
      </c>
      <c r="E617" s="37" t="str">
        <f t="shared" si="315"/>
        <v>3_4_3</v>
      </c>
      <c r="F617" s="37">
        <f t="shared" si="316"/>
        <v>3</v>
      </c>
      <c r="G617" s="37">
        <f t="shared" si="317"/>
        <v>18</v>
      </c>
      <c r="H617" s="37">
        <f t="shared" si="318"/>
        <v>3018</v>
      </c>
      <c r="I617" s="44">
        <v>2013</v>
      </c>
      <c r="J617" s="44" t="s">
        <v>626</v>
      </c>
      <c r="K617" s="44" t="s">
        <v>568</v>
      </c>
      <c r="L617" s="44" t="str">
        <f t="shared" si="319"/>
        <v>2013_公民</v>
      </c>
      <c r="M617" s="44" t="str">
        <f t="shared" si="320"/>
        <v>2013_公民_学校設定科目</v>
      </c>
      <c r="N617" s="44">
        <f t="shared" si="314"/>
        <v>3018</v>
      </c>
      <c r="P617" s="44">
        <f t="shared" si="321"/>
        <v>616</v>
      </c>
    </row>
    <row r="618" spans="2:16" x14ac:dyDescent="0.2">
      <c r="B618" s="37">
        <f t="shared" si="311"/>
        <v>4</v>
      </c>
      <c r="C618" s="37">
        <f t="shared" si="312"/>
        <v>1</v>
      </c>
      <c r="D618" s="37" t="str">
        <f t="shared" si="313"/>
        <v>2013_4_1</v>
      </c>
      <c r="E618" s="37" t="str">
        <f t="shared" si="315"/>
        <v>3_1_4</v>
      </c>
      <c r="F618" s="37">
        <f t="shared" si="316"/>
        <v>3</v>
      </c>
      <c r="G618" s="37">
        <f t="shared" si="317"/>
        <v>19</v>
      </c>
      <c r="H618" s="37">
        <f t="shared" si="318"/>
        <v>3019</v>
      </c>
      <c r="I618" s="44">
        <v>2013</v>
      </c>
      <c r="J618" s="44" t="s">
        <v>628</v>
      </c>
      <c r="K618" s="44" t="s">
        <v>70</v>
      </c>
      <c r="L618" s="44" t="str">
        <f t="shared" si="319"/>
        <v>2013_数学</v>
      </c>
      <c r="M618" s="44" t="str">
        <f t="shared" si="320"/>
        <v>2013_数学_数学Ⅰ</v>
      </c>
      <c r="N618" s="44">
        <f t="shared" si="314"/>
        <v>3019</v>
      </c>
      <c r="P618" s="44">
        <f t="shared" si="321"/>
        <v>617</v>
      </c>
    </row>
    <row r="619" spans="2:16" x14ac:dyDescent="0.2">
      <c r="B619" s="37">
        <f t="shared" si="311"/>
        <v>4</v>
      </c>
      <c r="C619" s="37">
        <f t="shared" si="312"/>
        <v>2</v>
      </c>
      <c r="D619" s="37" t="str">
        <f t="shared" si="313"/>
        <v>2013_4_2</v>
      </c>
      <c r="E619" s="37" t="str">
        <f t="shared" si="315"/>
        <v>3_2_4</v>
      </c>
      <c r="F619" s="37">
        <f t="shared" si="316"/>
        <v>3</v>
      </c>
      <c r="G619" s="37">
        <f t="shared" si="317"/>
        <v>20</v>
      </c>
      <c r="H619" s="37">
        <f t="shared" si="318"/>
        <v>3020</v>
      </c>
      <c r="I619" s="44">
        <v>2013</v>
      </c>
      <c r="J619" s="44" t="s">
        <v>69</v>
      </c>
      <c r="K619" s="44" t="s">
        <v>71</v>
      </c>
      <c r="L619" s="44" t="str">
        <f t="shared" si="319"/>
        <v>2013_数学</v>
      </c>
      <c r="M619" s="44" t="str">
        <f t="shared" si="320"/>
        <v>2013_数学_数学Ⅱ</v>
      </c>
      <c r="N619" s="44">
        <f t="shared" si="314"/>
        <v>3020</v>
      </c>
      <c r="P619" s="44">
        <f t="shared" si="321"/>
        <v>618</v>
      </c>
    </row>
    <row r="620" spans="2:16" x14ac:dyDescent="0.2">
      <c r="B620" s="37">
        <f t="shared" si="311"/>
        <v>4</v>
      </c>
      <c r="C620" s="37">
        <f t="shared" si="312"/>
        <v>3</v>
      </c>
      <c r="D620" s="37" t="str">
        <f t="shared" si="313"/>
        <v>2013_4_3</v>
      </c>
      <c r="E620" s="37" t="str">
        <f t="shared" si="315"/>
        <v>3_3_4</v>
      </c>
      <c r="F620" s="37">
        <f t="shared" si="316"/>
        <v>3</v>
      </c>
      <c r="G620" s="37">
        <f t="shared" si="317"/>
        <v>21</v>
      </c>
      <c r="H620" s="37">
        <f t="shared" si="318"/>
        <v>3021</v>
      </c>
      <c r="I620" s="44">
        <v>2013</v>
      </c>
      <c r="J620" s="44" t="s">
        <v>69</v>
      </c>
      <c r="K620" s="44" t="s">
        <v>72</v>
      </c>
      <c r="L620" s="44" t="str">
        <f t="shared" si="319"/>
        <v>2013_数学</v>
      </c>
      <c r="M620" s="44" t="str">
        <f t="shared" si="320"/>
        <v>2013_数学_数学Ⅲ</v>
      </c>
      <c r="N620" s="44">
        <f t="shared" si="314"/>
        <v>3021</v>
      </c>
      <c r="P620" s="44">
        <f t="shared" si="321"/>
        <v>619</v>
      </c>
    </row>
    <row r="621" spans="2:16" x14ac:dyDescent="0.2">
      <c r="B621" s="37">
        <f t="shared" si="311"/>
        <v>4</v>
      </c>
      <c r="C621" s="37">
        <f t="shared" si="312"/>
        <v>4</v>
      </c>
      <c r="D621" s="37" t="str">
        <f t="shared" si="313"/>
        <v>2013_4_4</v>
      </c>
      <c r="E621" s="37" t="str">
        <f t="shared" si="315"/>
        <v>3_4_4</v>
      </c>
      <c r="F621" s="37">
        <f t="shared" si="316"/>
        <v>3</v>
      </c>
      <c r="G621" s="37">
        <f t="shared" si="317"/>
        <v>22</v>
      </c>
      <c r="H621" s="37">
        <f t="shared" si="318"/>
        <v>3022</v>
      </c>
      <c r="I621" s="44">
        <v>2013</v>
      </c>
      <c r="J621" s="44" t="s">
        <v>69</v>
      </c>
      <c r="K621" s="44" t="s">
        <v>73</v>
      </c>
      <c r="L621" s="44" t="str">
        <f t="shared" si="319"/>
        <v>2013_数学</v>
      </c>
      <c r="M621" s="44" t="str">
        <f t="shared" si="320"/>
        <v>2013_数学_数学Ａ</v>
      </c>
      <c r="N621" s="44">
        <f t="shared" si="314"/>
        <v>3022</v>
      </c>
      <c r="P621" s="44">
        <f t="shared" si="321"/>
        <v>620</v>
      </c>
    </row>
    <row r="622" spans="2:16" x14ac:dyDescent="0.2">
      <c r="B622" s="37">
        <f t="shared" si="311"/>
        <v>4</v>
      </c>
      <c r="C622" s="37">
        <f t="shared" si="312"/>
        <v>5</v>
      </c>
      <c r="D622" s="37" t="str">
        <f t="shared" si="313"/>
        <v>2013_4_5</v>
      </c>
      <c r="E622" s="37" t="str">
        <f t="shared" si="315"/>
        <v>3_5_4</v>
      </c>
      <c r="F622" s="37">
        <f t="shared" si="316"/>
        <v>3</v>
      </c>
      <c r="G622" s="37">
        <f t="shared" si="317"/>
        <v>23</v>
      </c>
      <c r="H622" s="37">
        <f t="shared" si="318"/>
        <v>3023</v>
      </c>
      <c r="I622" s="44">
        <v>2013</v>
      </c>
      <c r="J622" s="44" t="s">
        <v>69</v>
      </c>
      <c r="K622" s="44" t="s">
        <v>74</v>
      </c>
      <c r="L622" s="44" t="str">
        <f t="shared" si="319"/>
        <v>2013_数学</v>
      </c>
      <c r="M622" s="44" t="str">
        <f t="shared" si="320"/>
        <v>2013_数学_数学Ｂ</v>
      </c>
      <c r="N622" s="44">
        <f t="shared" si="314"/>
        <v>3023</v>
      </c>
      <c r="P622" s="44">
        <f t="shared" si="321"/>
        <v>621</v>
      </c>
    </row>
    <row r="623" spans="2:16" x14ac:dyDescent="0.2">
      <c r="B623" s="37">
        <f t="shared" si="311"/>
        <v>4</v>
      </c>
      <c r="C623" s="37">
        <f t="shared" si="312"/>
        <v>6</v>
      </c>
      <c r="D623" s="37" t="str">
        <f t="shared" si="313"/>
        <v>2013_4_6</v>
      </c>
      <c r="E623" s="37" t="str">
        <f t="shared" si="315"/>
        <v>3_6_4</v>
      </c>
      <c r="F623" s="37">
        <f t="shared" si="316"/>
        <v>3</v>
      </c>
      <c r="G623" s="37">
        <f t="shared" si="317"/>
        <v>24</v>
      </c>
      <c r="H623" s="37">
        <f t="shared" si="318"/>
        <v>3024</v>
      </c>
      <c r="I623" s="44">
        <v>2013</v>
      </c>
      <c r="J623" s="44" t="s">
        <v>69</v>
      </c>
      <c r="K623" s="44" t="s">
        <v>358</v>
      </c>
      <c r="L623" s="44" t="str">
        <f t="shared" si="319"/>
        <v>2013_数学</v>
      </c>
      <c r="M623" s="44" t="str">
        <f t="shared" si="320"/>
        <v>2013_数学_数学活用</v>
      </c>
      <c r="N623" s="44">
        <f t="shared" si="314"/>
        <v>3024</v>
      </c>
      <c r="P623" s="44">
        <f t="shared" si="321"/>
        <v>622</v>
      </c>
    </row>
    <row r="624" spans="2:16" x14ac:dyDescent="0.2">
      <c r="B624" s="37">
        <f t="shared" si="311"/>
        <v>4</v>
      </c>
      <c r="C624" s="37">
        <f t="shared" si="312"/>
        <v>7</v>
      </c>
      <c r="D624" s="37" t="str">
        <f t="shared" si="313"/>
        <v>2013_4_7</v>
      </c>
      <c r="E624" s="37" t="str">
        <f t="shared" si="315"/>
        <v>3_7_4</v>
      </c>
      <c r="F624" s="37">
        <f t="shared" si="316"/>
        <v>3</v>
      </c>
      <c r="G624" s="37">
        <f t="shared" si="317"/>
        <v>25</v>
      </c>
      <c r="H624" s="37">
        <f t="shared" si="318"/>
        <v>3025</v>
      </c>
      <c r="I624" s="44">
        <v>2013</v>
      </c>
      <c r="J624" s="44" t="s">
        <v>69</v>
      </c>
      <c r="K624" s="44" t="s">
        <v>568</v>
      </c>
      <c r="L624" s="44" t="str">
        <f t="shared" si="319"/>
        <v>2013_数学</v>
      </c>
      <c r="M624" s="44" t="str">
        <f t="shared" si="320"/>
        <v>2013_数学_学校設定科目</v>
      </c>
      <c r="N624" s="44">
        <f t="shared" si="314"/>
        <v>3025</v>
      </c>
      <c r="P624" s="44">
        <f t="shared" si="321"/>
        <v>623</v>
      </c>
    </row>
    <row r="625" spans="2:16" x14ac:dyDescent="0.2">
      <c r="B625" s="37">
        <f t="shared" si="311"/>
        <v>5</v>
      </c>
      <c r="C625" s="37">
        <f t="shared" si="312"/>
        <v>1</v>
      </c>
      <c r="D625" s="37" t="str">
        <f t="shared" si="313"/>
        <v>2013_5_1</v>
      </c>
      <c r="E625" s="37" t="str">
        <f t="shared" si="315"/>
        <v>3_1_5</v>
      </c>
      <c r="F625" s="37">
        <f t="shared" si="316"/>
        <v>3</v>
      </c>
      <c r="G625" s="37">
        <f t="shared" si="317"/>
        <v>26</v>
      </c>
      <c r="H625" s="37">
        <f t="shared" si="318"/>
        <v>3026</v>
      </c>
      <c r="I625" s="44">
        <v>2013</v>
      </c>
      <c r="J625" s="44" t="s">
        <v>76</v>
      </c>
      <c r="K625" s="44" t="s">
        <v>77</v>
      </c>
      <c r="L625" s="44" t="str">
        <f t="shared" si="319"/>
        <v>2013_理科</v>
      </c>
      <c r="M625" s="44" t="str">
        <f t="shared" si="320"/>
        <v>2013_理科_科学と人間生活</v>
      </c>
      <c r="N625" s="44">
        <f t="shared" si="314"/>
        <v>3026</v>
      </c>
      <c r="P625" s="44">
        <f t="shared" si="321"/>
        <v>624</v>
      </c>
    </row>
    <row r="626" spans="2:16" x14ac:dyDescent="0.2">
      <c r="B626" s="37">
        <f t="shared" si="311"/>
        <v>5</v>
      </c>
      <c r="C626" s="37">
        <f t="shared" si="312"/>
        <v>2</v>
      </c>
      <c r="D626" s="37" t="str">
        <f t="shared" si="313"/>
        <v>2013_5_2</v>
      </c>
      <c r="E626" s="37" t="str">
        <f t="shared" si="315"/>
        <v>3_2_5</v>
      </c>
      <c r="F626" s="37">
        <f t="shared" si="316"/>
        <v>3</v>
      </c>
      <c r="G626" s="37">
        <f t="shared" si="317"/>
        <v>27</v>
      </c>
      <c r="H626" s="37">
        <f t="shared" si="318"/>
        <v>3027</v>
      </c>
      <c r="I626" s="44">
        <v>2013</v>
      </c>
      <c r="J626" s="44" t="s">
        <v>76</v>
      </c>
      <c r="K626" s="44" t="s">
        <v>78</v>
      </c>
      <c r="L626" s="44" t="str">
        <f t="shared" si="319"/>
        <v>2013_理科</v>
      </c>
      <c r="M626" s="44" t="str">
        <f t="shared" si="320"/>
        <v>2013_理科_物理基礎</v>
      </c>
      <c r="N626" s="44">
        <f t="shared" si="314"/>
        <v>3027</v>
      </c>
      <c r="P626" s="44">
        <f t="shared" si="321"/>
        <v>625</v>
      </c>
    </row>
    <row r="627" spans="2:16" x14ac:dyDescent="0.2">
      <c r="B627" s="37">
        <f t="shared" si="311"/>
        <v>5</v>
      </c>
      <c r="C627" s="37">
        <f t="shared" si="312"/>
        <v>3</v>
      </c>
      <c r="D627" s="37" t="str">
        <f t="shared" si="313"/>
        <v>2013_5_3</v>
      </c>
      <c r="E627" s="37" t="str">
        <f t="shared" si="315"/>
        <v>3_3_5</v>
      </c>
      <c r="F627" s="37">
        <f t="shared" si="316"/>
        <v>3</v>
      </c>
      <c r="G627" s="37">
        <f t="shared" si="317"/>
        <v>28</v>
      </c>
      <c r="H627" s="37">
        <f t="shared" si="318"/>
        <v>3028</v>
      </c>
      <c r="I627" s="44">
        <v>2013</v>
      </c>
      <c r="J627" s="44" t="s">
        <v>76</v>
      </c>
      <c r="K627" s="44" t="s">
        <v>629</v>
      </c>
      <c r="L627" s="44" t="str">
        <f t="shared" si="319"/>
        <v>2013_理科</v>
      </c>
      <c r="M627" s="44" t="str">
        <f t="shared" si="320"/>
        <v>2013_理科_物理</v>
      </c>
      <c r="N627" s="44">
        <f t="shared" si="314"/>
        <v>3028</v>
      </c>
      <c r="P627" s="44">
        <f t="shared" si="321"/>
        <v>626</v>
      </c>
    </row>
    <row r="628" spans="2:16" x14ac:dyDescent="0.2">
      <c r="B628" s="37">
        <f t="shared" si="311"/>
        <v>5</v>
      </c>
      <c r="C628" s="37">
        <f t="shared" si="312"/>
        <v>4</v>
      </c>
      <c r="D628" s="37" t="str">
        <f t="shared" si="313"/>
        <v>2013_5_4</v>
      </c>
      <c r="E628" s="37" t="str">
        <f t="shared" si="315"/>
        <v>3_4_5</v>
      </c>
      <c r="F628" s="37">
        <f t="shared" si="316"/>
        <v>3</v>
      </c>
      <c r="G628" s="37">
        <f t="shared" si="317"/>
        <v>29</v>
      </c>
      <c r="H628" s="37">
        <f t="shared" si="318"/>
        <v>3029</v>
      </c>
      <c r="I628" s="44">
        <v>2013</v>
      </c>
      <c r="J628" s="44" t="s">
        <v>76</v>
      </c>
      <c r="K628" s="44" t="s">
        <v>80</v>
      </c>
      <c r="L628" s="44" t="str">
        <f t="shared" si="319"/>
        <v>2013_理科</v>
      </c>
      <c r="M628" s="44" t="str">
        <f t="shared" si="320"/>
        <v>2013_理科_化学基礎</v>
      </c>
      <c r="N628" s="44">
        <f t="shared" si="314"/>
        <v>3029</v>
      </c>
      <c r="P628" s="44">
        <f t="shared" si="321"/>
        <v>627</v>
      </c>
    </row>
    <row r="629" spans="2:16" x14ac:dyDescent="0.2">
      <c r="B629" s="37">
        <f t="shared" si="311"/>
        <v>5</v>
      </c>
      <c r="C629" s="37">
        <f t="shared" si="312"/>
        <v>5</v>
      </c>
      <c r="D629" s="37" t="str">
        <f t="shared" si="313"/>
        <v>2013_5_5</v>
      </c>
      <c r="E629" s="37" t="str">
        <f t="shared" si="315"/>
        <v>3_5_5</v>
      </c>
      <c r="F629" s="37">
        <f t="shared" si="316"/>
        <v>3</v>
      </c>
      <c r="G629" s="37">
        <f t="shared" si="317"/>
        <v>30</v>
      </c>
      <c r="H629" s="37">
        <f t="shared" si="318"/>
        <v>3030</v>
      </c>
      <c r="I629" s="44">
        <v>2013</v>
      </c>
      <c r="J629" s="44" t="s">
        <v>76</v>
      </c>
      <c r="K629" s="44" t="s">
        <v>630</v>
      </c>
      <c r="L629" s="44" t="str">
        <f t="shared" si="319"/>
        <v>2013_理科</v>
      </c>
      <c r="M629" s="44" t="str">
        <f t="shared" si="320"/>
        <v>2013_理科_化学</v>
      </c>
      <c r="N629" s="44">
        <f t="shared" si="314"/>
        <v>3030</v>
      </c>
      <c r="P629" s="44">
        <f t="shared" si="321"/>
        <v>628</v>
      </c>
    </row>
    <row r="630" spans="2:16" x14ac:dyDescent="0.2">
      <c r="B630" s="37">
        <f t="shared" si="311"/>
        <v>5</v>
      </c>
      <c r="C630" s="37">
        <f t="shared" si="312"/>
        <v>6</v>
      </c>
      <c r="D630" s="37" t="str">
        <f t="shared" si="313"/>
        <v>2013_5_6</v>
      </c>
      <c r="E630" s="37" t="str">
        <f t="shared" si="315"/>
        <v>3_6_5</v>
      </c>
      <c r="F630" s="37">
        <f t="shared" si="316"/>
        <v>3</v>
      </c>
      <c r="G630" s="37">
        <f t="shared" si="317"/>
        <v>31</v>
      </c>
      <c r="H630" s="37">
        <f t="shared" si="318"/>
        <v>3031</v>
      </c>
      <c r="I630" s="44">
        <v>2013</v>
      </c>
      <c r="J630" s="44" t="s">
        <v>76</v>
      </c>
      <c r="K630" s="44" t="s">
        <v>82</v>
      </c>
      <c r="L630" s="44" t="str">
        <f t="shared" si="319"/>
        <v>2013_理科</v>
      </c>
      <c r="M630" s="44" t="str">
        <f t="shared" si="320"/>
        <v>2013_理科_生物基礎</v>
      </c>
      <c r="N630" s="44">
        <f t="shared" si="314"/>
        <v>3031</v>
      </c>
      <c r="P630" s="44">
        <f t="shared" si="321"/>
        <v>629</v>
      </c>
    </row>
    <row r="631" spans="2:16" x14ac:dyDescent="0.2">
      <c r="B631" s="37">
        <f t="shared" si="311"/>
        <v>5</v>
      </c>
      <c r="C631" s="37">
        <f t="shared" si="312"/>
        <v>7</v>
      </c>
      <c r="D631" s="37" t="str">
        <f t="shared" si="313"/>
        <v>2013_5_7</v>
      </c>
      <c r="E631" s="37" t="str">
        <f t="shared" si="315"/>
        <v>3_7_5</v>
      </c>
      <c r="F631" s="37">
        <f t="shared" si="316"/>
        <v>3</v>
      </c>
      <c r="G631" s="37">
        <f t="shared" si="317"/>
        <v>32</v>
      </c>
      <c r="H631" s="37">
        <f t="shared" si="318"/>
        <v>3032</v>
      </c>
      <c r="I631" s="44">
        <v>2013</v>
      </c>
      <c r="J631" s="44" t="s">
        <v>76</v>
      </c>
      <c r="K631" s="44" t="s">
        <v>631</v>
      </c>
      <c r="L631" s="44" t="str">
        <f t="shared" si="319"/>
        <v>2013_理科</v>
      </c>
      <c r="M631" s="44" t="str">
        <f t="shared" si="320"/>
        <v>2013_理科_生物</v>
      </c>
      <c r="N631" s="44">
        <f t="shared" si="314"/>
        <v>3032</v>
      </c>
      <c r="P631" s="44">
        <f t="shared" si="321"/>
        <v>630</v>
      </c>
    </row>
    <row r="632" spans="2:16" x14ac:dyDescent="0.2">
      <c r="B632" s="37">
        <f t="shared" si="311"/>
        <v>5</v>
      </c>
      <c r="C632" s="37">
        <f t="shared" si="312"/>
        <v>8</v>
      </c>
      <c r="D632" s="37" t="str">
        <f t="shared" si="313"/>
        <v>2013_5_8</v>
      </c>
      <c r="E632" s="37" t="str">
        <f t="shared" si="315"/>
        <v>3_8_5</v>
      </c>
      <c r="F632" s="37">
        <f t="shared" si="316"/>
        <v>3</v>
      </c>
      <c r="G632" s="37">
        <f t="shared" si="317"/>
        <v>33</v>
      </c>
      <c r="H632" s="37">
        <f t="shared" si="318"/>
        <v>3033</v>
      </c>
      <c r="I632" s="44">
        <v>2013</v>
      </c>
      <c r="J632" s="44" t="s">
        <v>76</v>
      </c>
      <c r="K632" s="44" t="s">
        <v>84</v>
      </c>
      <c r="L632" s="44" t="str">
        <f t="shared" si="319"/>
        <v>2013_理科</v>
      </c>
      <c r="M632" s="44" t="str">
        <f t="shared" si="320"/>
        <v>2013_理科_地学基礎</v>
      </c>
      <c r="N632" s="44">
        <f t="shared" si="314"/>
        <v>3033</v>
      </c>
      <c r="P632" s="44">
        <f t="shared" si="321"/>
        <v>631</v>
      </c>
    </row>
    <row r="633" spans="2:16" x14ac:dyDescent="0.2">
      <c r="B633" s="37">
        <f t="shared" si="311"/>
        <v>5</v>
      </c>
      <c r="C633" s="37">
        <f t="shared" si="312"/>
        <v>9</v>
      </c>
      <c r="D633" s="37" t="str">
        <f t="shared" si="313"/>
        <v>2013_5_9</v>
      </c>
      <c r="E633" s="37" t="str">
        <f t="shared" si="315"/>
        <v>3_9_5</v>
      </c>
      <c r="F633" s="37">
        <f t="shared" si="316"/>
        <v>3</v>
      </c>
      <c r="G633" s="37">
        <f t="shared" si="317"/>
        <v>34</v>
      </c>
      <c r="H633" s="37">
        <f t="shared" si="318"/>
        <v>3034</v>
      </c>
      <c r="I633" s="44">
        <v>2013</v>
      </c>
      <c r="J633" s="44" t="s">
        <v>76</v>
      </c>
      <c r="K633" s="44" t="s">
        <v>632</v>
      </c>
      <c r="L633" s="44" t="str">
        <f t="shared" si="319"/>
        <v>2013_理科</v>
      </c>
      <c r="M633" s="44" t="str">
        <f t="shared" si="320"/>
        <v>2013_理科_地学</v>
      </c>
      <c r="N633" s="44">
        <f t="shared" si="314"/>
        <v>3034</v>
      </c>
      <c r="P633" s="44">
        <f t="shared" si="321"/>
        <v>632</v>
      </c>
    </row>
    <row r="634" spans="2:16" x14ac:dyDescent="0.2">
      <c r="B634" s="37">
        <f t="shared" si="311"/>
        <v>5</v>
      </c>
      <c r="C634" s="37">
        <f t="shared" si="312"/>
        <v>10</v>
      </c>
      <c r="D634" s="37" t="str">
        <f t="shared" si="313"/>
        <v>2013_5_10</v>
      </c>
      <c r="E634" s="37" t="str">
        <f t="shared" si="315"/>
        <v>3_10_5</v>
      </c>
      <c r="F634" s="37">
        <f t="shared" si="316"/>
        <v>3</v>
      </c>
      <c r="G634" s="37">
        <f t="shared" si="317"/>
        <v>35</v>
      </c>
      <c r="H634" s="37">
        <f t="shared" si="318"/>
        <v>3035</v>
      </c>
      <c r="I634" s="44">
        <v>2013</v>
      </c>
      <c r="J634" s="44" t="s">
        <v>76</v>
      </c>
      <c r="K634" s="44" t="s">
        <v>633</v>
      </c>
      <c r="L634" s="44" t="str">
        <f t="shared" si="319"/>
        <v>2013_理科</v>
      </c>
      <c r="M634" s="44" t="str">
        <f t="shared" si="320"/>
        <v>2013_理科_理科課題研究</v>
      </c>
      <c r="N634" s="44">
        <f t="shared" si="314"/>
        <v>3035</v>
      </c>
      <c r="P634" s="44">
        <f t="shared" si="321"/>
        <v>633</v>
      </c>
    </row>
    <row r="635" spans="2:16" x14ac:dyDescent="0.2">
      <c r="B635" s="37">
        <f t="shared" si="311"/>
        <v>5</v>
      </c>
      <c r="C635" s="37">
        <f t="shared" si="312"/>
        <v>11</v>
      </c>
      <c r="D635" s="37" t="str">
        <f t="shared" si="313"/>
        <v>2013_5_11</v>
      </c>
      <c r="E635" s="37" t="str">
        <f t="shared" si="315"/>
        <v>3_11_5</v>
      </c>
      <c r="F635" s="37">
        <f t="shared" si="316"/>
        <v>3</v>
      </c>
      <c r="G635" s="37">
        <f t="shared" si="317"/>
        <v>36</v>
      </c>
      <c r="H635" s="37">
        <f t="shared" si="318"/>
        <v>3036</v>
      </c>
      <c r="I635" s="44">
        <v>2013</v>
      </c>
      <c r="J635" s="44" t="s">
        <v>76</v>
      </c>
      <c r="K635" s="44" t="s">
        <v>568</v>
      </c>
      <c r="L635" s="44" t="str">
        <f t="shared" si="319"/>
        <v>2013_理科</v>
      </c>
      <c r="M635" s="44" t="str">
        <f t="shared" si="320"/>
        <v>2013_理科_学校設定科目</v>
      </c>
      <c r="N635" s="44">
        <f t="shared" si="314"/>
        <v>3036</v>
      </c>
      <c r="P635" s="44">
        <f t="shared" si="321"/>
        <v>634</v>
      </c>
    </row>
    <row r="636" spans="2:16" x14ac:dyDescent="0.2">
      <c r="B636" s="37">
        <f t="shared" si="311"/>
        <v>6</v>
      </c>
      <c r="C636" s="37">
        <f t="shared" si="312"/>
        <v>1</v>
      </c>
      <c r="D636" s="37" t="str">
        <f t="shared" si="313"/>
        <v>2013_6_1</v>
      </c>
      <c r="E636" s="37" t="str">
        <f t="shared" si="315"/>
        <v>3_1_6</v>
      </c>
      <c r="F636" s="37">
        <f t="shared" si="316"/>
        <v>3</v>
      </c>
      <c r="G636" s="37">
        <f t="shared" si="317"/>
        <v>37</v>
      </c>
      <c r="H636" s="37">
        <f t="shared" si="318"/>
        <v>3037</v>
      </c>
      <c r="I636" s="44">
        <v>2013</v>
      </c>
      <c r="J636" s="44" t="s">
        <v>634</v>
      </c>
      <c r="K636" s="44" t="s">
        <v>635</v>
      </c>
      <c r="L636" s="44" t="str">
        <f t="shared" si="319"/>
        <v>2013_保健体育</v>
      </c>
      <c r="M636" s="44" t="str">
        <f t="shared" si="320"/>
        <v>2013_保健体育_体育</v>
      </c>
      <c r="N636" s="44">
        <f t="shared" si="314"/>
        <v>3037</v>
      </c>
      <c r="P636" s="44">
        <f t="shared" si="321"/>
        <v>635</v>
      </c>
    </row>
    <row r="637" spans="2:16" x14ac:dyDescent="0.2">
      <c r="B637" s="37">
        <f t="shared" si="311"/>
        <v>6</v>
      </c>
      <c r="C637" s="37">
        <f t="shared" si="312"/>
        <v>2</v>
      </c>
      <c r="D637" s="37" t="str">
        <f t="shared" si="313"/>
        <v>2013_6_2</v>
      </c>
      <c r="E637" s="37" t="str">
        <f t="shared" si="315"/>
        <v>3_2_6</v>
      </c>
      <c r="F637" s="37">
        <f t="shared" si="316"/>
        <v>3</v>
      </c>
      <c r="G637" s="37">
        <f t="shared" si="317"/>
        <v>38</v>
      </c>
      <c r="H637" s="37">
        <f t="shared" si="318"/>
        <v>3038</v>
      </c>
      <c r="I637" s="44">
        <v>2013</v>
      </c>
      <c r="J637" s="44" t="s">
        <v>634</v>
      </c>
      <c r="K637" s="44" t="s">
        <v>636</v>
      </c>
      <c r="L637" s="44" t="str">
        <f t="shared" si="319"/>
        <v>2013_保健体育</v>
      </c>
      <c r="M637" s="44" t="str">
        <f t="shared" si="320"/>
        <v>2013_保健体育_保健</v>
      </c>
      <c r="N637" s="44">
        <f t="shared" si="314"/>
        <v>3038</v>
      </c>
      <c r="P637" s="44">
        <f t="shared" si="321"/>
        <v>636</v>
      </c>
    </row>
    <row r="638" spans="2:16" x14ac:dyDescent="0.2">
      <c r="B638" s="37">
        <f t="shared" si="311"/>
        <v>6</v>
      </c>
      <c r="C638" s="37">
        <f t="shared" si="312"/>
        <v>3</v>
      </c>
      <c r="D638" s="37" t="str">
        <f t="shared" si="313"/>
        <v>2013_6_3</v>
      </c>
      <c r="E638" s="37" t="str">
        <f t="shared" si="315"/>
        <v>3_3_6</v>
      </c>
      <c r="F638" s="37">
        <f t="shared" si="316"/>
        <v>3</v>
      </c>
      <c r="G638" s="37">
        <f t="shared" si="317"/>
        <v>39</v>
      </c>
      <c r="H638" s="37">
        <f t="shared" si="318"/>
        <v>3039</v>
      </c>
      <c r="I638" s="44">
        <v>2013</v>
      </c>
      <c r="J638" s="44" t="s">
        <v>634</v>
      </c>
      <c r="K638" s="44" t="s">
        <v>568</v>
      </c>
      <c r="L638" s="44" t="str">
        <f t="shared" si="319"/>
        <v>2013_保健体育</v>
      </c>
      <c r="M638" s="44" t="str">
        <f t="shared" si="320"/>
        <v>2013_保健体育_学校設定科目</v>
      </c>
      <c r="N638" s="44">
        <f t="shared" si="314"/>
        <v>3039</v>
      </c>
      <c r="P638" s="44">
        <f t="shared" si="321"/>
        <v>637</v>
      </c>
    </row>
    <row r="639" spans="2:16" x14ac:dyDescent="0.2">
      <c r="B639" s="37">
        <f t="shared" si="311"/>
        <v>7</v>
      </c>
      <c r="C639" s="37">
        <f t="shared" si="312"/>
        <v>1</v>
      </c>
      <c r="D639" s="37" t="str">
        <f t="shared" si="313"/>
        <v>2013_7_1</v>
      </c>
      <c r="E639" s="37" t="str">
        <f t="shared" si="315"/>
        <v>3_1_7</v>
      </c>
      <c r="F639" s="37">
        <f t="shared" si="316"/>
        <v>3</v>
      </c>
      <c r="G639" s="37">
        <f t="shared" si="317"/>
        <v>40</v>
      </c>
      <c r="H639" s="37">
        <f t="shared" si="318"/>
        <v>3040</v>
      </c>
      <c r="I639" s="44">
        <v>2013</v>
      </c>
      <c r="J639" s="44" t="s">
        <v>637</v>
      </c>
      <c r="K639" s="44" t="s">
        <v>89</v>
      </c>
      <c r="L639" s="44" t="str">
        <f t="shared" si="319"/>
        <v>2013_芸術</v>
      </c>
      <c r="M639" s="44" t="str">
        <f t="shared" si="320"/>
        <v>2013_芸術_音楽Ⅰ</v>
      </c>
      <c r="N639" s="44">
        <f t="shared" si="314"/>
        <v>3040</v>
      </c>
      <c r="P639" s="44">
        <f t="shared" si="321"/>
        <v>638</v>
      </c>
    </row>
    <row r="640" spans="2:16" x14ac:dyDescent="0.2">
      <c r="B640" s="37">
        <f t="shared" si="311"/>
        <v>7</v>
      </c>
      <c r="C640" s="37">
        <f t="shared" si="312"/>
        <v>2</v>
      </c>
      <c r="D640" s="37" t="str">
        <f t="shared" si="313"/>
        <v>2013_7_2</v>
      </c>
      <c r="E640" s="37" t="str">
        <f t="shared" si="315"/>
        <v>3_2_7</v>
      </c>
      <c r="F640" s="37">
        <f t="shared" si="316"/>
        <v>3</v>
      </c>
      <c r="G640" s="37">
        <f t="shared" si="317"/>
        <v>41</v>
      </c>
      <c r="H640" s="37">
        <f t="shared" si="318"/>
        <v>3041</v>
      </c>
      <c r="I640" s="44">
        <v>2013</v>
      </c>
      <c r="J640" s="44" t="s">
        <v>88</v>
      </c>
      <c r="K640" s="44" t="s">
        <v>90</v>
      </c>
      <c r="L640" s="44" t="str">
        <f t="shared" si="319"/>
        <v>2013_芸術</v>
      </c>
      <c r="M640" s="44" t="str">
        <f t="shared" si="320"/>
        <v>2013_芸術_音楽Ⅱ</v>
      </c>
      <c r="N640" s="44">
        <f t="shared" si="314"/>
        <v>3041</v>
      </c>
      <c r="P640" s="44">
        <f t="shared" si="321"/>
        <v>639</v>
      </c>
    </row>
    <row r="641" spans="2:16" x14ac:dyDescent="0.2">
      <c r="B641" s="37">
        <f t="shared" si="311"/>
        <v>7</v>
      </c>
      <c r="C641" s="37">
        <f t="shared" si="312"/>
        <v>3</v>
      </c>
      <c r="D641" s="37" t="str">
        <f t="shared" si="313"/>
        <v>2013_7_3</v>
      </c>
      <c r="E641" s="37" t="str">
        <f t="shared" si="315"/>
        <v>3_3_7</v>
      </c>
      <c r="F641" s="37">
        <f t="shared" si="316"/>
        <v>3</v>
      </c>
      <c r="G641" s="37">
        <f t="shared" si="317"/>
        <v>42</v>
      </c>
      <c r="H641" s="37">
        <f t="shared" si="318"/>
        <v>3042</v>
      </c>
      <c r="I641" s="44">
        <v>2013</v>
      </c>
      <c r="J641" s="44" t="s">
        <v>88</v>
      </c>
      <c r="K641" s="44" t="s">
        <v>91</v>
      </c>
      <c r="L641" s="44" t="str">
        <f t="shared" si="319"/>
        <v>2013_芸術</v>
      </c>
      <c r="M641" s="44" t="str">
        <f t="shared" si="320"/>
        <v>2013_芸術_音楽Ⅲ</v>
      </c>
      <c r="N641" s="44">
        <f t="shared" si="314"/>
        <v>3042</v>
      </c>
      <c r="P641" s="44">
        <f t="shared" si="321"/>
        <v>640</v>
      </c>
    </row>
    <row r="642" spans="2:16" x14ac:dyDescent="0.2">
      <c r="B642" s="37">
        <f t="shared" ref="B642:B705" si="325">IF($I642="","",IF($I641&lt;&gt;$I642,1,IF($J641&lt;&gt;$J642,B641+1,B641)))</f>
        <v>7</v>
      </c>
      <c r="C642" s="37">
        <f t="shared" ref="C642:C705" si="326">IF($I642="","",IF($J641&lt;&gt;$J642,1,C641+1))</f>
        <v>4</v>
      </c>
      <c r="D642" s="37" t="str">
        <f t="shared" ref="D642:D705" si="327">IF($I642="","",$I642&amp;"_"&amp;$B642&amp;"_"&amp;$C642)</f>
        <v>2013_7_4</v>
      </c>
      <c r="E642" s="37" t="str">
        <f t="shared" si="315"/>
        <v>3_4_7</v>
      </c>
      <c r="F642" s="37">
        <f t="shared" si="316"/>
        <v>3</v>
      </c>
      <c r="G642" s="37">
        <f t="shared" si="317"/>
        <v>43</v>
      </c>
      <c r="H642" s="37">
        <f t="shared" si="318"/>
        <v>3043</v>
      </c>
      <c r="I642" s="44">
        <v>2013</v>
      </c>
      <c r="J642" s="44" t="s">
        <v>88</v>
      </c>
      <c r="K642" s="44" t="s">
        <v>92</v>
      </c>
      <c r="L642" s="44" t="str">
        <f t="shared" si="319"/>
        <v>2013_芸術</v>
      </c>
      <c r="M642" s="44" t="str">
        <f t="shared" si="320"/>
        <v>2013_芸術_美術Ⅰ</v>
      </c>
      <c r="N642" s="44">
        <f t="shared" ref="N642:N705" si="328">H642</f>
        <v>3043</v>
      </c>
      <c r="P642" s="44">
        <f t="shared" si="321"/>
        <v>641</v>
      </c>
    </row>
    <row r="643" spans="2:16" x14ac:dyDescent="0.2">
      <c r="B643" s="37">
        <f t="shared" si="325"/>
        <v>7</v>
      </c>
      <c r="C643" s="37">
        <f t="shared" si="326"/>
        <v>5</v>
      </c>
      <c r="D643" s="37" t="str">
        <f t="shared" si="327"/>
        <v>2013_7_5</v>
      </c>
      <c r="E643" s="37" t="str">
        <f t="shared" ref="E643:E706" si="329">IF($I643="","",$F643&amp;"_"&amp;$C643&amp;"_"&amp;$B643)</f>
        <v>3_5_7</v>
      </c>
      <c r="F643" s="37">
        <f t="shared" ref="F643:F706" si="330">IF($I643="","",IF($I642&lt;&gt;$I643,F642+1,F642))</f>
        <v>3</v>
      </c>
      <c r="G643" s="37">
        <f t="shared" ref="G643:G706" si="331">IF($I643="","",IF($I642&lt;&gt;$I643,1,G642+1))</f>
        <v>44</v>
      </c>
      <c r="H643" s="37">
        <f t="shared" ref="H643:H706" si="332">IF($I643="","",1000*F643+G643)</f>
        <v>3044</v>
      </c>
      <c r="I643" s="44">
        <v>2013</v>
      </c>
      <c r="J643" s="44" t="s">
        <v>88</v>
      </c>
      <c r="K643" s="44" t="s">
        <v>93</v>
      </c>
      <c r="L643" s="44" t="str">
        <f t="shared" ref="L643:L706" si="333">$I643&amp;"_"&amp;$J643</f>
        <v>2013_芸術</v>
      </c>
      <c r="M643" s="44" t="str">
        <f t="shared" ref="M643:M706" si="334">$I643&amp;"_"&amp;$J643&amp;"_"&amp;$K643</f>
        <v>2013_芸術_美術Ⅱ</v>
      </c>
      <c r="N643" s="44">
        <f t="shared" si="328"/>
        <v>3044</v>
      </c>
      <c r="P643" s="44">
        <f t="shared" ref="P643:P706" si="335">IF(COUNTIF(K643,"*"&amp;$X$1&amp;"*"),P642+1,P642)</f>
        <v>642</v>
      </c>
    </row>
    <row r="644" spans="2:16" x14ac:dyDescent="0.2">
      <c r="B644" s="37">
        <f t="shared" si="325"/>
        <v>7</v>
      </c>
      <c r="C644" s="37">
        <f t="shared" si="326"/>
        <v>6</v>
      </c>
      <c r="D644" s="37" t="str">
        <f t="shared" si="327"/>
        <v>2013_7_6</v>
      </c>
      <c r="E644" s="37" t="str">
        <f t="shared" si="329"/>
        <v>3_6_7</v>
      </c>
      <c r="F644" s="37">
        <f t="shared" si="330"/>
        <v>3</v>
      </c>
      <c r="G644" s="37">
        <f t="shared" si="331"/>
        <v>45</v>
      </c>
      <c r="H644" s="37">
        <f t="shared" si="332"/>
        <v>3045</v>
      </c>
      <c r="I644" s="44">
        <v>2013</v>
      </c>
      <c r="J644" s="44" t="s">
        <v>88</v>
      </c>
      <c r="K644" s="44" t="s">
        <v>94</v>
      </c>
      <c r="L644" s="44" t="str">
        <f t="shared" si="333"/>
        <v>2013_芸術</v>
      </c>
      <c r="M644" s="44" t="str">
        <f t="shared" si="334"/>
        <v>2013_芸術_美術Ⅲ</v>
      </c>
      <c r="N644" s="44">
        <f t="shared" si="328"/>
        <v>3045</v>
      </c>
      <c r="P644" s="44">
        <f t="shared" si="335"/>
        <v>643</v>
      </c>
    </row>
    <row r="645" spans="2:16" x14ac:dyDescent="0.2">
      <c r="B645" s="37">
        <f t="shared" si="325"/>
        <v>7</v>
      </c>
      <c r="C645" s="37">
        <f t="shared" si="326"/>
        <v>7</v>
      </c>
      <c r="D645" s="37" t="str">
        <f t="shared" si="327"/>
        <v>2013_7_7</v>
      </c>
      <c r="E645" s="37" t="str">
        <f t="shared" si="329"/>
        <v>3_7_7</v>
      </c>
      <c r="F645" s="37">
        <f t="shared" si="330"/>
        <v>3</v>
      </c>
      <c r="G645" s="37">
        <f t="shared" si="331"/>
        <v>46</v>
      </c>
      <c r="H645" s="37">
        <f t="shared" si="332"/>
        <v>3046</v>
      </c>
      <c r="I645" s="44">
        <v>2013</v>
      </c>
      <c r="J645" s="44" t="s">
        <v>88</v>
      </c>
      <c r="K645" s="44" t="s">
        <v>95</v>
      </c>
      <c r="L645" s="44" t="str">
        <f t="shared" si="333"/>
        <v>2013_芸術</v>
      </c>
      <c r="M645" s="44" t="str">
        <f t="shared" si="334"/>
        <v>2013_芸術_工芸Ⅰ</v>
      </c>
      <c r="N645" s="44">
        <f t="shared" si="328"/>
        <v>3046</v>
      </c>
      <c r="P645" s="44">
        <f t="shared" si="335"/>
        <v>644</v>
      </c>
    </row>
    <row r="646" spans="2:16" x14ac:dyDescent="0.2">
      <c r="B646" s="37">
        <f t="shared" si="325"/>
        <v>7</v>
      </c>
      <c r="C646" s="37">
        <f t="shared" si="326"/>
        <v>8</v>
      </c>
      <c r="D646" s="37" t="str">
        <f t="shared" si="327"/>
        <v>2013_7_8</v>
      </c>
      <c r="E646" s="37" t="str">
        <f t="shared" si="329"/>
        <v>3_8_7</v>
      </c>
      <c r="F646" s="37">
        <f t="shared" si="330"/>
        <v>3</v>
      </c>
      <c r="G646" s="37">
        <f t="shared" si="331"/>
        <v>47</v>
      </c>
      <c r="H646" s="37">
        <f t="shared" si="332"/>
        <v>3047</v>
      </c>
      <c r="I646" s="44">
        <v>2013</v>
      </c>
      <c r="J646" s="44" t="s">
        <v>88</v>
      </c>
      <c r="K646" s="44" t="s">
        <v>96</v>
      </c>
      <c r="L646" s="44" t="str">
        <f t="shared" si="333"/>
        <v>2013_芸術</v>
      </c>
      <c r="M646" s="44" t="str">
        <f t="shared" si="334"/>
        <v>2013_芸術_工芸Ⅱ</v>
      </c>
      <c r="N646" s="44">
        <f t="shared" si="328"/>
        <v>3047</v>
      </c>
      <c r="P646" s="44">
        <f t="shared" si="335"/>
        <v>645</v>
      </c>
    </row>
    <row r="647" spans="2:16" x14ac:dyDescent="0.2">
      <c r="B647" s="37">
        <f t="shared" si="325"/>
        <v>7</v>
      </c>
      <c r="C647" s="37">
        <f t="shared" si="326"/>
        <v>9</v>
      </c>
      <c r="D647" s="37" t="str">
        <f t="shared" si="327"/>
        <v>2013_7_9</v>
      </c>
      <c r="E647" s="37" t="str">
        <f t="shared" si="329"/>
        <v>3_9_7</v>
      </c>
      <c r="F647" s="37">
        <f t="shared" si="330"/>
        <v>3</v>
      </c>
      <c r="G647" s="37">
        <f t="shared" si="331"/>
        <v>48</v>
      </c>
      <c r="H647" s="37">
        <f t="shared" si="332"/>
        <v>3048</v>
      </c>
      <c r="I647" s="44">
        <v>2013</v>
      </c>
      <c r="J647" s="44" t="s">
        <v>88</v>
      </c>
      <c r="K647" s="44" t="s">
        <v>97</v>
      </c>
      <c r="L647" s="44" t="str">
        <f t="shared" si="333"/>
        <v>2013_芸術</v>
      </c>
      <c r="M647" s="44" t="str">
        <f t="shared" si="334"/>
        <v>2013_芸術_工芸Ⅲ</v>
      </c>
      <c r="N647" s="44">
        <f t="shared" si="328"/>
        <v>3048</v>
      </c>
      <c r="P647" s="44">
        <f t="shared" si="335"/>
        <v>646</v>
      </c>
    </row>
    <row r="648" spans="2:16" x14ac:dyDescent="0.2">
      <c r="B648" s="37">
        <f t="shared" si="325"/>
        <v>7</v>
      </c>
      <c r="C648" s="37">
        <f t="shared" si="326"/>
        <v>10</v>
      </c>
      <c r="D648" s="37" t="str">
        <f t="shared" si="327"/>
        <v>2013_7_10</v>
      </c>
      <c r="E648" s="37" t="str">
        <f t="shared" si="329"/>
        <v>3_10_7</v>
      </c>
      <c r="F648" s="37">
        <f t="shared" si="330"/>
        <v>3</v>
      </c>
      <c r="G648" s="37">
        <f t="shared" si="331"/>
        <v>49</v>
      </c>
      <c r="H648" s="37">
        <f t="shared" si="332"/>
        <v>3049</v>
      </c>
      <c r="I648" s="44">
        <v>2013</v>
      </c>
      <c r="J648" s="44" t="s">
        <v>88</v>
      </c>
      <c r="K648" s="44" t="s">
        <v>98</v>
      </c>
      <c r="L648" s="44" t="str">
        <f t="shared" si="333"/>
        <v>2013_芸術</v>
      </c>
      <c r="M648" s="44" t="str">
        <f t="shared" si="334"/>
        <v>2013_芸術_書道Ⅰ</v>
      </c>
      <c r="N648" s="44">
        <f t="shared" si="328"/>
        <v>3049</v>
      </c>
      <c r="P648" s="44">
        <f t="shared" si="335"/>
        <v>647</v>
      </c>
    </row>
    <row r="649" spans="2:16" x14ac:dyDescent="0.2">
      <c r="B649" s="37">
        <f t="shared" si="325"/>
        <v>7</v>
      </c>
      <c r="C649" s="37">
        <f t="shared" si="326"/>
        <v>11</v>
      </c>
      <c r="D649" s="37" t="str">
        <f t="shared" si="327"/>
        <v>2013_7_11</v>
      </c>
      <c r="E649" s="37" t="str">
        <f t="shared" si="329"/>
        <v>3_11_7</v>
      </c>
      <c r="F649" s="37">
        <f t="shared" si="330"/>
        <v>3</v>
      </c>
      <c r="G649" s="37">
        <f t="shared" si="331"/>
        <v>50</v>
      </c>
      <c r="H649" s="37">
        <f t="shared" si="332"/>
        <v>3050</v>
      </c>
      <c r="I649" s="44">
        <v>2013</v>
      </c>
      <c r="J649" s="44" t="s">
        <v>88</v>
      </c>
      <c r="K649" s="44" t="s">
        <v>99</v>
      </c>
      <c r="L649" s="44" t="str">
        <f t="shared" si="333"/>
        <v>2013_芸術</v>
      </c>
      <c r="M649" s="44" t="str">
        <f t="shared" si="334"/>
        <v>2013_芸術_書道Ⅱ</v>
      </c>
      <c r="N649" s="44">
        <f t="shared" si="328"/>
        <v>3050</v>
      </c>
      <c r="P649" s="44">
        <f t="shared" si="335"/>
        <v>648</v>
      </c>
    </row>
    <row r="650" spans="2:16" x14ac:dyDescent="0.2">
      <c r="B650" s="37">
        <f t="shared" si="325"/>
        <v>7</v>
      </c>
      <c r="C650" s="37">
        <f t="shared" si="326"/>
        <v>12</v>
      </c>
      <c r="D650" s="37" t="str">
        <f t="shared" si="327"/>
        <v>2013_7_12</v>
      </c>
      <c r="E650" s="37" t="str">
        <f t="shared" si="329"/>
        <v>3_12_7</v>
      </c>
      <c r="F650" s="37">
        <f t="shared" si="330"/>
        <v>3</v>
      </c>
      <c r="G650" s="37">
        <f t="shared" si="331"/>
        <v>51</v>
      </c>
      <c r="H650" s="37">
        <f t="shared" si="332"/>
        <v>3051</v>
      </c>
      <c r="I650" s="44">
        <v>2013</v>
      </c>
      <c r="J650" s="44" t="s">
        <v>88</v>
      </c>
      <c r="K650" s="44" t="s">
        <v>638</v>
      </c>
      <c r="L650" s="44" t="str">
        <f t="shared" si="333"/>
        <v>2013_芸術</v>
      </c>
      <c r="M650" s="44" t="str">
        <f t="shared" si="334"/>
        <v>2013_芸術_書道Ⅲ </v>
      </c>
      <c r="N650" s="44">
        <f t="shared" si="328"/>
        <v>3051</v>
      </c>
      <c r="P650" s="44">
        <f t="shared" si="335"/>
        <v>649</v>
      </c>
    </row>
    <row r="651" spans="2:16" x14ac:dyDescent="0.2">
      <c r="B651" s="37">
        <f t="shared" si="325"/>
        <v>7</v>
      </c>
      <c r="C651" s="37">
        <f t="shared" si="326"/>
        <v>13</v>
      </c>
      <c r="D651" s="37" t="str">
        <f t="shared" si="327"/>
        <v>2013_7_13</v>
      </c>
      <c r="E651" s="37" t="str">
        <f t="shared" si="329"/>
        <v>3_13_7</v>
      </c>
      <c r="F651" s="37">
        <f t="shared" si="330"/>
        <v>3</v>
      </c>
      <c r="G651" s="37">
        <f t="shared" si="331"/>
        <v>52</v>
      </c>
      <c r="H651" s="37">
        <f t="shared" si="332"/>
        <v>3052</v>
      </c>
      <c r="I651" s="44">
        <v>2013</v>
      </c>
      <c r="J651" s="44" t="s">
        <v>88</v>
      </c>
      <c r="K651" s="44" t="s">
        <v>568</v>
      </c>
      <c r="L651" s="44" t="str">
        <f t="shared" si="333"/>
        <v>2013_芸術</v>
      </c>
      <c r="M651" s="44" t="str">
        <f t="shared" si="334"/>
        <v>2013_芸術_学校設定科目</v>
      </c>
      <c r="N651" s="44">
        <f t="shared" si="328"/>
        <v>3052</v>
      </c>
      <c r="P651" s="44">
        <f t="shared" si="335"/>
        <v>650</v>
      </c>
    </row>
    <row r="652" spans="2:16" x14ac:dyDescent="0.2">
      <c r="B652" s="37">
        <f t="shared" si="325"/>
        <v>8</v>
      </c>
      <c r="C652" s="37">
        <f t="shared" si="326"/>
        <v>1</v>
      </c>
      <c r="D652" s="37" t="str">
        <f t="shared" si="327"/>
        <v>2013_8_1</v>
      </c>
      <c r="E652" s="37" t="str">
        <f t="shared" si="329"/>
        <v>3_1_8</v>
      </c>
      <c r="F652" s="37">
        <f t="shared" si="330"/>
        <v>3</v>
      </c>
      <c r="G652" s="37">
        <f t="shared" si="331"/>
        <v>53</v>
      </c>
      <c r="H652" s="37">
        <f t="shared" si="332"/>
        <v>3053</v>
      </c>
      <c r="I652" s="44">
        <v>2013</v>
      </c>
      <c r="J652" s="44" t="s">
        <v>406</v>
      </c>
      <c r="K652" s="44" t="s">
        <v>336</v>
      </c>
      <c r="L652" s="44" t="str">
        <f t="shared" si="333"/>
        <v>2013_外国語</v>
      </c>
      <c r="M652" s="44" t="str">
        <f t="shared" si="334"/>
        <v>2013_外国語_コミュニケーション英語基礎</v>
      </c>
      <c r="N652" s="44">
        <f t="shared" si="328"/>
        <v>3053</v>
      </c>
      <c r="P652" s="44">
        <f t="shared" si="335"/>
        <v>651</v>
      </c>
    </row>
    <row r="653" spans="2:16" x14ac:dyDescent="0.2">
      <c r="B653" s="37">
        <f t="shared" si="325"/>
        <v>8</v>
      </c>
      <c r="C653" s="37">
        <f t="shared" si="326"/>
        <v>2</v>
      </c>
      <c r="D653" s="37" t="str">
        <f t="shared" si="327"/>
        <v>2013_8_2</v>
      </c>
      <c r="E653" s="37" t="str">
        <f t="shared" si="329"/>
        <v>3_2_8</v>
      </c>
      <c r="F653" s="37">
        <f t="shared" si="330"/>
        <v>3</v>
      </c>
      <c r="G653" s="37">
        <f t="shared" si="331"/>
        <v>54</v>
      </c>
      <c r="H653" s="37">
        <f t="shared" si="332"/>
        <v>3054</v>
      </c>
      <c r="I653" s="44">
        <v>2013</v>
      </c>
      <c r="J653" s="44" t="s">
        <v>406</v>
      </c>
      <c r="K653" s="44" t="s">
        <v>340</v>
      </c>
      <c r="L653" s="44" t="str">
        <f t="shared" si="333"/>
        <v>2013_外国語</v>
      </c>
      <c r="M653" s="44" t="str">
        <f t="shared" si="334"/>
        <v>2013_外国語_コミュニケーション英語Ⅰ</v>
      </c>
      <c r="N653" s="44">
        <f t="shared" si="328"/>
        <v>3054</v>
      </c>
      <c r="P653" s="44">
        <f t="shared" si="335"/>
        <v>652</v>
      </c>
    </row>
    <row r="654" spans="2:16" x14ac:dyDescent="0.2">
      <c r="B654" s="37">
        <f t="shared" si="325"/>
        <v>8</v>
      </c>
      <c r="C654" s="37">
        <f t="shared" si="326"/>
        <v>3</v>
      </c>
      <c r="D654" s="37" t="str">
        <f t="shared" si="327"/>
        <v>2013_8_3</v>
      </c>
      <c r="E654" s="37" t="str">
        <f t="shared" si="329"/>
        <v>3_3_8</v>
      </c>
      <c r="F654" s="37">
        <f t="shared" si="330"/>
        <v>3</v>
      </c>
      <c r="G654" s="37">
        <f t="shared" si="331"/>
        <v>55</v>
      </c>
      <c r="H654" s="37">
        <f t="shared" si="332"/>
        <v>3055</v>
      </c>
      <c r="I654" s="44">
        <v>2013</v>
      </c>
      <c r="J654" s="44" t="s">
        <v>406</v>
      </c>
      <c r="K654" s="44" t="s">
        <v>344</v>
      </c>
      <c r="L654" s="44" t="str">
        <f t="shared" si="333"/>
        <v>2013_外国語</v>
      </c>
      <c r="M654" s="44" t="str">
        <f t="shared" si="334"/>
        <v>2013_外国語_コミュニケーション英語Ⅱ</v>
      </c>
      <c r="N654" s="44">
        <f t="shared" si="328"/>
        <v>3055</v>
      </c>
      <c r="P654" s="44">
        <f t="shared" si="335"/>
        <v>653</v>
      </c>
    </row>
    <row r="655" spans="2:16" x14ac:dyDescent="0.2">
      <c r="B655" s="37">
        <f t="shared" si="325"/>
        <v>8</v>
      </c>
      <c r="C655" s="37">
        <f t="shared" si="326"/>
        <v>4</v>
      </c>
      <c r="D655" s="37" t="str">
        <f t="shared" si="327"/>
        <v>2013_8_4</v>
      </c>
      <c r="E655" s="37" t="str">
        <f t="shared" si="329"/>
        <v>3_4_8</v>
      </c>
      <c r="F655" s="37">
        <f t="shared" si="330"/>
        <v>3</v>
      </c>
      <c r="G655" s="37">
        <f t="shared" si="331"/>
        <v>56</v>
      </c>
      <c r="H655" s="37">
        <f t="shared" si="332"/>
        <v>3056</v>
      </c>
      <c r="I655" s="44">
        <v>2013</v>
      </c>
      <c r="J655" s="44" t="s">
        <v>406</v>
      </c>
      <c r="K655" s="44" t="s">
        <v>348</v>
      </c>
      <c r="L655" s="44" t="str">
        <f t="shared" si="333"/>
        <v>2013_外国語</v>
      </c>
      <c r="M655" s="44" t="str">
        <f t="shared" si="334"/>
        <v>2013_外国語_コミュニケーション英語Ⅲ</v>
      </c>
      <c r="N655" s="44">
        <f t="shared" si="328"/>
        <v>3056</v>
      </c>
      <c r="P655" s="44">
        <f t="shared" si="335"/>
        <v>654</v>
      </c>
    </row>
    <row r="656" spans="2:16" x14ac:dyDescent="0.2">
      <c r="B656" s="37">
        <f t="shared" si="325"/>
        <v>8</v>
      </c>
      <c r="C656" s="37">
        <f t="shared" si="326"/>
        <v>5</v>
      </c>
      <c r="D656" s="37" t="str">
        <f t="shared" si="327"/>
        <v>2013_8_5</v>
      </c>
      <c r="E656" s="37" t="str">
        <f t="shared" si="329"/>
        <v>3_5_8</v>
      </c>
      <c r="F656" s="37">
        <f t="shared" si="330"/>
        <v>3</v>
      </c>
      <c r="G656" s="37">
        <f t="shared" si="331"/>
        <v>57</v>
      </c>
      <c r="H656" s="37">
        <f t="shared" si="332"/>
        <v>3057</v>
      </c>
      <c r="I656" s="44">
        <v>2013</v>
      </c>
      <c r="J656" s="44" t="s">
        <v>406</v>
      </c>
      <c r="K656" s="44" t="s">
        <v>354</v>
      </c>
      <c r="L656" s="44" t="str">
        <f t="shared" si="333"/>
        <v>2013_外国語</v>
      </c>
      <c r="M656" s="44" t="str">
        <f t="shared" si="334"/>
        <v>2013_外国語_英語表現Ⅰ</v>
      </c>
      <c r="N656" s="44">
        <f t="shared" si="328"/>
        <v>3057</v>
      </c>
      <c r="P656" s="44">
        <f t="shared" si="335"/>
        <v>655</v>
      </c>
    </row>
    <row r="657" spans="2:16" x14ac:dyDescent="0.2">
      <c r="B657" s="37">
        <f t="shared" si="325"/>
        <v>8</v>
      </c>
      <c r="C657" s="37">
        <f t="shared" si="326"/>
        <v>6</v>
      </c>
      <c r="D657" s="37" t="str">
        <f t="shared" si="327"/>
        <v>2013_8_6</v>
      </c>
      <c r="E657" s="37" t="str">
        <f t="shared" si="329"/>
        <v>3_6_8</v>
      </c>
      <c r="F657" s="37">
        <f t="shared" si="330"/>
        <v>3</v>
      </c>
      <c r="G657" s="37">
        <f t="shared" si="331"/>
        <v>58</v>
      </c>
      <c r="H657" s="37">
        <f t="shared" si="332"/>
        <v>3058</v>
      </c>
      <c r="I657" s="44">
        <v>2013</v>
      </c>
      <c r="J657" s="44" t="s">
        <v>406</v>
      </c>
      <c r="K657" s="44" t="s">
        <v>359</v>
      </c>
      <c r="L657" s="44" t="str">
        <f t="shared" si="333"/>
        <v>2013_外国語</v>
      </c>
      <c r="M657" s="44" t="str">
        <f t="shared" si="334"/>
        <v>2013_外国語_英語表現Ⅱ</v>
      </c>
      <c r="N657" s="44">
        <f t="shared" si="328"/>
        <v>3058</v>
      </c>
      <c r="P657" s="44">
        <f t="shared" si="335"/>
        <v>656</v>
      </c>
    </row>
    <row r="658" spans="2:16" x14ac:dyDescent="0.2">
      <c r="B658" s="37">
        <f t="shared" si="325"/>
        <v>8</v>
      </c>
      <c r="C658" s="37">
        <f t="shared" si="326"/>
        <v>7</v>
      </c>
      <c r="D658" s="37" t="str">
        <f t="shared" si="327"/>
        <v>2013_8_7</v>
      </c>
      <c r="E658" s="37" t="str">
        <f t="shared" si="329"/>
        <v>3_7_8</v>
      </c>
      <c r="F658" s="37">
        <f t="shared" si="330"/>
        <v>3</v>
      </c>
      <c r="G658" s="37">
        <f t="shared" si="331"/>
        <v>59</v>
      </c>
      <c r="H658" s="37">
        <f t="shared" si="332"/>
        <v>3059</v>
      </c>
      <c r="I658" s="44">
        <v>2013</v>
      </c>
      <c r="J658" s="44" t="s">
        <v>406</v>
      </c>
      <c r="K658" s="44" t="s">
        <v>364</v>
      </c>
      <c r="L658" s="44" t="str">
        <f t="shared" si="333"/>
        <v>2013_外国語</v>
      </c>
      <c r="M658" s="44" t="str">
        <f t="shared" si="334"/>
        <v>2013_外国語_英語会話</v>
      </c>
      <c r="N658" s="44">
        <f t="shared" si="328"/>
        <v>3059</v>
      </c>
      <c r="P658" s="44">
        <f t="shared" si="335"/>
        <v>657</v>
      </c>
    </row>
    <row r="659" spans="2:16" x14ac:dyDescent="0.2">
      <c r="B659" s="37">
        <f t="shared" si="325"/>
        <v>8</v>
      </c>
      <c r="C659" s="37">
        <f t="shared" si="326"/>
        <v>8</v>
      </c>
      <c r="D659" s="37" t="str">
        <f t="shared" si="327"/>
        <v>2013_8_8</v>
      </c>
      <c r="E659" s="37" t="str">
        <f t="shared" si="329"/>
        <v>3_8_8</v>
      </c>
      <c r="F659" s="37">
        <f t="shared" si="330"/>
        <v>3</v>
      </c>
      <c r="G659" s="37">
        <f t="shared" si="331"/>
        <v>60</v>
      </c>
      <c r="H659" s="37">
        <f t="shared" si="332"/>
        <v>3060</v>
      </c>
      <c r="I659" s="44">
        <v>2013</v>
      </c>
      <c r="J659" s="44" t="s">
        <v>406</v>
      </c>
      <c r="K659" s="44" t="s">
        <v>568</v>
      </c>
      <c r="L659" s="44" t="str">
        <f t="shared" si="333"/>
        <v>2013_外国語</v>
      </c>
      <c r="M659" s="44" t="str">
        <f t="shared" si="334"/>
        <v>2013_外国語_学校設定科目</v>
      </c>
      <c r="N659" s="44">
        <f t="shared" si="328"/>
        <v>3060</v>
      </c>
      <c r="P659" s="44">
        <f t="shared" si="335"/>
        <v>658</v>
      </c>
    </row>
    <row r="660" spans="2:16" x14ac:dyDescent="0.2">
      <c r="B660" s="37">
        <f t="shared" si="325"/>
        <v>9</v>
      </c>
      <c r="C660" s="37">
        <f t="shared" si="326"/>
        <v>1</v>
      </c>
      <c r="D660" s="37" t="str">
        <f t="shared" si="327"/>
        <v>2013_9_1</v>
      </c>
      <c r="E660" s="37" t="str">
        <f t="shared" si="329"/>
        <v>3_1_9</v>
      </c>
      <c r="F660" s="37">
        <f t="shared" si="330"/>
        <v>3</v>
      </c>
      <c r="G660" s="37">
        <f t="shared" si="331"/>
        <v>61</v>
      </c>
      <c r="H660" s="37">
        <f t="shared" si="332"/>
        <v>3061</v>
      </c>
      <c r="I660" s="44">
        <v>2013</v>
      </c>
      <c r="J660" s="44" t="s">
        <v>101</v>
      </c>
      <c r="K660" s="44" t="s">
        <v>102</v>
      </c>
      <c r="L660" s="44" t="str">
        <f t="shared" si="333"/>
        <v>2013_家庭</v>
      </c>
      <c r="M660" s="44" t="str">
        <f t="shared" si="334"/>
        <v>2013_家庭_家庭基礎</v>
      </c>
      <c r="N660" s="44">
        <f t="shared" si="328"/>
        <v>3061</v>
      </c>
      <c r="P660" s="44">
        <f t="shared" si="335"/>
        <v>659</v>
      </c>
    </row>
    <row r="661" spans="2:16" x14ac:dyDescent="0.2">
      <c r="B661" s="37">
        <f t="shared" si="325"/>
        <v>9</v>
      </c>
      <c r="C661" s="37">
        <f t="shared" si="326"/>
        <v>2</v>
      </c>
      <c r="D661" s="37" t="str">
        <f t="shared" si="327"/>
        <v>2013_9_2</v>
      </c>
      <c r="E661" s="37" t="str">
        <f t="shared" si="329"/>
        <v>3_2_9</v>
      </c>
      <c r="F661" s="37">
        <f t="shared" si="330"/>
        <v>3</v>
      </c>
      <c r="G661" s="37">
        <f t="shared" si="331"/>
        <v>62</v>
      </c>
      <c r="H661" s="37">
        <f t="shared" si="332"/>
        <v>3062</v>
      </c>
      <c r="I661" s="44">
        <v>2013</v>
      </c>
      <c r="J661" s="44" t="s">
        <v>101</v>
      </c>
      <c r="K661" s="44" t="s">
        <v>103</v>
      </c>
      <c r="L661" s="44" t="str">
        <f t="shared" si="333"/>
        <v>2013_家庭</v>
      </c>
      <c r="M661" s="44" t="str">
        <f t="shared" si="334"/>
        <v>2013_家庭_家庭総合</v>
      </c>
      <c r="N661" s="44">
        <f t="shared" si="328"/>
        <v>3062</v>
      </c>
      <c r="P661" s="44">
        <f t="shared" si="335"/>
        <v>660</v>
      </c>
    </row>
    <row r="662" spans="2:16" x14ac:dyDescent="0.2">
      <c r="B662" s="37">
        <f t="shared" si="325"/>
        <v>9</v>
      </c>
      <c r="C662" s="37">
        <f t="shared" si="326"/>
        <v>3</v>
      </c>
      <c r="D662" s="37" t="str">
        <f t="shared" si="327"/>
        <v>2013_9_3</v>
      </c>
      <c r="E662" s="37" t="str">
        <f t="shared" si="329"/>
        <v>3_3_9</v>
      </c>
      <c r="F662" s="37">
        <f t="shared" si="330"/>
        <v>3</v>
      </c>
      <c r="G662" s="37">
        <f t="shared" si="331"/>
        <v>63</v>
      </c>
      <c r="H662" s="37">
        <f t="shared" si="332"/>
        <v>3063</v>
      </c>
      <c r="I662" s="44">
        <v>2013</v>
      </c>
      <c r="J662" s="44" t="s">
        <v>101</v>
      </c>
      <c r="K662" s="44" t="s">
        <v>345</v>
      </c>
      <c r="L662" s="44" t="str">
        <f t="shared" si="333"/>
        <v>2013_家庭</v>
      </c>
      <c r="M662" s="44" t="str">
        <f t="shared" si="334"/>
        <v>2013_家庭_生活デザイン</v>
      </c>
      <c r="N662" s="44">
        <f t="shared" si="328"/>
        <v>3063</v>
      </c>
      <c r="P662" s="44">
        <f t="shared" si="335"/>
        <v>661</v>
      </c>
    </row>
    <row r="663" spans="2:16" x14ac:dyDescent="0.2">
      <c r="B663" s="37">
        <f t="shared" si="325"/>
        <v>9</v>
      </c>
      <c r="C663" s="37">
        <f t="shared" si="326"/>
        <v>4</v>
      </c>
      <c r="D663" s="37" t="str">
        <f t="shared" si="327"/>
        <v>2013_9_4</v>
      </c>
      <c r="E663" s="37" t="str">
        <f t="shared" si="329"/>
        <v>3_4_9</v>
      </c>
      <c r="F663" s="37">
        <f t="shared" si="330"/>
        <v>3</v>
      </c>
      <c r="G663" s="37">
        <f t="shared" si="331"/>
        <v>64</v>
      </c>
      <c r="H663" s="37">
        <f t="shared" si="332"/>
        <v>3064</v>
      </c>
      <c r="I663" s="44">
        <v>2013</v>
      </c>
      <c r="J663" s="44" t="s">
        <v>101</v>
      </c>
      <c r="K663" s="44" t="s">
        <v>568</v>
      </c>
      <c r="L663" s="44" t="str">
        <f t="shared" si="333"/>
        <v>2013_家庭</v>
      </c>
      <c r="M663" s="44" t="str">
        <f t="shared" si="334"/>
        <v>2013_家庭_学校設定科目</v>
      </c>
      <c r="N663" s="44">
        <f t="shared" si="328"/>
        <v>3064</v>
      </c>
      <c r="P663" s="44">
        <f t="shared" si="335"/>
        <v>662</v>
      </c>
    </row>
    <row r="664" spans="2:16" x14ac:dyDescent="0.2">
      <c r="B664" s="37">
        <f t="shared" si="325"/>
        <v>10</v>
      </c>
      <c r="C664" s="37">
        <f t="shared" si="326"/>
        <v>1</v>
      </c>
      <c r="D664" s="37" t="str">
        <f t="shared" si="327"/>
        <v>2013_10_1</v>
      </c>
      <c r="E664" s="37" t="str">
        <f t="shared" si="329"/>
        <v>3_1_10</v>
      </c>
      <c r="F664" s="37">
        <f t="shared" si="330"/>
        <v>3</v>
      </c>
      <c r="G664" s="37">
        <f t="shared" si="331"/>
        <v>65</v>
      </c>
      <c r="H664" s="37">
        <f t="shared" si="332"/>
        <v>3065</v>
      </c>
      <c r="I664" s="44">
        <v>2013</v>
      </c>
      <c r="J664" s="44" t="s">
        <v>639</v>
      </c>
      <c r="K664" s="44" t="s">
        <v>337</v>
      </c>
      <c r="L664" s="44" t="str">
        <f t="shared" si="333"/>
        <v>2013_情報</v>
      </c>
      <c r="M664" s="44" t="str">
        <f t="shared" si="334"/>
        <v>2013_情報_社会と情報</v>
      </c>
      <c r="N664" s="44">
        <f t="shared" si="328"/>
        <v>3065</v>
      </c>
      <c r="P664" s="44">
        <f t="shared" si="335"/>
        <v>663</v>
      </c>
    </row>
    <row r="665" spans="2:16" x14ac:dyDescent="0.2">
      <c r="B665" s="37">
        <f t="shared" si="325"/>
        <v>10</v>
      </c>
      <c r="C665" s="37">
        <f t="shared" si="326"/>
        <v>2</v>
      </c>
      <c r="D665" s="37" t="str">
        <f t="shared" si="327"/>
        <v>2013_10_2</v>
      </c>
      <c r="E665" s="37" t="str">
        <f t="shared" si="329"/>
        <v>3_2_10</v>
      </c>
      <c r="F665" s="37">
        <f t="shared" si="330"/>
        <v>3</v>
      </c>
      <c r="G665" s="37">
        <f t="shared" si="331"/>
        <v>66</v>
      </c>
      <c r="H665" s="37">
        <f t="shared" si="332"/>
        <v>3066</v>
      </c>
      <c r="I665" s="44">
        <v>2013</v>
      </c>
      <c r="J665" s="44" t="s">
        <v>639</v>
      </c>
      <c r="K665" s="44" t="s">
        <v>341</v>
      </c>
      <c r="L665" s="44" t="str">
        <f t="shared" si="333"/>
        <v>2013_情報</v>
      </c>
      <c r="M665" s="44" t="str">
        <f t="shared" si="334"/>
        <v>2013_情報_情報の科学</v>
      </c>
      <c r="N665" s="44">
        <f t="shared" si="328"/>
        <v>3066</v>
      </c>
      <c r="P665" s="44">
        <f t="shared" si="335"/>
        <v>664</v>
      </c>
    </row>
    <row r="666" spans="2:16" x14ac:dyDescent="0.2">
      <c r="B666" s="37">
        <f t="shared" si="325"/>
        <v>10</v>
      </c>
      <c r="C666" s="37">
        <f t="shared" si="326"/>
        <v>3</v>
      </c>
      <c r="D666" s="37" t="str">
        <f t="shared" si="327"/>
        <v>2013_10_3</v>
      </c>
      <c r="E666" s="37" t="str">
        <f t="shared" si="329"/>
        <v>3_3_10</v>
      </c>
      <c r="F666" s="37">
        <f t="shared" si="330"/>
        <v>3</v>
      </c>
      <c r="G666" s="37">
        <f t="shared" si="331"/>
        <v>67</v>
      </c>
      <c r="H666" s="37">
        <f t="shared" si="332"/>
        <v>3067</v>
      </c>
      <c r="I666" s="44">
        <v>2013</v>
      </c>
      <c r="J666" s="44" t="s">
        <v>639</v>
      </c>
      <c r="K666" s="44" t="s">
        <v>568</v>
      </c>
      <c r="L666" s="44" t="str">
        <f t="shared" si="333"/>
        <v>2013_情報</v>
      </c>
      <c r="M666" s="44" t="str">
        <f t="shared" si="334"/>
        <v>2013_情報_学校設定科目</v>
      </c>
      <c r="N666" s="44">
        <f t="shared" si="328"/>
        <v>3067</v>
      </c>
      <c r="P666" s="44">
        <f t="shared" si="335"/>
        <v>665</v>
      </c>
    </row>
    <row r="667" spans="2:16" x14ac:dyDescent="0.2">
      <c r="B667" s="37">
        <f t="shared" si="325"/>
        <v>11</v>
      </c>
      <c r="C667" s="37">
        <f t="shared" si="326"/>
        <v>1</v>
      </c>
      <c r="D667" s="37" t="str">
        <f t="shared" si="327"/>
        <v>2013_11_1</v>
      </c>
      <c r="E667" s="37" t="str">
        <f t="shared" si="329"/>
        <v>3_1_11</v>
      </c>
      <c r="F667" s="37">
        <f t="shared" si="330"/>
        <v>3</v>
      </c>
      <c r="G667" s="37">
        <f t="shared" si="331"/>
        <v>68</v>
      </c>
      <c r="H667" s="37">
        <f t="shared" si="332"/>
        <v>3068</v>
      </c>
      <c r="I667" s="44">
        <v>2013</v>
      </c>
      <c r="J667" s="44" t="s">
        <v>582</v>
      </c>
      <c r="K667" s="44" t="s">
        <v>338</v>
      </c>
      <c r="L667" s="44" t="str">
        <f t="shared" si="333"/>
        <v>2013_教科なし</v>
      </c>
      <c r="M667" s="44" t="str">
        <f t="shared" si="334"/>
        <v>2013_教科なし_総合的な学習の時間</v>
      </c>
      <c r="N667" s="44">
        <f t="shared" si="328"/>
        <v>3068</v>
      </c>
      <c r="P667" s="44">
        <f t="shared" si="335"/>
        <v>666</v>
      </c>
    </row>
    <row r="668" spans="2:16" x14ac:dyDescent="0.2">
      <c r="B668" s="37">
        <f t="shared" si="325"/>
        <v>11</v>
      </c>
      <c r="C668" s="37">
        <f t="shared" si="326"/>
        <v>2</v>
      </c>
      <c r="D668" s="37" t="str">
        <f t="shared" si="327"/>
        <v>2013_11_2</v>
      </c>
      <c r="E668" s="37" t="str">
        <f t="shared" si="329"/>
        <v>3_2_11</v>
      </c>
      <c r="F668" s="37">
        <f t="shared" si="330"/>
        <v>3</v>
      </c>
      <c r="G668" s="37">
        <f t="shared" si="331"/>
        <v>69</v>
      </c>
      <c r="H668" s="37">
        <f t="shared" si="332"/>
        <v>3069</v>
      </c>
      <c r="I668" s="44">
        <v>2013</v>
      </c>
      <c r="J668" s="44" t="s">
        <v>582</v>
      </c>
      <c r="K668" s="44" t="s">
        <v>407</v>
      </c>
      <c r="L668" s="44" t="str">
        <f t="shared" si="333"/>
        <v>2013_教科なし</v>
      </c>
      <c r="M668" s="44" t="str">
        <f t="shared" si="334"/>
        <v>2013_教科なし_留学</v>
      </c>
      <c r="N668" s="44">
        <f t="shared" si="328"/>
        <v>3069</v>
      </c>
      <c r="P668" s="44">
        <f t="shared" si="335"/>
        <v>667</v>
      </c>
    </row>
    <row r="669" spans="2:16" x14ac:dyDescent="0.2">
      <c r="B669" s="37">
        <f t="shared" si="325"/>
        <v>11</v>
      </c>
      <c r="C669" s="37">
        <f t="shared" si="326"/>
        <v>3</v>
      </c>
      <c r="D669" s="37" t="str">
        <f t="shared" si="327"/>
        <v>2013_11_3</v>
      </c>
      <c r="E669" s="37" t="str">
        <f t="shared" si="329"/>
        <v>3_3_11</v>
      </c>
      <c r="F669" s="37">
        <f t="shared" si="330"/>
        <v>3</v>
      </c>
      <c r="G669" s="37">
        <f t="shared" si="331"/>
        <v>70</v>
      </c>
      <c r="H669" s="37">
        <f t="shared" si="332"/>
        <v>3070</v>
      </c>
      <c r="I669" s="44">
        <v>2013</v>
      </c>
      <c r="J669" s="44" t="s">
        <v>582</v>
      </c>
      <c r="K669" s="44" t="s">
        <v>408</v>
      </c>
      <c r="L669" s="44" t="str">
        <f t="shared" si="333"/>
        <v>2013_教科なし</v>
      </c>
      <c r="M669" s="44" t="str">
        <f t="shared" si="334"/>
        <v>2013_教科なし_自立活動</v>
      </c>
      <c r="N669" s="44">
        <f t="shared" si="328"/>
        <v>3070</v>
      </c>
      <c r="P669" s="44">
        <f t="shared" si="335"/>
        <v>668</v>
      </c>
    </row>
    <row r="670" spans="2:16" x14ac:dyDescent="0.2">
      <c r="B670" s="37">
        <f t="shared" si="325"/>
        <v>12</v>
      </c>
      <c r="C670" s="37">
        <f t="shared" si="326"/>
        <v>1</v>
      </c>
      <c r="D670" s="37" t="str">
        <f t="shared" si="327"/>
        <v>2013_12_1</v>
      </c>
      <c r="E670" s="37" t="str">
        <f t="shared" si="329"/>
        <v>3_1_12</v>
      </c>
      <c r="F670" s="37">
        <f t="shared" si="330"/>
        <v>3</v>
      </c>
      <c r="G670" s="37">
        <f t="shared" si="331"/>
        <v>71</v>
      </c>
      <c r="H670" s="37">
        <f t="shared" si="332"/>
        <v>3071</v>
      </c>
      <c r="I670" s="44">
        <v>2013</v>
      </c>
      <c r="J670" s="44" t="s">
        <v>583</v>
      </c>
      <c r="K670" s="44" t="s">
        <v>568</v>
      </c>
      <c r="L670" s="44" t="str">
        <f t="shared" si="333"/>
        <v>2013_学校設定教科</v>
      </c>
      <c r="M670" s="44" t="str">
        <f t="shared" si="334"/>
        <v>2013_学校設定教科_学校設定科目</v>
      </c>
      <c r="N670" s="44">
        <f t="shared" si="328"/>
        <v>3071</v>
      </c>
      <c r="P670" s="44">
        <f t="shared" si="335"/>
        <v>669</v>
      </c>
    </row>
    <row r="671" spans="2:16" x14ac:dyDescent="0.2">
      <c r="B671" s="37">
        <f t="shared" si="325"/>
        <v>13</v>
      </c>
      <c r="C671" s="37">
        <f t="shared" si="326"/>
        <v>1</v>
      </c>
      <c r="D671" s="37" t="str">
        <f t="shared" si="327"/>
        <v>2013_13_1</v>
      </c>
      <c r="E671" s="37" t="str">
        <f t="shared" si="329"/>
        <v>3_1_13</v>
      </c>
      <c r="F671" s="37">
        <f t="shared" si="330"/>
        <v>3</v>
      </c>
      <c r="G671" s="37">
        <f t="shared" si="331"/>
        <v>72</v>
      </c>
      <c r="H671" s="37">
        <f t="shared" si="332"/>
        <v>3072</v>
      </c>
      <c r="I671" s="44">
        <v>2013</v>
      </c>
      <c r="J671" s="44" t="s">
        <v>111</v>
      </c>
      <c r="K671" s="44" t="s">
        <v>112</v>
      </c>
      <c r="L671" s="44" t="str">
        <f t="shared" si="333"/>
        <v>2013_農業</v>
      </c>
      <c r="M671" s="44" t="str">
        <f t="shared" si="334"/>
        <v>2013_農業_農業と環境</v>
      </c>
      <c r="N671" s="44">
        <f t="shared" si="328"/>
        <v>3072</v>
      </c>
      <c r="P671" s="44">
        <f t="shared" si="335"/>
        <v>670</v>
      </c>
    </row>
    <row r="672" spans="2:16" x14ac:dyDescent="0.2">
      <c r="B672" s="37">
        <f t="shared" si="325"/>
        <v>13</v>
      </c>
      <c r="C672" s="37">
        <f t="shared" si="326"/>
        <v>2</v>
      </c>
      <c r="D672" s="37" t="str">
        <f t="shared" si="327"/>
        <v>2013_13_2</v>
      </c>
      <c r="E672" s="37" t="str">
        <f t="shared" si="329"/>
        <v>3_2_13</v>
      </c>
      <c r="F672" s="37">
        <f t="shared" si="330"/>
        <v>3</v>
      </c>
      <c r="G672" s="37">
        <f t="shared" si="331"/>
        <v>73</v>
      </c>
      <c r="H672" s="37">
        <f t="shared" si="332"/>
        <v>3073</v>
      </c>
      <c r="I672" s="44">
        <v>2013</v>
      </c>
      <c r="J672" s="44" t="s">
        <v>111</v>
      </c>
      <c r="K672" s="44" t="s">
        <v>113</v>
      </c>
      <c r="L672" s="44" t="str">
        <f t="shared" si="333"/>
        <v>2013_農業</v>
      </c>
      <c r="M672" s="44" t="str">
        <f t="shared" si="334"/>
        <v>2013_農業_課題研究</v>
      </c>
      <c r="N672" s="44">
        <f t="shared" si="328"/>
        <v>3073</v>
      </c>
      <c r="P672" s="44">
        <f t="shared" si="335"/>
        <v>671</v>
      </c>
    </row>
    <row r="673" spans="2:16" x14ac:dyDescent="0.2">
      <c r="B673" s="37">
        <f t="shared" si="325"/>
        <v>13</v>
      </c>
      <c r="C673" s="37">
        <f t="shared" si="326"/>
        <v>3</v>
      </c>
      <c r="D673" s="37" t="str">
        <f t="shared" si="327"/>
        <v>2013_13_3</v>
      </c>
      <c r="E673" s="37" t="str">
        <f t="shared" si="329"/>
        <v>3_3_13</v>
      </c>
      <c r="F673" s="37">
        <f t="shared" si="330"/>
        <v>3</v>
      </c>
      <c r="G673" s="37">
        <f t="shared" si="331"/>
        <v>74</v>
      </c>
      <c r="H673" s="37">
        <f t="shared" si="332"/>
        <v>3074</v>
      </c>
      <c r="I673" s="44">
        <v>2013</v>
      </c>
      <c r="J673" s="44" t="s">
        <v>111</v>
      </c>
      <c r="K673" s="44" t="s">
        <v>114</v>
      </c>
      <c r="L673" s="44" t="str">
        <f t="shared" si="333"/>
        <v>2013_農業</v>
      </c>
      <c r="M673" s="44" t="str">
        <f t="shared" si="334"/>
        <v>2013_農業_総合実習</v>
      </c>
      <c r="N673" s="44">
        <f t="shared" si="328"/>
        <v>3074</v>
      </c>
      <c r="P673" s="44">
        <f t="shared" si="335"/>
        <v>672</v>
      </c>
    </row>
    <row r="674" spans="2:16" x14ac:dyDescent="0.2">
      <c r="B674" s="37">
        <f t="shared" si="325"/>
        <v>13</v>
      </c>
      <c r="C674" s="37">
        <f t="shared" si="326"/>
        <v>4</v>
      </c>
      <c r="D674" s="37" t="str">
        <f t="shared" si="327"/>
        <v>2013_13_4</v>
      </c>
      <c r="E674" s="37" t="str">
        <f t="shared" si="329"/>
        <v>3_4_13</v>
      </c>
      <c r="F674" s="37">
        <f t="shared" si="330"/>
        <v>3</v>
      </c>
      <c r="G674" s="37">
        <f t="shared" si="331"/>
        <v>75</v>
      </c>
      <c r="H674" s="37">
        <f t="shared" si="332"/>
        <v>3075</v>
      </c>
      <c r="I674" s="44">
        <v>2013</v>
      </c>
      <c r="J674" s="44" t="s">
        <v>111</v>
      </c>
      <c r="K674" s="44" t="s">
        <v>349</v>
      </c>
      <c r="L674" s="44" t="str">
        <f t="shared" si="333"/>
        <v>2013_農業</v>
      </c>
      <c r="M674" s="44" t="str">
        <f t="shared" si="334"/>
        <v>2013_農業_農業情報処理</v>
      </c>
      <c r="N674" s="44">
        <f t="shared" si="328"/>
        <v>3075</v>
      </c>
      <c r="P674" s="44">
        <f t="shared" si="335"/>
        <v>673</v>
      </c>
    </row>
    <row r="675" spans="2:16" x14ac:dyDescent="0.2">
      <c r="B675" s="37">
        <f t="shared" si="325"/>
        <v>13</v>
      </c>
      <c r="C675" s="37">
        <f t="shared" si="326"/>
        <v>5</v>
      </c>
      <c r="D675" s="37" t="str">
        <f t="shared" si="327"/>
        <v>2013_13_5</v>
      </c>
      <c r="E675" s="37" t="str">
        <f t="shared" si="329"/>
        <v>3_5_13</v>
      </c>
      <c r="F675" s="37">
        <f t="shared" si="330"/>
        <v>3</v>
      </c>
      <c r="G675" s="37">
        <f t="shared" si="331"/>
        <v>76</v>
      </c>
      <c r="H675" s="37">
        <f t="shared" si="332"/>
        <v>3076</v>
      </c>
      <c r="I675" s="44">
        <v>2013</v>
      </c>
      <c r="J675" s="44" t="s">
        <v>111</v>
      </c>
      <c r="K675" s="44" t="s">
        <v>116</v>
      </c>
      <c r="L675" s="44" t="str">
        <f t="shared" si="333"/>
        <v>2013_農業</v>
      </c>
      <c r="M675" s="44" t="str">
        <f t="shared" si="334"/>
        <v>2013_農業_作物</v>
      </c>
      <c r="N675" s="44">
        <f t="shared" si="328"/>
        <v>3076</v>
      </c>
      <c r="P675" s="44">
        <f t="shared" si="335"/>
        <v>674</v>
      </c>
    </row>
    <row r="676" spans="2:16" x14ac:dyDescent="0.2">
      <c r="B676" s="37">
        <f t="shared" si="325"/>
        <v>13</v>
      </c>
      <c r="C676" s="37">
        <f t="shared" si="326"/>
        <v>6</v>
      </c>
      <c r="D676" s="37" t="str">
        <f t="shared" si="327"/>
        <v>2013_13_6</v>
      </c>
      <c r="E676" s="37" t="str">
        <f t="shared" si="329"/>
        <v>3_6_13</v>
      </c>
      <c r="F676" s="37">
        <f t="shared" si="330"/>
        <v>3</v>
      </c>
      <c r="G676" s="37">
        <f t="shared" si="331"/>
        <v>77</v>
      </c>
      <c r="H676" s="37">
        <f t="shared" si="332"/>
        <v>3077</v>
      </c>
      <c r="I676" s="44">
        <v>2013</v>
      </c>
      <c r="J676" s="44" t="s">
        <v>111</v>
      </c>
      <c r="K676" s="44" t="s">
        <v>117</v>
      </c>
      <c r="L676" s="44" t="str">
        <f t="shared" si="333"/>
        <v>2013_農業</v>
      </c>
      <c r="M676" s="44" t="str">
        <f t="shared" si="334"/>
        <v>2013_農業_野菜</v>
      </c>
      <c r="N676" s="44">
        <f t="shared" si="328"/>
        <v>3077</v>
      </c>
      <c r="P676" s="44">
        <f t="shared" si="335"/>
        <v>675</v>
      </c>
    </row>
    <row r="677" spans="2:16" x14ac:dyDescent="0.2">
      <c r="B677" s="37">
        <f t="shared" si="325"/>
        <v>13</v>
      </c>
      <c r="C677" s="37">
        <f t="shared" si="326"/>
        <v>7</v>
      </c>
      <c r="D677" s="37" t="str">
        <f t="shared" si="327"/>
        <v>2013_13_7</v>
      </c>
      <c r="E677" s="37" t="str">
        <f t="shared" si="329"/>
        <v>3_7_13</v>
      </c>
      <c r="F677" s="37">
        <f t="shared" si="330"/>
        <v>3</v>
      </c>
      <c r="G677" s="37">
        <f t="shared" si="331"/>
        <v>78</v>
      </c>
      <c r="H677" s="37">
        <f t="shared" si="332"/>
        <v>3078</v>
      </c>
      <c r="I677" s="44">
        <v>2013</v>
      </c>
      <c r="J677" s="44" t="s">
        <v>111</v>
      </c>
      <c r="K677" s="44" t="s">
        <v>118</v>
      </c>
      <c r="L677" s="44" t="str">
        <f t="shared" si="333"/>
        <v>2013_農業</v>
      </c>
      <c r="M677" s="44" t="str">
        <f t="shared" si="334"/>
        <v>2013_農業_果樹</v>
      </c>
      <c r="N677" s="44">
        <f t="shared" si="328"/>
        <v>3078</v>
      </c>
      <c r="P677" s="44">
        <f t="shared" si="335"/>
        <v>676</v>
      </c>
    </row>
    <row r="678" spans="2:16" x14ac:dyDescent="0.2">
      <c r="B678" s="37">
        <f t="shared" si="325"/>
        <v>13</v>
      </c>
      <c r="C678" s="37">
        <f t="shared" si="326"/>
        <v>8</v>
      </c>
      <c r="D678" s="37" t="str">
        <f t="shared" si="327"/>
        <v>2013_13_8</v>
      </c>
      <c r="E678" s="37" t="str">
        <f t="shared" si="329"/>
        <v>3_8_13</v>
      </c>
      <c r="F678" s="37">
        <f t="shared" si="330"/>
        <v>3</v>
      </c>
      <c r="G678" s="37">
        <f t="shared" si="331"/>
        <v>79</v>
      </c>
      <c r="H678" s="37">
        <f t="shared" si="332"/>
        <v>3079</v>
      </c>
      <c r="I678" s="44">
        <v>2013</v>
      </c>
      <c r="J678" s="44" t="s">
        <v>111</v>
      </c>
      <c r="K678" s="44" t="s">
        <v>119</v>
      </c>
      <c r="L678" s="44" t="str">
        <f t="shared" si="333"/>
        <v>2013_農業</v>
      </c>
      <c r="M678" s="44" t="str">
        <f t="shared" si="334"/>
        <v>2013_農業_草花</v>
      </c>
      <c r="N678" s="44">
        <f t="shared" si="328"/>
        <v>3079</v>
      </c>
      <c r="P678" s="44">
        <f t="shared" si="335"/>
        <v>677</v>
      </c>
    </row>
    <row r="679" spans="2:16" x14ac:dyDescent="0.2">
      <c r="B679" s="37">
        <f t="shared" si="325"/>
        <v>13</v>
      </c>
      <c r="C679" s="37">
        <f t="shared" si="326"/>
        <v>9</v>
      </c>
      <c r="D679" s="37" t="str">
        <f t="shared" si="327"/>
        <v>2013_13_9</v>
      </c>
      <c r="E679" s="37" t="str">
        <f t="shared" si="329"/>
        <v>3_9_13</v>
      </c>
      <c r="F679" s="37">
        <f t="shared" si="330"/>
        <v>3</v>
      </c>
      <c r="G679" s="37">
        <f t="shared" si="331"/>
        <v>80</v>
      </c>
      <c r="H679" s="37">
        <f t="shared" si="332"/>
        <v>3080</v>
      </c>
      <c r="I679" s="44">
        <v>2013</v>
      </c>
      <c r="J679" s="44" t="s">
        <v>111</v>
      </c>
      <c r="K679" s="44" t="s">
        <v>120</v>
      </c>
      <c r="L679" s="44" t="str">
        <f t="shared" si="333"/>
        <v>2013_農業</v>
      </c>
      <c r="M679" s="44" t="str">
        <f t="shared" si="334"/>
        <v>2013_農業_畜産</v>
      </c>
      <c r="N679" s="44">
        <f t="shared" si="328"/>
        <v>3080</v>
      </c>
      <c r="P679" s="44">
        <f t="shared" si="335"/>
        <v>678</v>
      </c>
    </row>
    <row r="680" spans="2:16" x14ac:dyDescent="0.2">
      <c r="B680" s="37">
        <f t="shared" si="325"/>
        <v>13</v>
      </c>
      <c r="C680" s="37">
        <f t="shared" si="326"/>
        <v>10</v>
      </c>
      <c r="D680" s="37" t="str">
        <f t="shared" si="327"/>
        <v>2013_13_10</v>
      </c>
      <c r="E680" s="37" t="str">
        <f t="shared" si="329"/>
        <v>3_10_13</v>
      </c>
      <c r="F680" s="37">
        <f t="shared" si="330"/>
        <v>3</v>
      </c>
      <c r="G680" s="37">
        <f t="shared" si="331"/>
        <v>81</v>
      </c>
      <c r="H680" s="37">
        <f t="shared" si="332"/>
        <v>3081</v>
      </c>
      <c r="I680" s="44">
        <v>2013</v>
      </c>
      <c r="J680" s="44" t="s">
        <v>111</v>
      </c>
      <c r="K680" s="44" t="s">
        <v>123</v>
      </c>
      <c r="L680" s="44" t="str">
        <f t="shared" si="333"/>
        <v>2013_農業</v>
      </c>
      <c r="M680" s="44" t="str">
        <f t="shared" si="334"/>
        <v>2013_農業_農業経営</v>
      </c>
      <c r="N680" s="44">
        <f t="shared" si="328"/>
        <v>3081</v>
      </c>
      <c r="P680" s="44">
        <f t="shared" si="335"/>
        <v>679</v>
      </c>
    </row>
    <row r="681" spans="2:16" x14ac:dyDescent="0.2">
      <c r="B681" s="37">
        <f t="shared" si="325"/>
        <v>13</v>
      </c>
      <c r="C681" s="37">
        <f t="shared" si="326"/>
        <v>11</v>
      </c>
      <c r="D681" s="37" t="str">
        <f t="shared" si="327"/>
        <v>2013_13_11</v>
      </c>
      <c r="E681" s="37" t="str">
        <f t="shared" si="329"/>
        <v>3_11_13</v>
      </c>
      <c r="F681" s="37">
        <f t="shared" si="330"/>
        <v>3</v>
      </c>
      <c r="G681" s="37">
        <f t="shared" si="331"/>
        <v>82</v>
      </c>
      <c r="H681" s="37">
        <f t="shared" si="332"/>
        <v>3082</v>
      </c>
      <c r="I681" s="44">
        <v>2013</v>
      </c>
      <c r="J681" s="44" t="s">
        <v>111</v>
      </c>
      <c r="K681" s="44" t="s">
        <v>124</v>
      </c>
      <c r="L681" s="44" t="str">
        <f t="shared" si="333"/>
        <v>2013_農業</v>
      </c>
      <c r="M681" s="44" t="str">
        <f t="shared" si="334"/>
        <v>2013_農業_農業機械</v>
      </c>
      <c r="N681" s="44">
        <f t="shared" si="328"/>
        <v>3082</v>
      </c>
      <c r="P681" s="44">
        <f t="shared" si="335"/>
        <v>680</v>
      </c>
    </row>
    <row r="682" spans="2:16" x14ac:dyDescent="0.2">
      <c r="B682" s="37">
        <f t="shared" si="325"/>
        <v>13</v>
      </c>
      <c r="C682" s="37">
        <f t="shared" si="326"/>
        <v>12</v>
      </c>
      <c r="D682" s="37" t="str">
        <f t="shared" si="327"/>
        <v>2013_13_12</v>
      </c>
      <c r="E682" s="37" t="str">
        <f t="shared" si="329"/>
        <v>3_12_13</v>
      </c>
      <c r="F682" s="37">
        <f t="shared" si="330"/>
        <v>3</v>
      </c>
      <c r="G682" s="37">
        <f t="shared" si="331"/>
        <v>83</v>
      </c>
      <c r="H682" s="37">
        <f t="shared" si="332"/>
        <v>3083</v>
      </c>
      <c r="I682" s="44">
        <v>2013</v>
      </c>
      <c r="J682" s="44" t="s">
        <v>111</v>
      </c>
      <c r="K682" s="44" t="s">
        <v>126</v>
      </c>
      <c r="L682" s="44" t="str">
        <f t="shared" si="333"/>
        <v>2013_農業</v>
      </c>
      <c r="M682" s="44" t="str">
        <f t="shared" si="334"/>
        <v>2013_農業_食品製造</v>
      </c>
      <c r="N682" s="44">
        <f t="shared" si="328"/>
        <v>3083</v>
      </c>
      <c r="P682" s="44">
        <f t="shared" si="335"/>
        <v>681</v>
      </c>
    </row>
    <row r="683" spans="2:16" x14ac:dyDescent="0.2">
      <c r="B683" s="37">
        <f t="shared" si="325"/>
        <v>13</v>
      </c>
      <c r="C683" s="37">
        <f t="shared" si="326"/>
        <v>13</v>
      </c>
      <c r="D683" s="37" t="str">
        <f t="shared" si="327"/>
        <v>2013_13_13</v>
      </c>
      <c r="E683" s="37" t="str">
        <f t="shared" si="329"/>
        <v>3_13_13</v>
      </c>
      <c r="F683" s="37">
        <f t="shared" si="330"/>
        <v>3</v>
      </c>
      <c r="G683" s="37">
        <f t="shared" si="331"/>
        <v>84</v>
      </c>
      <c r="H683" s="37">
        <f t="shared" si="332"/>
        <v>3084</v>
      </c>
      <c r="I683" s="44">
        <v>2013</v>
      </c>
      <c r="J683" s="44" t="s">
        <v>111</v>
      </c>
      <c r="K683" s="44" t="s">
        <v>127</v>
      </c>
      <c r="L683" s="44" t="str">
        <f t="shared" si="333"/>
        <v>2013_農業</v>
      </c>
      <c r="M683" s="44" t="str">
        <f t="shared" si="334"/>
        <v>2013_農業_食品化学</v>
      </c>
      <c r="N683" s="44">
        <f t="shared" si="328"/>
        <v>3084</v>
      </c>
      <c r="P683" s="44">
        <f t="shared" si="335"/>
        <v>682</v>
      </c>
    </row>
    <row r="684" spans="2:16" x14ac:dyDescent="0.2">
      <c r="B684" s="37">
        <f t="shared" si="325"/>
        <v>13</v>
      </c>
      <c r="C684" s="37">
        <f t="shared" si="326"/>
        <v>14</v>
      </c>
      <c r="D684" s="37" t="str">
        <f t="shared" si="327"/>
        <v>2013_13_14</v>
      </c>
      <c r="E684" s="37" t="str">
        <f t="shared" si="329"/>
        <v>3_14_13</v>
      </c>
      <c r="F684" s="37">
        <f t="shared" si="330"/>
        <v>3</v>
      </c>
      <c r="G684" s="37">
        <f t="shared" si="331"/>
        <v>85</v>
      </c>
      <c r="H684" s="37">
        <f t="shared" si="332"/>
        <v>3085</v>
      </c>
      <c r="I684" s="44">
        <v>2013</v>
      </c>
      <c r="J684" s="44" t="s">
        <v>111</v>
      </c>
      <c r="K684" s="44" t="s">
        <v>380</v>
      </c>
      <c r="L684" s="44" t="str">
        <f t="shared" si="333"/>
        <v>2013_農業</v>
      </c>
      <c r="M684" s="44" t="str">
        <f t="shared" si="334"/>
        <v>2013_農業_微生物利用</v>
      </c>
      <c r="N684" s="44">
        <f t="shared" si="328"/>
        <v>3085</v>
      </c>
      <c r="P684" s="44">
        <f t="shared" si="335"/>
        <v>683</v>
      </c>
    </row>
    <row r="685" spans="2:16" x14ac:dyDescent="0.2">
      <c r="B685" s="37">
        <f t="shared" si="325"/>
        <v>13</v>
      </c>
      <c r="C685" s="37">
        <f t="shared" si="326"/>
        <v>15</v>
      </c>
      <c r="D685" s="37" t="str">
        <f t="shared" si="327"/>
        <v>2013_13_15</v>
      </c>
      <c r="E685" s="37" t="str">
        <f t="shared" si="329"/>
        <v>3_15_13</v>
      </c>
      <c r="F685" s="37">
        <f t="shared" si="330"/>
        <v>3</v>
      </c>
      <c r="G685" s="37">
        <f t="shared" si="331"/>
        <v>86</v>
      </c>
      <c r="H685" s="37">
        <f t="shared" si="332"/>
        <v>3086</v>
      </c>
      <c r="I685" s="44">
        <v>2013</v>
      </c>
      <c r="J685" s="44" t="s">
        <v>111</v>
      </c>
      <c r="K685" s="44" t="s">
        <v>125</v>
      </c>
      <c r="L685" s="44" t="str">
        <f t="shared" si="333"/>
        <v>2013_農業</v>
      </c>
      <c r="M685" s="44" t="str">
        <f t="shared" si="334"/>
        <v>2013_農業_植物バイオテクノロジー</v>
      </c>
      <c r="N685" s="44">
        <f t="shared" si="328"/>
        <v>3086</v>
      </c>
      <c r="P685" s="44">
        <f t="shared" si="335"/>
        <v>684</v>
      </c>
    </row>
    <row r="686" spans="2:16" x14ac:dyDescent="0.2">
      <c r="B686" s="37">
        <f t="shared" si="325"/>
        <v>13</v>
      </c>
      <c r="C686" s="37">
        <f t="shared" si="326"/>
        <v>16</v>
      </c>
      <c r="D686" s="37" t="str">
        <f t="shared" si="327"/>
        <v>2013_13_16</v>
      </c>
      <c r="E686" s="37" t="str">
        <f t="shared" si="329"/>
        <v>3_16_13</v>
      </c>
      <c r="F686" s="37">
        <f t="shared" si="330"/>
        <v>3</v>
      </c>
      <c r="G686" s="37">
        <f t="shared" si="331"/>
        <v>87</v>
      </c>
      <c r="H686" s="37">
        <f t="shared" si="332"/>
        <v>3087</v>
      </c>
      <c r="I686" s="44">
        <v>2013</v>
      </c>
      <c r="J686" s="44" t="s">
        <v>111</v>
      </c>
      <c r="K686" s="44" t="s">
        <v>381</v>
      </c>
      <c r="L686" s="44" t="str">
        <f t="shared" si="333"/>
        <v>2013_農業</v>
      </c>
      <c r="M686" s="44" t="str">
        <f t="shared" si="334"/>
        <v>2013_農業_動物バイオテクノロジー</v>
      </c>
      <c r="N686" s="44">
        <f t="shared" si="328"/>
        <v>3087</v>
      </c>
      <c r="P686" s="44">
        <f t="shared" si="335"/>
        <v>685</v>
      </c>
    </row>
    <row r="687" spans="2:16" x14ac:dyDescent="0.2">
      <c r="B687" s="37">
        <f t="shared" si="325"/>
        <v>13</v>
      </c>
      <c r="C687" s="37">
        <f t="shared" si="326"/>
        <v>17</v>
      </c>
      <c r="D687" s="37" t="str">
        <f t="shared" si="327"/>
        <v>2013_13_17</v>
      </c>
      <c r="E687" s="37" t="str">
        <f t="shared" si="329"/>
        <v>3_17_13</v>
      </c>
      <c r="F687" s="37">
        <f t="shared" si="330"/>
        <v>3</v>
      </c>
      <c r="G687" s="37">
        <f t="shared" si="331"/>
        <v>88</v>
      </c>
      <c r="H687" s="37">
        <f t="shared" si="332"/>
        <v>3088</v>
      </c>
      <c r="I687" s="44">
        <v>2013</v>
      </c>
      <c r="J687" s="44" t="s">
        <v>111</v>
      </c>
      <c r="K687" s="44" t="s">
        <v>383</v>
      </c>
      <c r="L687" s="44" t="str">
        <f t="shared" si="333"/>
        <v>2013_農業</v>
      </c>
      <c r="M687" s="44" t="str">
        <f t="shared" si="334"/>
        <v>2013_農業_農業経済</v>
      </c>
      <c r="N687" s="44">
        <f t="shared" si="328"/>
        <v>3088</v>
      </c>
      <c r="P687" s="44">
        <f t="shared" si="335"/>
        <v>686</v>
      </c>
    </row>
    <row r="688" spans="2:16" x14ac:dyDescent="0.2">
      <c r="B688" s="37">
        <f t="shared" si="325"/>
        <v>13</v>
      </c>
      <c r="C688" s="37">
        <f t="shared" si="326"/>
        <v>18</v>
      </c>
      <c r="D688" s="37" t="str">
        <f t="shared" si="327"/>
        <v>2013_13_18</v>
      </c>
      <c r="E688" s="37" t="str">
        <f t="shared" si="329"/>
        <v>3_18_13</v>
      </c>
      <c r="F688" s="37">
        <f t="shared" si="330"/>
        <v>3</v>
      </c>
      <c r="G688" s="37">
        <f t="shared" si="331"/>
        <v>89</v>
      </c>
      <c r="H688" s="37">
        <f t="shared" si="332"/>
        <v>3089</v>
      </c>
      <c r="I688" s="44">
        <v>2013</v>
      </c>
      <c r="J688" s="44" t="s">
        <v>111</v>
      </c>
      <c r="K688" s="44" t="s">
        <v>129</v>
      </c>
      <c r="L688" s="44" t="str">
        <f t="shared" si="333"/>
        <v>2013_農業</v>
      </c>
      <c r="M688" s="44" t="str">
        <f t="shared" si="334"/>
        <v>2013_農業_食品流通</v>
      </c>
      <c r="N688" s="44">
        <f t="shared" si="328"/>
        <v>3089</v>
      </c>
      <c r="P688" s="44">
        <f t="shared" si="335"/>
        <v>687</v>
      </c>
    </row>
    <row r="689" spans="2:16" x14ac:dyDescent="0.2">
      <c r="B689" s="37">
        <f t="shared" si="325"/>
        <v>13</v>
      </c>
      <c r="C689" s="37">
        <f t="shared" si="326"/>
        <v>19</v>
      </c>
      <c r="D689" s="37" t="str">
        <f t="shared" si="327"/>
        <v>2013_13_19</v>
      </c>
      <c r="E689" s="37" t="str">
        <f t="shared" si="329"/>
        <v>3_19_13</v>
      </c>
      <c r="F689" s="37">
        <f t="shared" si="330"/>
        <v>3</v>
      </c>
      <c r="G689" s="37">
        <f t="shared" si="331"/>
        <v>90</v>
      </c>
      <c r="H689" s="37">
        <f t="shared" si="332"/>
        <v>3090</v>
      </c>
      <c r="I689" s="44">
        <v>2013</v>
      </c>
      <c r="J689" s="44" t="s">
        <v>111</v>
      </c>
      <c r="K689" s="44" t="s">
        <v>130</v>
      </c>
      <c r="L689" s="44" t="str">
        <f t="shared" si="333"/>
        <v>2013_農業</v>
      </c>
      <c r="M689" s="44" t="str">
        <f t="shared" si="334"/>
        <v>2013_農業_森林科学</v>
      </c>
      <c r="N689" s="44">
        <f t="shared" si="328"/>
        <v>3090</v>
      </c>
      <c r="P689" s="44">
        <f t="shared" si="335"/>
        <v>688</v>
      </c>
    </row>
    <row r="690" spans="2:16" x14ac:dyDescent="0.2">
      <c r="B690" s="37">
        <f t="shared" si="325"/>
        <v>13</v>
      </c>
      <c r="C690" s="37">
        <f t="shared" si="326"/>
        <v>20</v>
      </c>
      <c r="D690" s="37" t="str">
        <f t="shared" si="327"/>
        <v>2013_13_20</v>
      </c>
      <c r="E690" s="37" t="str">
        <f t="shared" si="329"/>
        <v>3_20_13</v>
      </c>
      <c r="F690" s="37">
        <f t="shared" si="330"/>
        <v>3</v>
      </c>
      <c r="G690" s="37">
        <f t="shared" si="331"/>
        <v>91</v>
      </c>
      <c r="H690" s="37">
        <f t="shared" si="332"/>
        <v>3091</v>
      </c>
      <c r="I690" s="44">
        <v>2013</v>
      </c>
      <c r="J690" s="44" t="s">
        <v>111</v>
      </c>
      <c r="K690" s="44" t="s">
        <v>131</v>
      </c>
      <c r="L690" s="44" t="str">
        <f t="shared" si="333"/>
        <v>2013_農業</v>
      </c>
      <c r="M690" s="44" t="str">
        <f t="shared" si="334"/>
        <v>2013_農業_森林経営</v>
      </c>
      <c r="N690" s="44">
        <f t="shared" si="328"/>
        <v>3091</v>
      </c>
      <c r="P690" s="44">
        <f t="shared" si="335"/>
        <v>689</v>
      </c>
    </row>
    <row r="691" spans="2:16" x14ac:dyDescent="0.2">
      <c r="B691" s="37">
        <f t="shared" si="325"/>
        <v>13</v>
      </c>
      <c r="C691" s="37">
        <f t="shared" si="326"/>
        <v>21</v>
      </c>
      <c r="D691" s="37" t="str">
        <f t="shared" si="327"/>
        <v>2013_13_21</v>
      </c>
      <c r="E691" s="37" t="str">
        <f t="shared" si="329"/>
        <v>3_21_13</v>
      </c>
      <c r="F691" s="37">
        <f t="shared" si="330"/>
        <v>3</v>
      </c>
      <c r="G691" s="37">
        <f t="shared" si="331"/>
        <v>92</v>
      </c>
      <c r="H691" s="37">
        <f t="shared" si="332"/>
        <v>3092</v>
      </c>
      <c r="I691" s="44">
        <v>2013</v>
      </c>
      <c r="J691" s="44" t="s">
        <v>111</v>
      </c>
      <c r="K691" s="44" t="s">
        <v>132</v>
      </c>
      <c r="L691" s="44" t="str">
        <f t="shared" si="333"/>
        <v>2013_農業</v>
      </c>
      <c r="M691" s="44" t="str">
        <f t="shared" si="334"/>
        <v>2013_農業_林産物利用</v>
      </c>
      <c r="N691" s="44">
        <f t="shared" si="328"/>
        <v>3092</v>
      </c>
      <c r="P691" s="44">
        <f t="shared" si="335"/>
        <v>690</v>
      </c>
    </row>
    <row r="692" spans="2:16" x14ac:dyDescent="0.2">
      <c r="B692" s="37">
        <f t="shared" si="325"/>
        <v>13</v>
      </c>
      <c r="C692" s="37">
        <f t="shared" si="326"/>
        <v>22</v>
      </c>
      <c r="D692" s="37" t="str">
        <f t="shared" si="327"/>
        <v>2013_13_22</v>
      </c>
      <c r="E692" s="37" t="str">
        <f t="shared" si="329"/>
        <v>3_22_13</v>
      </c>
      <c r="F692" s="37">
        <f t="shared" si="330"/>
        <v>3</v>
      </c>
      <c r="G692" s="37">
        <f t="shared" si="331"/>
        <v>93</v>
      </c>
      <c r="H692" s="37">
        <f t="shared" si="332"/>
        <v>3093</v>
      </c>
      <c r="I692" s="44">
        <v>2013</v>
      </c>
      <c r="J692" s="44" t="s">
        <v>111</v>
      </c>
      <c r="K692" s="44" t="s">
        <v>133</v>
      </c>
      <c r="L692" s="44" t="str">
        <f t="shared" si="333"/>
        <v>2013_農業</v>
      </c>
      <c r="M692" s="44" t="str">
        <f t="shared" si="334"/>
        <v>2013_農業_農業土木設計</v>
      </c>
      <c r="N692" s="44">
        <f t="shared" si="328"/>
        <v>3093</v>
      </c>
      <c r="P692" s="44">
        <f t="shared" si="335"/>
        <v>691</v>
      </c>
    </row>
    <row r="693" spans="2:16" x14ac:dyDescent="0.2">
      <c r="B693" s="37">
        <f t="shared" si="325"/>
        <v>13</v>
      </c>
      <c r="C693" s="37">
        <f t="shared" si="326"/>
        <v>23</v>
      </c>
      <c r="D693" s="37" t="str">
        <f t="shared" si="327"/>
        <v>2013_13_23</v>
      </c>
      <c r="E693" s="37" t="str">
        <f t="shared" si="329"/>
        <v>3_23_13</v>
      </c>
      <c r="F693" s="37">
        <f t="shared" si="330"/>
        <v>3</v>
      </c>
      <c r="G693" s="37">
        <f t="shared" si="331"/>
        <v>94</v>
      </c>
      <c r="H693" s="37">
        <f t="shared" si="332"/>
        <v>3094</v>
      </c>
      <c r="I693" s="44">
        <v>2013</v>
      </c>
      <c r="J693" s="44" t="s">
        <v>111</v>
      </c>
      <c r="K693" s="44" t="s">
        <v>134</v>
      </c>
      <c r="L693" s="44" t="str">
        <f t="shared" si="333"/>
        <v>2013_農業</v>
      </c>
      <c r="M693" s="44" t="str">
        <f t="shared" si="334"/>
        <v>2013_農業_農業土木施工</v>
      </c>
      <c r="N693" s="44">
        <f t="shared" si="328"/>
        <v>3094</v>
      </c>
      <c r="P693" s="44">
        <f t="shared" si="335"/>
        <v>692</v>
      </c>
    </row>
    <row r="694" spans="2:16" x14ac:dyDescent="0.2">
      <c r="B694" s="37">
        <f t="shared" si="325"/>
        <v>13</v>
      </c>
      <c r="C694" s="37">
        <f t="shared" si="326"/>
        <v>24</v>
      </c>
      <c r="D694" s="37" t="str">
        <f t="shared" si="327"/>
        <v>2013_13_24</v>
      </c>
      <c r="E694" s="37" t="str">
        <f t="shared" si="329"/>
        <v>3_24_13</v>
      </c>
      <c r="F694" s="37">
        <f t="shared" si="330"/>
        <v>3</v>
      </c>
      <c r="G694" s="37">
        <f t="shared" si="331"/>
        <v>95</v>
      </c>
      <c r="H694" s="37">
        <f t="shared" si="332"/>
        <v>3095</v>
      </c>
      <c r="I694" s="44">
        <v>2013</v>
      </c>
      <c r="J694" s="44" t="s">
        <v>111</v>
      </c>
      <c r="K694" s="44" t="s">
        <v>135</v>
      </c>
      <c r="L694" s="44" t="str">
        <f t="shared" si="333"/>
        <v>2013_農業</v>
      </c>
      <c r="M694" s="44" t="str">
        <f t="shared" si="334"/>
        <v>2013_農業_水循環</v>
      </c>
      <c r="N694" s="44">
        <f t="shared" si="328"/>
        <v>3095</v>
      </c>
      <c r="P694" s="44">
        <f t="shared" si="335"/>
        <v>693</v>
      </c>
    </row>
    <row r="695" spans="2:16" x14ac:dyDescent="0.2">
      <c r="B695" s="37">
        <f t="shared" si="325"/>
        <v>13</v>
      </c>
      <c r="C695" s="37">
        <f t="shared" si="326"/>
        <v>25</v>
      </c>
      <c r="D695" s="37" t="str">
        <f t="shared" si="327"/>
        <v>2013_13_25</v>
      </c>
      <c r="E695" s="37" t="str">
        <f t="shared" si="329"/>
        <v>3_25_13</v>
      </c>
      <c r="F695" s="37">
        <f t="shared" si="330"/>
        <v>3</v>
      </c>
      <c r="G695" s="37">
        <f t="shared" si="331"/>
        <v>96</v>
      </c>
      <c r="H695" s="37">
        <f t="shared" si="332"/>
        <v>3096</v>
      </c>
      <c r="I695" s="44">
        <v>2013</v>
      </c>
      <c r="J695" s="44" t="s">
        <v>111</v>
      </c>
      <c r="K695" s="44" t="s">
        <v>136</v>
      </c>
      <c r="L695" s="44" t="str">
        <f t="shared" si="333"/>
        <v>2013_農業</v>
      </c>
      <c r="M695" s="44" t="str">
        <f t="shared" si="334"/>
        <v>2013_農業_造園計画</v>
      </c>
      <c r="N695" s="44">
        <f t="shared" si="328"/>
        <v>3096</v>
      </c>
      <c r="P695" s="44">
        <f t="shared" si="335"/>
        <v>694</v>
      </c>
    </row>
    <row r="696" spans="2:16" x14ac:dyDescent="0.2">
      <c r="B696" s="37">
        <f t="shared" si="325"/>
        <v>13</v>
      </c>
      <c r="C696" s="37">
        <f t="shared" si="326"/>
        <v>26</v>
      </c>
      <c r="D696" s="37" t="str">
        <f t="shared" si="327"/>
        <v>2013_13_26</v>
      </c>
      <c r="E696" s="37" t="str">
        <f t="shared" si="329"/>
        <v>3_26_13</v>
      </c>
      <c r="F696" s="37">
        <f t="shared" si="330"/>
        <v>3</v>
      </c>
      <c r="G696" s="37">
        <f t="shared" si="331"/>
        <v>97</v>
      </c>
      <c r="H696" s="37">
        <f t="shared" si="332"/>
        <v>3097</v>
      </c>
      <c r="I696" s="44">
        <v>2013</v>
      </c>
      <c r="J696" s="44" t="s">
        <v>111</v>
      </c>
      <c r="K696" s="44" t="s">
        <v>388</v>
      </c>
      <c r="L696" s="44" t="str">
        <f t="shared" si="333"/>
        <v>2013_農業</v>
      </c>
      <c r="M696" s="44" t="str">
        <f t="shared" si="334"/>
        <v>2013_農業_造園技術</v>
      </c>
      <c r="N696" s="44">
        <f t="shared" si="328"/>
        <v>3097</v>
      </c>
      <c r="P696" s="44">
        <f t="shared" si="335"/>
        <v>695</v>
      </c>
    </row>
    <row r="697" spans="2:16" x14ac:dyDescent="0.2">
      <c r="B697" s="37">
        <f t="shared" si="325"/>
        <v>13</v>
      </c>
      <c r="C697" s="37">
        <f t="shared" si="326"/>
        <v>27</v>
      </c>
      <c r="D697" s="37" t="str">
        <f t="shared" si="327"/>
        <v>2013_13_27</v>
      </c>
      <c r="E697" s="37" t="str">
        <f t="shared" si="329"/>
        <v>3_27_13</v>
      </c>
      <c r="F697" s="37">
        <f t="shared" si="330"/>
        <v>3</v>
      </c>
      <c r="G697" s="37">
        <f t="shared" si="331"/>
        <v>98</v>
      </c>
      <c r="H697" s="37">
        <f t="shared" si="332"/>
        <v>3098</v>
      </c>
      <c r="I697" s="44">
        <v>2013</v>
      </c>
      <c r="J697" s="44" t="s">
        <v>111</v>
      </c>
      <c r="K697" s="44" t="s">
        <v>390</v>
      </c>
      <c r="L697" s="44" t="str">
        <f t="shared" si="333"/>
        <v>2013_農業</v>
      </c>
      <c r="M697" s="44" t="str">
        <f t="shared" si="334"/>
        <v>2013_農業_環境緑化材料</v>
      </c>
      <c r="N697" s="44">
        <f t="shared" si="328"/>
        <v>3098</v>
      </c>
      <c r="P697" s="44">
        <f t="shared" si="335"/>
        <v>696</v>
      </c>
    </row>
    <row r="698" spans="2:16" x14ac:dyDescent="0.2">
      <c r="B698" s="37">
        <f t="shared" si="325"/>
        <v>13</v>
      </c>
      <c r="C698" s="37">
        <f t="shared" si="326"/>
        <v>28</v>
      </c>
      <c r="D698" s="37" t="str">
        <f t="shared" si="327"/>
        <v>2013_13_28</v>
      </c>
      <c r="E698" s="37" t="str">
        <f t="shared" si="329"/>
        <v>3_28_13</v>
      </c>
      <c r="F698" s="37">
        <f t="shared" si="330"/>
        <v>3</v>
      </c>
      <c r="G698" s="37">
        <f t="shared" si="331"/>
        <v>99</v>
      </c>
      <c r="H698" s="37">
        <f t="shared" si="332"/>
        <v>3099</v>
      </c>
      <c r="I698" s="44">
        <v>2013</v>
      </c>
      <c r="J698" s="44" t="s">
        <v>111</v>
      </c>
      <c r="K698" s="44" t="s">
        <v>139</v>
      </c>
      <c r="L698" s="44" t="str">
        <f t="shared" si="333"/>
        <v>2013_農業</v>
      </c>
      <c r="M698" s="44" t="str">
        <f t="shared" si="334"/>
        <v>2013_農業_測量</v>
      </c>
      <c r="N698" s="44">
        <f t="shared" si="328"/>
        <v>3099</v>
      </c>
      <c r="P698" s="44">
        <f t="shared" si="335"/>
        <v>697</v>
      </c>
    </row>
    <row r="699" spans="2:16" x14ac:dyDescent="0.2">
      <c r="B699" s="37">
        <f t="shared" si="325"/>
        <v>13</v>
      </c>
      <c r="C699" s="37">
        <f t="shared" si="326"/>
        <v>29</v>
      </c>
      <c r="D699" s="37" t="str">
        <f t="shared" si="327"/>
        <v>2013_13_29</v>
      </c>
      <c r="E699" s="37" t="str">
        <f t="shared" si="329"/>
        <v>3_29_13</v>
      </c>
      <c r="F699" s="37">
        <f t="shared" si="330"/>
        <v>3</v>
      </c>
      <c r="G699" s="37">
        <f t="shared" si="331"/>
        <v>100</v>
      </c>
      <c r="H699" s="37">
        <f t="shared" si="332"/>
        <v>3100</v>
      </c>
      <c r="I699" s="44">
        <v>2013</v>
      </c>
      <c r="J699" s="44" t="s">
        <v>111</v>
      </c>
      <c r="K699" s="44" t="s">
        <v>140</v>
      </c>
      <c r="L699" s="44" t="str">
        <f t="shared" si="333"/>
        <v>2013_農業</v>
      </c>
      <c r="M699" s="44" t="str">
        <f t="shared" si="334"/>
        <v>2013_農業_生物活用</v>
      </c>
      <c r="N699" s="44">
        <f t="shared" si="328"/>
        <v>3100</v>
      </c>
      <c r="P699" s="44">
        <f t="shared" si="335"/>
        <v>698</v>
      </c>
    </row>
    <row r="700" spans="2:16" x14ac:dyDescent="0.2">
      <c r="B700" s="37">
        <f t="shared" si="325"/>
        <v>13</v>
      </c>
      <c r="C700" s="37">
        <f t="shared" si="326"/>
        <v>30</v>
      </c>
      <c r="D700" s="37" t="str">
        <f t="shared" si="327"/>
        <v>2013_13_30</v>
      </c>
      <c r="E700" s="37" t="str">
        <f t="shared" si="329"/>
        <v>3_30_13</v>
      </c>
      <c r="F700" s="37">
        <f t="shared" si="330"/>
        <v>3</v>
      </c>
      <c r="G700" s="37">
        <f t="shared" si="331"/>
        <v>101</v>
      </c>
      <c r="H700" s="37">
        <f t="shared" si="332"/>
        <v>3101</v>
      </c>
      <c r="I700" s="44">
        <v>2013</v>
      </c>
      <c r="J700" s="44" t="s">
        <v>111</v>
      </c>
      <c r="K700" s="44" t="s">
        <v>391</v>
      </c>
      <c r="L700" s="44" t="str">
        <f t="shared" si="333"/>
        <v>2013_農業</v>
      </c>
      <c r="M700" s="44" t="str">
        <f t="shared" si="334"/>
        <v>2013_農業_グリーンライフ</v>
      </c>
      <c r="N700" s="44">
        <f t="shared" si="328"/>
        <v>3101</v>
      </c>
      <c r="P700" s="44">
        <f t="shared" si="335"/>
        <v>699</v>
      </c>
    </row>
    <row r="701" spans="2:16" x14ac:dyDescent="0.2">
      <c r="B701" s="37">
        <f t="shared" si="325"/>
        <v>13</v>
      </c>
      <c r="C701" s="37">
        <f t="shared" si="326"/>
        <v>31</v>
      </c>
      <c r="D701" s="37" t="str">
        <f t="shared" si="327"/>
        <v>2013_13_31</v>
      </c>
      <c r="E701" s="37" t="str">
        <f t="shared" si="329"/>
        <v>3_31_13</v>
      </c>
      <c r="F701" s="37">
        <f t="shared" si="330"/>
        <v>3</v>
      </c>
      <c r="G701" s="37">
        <f t="shared" si="331"/>
        <v>102</v>
      </c>
      <c r="H701" s="37">
        <f t="shared" si="332"/>
        <v>3102</v>
      </c>
      <c r="I701" s="44">
        <v>2013</v>
      </c>
      <c r="J701" s="44" t="s">
        <v>640</v>
      </c>
      <c r="K701" s="44" t="s">
        <v>568</v>
      </c>
      <c r="L701" s="44" t="str">
        <f t="shared" si="333"/>
        <v>2013_農業</v>
      </c>
      <c r="M701" s="44" t="str">
        <f t="shared" si="334"/>
        <v>2013_農業_学校設定科目</v>
      </c>
      <c r="N701" s="44">
        <f t="shared" si="328"/>
        <v>3102</v>
      </c>
      <c r="P701" s="44">
        <f t="shared" si="335"/>
        <v>700</v>
      </c>
    </row>
    <row r="702" spans="2:16" x14ac:dyDescent="0.2">
      <c r="B702" s="37">
        <f t="shared" si="325"/>
        <v>14</v>
      </c>
      <c r="C702" s="37">
        <f t="shared" si="326"/>
        <v>1</v>
      </c>
      <c r="D702" s="37" t="str">
        <f t="shared" si="327"/>
        <v>2013_14_1</v>
      </c>
      <c r="E702" s="37" t="str">
        <f t="shared" si="329"/>
        <v>3_1_14</v>
      </c>
      <c r="F702" s="37">
        <f t="shared" si="330"/>
        <v>3</v>
      </c>
      <c r="G702" s="37">
        <f t="shared" si="331"/>
        <v>103</v>
      </c>
      <c r="H702" s="37">
        <f t="shared" si="332"/>
        <v>3103</v>
      </c>
      <c r="I702" s="44">
        <v>2013</v>
      </c>
      <c r="J702" s="44" t="s">
        <v>641</v>
      </c>
      <c r="K702" s="44" t="s">
        <v>143</v>
      </c>
      <c r="L702" s="44" t="str">
        <f t="shared" si="333"/>
        <v>2013_工業</v>
      </c>
      <c r="M702" s="44" t="str">
        <f t="shared" si="334"/>
        <v>2013_工業_工業技術基礎</v>
      </c>
      <c r="N702" s="44">
        <f t="shared" si="328"/>
        <v>3103</v>
      </c>
      <c r="P702" s="44">
        <f t="shared" si="335"/>
        <v>701</v>
      </c>
    </row>
    <row r="703" spans="2:16" x14ac:dyDescent="0.2">
      <c r="B703" s="37">
        <f t="shared" si="325"/>
        <v>14</v>
      </c>
      <c r="C703" s="37">
        <f t="shared" si="326"/>
        <v>2</v>
      </c>
      <c r="D703" s="37" t="str">
        <f t="shared" si="327"/>
        <v>2013_14_2</v>
      </c>
      <c r="E703" s="37" t="str">
        <f t="shared" si="329"/>
        <v>3_2_14</v>
      </c>
      <c r="F703" s="37">
        <f t="shared" si="330"/>
        <v>3</v>
      </c>
      <c r="G703" s="37">
        <f t="shared" si="331"/>
        <v>104</v>
      </c>
      <c r="H703" s="37">
        <f t="shared" si="332"/>
        <v>3104</v>
      </c>
      <c r="I703" s="44">
        <v>2013</v>
      </c>
      <c r="J703" s="44" t="s">
        <v>142</v>
      </c>
      <c r="K703" s="44" t="s">
        <v>113</v>
      </c>
      <c r="L703" s="44" t="str">
        <f t="shared" si="333"/>
        <v>2013_工業</v>
      </c>
      <c r="M703" s="44" t="str">
        <f t="shared" si="334"/>
        <v>2013_工業_課題研究</v>
      </c>
      <c r="N703" s="44">
        <f t="shared" si="328"/>
        <v>3104</v>
      </c>
      <c r="P703" s="44">
        <f t="shared" si="335"/>
        <v>702</v>
      </c>
    </row>
    <row r="704" spans="2:16" x14ac:dyDescent="0.2">
      <c r="B704" s="37">
        <f t="shared" si="325"/>
        <v>14</v>
      </c>
      <c r="C704" s="37">
        <f t="shared" si="326"/>
        <v>3</v>
      </c>
      <c r="D704" s="37" t="str">
        <f t="shared" si="327"/>
        <v>2013_14_3</v>
      </c>
      <c r="E704" s="37" t="str">
        <f t="shared" si="329"/>
        <v>3_3_14</v>
      </c>
      <c r="F704" s="37">
        <f t="shared" si="330"/>
        <v>3</v>
      </c>
      <c r="G704" s="37">
        <f t="shared" si="331"/>
        <v>105</v>
      </c>
      <c r="H704" s="37">
        <f t="shared" si="332"/>
        <v>3105</v>
      </c>
      <c r="I704" s="44">
        <v>2013</v>
      </c>
      <c r="J704" s="44" t="s">
        <v>142</v>
      </c>
      <c r="K704" s="44" t="s">
        <v>144</v>
      </c>
      <c r="L704" s="44" t="str">
        <f t="shared" si="333"/>
        <v>2013_工業</v>
      </c>
      <c r="M704" s="44" t="str">
        <f t="shared" si="334"/>
        <v>2013_工業_実習</v>
      </c>
      <c r="N704" s="44">
        <f t="shared" si="328"/>
        <v>3105</v>
      </c>
      <c r="P704" s="44">
        <f t="shared" si="335"/>
        <v>703</v>
      </c>
    </row>
    <row r="705" spans="2:16" x14ac:dyDescent="0.2">
      <c r="B705" s="37">
        <f t="shared" si="325"/>
        <v>14</v>
      </c>
      <c r="C705" s="37">
        <f t="shared" si="326"/>
        <v>4</v>
      </c>
      <c r="D705" s="37" t="str">
        <f t="shared" si="327"/>
        <v>2013_14_4</v>
      </c>
      <c r="E705" s="37" t="str">
        <f t="shared" si="329"/>
        <v>3_4_14</v>
      </c>
      <c r="F705" s="37">
        <f t="shared" si="330"/>
        <v>3</v>
      </c>
      <c r="G705" s="37">
        <f t="shared" si="331"/>
        <v>106</v>
      </c>
      <c r="H705" s="37">
        <f t="shared" si="332"/>
        <v>3106</v>
      </c>
      <c r="I705" s="44">
        <v>2013</v>
      </c>
      <c r="J705" s="44" t="s">
        <v>142</v>
      </c>
      <c r="K705" s="44" t="s">
        <v>145</v>
      </c>
      <c r="L705" s="44" t="str">
        <f t="shared" si="333"/>
        <v>2013_工業</v>
      </c>
      <c r="M705" s="44" t="str">
        <f t="shared" si="334"/>
        <v>2013_工業_製図</v>
      </c>
      <c r="N705" s="44">
        <f t="shared" si="328"/>
        <v>3106</v>
      </c>
      <c r="P705" s="44">
        <f t="shared" si="335"/>
        <v>704</v>
      </c>
    </row>
    <row r="706" spans="2:16" x14ac:dyDescent="0.2">
      <c r="B706" s="37">
        <f t="shared" ref="B706:B769" si="336">IF($I706="","",IF($I705&lt;&gt;$I706,1,IF($J705&lt;&gt;$J706,B705+1,B705)))</f>
        <v>14</v>
      </c>
      <c r="C706" s="37">
        <f t="shared" ref="C706:C769" si="337">IF($I706="","",IF($J705&lt;&gt;$J706,1,C705+1))</f>
        <v>5</v>
      </c>
      <c r="D706" s="37" t="str">
        <f t="shared" ref="D706:D769" si="338">IF($I706="","",$I706&amp;"_"&amp;$B706&amp;"_"&amp;$C706)</f>
        <v>2013_14_5</v>
      </c>
      <c r="E706" s="37" t="str">
        <f t="shared" si="329"/>
        <v>3_5_14</v>
      </c>
      <c r="F706" s="37">
        <f t="shared" si="330"/>
        <v>3</v>
      </c>
      <c r="G706" s="37">
        <f t="shared" si="331"/>
        <v>107</v>
      </c>
      <c r="H706" s="37">
        <f t="shared" si="332"/>
        <v>3107</v>
      </c>
      <c r="I706" s="44">
        <v>2013</v>
      </c>
      <c r="J706" s="44" t="s">
        <v>142</v>
      </c>
      <c r="K706" s="44" t="s">
        <v>355</v>
      </c>
      <c r="L706" s="44" t="str">
        <f t="shared" si="333"/>
        <v>2013_工業</v>
      </c>
      <c r="M706" s="44" t="str">
        <f t="shared" si="334"/>
        <v>2013_工業_工業数理基礎</v>
      </c>
      <c r="N706" s="44">
        <f t="shared" ref="N706:N769" si="339">H706</f>
        <v>3107</v>
      </c>
      <c r="P706" s="44">
        <f t="shared" si="335"/>
        <v>705</v>
      </c>
    </row>
    <row r="707" spans="2:16" x14ac:dyDescent="0.2">
      <c r="B707" s="37">
        <f t="shared" si="336"/>
        <v>14</v>
      </c>
      <c r="C707" s="37">
        <f t="shared" si="337"/>
        <v>6</v>
      </c>
      <c r="D707" s="37" t="str">
        <f t="shared" si="338"/>
        <v>2013_14_6</v>
      </c>
      <c r="E707" s="37" t="str">
        <f t="shared" ref="E707:E770" si="340">IF($I707="","",$F707&amp;"_"&amp;$C707&amp;"_"&amp;$B707)</f>
        <v>3_6_14</v>
      </c>
      <c r="F707" s="37">
        <f t="shared" ref="F707:F770" si="341">IF($I707="","",IF($I706&lt;&gt;$I707,F706+1,F706))</f>
        <v>3</v>
      </c>
      <c r="G707" s="37">
        <f t="shared" ref="G707:G770" si="342">IF($I707="","",IF($I706&lt;&gt;$I707,1,G706+1))</f>
        <v>108</v>
      </c>
      <c r="H707" s="37">
        <f t="shared" ref="H707:H770" si="343">IF($I707="","",1000*F707+G707)</f>
        <v>3108</v>
      </c>
      <c r="I707" s="44">
        <v>2013</v>
      </c>
      <c r="J707" s="44" t="s">
        <v>142</v>
      </c>
      <c r="K707" s="44" t="s">
        <v>360</v>
      </c>
      <c r="L707" s="44" t="str">
        <f t="shared" ref="L707:L770" si="344">$I707&amp;"_"&amp;$J707</f>
        <v>2013_工業</v>
      </c>
      <c r="M707" s="44" t="str">
        <f t="shared" ref="M707:M770" si="345">$I707&amp;"_"&amp;$J707&amp;"_"&amp;$K707</f>
        <v>2013_工業_情報技術基礎</v>
      </c>
      <c r="N707" s="44">
        <f t="shared" si="339"/>
        <v>3108</v>
      </c>
      <c r="P707" s="44">
        <f t="shared" ref="P707:P770" si="346">IF(COUNTIF(K707,"*"&amp;$X$1&amp;"*"),P706+1,P706)</f>
        <v>706</v>
      </c>
    </row>
    <row r="708" spans="2:16" x14ac:dyDescent="0.2">
      <c r="B708" s="37">
        <f t="shared" si="336"/>
        <v>14</v>
      </c>
      <c r="C708" s="37">
        <f t="shared" si="337"/>
        <v>7</v>
      </c>
      <c r="D708" s="37" t="str">
        <f t="shared" si="338"/>
        <v>2013_14_7</v>
      </c>
      <c r="E708" s="37" t="str">
        <f t="shared" si="340"/>
        <v>3_7_14</v>
      </c>
      <c r="F708" s="37">
        <f t="shared" si="341"/>
        <v>3</v>
      </c>
      <c r="G708" s="37">
        <f t="shared" si="342"/>
        <v>109</v>
      </c>
      <c r="H708" s="37">
        <f t="shared" si="343"/>
        <v>3109</v>
      </c>
      <c r="I708" s="44">
        <v>2013</v>
      </c>
      <c r="J708" s="44" t="s">
        <v>142</v>
      </c>
      <c r="K708" s="44" t="s">
        <v>365</v>
      </c>
      <c r="L708" s="44" t="str">
        <f t="shared" si="344"/>
        <v>2013_工業</v>
      </c>
      <c r="M708" s="44" t="str">
        <f t="shared" si="345"/>
        <v>2013_工業_材料技術基礎</v>
      </c>
      <c r="N708" s="44">
        <f t="shared" si="339"/>
        <v>3109</v>
      </c>
      <c r="P708" s="44">
        <f t="shared" si="346"/>
        <v>707</v>
      </c>
    </row>
    <row r="709" spans="2:16" x14ac:dyDescent="0.2">
      <c r="B709" s="37">
        <f t="shared" si="336"/>
        <v>14</v>
      </c>
      <c r="C709" s="37">
        <f t="shared" si="337"/>
        <v>8</v>
      </c>
      <c r="D709" s="37" t="str">
        <f t="shared" si="338"/>
        <v>2013_14_8</v>
      </c>
      <c r="E709" s="37" t="str">
        <f t="shared" si="340"/>
        <v>3_8_14</v>
      </c>
      <c r="F709" s="37">
        <f t="shared" si="341"/>
        <v>3</v>
      </c>
      <c r="G709" s="37">
        <f t="shared" si="342"/>
        <v>110</v>
      </c>
      <c r="H709" s="37">
        <f t="shared" si="343"/>
        <v>3110</v>
      </c>
      <c r="I709" s="44">
        <v>2013</v>
      </c>
      <c r="J709" s="44" t="s">
        <v>142</v>
      </c>
      <c r="K709" s="44" t="s">
        <v>367</v>
      </c>
      <c r="L709" s="44" t="str">
        <f t="shared" si="344"/>
        <v>2013_工業</v>
      </c>
      <c r="M709" s="44" t="str">
        <f t="shared" si="345"/>
        <v>2013_工業_生産システム技術</v>
      </c>
      <c r="N709" s="44">
        <f t="shared" si="339"/>
        <v>3110</v>
      </c>
      <c r="P709" s="44">
        <f t="shared" si="346"/>
        <v>708</v>
      </c>
    </row>
    <row r="710" spans="2:16" x14ac:dyDescent="0.2">
      <c r="B710" s="37">
        <f t="shared" si="336"/>
        <v>14</v>
      </c>
      <c r="C710" s="37">
        <f t="shared" si="337"/>
        <v>9</v>
      </c>
      <c r="D710" s="37" t="str">
        <f t="shared" si="338"/>
        <v>2013_14_9</v>
      </c>
      <c r="E710" s="37" t="str">
        <f t="shared" si="340"/>
        <v>3_9_14</v>
      </c>
      <c r="F710" s="37">
        <f t="shared" si="341"/>
        <v>3</v>
      </c>
      <c r="G710" s="37">
        <f t="shared" si="342"/>
        <v>111</v>
      </c>
      <c r="H710" s="37">
        <f t="shared" si="343"/>
        <v>3111</v>
      </c>
      <c r="I710" s="44">
        <v>2013</v>
      </c>
      <c r="J710" s="44" t="s">
        <v>142</v>
      </c>
      <c r="K710" s="44" t="s">
        <v>370</v>
      </c>
      <c r="L710" s="44" t="str">
        <f t="shared" si="344"/>
        <v>2013_工業</v>
      </c>
      <c r="M710" s="44" t="str">
        <f t="shared" si="345"/>
        <v>2013_工業_工業技術英語</v>
      </c>
      <c r="N710" s="44">
        <f t="shared" si="339"/>
        <v>3111</v>
      </c>
      <c r="P710" s="44">
        <f t="shared" si="346"/>
        <v>709</v>
      </c>
    </row>
    <row r="711" spans="2:16" x14ac:dyDescent="0.2">
      <c r="B711" s="37">
        <f t="shared" si="336"/>
        <v>14</v>
      </c>
      <c r="C711" s="37">
        <f t="shared" si="337"/>
        <v>10</v>
      </c>
      <c r="D711" s="37" t="str">
        <f t="shared" si="338"/>
        <v>2013_14_10</v>
      </c>
      <c r="E711" s="37" t="str">
        <f t="shared" si="340"/>
        <v>3_10_14</v>
      </c>
      <c r="F711" s="37">
        <f t="shared" si="341"/>
        <v>3</v>
      </c>
      <c r="G711" s="37">
        <f t="shared" si="342"/>
        <v>112</v>
      </c>
      <c r="H711" s="37">
        <f t="shared" si="343"/>
        <v>3112</v>
      </c>
      <c r="I711" s="44">
        <v>2013</v>
      </c>
      <c r="J711" s="44" t="s">
        <v>142</v>
      </c>
      <c r="K711" s="44" t="s">
        <v>148</v>
      </c>
      <c r="L711" s="44" t="str">
        <f t="shared" si="344"/>
        <v>2013_工業</v>
      </c>
      <c r="M711" s="44" t="str">
        <f t="shared" si="345"/>
        <v>2013_工業_工業管理技術</v>
      </c>
      <c r="N711" s="44">
        <f t="shared" si="339"/>
        <v>3112</v>
      </c>
      <c r="P711" s="44">
        <f t="shared" si="346"/>
        <v>710</v>
      </c>
    </row>
    <row r="712" spans="2:16" x14ac:dyDescent="0.2">
      <c r="B712" s="37">
        <f t="shared" si="336"/>
        <v>14</v>
      </c>
      <c r="C712" s="37">
        <f t="shared" si="337"/>
        <v>11</v>
      </c>
      <c r="D712" s="37" t="str">
        <f t="shared" si="338"/>
        <v>2013_14_11</v>
      </c>
      <c r="E712" s="37" t="str">
        <f t="shared" si="340"/>
        <v>3_11_14</v>
      </c>
      <c r="F712" s="37">
        <f t="shared" si="341"/>
        <v>3</v>
      </c>
      <c r="G712" s="37">
        <f t="shared" si="342"/>
        <v>113</v>
      </c>
      <c r="H712" s="37">
        <f t="shared" si="343"/>
        <v>3113</v>
      </c>
      <c r="I712" s="44">
        <v>2013</v>
      </c>
      <c r="J712" s="44" t="s">
        <v>142</v>
      </c>
      <c r="K712" s="44" t="s">
        <v>376</v>
      </c>
      <c r="L712" s="44" t="str">
        <f t="shared" si="344"/>
        <v>2013_工業</v>
      </c>
      <c r="M712" s="44" t="str">
        <f t="shared" si="345"/>
        <v>2013_工業_環境工学基礎</v>
      </c>
      <c r="N712" s="44">
        <f t="shared" si="339"/>
        <v>3113</v>
      </c>
      <c r="P712" s="44">
        <f t="shared" si="346"/>
        <v>711</v>
      </c>
    </row>
    <row r="713" spans="2:16" x14ac:dyDescent="0.2">
      <c r="B713" s="37">
        <f t="shared" si="336"/>
        <v>14</v>
      </c>
      <c r="C713" s="37">
        <f t="shared" si="337"/>
        <v>12</v>
      </c>
      <c r="D713" s="37" t="str">
        <f t="shared" si="338"/>
        <v>2013_14_12</v>
      </c>
      <c r="E713" s="37" t="str">
        <f t="shared" si="340"/>
        <v>3_12_14</v>
      </c>
      <c r="F713" s="37">
        <f t="shared" si="341"/>
        <v>3</v>
      </c>
      <c r="G713" s="37">
        <f t="shared" si="342"/>
        <v>114</v>
      </c>
      <c r="H713" s="37">
        <f t="shared" si="343"/>
        <v>3114</v>
      </c>
      <c r="I713" s="44">
        <v>2013</v>
      </c>
      <c r="J713" s="44" t="s">
        <v>142</v>
      </c>
      <c r="K713" s="44" t="s">
        <v>149</v>
      </c>
      <c r="L713" s="44" t="str">
        <f t="shared" si="344"/>
        <v>2013_工業</v>
      </c>
      <c r="M713" s="44" t="str">
        <f t="shared" si="345"/>
        <v>2013_工業_機械工作</v>
      </c>
      <c r="N713" s="44">
        <f t="shared" si="339"/>
        <v>3114</v>
      </c>
      <c r="P713" s="44">
        <f t="shared" si="346"/>
        <v>712</v>
      </c>
    </row>
    <row r="714" spans="2:16" x14ac:dyDescent="0.2">
      <c r="B714" s="37">
        <f t="shared" si="336"/>
        <v>14</v>
      </c>
      <c r="C714" s="37">
        <f t="shared" si="337"/>
        <v>13</v>
      </c>
      <c r="D714" s="37" t="str">
        <f t="shared" si="338"/>
        <v>2013_14_13</v>
      </c>
      <c r="E714" s="37" t="str">
        <f t="shared" si="340"/>
        <v>3_13_14</v>
      </c>
      <c r="F714" s="37">
        <f t="shared" si="341"/>
        <v>3</v>
      </c>
      <c r="G714" s="37">
        <f t="shared" si="342"/>
        <v>115</v>
      </c>
      <c r="H714" s="37">
        <f t="shared" si="343"/>
        <v>3115</v>
      </c>
      <c r="I714" s="44">
        <v>2013</v>
      </c>
      <c r="J714" s="44" t="s">
        <v>142</v>
      </c>
      <c r="K714" s="44" t="s">
        <v>150</v>
      </c>
      <c r="L714" s="44" t="str">
        <f t="shared" si="344"/>
        <v>2013_工業</v>
      </c>
      <c r="M714" s="44" t="str">
        <f t="shared" si="345"/>
        <v>2013_工業_機械設計</v>
      </c>
      <c r="N714" s="44">
        <f t="shared" si="339"/>
        <v>3115</v>
      </c>
      <c r="P714" s="44">
        <f t="shared" si="346"/>
        <v>713</v>
      </c>
    </row>
    <row r="715" spans="2:16" x14ac:dyDescent="0.2">
      <c r="B715" s="37">
        <f t="shared" si="336"/>
        <v>14</v>
      </c>
      <c r="C715" s="37">
        <f t="shared" si="337"/>
        <v>14</v>
      </c>
      <c r="D715" s="37" t="str">
        <f t="shared" si="338"/>
        <v>2013_14_14</v>
      </c>
      <c r="E715" s="37" t="str">
        <f t="shared" si="340"/>
        <v>3_14_14</v>
      </c>
      <c r="F715" s="37">
        <f t="shared" si="341"/>
        <v>3</v>
      </c>
      <c r="G715" s="37">
        <f t="shared" si="342"/>
        <v>116</v>
      </c>
      <c r="H715" s="37">
        <f t="shared" si="343"/>
        <v>3116</v>
      </c>
      <c r="I715" s="44">
        <v>2013</v>
      </c>
      <c r="J715" s="44" t="s">
        <v>142</v>
      </c>
      <c r="K715" s="44" t="s">
        <v>151</v>
      </c>
      <c r="L715" s="44" t="str">
        <f t="shared" si="344"/>
        <v>2013_工業</v>
      </c>
      <c r="M715" s="44" t="str">
        <f t="shared" si="345"/>
        <v>2013_工業_原動機</v>
      </c>
      <c r="N715" s="44">
        <f t="shared" si="339"/>
        <v>3116</v>
      </c>
      <c r="P715" s="44">
        <f t="shared" si="346"/>
        <v>714</v>
      </c>
    </row>
    <row r="716" spans="2:16" x14ac:dyDescent="0.2">
      <c r="B716" s="37">
        <f t="shared" si="336"/>
        <v>14</v>
      </c>
      <c r="C716" s="37">
        <f t="shared" si="337"/>
        <v>15</v>
      </c>
      <c r="D716" s="37" t="str">
        <f t="shared" si="338"/>
        <v>2013_14_15</v>
      </c>
      <c r="E716" s="37" t="str">
        <f t="shared" si="340"/>
        <v>3_15_14</v>
      </c>
      <c r="F716" s="37">
        <f t="shared" si="341"/>
        <v>3</v>
      </c>
      <c r="G716" s="37">
        <f t="shared" si="342"/>
        <v>117</v>
      </c>
      <c r="H716" s="37">
        <f t="shared" si="343"/>
        <v>3117</v>
      </c>
      <c r="I716" s="44">
        <v>2013</v>
      </c>
      <c r="J716" s="44" t="s">
        <v>142</v>
      </c>
      <c r="K716" s="44" t="s">
        <v>152</v>
      </c>
      <c r="L716" s="44" t="str">
        <f t="shared" si="344"/>
        <v>2013_工業</v>
      </c>
      <c r="M716" s="44" t="str">
        <f t="shared" si="345"/>
        <v>2013_工業_電子機械</v>
      </c>
      <c r="N716" s="44">
        <f t="shared" si="339"/>
        <v>3117</v>
      </c>
      <c r="P716" s="44">
        <f t="shared" si="346"/>
        <v>715</v>
      </c>
    </row>
    <row r="717" spans="2:16" x14ac:dyDescent="0.2">
      <c r="B717" s="37">
        <f t="shared" si="336"/>
        <v>14</v>
      </c>
      <c r="C717" s="37">
        <f t="shared" si="337"/>
        <v>16</v>
      </c>
      <c r="D717" s="37" t="str">
        <f t="shared" si="338"/>
        <v>2013_14_16</v>
      </c>
      <c r="E717" s="37" t="str">
        <f t="shared" si="340"/>
        <v>3_16_14</v>
      </c>
      <c r="F717" s="37">
        <f t="shared" si="341"/>
        <v>3</v>
      </c>
      <c r="G717" s="37">
        <f t="shared" si="342"/>
        <v>118</v>
      </c>
      <c r="H717" s="37">
        <f t="shared" si="343"/>
        <v>3118</v>
      </c>
      <c r="I717" s="44">
        <v>2013</v>
      </c>
      <c r="J717" s="44" t="s">
        <v>142</v>
      </c>
      <c r="K717" s="44" t="s">
        <v>382</v>
      </c>
      <c r="L717" s="44" t="str">
        <f t="shared" si="344"/>
        <v>2013_工業</v>
      </c>
      <c r="M717" s="44" t="str">
        <f t="shared" si="345"/>
        <v>2013_工業_電子機械応用</v>
      </c>
      <c r="N717" s="44">
        <f t="shared" si="339"/>
        <v>3118</v>
      </c>
      <c r="P717" s="44">
        <f t="shared" si="346"/>
        <v>716</v>
      </c>
    </row>
    <row r="718" spans="2:16" x14ac:dyDescent="0.2">
      <c r="B718" s="37">
        <f t="shared" si="336"/>
        <v>14</v>
      </c>
      <c r="C718" s="37">
        <f t="shared" si="337"/>
        <v>17</v>
      </c>
      <c r="D718" s="37" t="str">
        <f t="shared" si="338"/>
        <v>2013_14_17</v>
      </c>
      <c r="E718" s="37" t="str">
        <f t="shared" si="340"/>
        <v>3_17_14</v>
      </c>
      <c r="F718" s="37">
        <f t="shared" si="341"/>
        <v>3</v>
      </c>
      <c r="G718" s="37">
        <f t="shared" si="342"/>
        <v>119</v>
      </c>
      <c r="H718" s="37">
        <f t="shared" si="343"/>
        <v>3119</v>
      </c>
      <c r="I718" s="44">
        <v>2013</v>
      </c>
      <c r="J718" s="44" t="s">
        <v>142</v>
      </c>
      <c r="K718" s="44" t="s">
        <v>154</v>
      </c>
      <c r="L718" s="44" t="str">
        <f t="shared" si="344"/>
        <v>2013_工業</v>
      </c>
      <c r="M718" s="44" t="str">
        <f t="shared" si="345"/>
        <v>2013_工業_自動車工学</v>
      </c>
      <c r="N718" s="44">
        <f t="shared" si="339"/>
        <v>3119</v>
      </c>
      <c r="P718" s="44">
        <f t="shared" si="346"/>
        <v>717</v>
      </c>
    </row>
    <row r="719" spans="2:16" x14ac:dyDescent="0.2">
      <c r="B719" s="37">
        <f t="shared" si="336"/>
        <v>14</v>
      </c>
      <c r="C719" s="37">
        <f t="shared" si="337"/>
        <v>18</v>
      </c>
      <c r="D719" s="37" t="str">
        <f t="shared" si="338"/>
        <v>2013_14_18</v>
      </c>
      <c r="E719" s="37" t="str">
        <f t="shared" si="340"/>
        <v>3_18_14</v>
      </c>
      <c r="F719" s="37">
        <f t="shared" si="341"/>
        <v>3</v>
      </c>
      <c r="G719" s="37">
        <f t="shared" si="342"/>
        <v>120</v>
      </c>
      <c r="H719" s="37">
        <f t="shared" si="343"/>
        <v>3120</v>
      </c>
      <c r="I719" s="44">
        <v>2013</v>
      </c>
      <c r="J719" s="44" t="s">
        <v>142</v>
      </c>
      <c r="K719" s="44" t="s">
        <v>155</v>
      </c>
      <c r="L719" s="44" t="str">
        <f t="shared" si="344"/>
        <v>2013_工業</v>
      </c>
      <c r="M719" s="44" t="str">
        <f t="shared" si="345"/>
        <v>2013_工業_自動車整備</v>
      </c>
      <c r="N719" s="44">
        <f t="shared" si="339"/>
        <v>3120</v>
      </c>
      <c r="P719" s="44">
        <f t="shared" si="346"/>
        <v>718</v>
      </c>
    </row>
    <row r="720" spans="2:16" x14ac:dyDescent="0.2">
      <c r="B720" s="37">
        <f t="shared" si="336"/>
        <v>14</v>
      </c>
      <c r="C720" s="37">
        <f t="shared" si="337"/>
        <v>19</v>
      </c>
      <c r="D720" s="37" t="str">
        <f t="shared" si="338"/>
        <v>2013_14_19</v>
      </c>
      <c r="E720" s="37" t="str">
        <f t="shared" si="340"/>
        <v>3_19_14</v>
      </c>
      <c r="F720" s="37">
        <f t="shared" si="341"/>
        <v>3</v>
      </c>
      <c r="G720" s="37">
        <f t="shared" si="342"/>
        <v>121</v>
      </c>
      <c r="H720" s="37">
        <f t="shared" si="343"/>
        <v>3121</v>
      </c>
      <c r="I720" s="44">
        <v>2013</v>
      </c>
      <c r="J720" s="44" t="s">
        <v>142</v>
      </c>
      <c r="K720" s="44" t="s">
        <v>386</v>
      </c>
      <c r="L720" s="44" t="str">
        <f t="shared" si="344"/>
        <v>2013_工業</v>
      </c>
      <c r="M720" s="44" t="str">
        <f t="shared" si="345"/>
        <v>2013_工業_電気基礎</v>
      </c>
      <c r="N720" s="44">
        <f t="shared" si="339"/>
        <v>3121</v>
      </c>
      <c r="P720" s="44">
        <f t="shared" si="346"/>
        <v>719</v>
      </c>
    </row>
    <row r="721" spans="2:16" x14ac:dyDescent="0.2">
      <c r="B721" s="37">
        <f t="shared" si="336"/>
        <v>14</v>
      </c>
      <c r="C721" s="37">
        <f t="shared" si="337"/>
        <v>20</v>
      </c>
      <c r="D721" s="37" t="str">
        <f t="shared" si="338"/>
        <v>2013_14_20</v>
      </c>
      <c r="E721" s="37" t="str">
        <f t="shared" si="340"/>
        <v>3_20_14</v>
      </c>
      <c r="F721" s="37">
        <f t="shared" si="341"/>
        <v>3</v>
      </c>
      <c r="G721" s="37">
        <f t="shared" si="342"/>
        <v>122</v>
      </c>
      <c r="H721" s="37">
        <f t="shared" si="343"/>
        <v>3122</v>
      </c>
      <c r="I721" s="44">
        <v>2013</v>
      </c>
      <c r="J721" s="44" t="s">
        <v>142</v>
      </c>
      <c r="K721" s="44" t="s">
        <v>158</v>
      </c>
      <c r="L721" s="44" t="str">
        <f t="shared" si="344"/>
        <v>2013_工業</v>
      </c>
      <c r="M721" s="44" t="str">
        <f t="shared" si="345"/>
        <v>2013_工業_電気機器</v>
      </c>
      <c r="N721" s="44">
        <f t="shared" si="339"/>
        <v>3122</v>
      </c>
      <c r="P721" s="44">
        <f t="shared" si="346"/>
        <v>720</v>
      </c>
    </row>
    <row r="722" spans="2:16" x14ac:dyDescent="0.2">
      <c r="B722" s="37">
        <f t="shared" si="336"/>
        <v>14</v>
      </c>
      <c r="C722" s="37">
        <f t="shared" si="337"/>
        <v>21</v>
      </c>
      <c r="D722" s="37" t="str">
        <f t="shared" si="338"/>
        <v>2013_14_21</v>
      </c>
      <c r="E722" s="37" t="str">
        <f t="shared" si="340"/>
        <v>3_21_14</v>
      </c>
      <c r="F722" s="37">
        <f t="shared" si="341"/>
        <v>3</v>
      </c>
      <c r="G722" s="37">
        <f t="shared" si="342"/>
        <v>123</v>
      </c>
      <c r="H722" s="37">
        <f t="shared" si="343"/>
        <v>3123</v>
      </c>
      <c r="I722" s="44">
        <v>2013</v>
      </c>
      <c r="J722" s="44" t="s">
        <v>142</v>
      </c>
      <c r="K722" s="44" t="s">
        <v>159</v>
      </c>
      <c r="L722" s="44" t="str">
        <f t="shared" si="344"/>
        <v>2013_工業</v>
      </c>
      <c r="M722" s="44" t="str">
        <f t="shared" si="345"/>
        <v>2013_工業_電力技術</v>
      </c>
      <c r="N722" s="44">
        <f t="shared" si="339"/>
        <v>3123</v>
      </c>
      <c r="P722" s="44">
        <f t="shared" si="346"/>
        <v>721</v>
      </c>
    </row>
    <row r="723" spans="2:16" x14ac:dyDescent="0.2">
      <c r="B723" s="37">
        <f t="shared" si="336"/>
        <v>14</v>
      </c>
      <c r="C723" s="37">
        <f t="shared" si="337"/>
        <v>22</v>
      </c>
      <c r="D723" s="37" t="str">
        <f t="shared" si="338"/>
        <v>2013_14_22</v>
      </c>
      <c r="E723" s="37" t="str">
        <f t="shared" si="340"/>
        <v>3_22_14</v>
      </c>
      <c r="F723" s="37">
        <f t="shared" si="341"/>
        <v>3</v>
      </c>
      <c r="G723" s="37">
        <f t="shared" si="342"/>
        <v>124</v>
      </c>
      <c r="H723" s="37">
        <f t="shared" si="343"/>
        <v>3124</v>
      </c>
      <c r="I723" s="44">
        <v>2013</v>
      </c>
      <c r="J723" s="44" t="s">
        <v>142</v>
      </c>
      <c r="K723" s="44" t="s">
        <v>160</v>
      </c>
      <c r="L723" s="44" t="str">
        <f t="shared" si="344"/>
        <v>2013_工業</v>
      </c>
      <c r="M723" s="44" t="str">
        <f t="shared" si="345"/>
        <v>2013_工業_電子技術</v>
      </c>
      <c r="N723" s="44">
        <f t="shared" si="339"/>
        <v>3124</v>
      </c>
      <c r="P723" s="44">
        <f t="shared" si="346"/>
        <v>722</v>
      </c>
    </row>
    <row r="724" spans="2:16" x14ac:dyDescent="0.2">
      <c r="B724" s="37">
        <f t="shared" si="336"/>
        <v>14</v>
      </c>
      <c r="C724" s="37">
        <f t="shared" si="337"/>
        <v>23</v>
      </c>
      <c r="D724" s="37" t="str">
        <f t="shared" si="338"/>
        <v>2013_14_23</v>
      </c>
      <c r="E724" s="37" t="str">
        <f t="shared" si="340"/>
        <v>3_23_14</v>
      </c>
      <c r="F724" s="37">
        <f t="shared" si="341"/>
        <v>3</v>
      </c>
      <c r="G724" s="37">
        <f t="shared" si="342"/>
        <v>125</v>
      </c>
      <c r="H724" s="37">
        <f t="shared" si="343"/>
        <v>3125</v>
      </c>
      <c r="I724" s="44">
        <v>2013</v>
      </c>
      <c r="J724" s="44" t="s">
        <v>142</v>
      </c>
      <c r="K724" s="44" t="s">
        <v>161</v>
      </c>
      <c r="L724" s="44" t="str">
        <f t="shared" si="344"/>
        <v>2013_工業</v>
      </c>
      <c r="M724" s="44" t="str">
        <f t="shared" si="345"/>
        <v>2013_工業_電子回路</v>
      </c>
      <c r="N724" s="44">
        <f t="shared" si="339"/>
        <v>3125</v>
      </c>
      <c r="P724" s="44">
        <f t="shared" si="346"/>
        <v>723</v>
      </c>
    </row>
    <row r="725" spans="2:16" x14ac:dyDescent="0.2">
      <c r="B725" s="37">
        <f t="shared" si="336"/>
        <v>14</v>
      </c>
      <c r="C725" s="37">
        <f t="shared" si="337"/>
        <v>24</v>
      </c>
      <c r="D725" s="37" t="str">
        <f t="shared" si="338"/>
        <v>2013_14_24</v>
      </c>
      <c r="E725" s="37" t="str">
        <f t="shared" si="340"/>
        <v>3_24_14</v>
      </c>
      <c r="F725" s="37">
        <f t="shared" si="341"/>
        <v>3</v>
      </c>
      <c r="G725" s="37">
        <f t="shared" si="342"/>
        <v>126</v>
      </c>
      <c r="H725" s="37">
        <f t="shared" si="343"/>
        <v>3126</v>
      </c>
      <c r="I725" s="44">
        <v>2013</v>
      </c>
      <c r="J725" s="44" t="s">
        <v>142</v>
      </c>
      <c r="K725" s="44" t="s">
        <v>162</v>
      </c>
      <c r="L725" s="44" t="str">
        <f t="shared" si="344"/>
        <v>2013_工業</v>
      </c>
      <c r="M725" s="44" t="str">
        <f t="shared" si="345"/>
        <v>2013_工業_電子計測制御</v>
      </c>
      <c r="N725" s="44">
        <f t="shared" si="339"/>
        <v>3126</v>
      </c>
      <c r="P725" s="44">
        <f t="shared" si="346"/>
        <v>724</v>
      </c>
    </row>
    <row r="726" spans="2:16" x14ac:dyDescent="0.2">
      <c r="B726" s="37">
        <f t="shared" si="336"/>
        <v>14</v>
      </c>
      <c r="C726" s="37">
        <f t="shared" si="337"/>
        <v>25</v>
      </c>
      <c r="D726" s="37" t="str">
        <f t="shared" si="338"/>
        <v>2013_14_25</v>
      </c>
      <c r="E726" s="37" t="str">
        <f t="shared" si="340"/>
        <v>3_25_14</v>
      </c>
      <c r="F726" s="37">
        <f t="shared" si="341"/>
        <v>3</v>
      </c>
      <c r="G726" s="37">
        <f t="shared" si="342"/>
        <v>127</v>
      </c>
      <c r="H726" s="37">
        <f t="shared" si="343"/>
        <v>3127</v>
      </c>
      <c r="I726" s="44">
        <v>2013</v>
      </c>
      <c r="J726" s="44" t="s">
        <v>142</v>
      </c>
      <c r="K726" s="44" t="s">
        <v>163</v>
      </c>
      <c r="L726" s="44" t="str">
        <f t="shared" si="344"/>
        <v>2013_工業</v>
      </c>
      <c r="M726" s="44" t="str">
        <f t="shared" si="345"/>
        <v>2013_工業_通信技術</v>
      </c>
      <c r="N726" s="44">
        <f t="shared" si="339"/>
        <v>3127</v>
      </c>
      <c r="P726" s="44">
        <f t="shared" si="346"/>
        <v>725</v>
      </c>
    </row>
    <row r="727" spans="2:16" x14ac:dyDescent="0.2">
      <c r="B727" s="37">
        <f t="shared" si="336"/>
        <v>14</v>
      </c>
      <c r="C727" s="37">
        <f t="shared" si="337"/>
        <v>26</v>
      </c>
      <c r="D727" s="37" t="str">
        <f t="shared" si="338"/>
        <v>2013_14_26</v>
      </c>
      <c r="E727" s="37" t="str">
        <f t="shared" si="340"/>
        <v>3_26_14</v>
      </c>
      <c r="F727" s="37">
        <f t="shared" si="341"/>
        <v>3</v>
      </c>
      <c r="G727" s="37">
        <f t="shared" si="342"/>
        <v>128</v>
      </c>
      <c r="H727" s="37">
        <f t="shared" si="343"/>
        <v>3128</v>
      </c>
      <c r="I727" s="44">
        <v>2013</v>
      </c>
      <c r="J727" s="44" t="s">
        <v>142</v>
      </c>
      <c r="K727" s="44" t="s">
        <v>389</v>
      </c>
      <c r="L727" s="44" t="str">
        <f t="shared" si="344"/>
        <v>2013_工業</v>
      </c>
      <c r="M727" s="44" t="str">
        <f t="shared" si="345"/>
        <v>2013_工業_電子情報技術</v>
      </c>
      <c r="N727" s="44">
        <f t="shared" si="339"/>
        <v>3128</v>
      </c>
      <c r="P727" s="44">
        <f t="shared" si="346"/>
        <v>726</v>
      </c>
    </row>
    <row r="728" spans="2:16" x14ac:dyDescent="0.2">
      <c r="B728" s="37">
        <f t="shared" si="336"/>
        <v>14</v>
      </c>
      <c r="C728" s="37">
        <f t="shared" si="337"/>
        <v>27</v>
      </c>
      <c r="D728" s="37" t="str">
        <f t="shared" si="338"/>
        <v>2013_14_27</v>
      </c>
      <c r="E728" s="37" t="str">
        <f t="shared" si="340"/>
        <v>3_27_14</v>
      </c>
      <c r="F728" s="37">
        <f t="shared" si="341"/>
        <v>3</v>
      </c>
      <c r="G728" s="37">
        <f t="shared" si="342"/>
        <v>129</v>
      </c>
      <c r="H728" s="37">
        <f t="shared" si="343"/>
        <v>3129</v>
      </c>
      <c r="I728" s="44">
        <v>2013</v>
      </c>
      <c r="J728" s="44" t="s">
        <v>142</v>
      </c>
      <c r="K728" s="44" t="s">
        <v>164</v>
      </c>
      <c r="L728" s="44" t="str">
        <f t="shared" si="344"/>
        <v>2013_工業</v>
      </c>
      <c r="M728" s="44" t="str">
        <f t="shared" si="345"/>
        <v>2013_工業_プログラミング技術</v>
      </c>
      <c r="N728" s="44">
        <f t="shared" si="339"/>
        <v>3129</v>
      </c>
      <c r="P728" s="44">
        <f t="shared" si="346"/>
        <v>727</v>
      </c>
    </row>
    <row r="729" spans="2:16" x14ac:dyDescent="0.2">
      <c r="B729" s="37">
        <f t="shared" si="336"/>
        <v>14</v>
      </c>
      <c r="C729" s="37">
        <f t="shared" si="337"/>
        <v>28</v>
      </c>
      <c r="D729" s="37" t="str">
        <f t="shared" si="338"/>
        <v>2013_14_28</v>
      </c>
      <c r="E729" s="37" t="str">
        <f t="shared" si="340"/>
        <v>3_28_14</v>
      </c>
      <c r="F729" s="37">
        <f t="shared" si="341"/>
        <v>3</v>
      </c>
      <c r="G729" s="37">
        <f t="shared" si="342"/>
        <v>130</v>
      </c>
      <c r="H729" s="37">
        <f t="shared" si="343"/>
        <v>3130</v>
      </c>
      <c r="I729" s="44">
        <v>2013</v>
      </c>
      <c r="J729" s="44" t="s">
        <v>142</v>
      </c>
      <c r="K729" s="44" t="s">
        <v>165</v>
      </c>
      <c r="L729" s="44" t="str">
        <f t="shared" si="344"/>
        <v>2013_工業</v>
      </c>
      <c r="M729" s="44" t="str">
        <f t="shared" si="345"/>
        <v>2013_工業_ハードウェア技術</v>
      </c>
      <c r="N729" s="44">
        <f t="shared" si="339"/>
        <v>3130</v>
      </c>
      <c r="P729" s="44">
        <f t="shared" si="346"/>
        <v>728</v>
      </c>
    </row>
    <row r="730" spans="2:16" x14ac:dyDescent="0.2">
      <c r="B730" s="37">
        <f t="shared" si="336"/>
        <v>14</v>
      </c>
      <c r="C730" s="37">
        <f t="shared" si="337"/>
        <v>29</v>
      </c>
      <c r="D730" s="37" t="str">
        <f t="shared" si="338"/>
        <v>2013_14_29</v>
      </c>
      <c r="E730" s="37" t="str">
        <f t="shared" si="340"/>
        <v>3_29_14</v>
      </c>
      <c r="F730" s="37">
        <f t="shared" si="341"/>
        <v>3</v>
      </c>
      <c r="G730" s="37">
        <f t="shared" si="342"/>
        <v>131</v>
      </c>
      <c r="H730" s="37">
        <f t="shared" si="343"/>
        <v>3131</v>
      </c>
      <c r="I730" s="44">
        <v>2013</v>
      </c>
      <c r="J730" s="44" t="s">
        <v>142</v>
      </c>
      <c r="K730" s="44" t="s">
        <v>166</v>
      </c>
      <c r="L730" s="44" t="str">
        <f t="shared" si="344"/>
        <v>2013_工業</v>
      </c>
      <c r="M730" s="44" t="str">
        <f t="shared" si="345"/>
        <v>2013_工業_ソフトウェア技術</v>
      </c>
      <c r="N730" s="44">
        <f t="shared" si="339"/>
        <v>3131</v>
      </c>
      <c r="P730" s="44">
        <f t="shared" si="346"/>
        <v>729</v>
      </c>
    </row>
    <row r="731" spans="2:16" x14ac:dyDescent="0.2">
      <c r="B731" s="37">
        <f t="shared" si="336"/>
        <v>14</v>
      </c>
      <c r="C731" s="37">
        <f t="shared" si="337"/>
        <v>30</v>
      </c>
      <c r="D731" s="37" t="str">
        <f t="shared" si="338"/>
        <v>2013_14_30</v>
      </c>
      <c r="E731" s="37" t="str">
        <f t="shared" si="340"/>
        <v>3_30_14</v>
      </c>
      <c r="F731" s="37">
        <f t="shared" si="341"/>
        <v>3</v>
      </c>
      <c r="G731" s="37">
        <f t="shared" si="342"/>
        <v>132</v>
      </c>
      <c r="H731" s="37">
        <f t="shared" si="343"/>
        <v>3132</v>
      </c>
      <c r="I731" s="44">
        <v>2013</v>
      </c>
      <c r="J731" s="44" t="s">
        <v>142</v>
      </c>
      <c r="K731" s="44" t="s">
        <v>167</v>
      </c>
      <c r="L731" s="44" t="str">
        <f t="shared" si="344"/>
        <v>2013_工業</v>
      </c>
      <c r="M731" s="44" t="str">
        <f t="shared" si="345"/>
        <v>2013_工業_コンピュータシステム技術</v>
      </c>
      <c r="N731" s="44">
        <f t="shared" si="339"/>
        <v>3132</v>
      </c>
      <c r="P731" s="44">
        <f t="shared" si="346"/>
        <v>730</v>
      </c>
    </row>
    <row r="732" spans="2:16" x14ac:dyDescent="0.2">
      <c r="B732" s="37">
        <f t="shared" si="336"/>
        <v>14</v>
      </c>
      <c r="C732" s="37">
        <f t="shared" si="337"/>
        <v>31</v>
      </c>
      <c r="D732" s="37" t="str">
        <f t="shared" si="338"/>
        <v>2013_14_31</v>
      </c>
      <c r="E732" s="37" t="str">
        <f t="shared" si="340"/>
        <v>3_31_14</v>
      </c>
      <c r="F732" s="37">
        <f t="shared" si="341"/>
        <v>3</v>
      </c>
      <c r="G732" s="37">
        <f t="shared" si="342"/>
        <v>133</v>
      </c>
      <c r="H732" s="37">
        <f t="shared" si="343"/>
        <v>3133</v>
      </c>
      <c r="I732" s="44">
        <v>2013</v>
      </c>
      <c r="J732" s="44" t="s">
        <v>142</v>
      </c>
      <c r="K732" s="44" t="s">
        <v>168</v>
      </c>
      <c r="L732" s="44" t="str">
        <f t="shared" si="344"/>
        <v>2013_工業</v>
      </c>
      <c r="M732" s="44" t="str">
        <f t="shared" si="345"/>
        <v>2013_工業_建築構造</v>
      </c>
      <c r="N732" s="44">
        <f t="shared" si="339"/>
        <v>3133</v>
      </c>
      <c r="P732" s="44">
        <f t="shared" si="346"/>
        <v>731</v>
      </c>
    </row>
    <row r="733" spans="2:16" x14ac:dyDescent="0.2">
      <c r="B733" s="37">
        <f t="shared" si="336"/>
        <v>14</v>
      </c>
      <c r="C733" s="37">
        <f t="shared" si="337"/>
        <v>32</v>
      </c>
      <c r="D733" s="37" t="str">
        <f t="shared" si="338"/>
        <v>2013_14_32</v>
      </c>
      <c r="E733" s="37" t="str">
        <f t="shared" si="340"/>
        <v>3_32_14</v>
      </c>
      <c r="F733" s="37">
        <f t="shared" si="341"/>
        <v>3</v>
      </c>
      <c r="G733" s="37">
        <f t="shared" si="342"/>
        <v>134</v>
      </c>
      <c r="H733" s="37">
        <f t="shared" si="343"/>
        <v>3134</v>
      </c>
      <c r="I733" s="44">
        <v>2013</v>
      </c>
      <c r="J733" s="44" t="s">
        <v>142</v>
      </c>
      <c r="K733" s="44" t="s">
        <v>169</v>
      </c>
      <c r="L733" s="44" t="str">
        <f t="shared" si="344"/>
        <v>2013_工業</v>
      </c>
      <c r="M733" s="44" t="str">
        <f t="shared" si="345"/>
        <v>2013_工業_建築計画</v>
      </c>
      <c r="N733" s="44">
        <f t="shared" si="339"/>
        <v>3134</v>
      </c>
      <c r="P733" s="44">
        <f t="shared" si="346"/>
        <v>732</v>
      </c>
    </row>
    <row r="734" spans="2:16" x14ac:dyDescent="0.2">
      <c r="B734" s="37">
        <f t="shared" si="336"/>
        <v>14</v>
      </c>
      <c r="C734" s="37">
        <f t="shared" si="337"/>
        <v>33</v>
      </c>
      <c r="D734" s="37" t="str">
        <f t="shared" si="338"/>
        <v>2013_14_33</v>
      </c>
      <c r="E734" s="37" t="str">
        <f t="shared" si="340"/>
        <v>3_33_14</v>
      </c>
      <c r="F734" s="37">
        <f t="shared" si="341"/>
        <v>3</v>
      </c>
      <c r="G734" s="37">
        <f t="shared" si="342"/>
        <v>135</v>
      </c>
      <c r="H734" s="37">
        <f t="shared" si="343"/>
        <v>3135</v>
      </c>
      <c r="I734" s="44">
        <v>2013</v>
      </c>
      <c r="J734" s="44" t="s">
        <v>142</v>
      </c>
      <c r="K734" s="44" t="s">
        <v>170</v>
      </c>
      <c r="L734" s="44" t="str">
        <f t="shared" si="344"/>
        <v>2013_工業</v>
      </c>
      <c r="M734" s="44" t="str">
        <f t="shared" si="345"/>
        <v>2013_工業_建築構造設計</v>
      </c>
      <c r="N734" s="44">
        <f t="shared" si="339"/>
        <v>3135</v>
      </c>
      <c r="P734" s="44">
        <f t="shared" si="346"/>
        <v>733</v>
      </c>
    </row>
    <row r="735" spans="2:16" x14ac:dyDescent="0.2">
      <c r="B735" s="37">
        <f t="shared" si="336"/>
        <v>14</v>
      </c>
      <c r="C735" s="37">
        <f t="shared" si="337"/>
        <v>34</v>
      </c>
      <c r="D735" s="37" t="str">
        <f t="shared" si="338"/>
        <v>2013_14_34</v>
      </c>
      <c r="E735" s="37" t="str">
        <f t="shared" si="340"/>
        <v>3_34_14</v>
      </c>
      <c r="F735" s="37">
        <f t="shared" si="341"/>
        <v>3</v>
      </c>
      <c r="G735" s="37">
        <f t="shared" si="342"/>
        <v>136</v>
      </c>
      <c r="H735" s="37">
        <f t="shared" si="343"/>
        <v>3136</v>
      </c>
      <c r="I735" s="44">
        <v>2013</v>
      </c>
      <c r="J735" s="44" t="s">
        <v>142</v>
      </c>
      <c r="K735" s="44" t="s">
        <v>171</v>
      </c>
      <c r="L735" s="44" t="str">
        <f t="shared" si="344"/>
        <v>2013_工業</v>
      </c>
      <c r="M735" s="44" t="str">
        <f t="shared" si="345"/>
        <v>2013_工業_建築施工</v>
      </c>
      <c r="N735" s="44">
        <f t="shared" si="339"/>
        <v>3136</v>
      </c>
      <c r="P735" s="44">
        <f t="shared" si="346"/>
        <v>734</v>
      </c>
    </row>
    <row r="736" spans="2:16" x14ac:dyDescent="0.2">
      <c r="B736" s="37">
        <f t="shared" si="336"/>
        <v>14</v>
      </c>
      <c r="C736" s="37">
        <f t="shared" si="337"/>
        <v>35</v>
      </c>
      <c r="D736" s="37" t="str">
        <f t="shared" si="338"/>
        <v>2013_14_35</v>
      </c>
      <c r="E736" s="37" t="str">
        <f t="shared" si="340"/>
        <v>3_35_14</v>
      </c>
      <c r="F736" s="37">
        <f t="shared" si="341"/>
        <v>3</v>
      </c>
      <c r="G736" s="37">
        <f t="shared" si="342"/>
        <v>137</v>
      </c>
      <c r="H736" s="37">
        <f t="shared" si="343"/>
        <v>3137</v>
      </c>
      <c r="I736" s="44">
        <v>2013</v>
      </c>
      <c r="J736" s="44" t="s">
        <v>142</v>
      </c>
      <c r="K736" s="44" t="s">
        <v>172</v>
      </c>
      <c r="L736" s="44" t="str">
        <f t="shared" si="344"/>
        <v>2013_工業</v>
      </c>
      <c r="M736" s="44" t="str">
        <f t="shared" si="345"/>
        <v>2013_工業_建築法規</v>
      </c>
      <c r="N736" s="44">
        <f t="shared" si="339"/>
        <v>3137</v>
      </c>
      <c r="P736" s="44">
        <f t="shared" si="346"/>
        <v>735</v>
      </c>
    </row>
    <row r="737" spans="2:16" x14ac:dyDescent="0.2">
      <c r="B737" s="37">
        <f t="shared" si="336"/>
        <v>14</v>
      </c>
      <c r="C737" s="37">
        <f t="shared" si="337"/>
        <v>36</v>
      </c>
      <c r="D737" s="37" t="str">
        <f t="shared" si="338"/>
        <v>2013_14_36</v>
      </c>
      <c r="E737" s="37" t="str">
        <f t="shared" si="340"/>
        <v>3_36_14</v>
      </c>
      <c r="F737" s="37">
        <f t="shared" si="341"/>
        <v>3</v>
      </c>
      <c r="G737" s="37">
        <f t="shared" si="342"/>
        <v>138</v>
      </c>
      <c r="H737" s="37">
        <f t="shared" si="343"/>
        <v>3138</v>
      </c>
      <c r="I737" s="44">
        <v>2013</v>
      </c>
      <c r="J737" s="44" t="s">
        <v>142</v>
      </c>
      <c r="K737" s="44" t="s">
        <v>173</v>
      </c>
      <c r="L737" s="44" t="str">
        <f t="shared" si="344"/>
        <v>2013_工業</v>
      </c>
      <c r="M737" s="44" t="str">
        <f t="shared" si="345"/>
        <v>2013_工業_設備計画</v>
      </c>
      <c r="N737" s="44">
        <f t="shared" si="339"/>
        <v>3138</v>
      </c>
      <c r="P737" s="44">
        <f t="shared" si="346"/>
        <v>736</v>
      </c>
    </row>
    <row r="738" spans="2:16" x14ac:dyDescent="0.2">
      <c r="B738" s="37">
        <f t="shared" si="336"/>
        <v>14</v>
      </c>
      <c r="C738" s="37">
        <f t="shared" si="337"/>
        <v>37</v>
      </c>
      <c r="D738" s="37" t="str">
        <f t="shared" si="338"/>
        <v>2013_14_37</v>
      </c>
      <c r="E738" s="37" t="str">
        <f t="shared" si="340"/>
        <v>3_37_14</v>
      </c>
      <c r="F738" s="37">
        <f t="shared" si="341"/>
        <v>3</v>
      </c>
      <c r="G738" s="37">
        <f t="shared" si="342"/>
        <v>139</v>
      </c>
      <c r="H738" s="37">
        <f t="shared" si="343"/>
        <v>3139</v>
      </c>
      <c r="I738" s="44">
        <v>2013</v>
      </c>
      <c r="J738" s="44" t="s">
        <v>142</v>
      </c>
      <c r="K738" s="44" t="s">
        <v>174</v>
      </c>
      <c r="L738" s="44" t="str">
        <f t="shared" si="344"/>
        <v>2013_工業</v>
      </c>
      <c r="M738" s="44" t="str">
        <f t="shared" si="345"/>
        <v>2013_工業_空気調和設備</v>
      </c>
      <c r="N738" s="44">
        <f t="shared" si="339"/>
        <v>3139</v>
      </c>
      <c r="P738" s="44">
        <f t="shared" si="346"/>
        <v>737</v>
      </c>
    </row>
    <row r="739" spans="2:16" x14ac:dyDescent="0.2">
      <c r="B739" s="37">
        <f t="shared" si="336"/>
        <v>14</v>
      </c>
      <c r="C739" s="37">
        <f t="shared" si="337"/>
        <v>38</v>
      </c>
      <c r="D739" s="37" t="str">
        <f t="shared" si="338"/>
        <v>2013_14_38</v>
      </c>
      <c r="E739" s="37" t="str">
        <f t="shared" si="340"/>
        <v>3_38_14</v>
      </c>
      <c r="F739" s="37">
        <f t="shared" si="341"/>
        <v>3</v>
      </c>
      <c r="G739" s="37">
        <f t="shared" si="342"/>
        <v>140</v>
      </c>
      <c r="H739" s="37">
        <f t="shared" si="343"/>
        <v>3140</v>
      </c>
      <c r="I739" s="44">
        <v>2013</v>
      </c>
      <c r="J739" s="44" t="s">
        <v>142</v>
      </c>
      <c r="K739" s="44" t="s">
        <v>175</v>
      </c>
      <c r="L739" s="44" t="str">
        <f t="shared" si="344"/>
        <v>2013_工業</v>
      </c>
      <c r="M739" s="44" t="str">
        <f t="shared" si="345"/>
        <v>2013_工業_衛生・防災設備</v>
      </c>
      <c r="N739" s="44">
        <f t="shared" si="339"/>
        <v>3140</v>
      </c>
      <c r="P739" s="44">
        <f t="shared" si="346"/>
        <v>738</v>
      </c>
    </row>
    <row r="740" spans="2:16" x14ac:dyDescent="0.2">
      <c r="B740" s="37">
        <f t="shared" si="336"/>
        <v>14</v>
      </c>
      <c r="C740" s="37">
        <f t="shared" si="337"/>
        <v>39</v>
      </c>
      <c r="D740" s="37" t="str">
        <f t="shared" si="338"/>
        <v>2013_14_39</v>
      </c>
      <c r="E740" s="37" t="str">
        <f t="shared" si="340"/>
        <v>3_39_14</v>
      </c>
      <c r="F740" s="37">
        <f t="shared" si="341"/>
        <v>3</v>
      </c>
      <c r="G740" s="37">
        <f t="shared" si="342"/>
        <v>141</v>
      </c>
      <c r="H740" s="37">
        <f t="shared" si="343"/>
        <v>3141</v>
      </c>
      <c r="I740" s="44">
        <v>2013</v>
      </c>
      <c r="J740" s="44" t="s">
        <v>142</v>
      </c>
      <c r="K740" s="44" t="s">
        <v>139</v>
      </c>
      <c r="L740" s="44" t="str">
        <f t="shared" si="344"/>
        <v>2013_工業</v>
      </c>
      <c r="M740" s="44" t="str">
        <f t="shared" si="345"/>
        <v>2013_工業_測量</v>
      </c>
      <c r="N740" s="44">
        <f t="shared" si="339"/>
        <v>3141</v>
      </c>
      <c r="P740" s="44">
        <f t="shared" si="346"/>
        <v>739</v>
      </c>
    </row>
    <row r="741" spans="2:16" x14ac:dyDescent="0.2">
      <c r="B741" s="37">
        <f t="shared" si="336"/>
        <v>14</v>
      </c>
      <c r="C741" s="37">
        <f t="shared" si="337"/>
        <v>40</v>
      </c>
      <c r="D741" s="37" t="str">
        <f t="shared" si="338"/>
        <v>2013_14_40</v>
      </c>
      <c r="E741" s="37" t="str">
        <f t="shared" si="340"/>
        <v>3_40_14</v>
      </c>
      <c r="F741" s="37">
        <f t="shared" si="341"/>
        <v>3</v>
      </c>
      <c r="G741" s="37">
        <f t="shared" si="342"/>
        <v>142</v>
      </c>
      <c r="H741" s="37">
        <f t="shared" si="343"/>
        <v>3142</v>
      </c>
      <c r="I741" s="44">
        <v>2013</v>
      </c>
      <c r="J741" s="44" t="s">
        <v>142</v>
      </c>
      <c r="K741" s="44" t="s">
        <v>392</v>
      </c>
      <c r="L741" s="44" t="str">
        <f t="shared" si="344"/>
        <v>2013_工業</v>
      </c>
      <c r="M741" s="44" t="str">
        <f t="shared" si="345"/>
        <v>2013_工業_土木基礎力学</v>
      </c>
      <c r="N741" s="44">
        <f t="shared" si="339"/>
        <v>3142</v>
      </c>
      <c r="P741" s="44">
        <f t="shared" si="346"/>
        <v>740</v>
      </c>
    </row>
    <row r="742" spans="2:16" x14ac:dyDescent="0.2">
      <c r="B742" s="37">
        <f t="shared" si="336"/>
        <v>14</v>
      </c>
      <c r="C742" s="37">
        <f t="shared" si="337"/>
        <v>41</v>
      </c>
      <c r="D742" s="37" t="str">
        <f t="shared" si="338"/>
        <v>2013_14_41</v>
      </c>
      <c r="E742" s="37" t="str">
        <f t="shared" si="340"/>
        <v>3_41_14</v>
      </c>
      <c r="F742" s="37">
        <f t="shared" si="341"/>
        <v>3</v>
      </c>
      <c r="G742" s="37">
        <f t="shared" si="342"/>
        <v>143</v>
      </c>
      <c r="H742" s="37">
        <f t="shared" si="343"/>
        <v>3143</v>
      </c>
      <c r="I742" s="44">
        <v>2013</v>
      </c>
      <c r="J742" s="44" t="s">
        <v>142</v>
      </c>
      <c r="K742" s="44" t="s">
        <v>177</v>
      </c>
      <c r="L742" s="44" t="str">
        <f t="shared" si="344"/>
        <v>2013_工業</v>
      </c>
      <c r="M742" s="44" t="str">
        <f t="shared" si="345"/>
        <v>2013_工業_土木構造設計</v>
      </c>
      <c r="N742" s="44">
        <f t="shared" si="339"/>
        <v>3143</v>
      </c>
      <c r="P742" s="44">
        <f t="shared" si="346"/>
        <v>741</v>
      </c>
    </row>
    <row r="743" spans="2:16" x14ac:dyDescent="0.2">
      <c r="B743" s="37">
        <f t="shared" si="336"/>
        <v>14</v>
      </c>
      <c r="C743" s="37">
        <f t="shared" si="337"/>
        <v>42</v>
      </c>
      <c r="D743" s="37" t="str">
        <f t="shared" si="338"/>
        <v>2013_14_42</v>
      </c>
      <c r="E743" s="37" t="str">
        <f t="shared" si="340"/>
        <v>3_42_14</v>
      </c>
      <c r="F743" s="37">
        <f t="shared" si="341"/>
        <v>3</v>
      </c>
      <c r="G743" s="37">
        <f t="shared" si="342"/>
        <v>144</v>
      </c>
      <c r="H743" s="37">
        <f t="shared" si="343"/>
        <v>3144</v>
      </c>
      <c r="I743" s="44">
        <v>2013</v>
      </c>
      <c r="J743" s="44" t="s">
        <v>142</v>
      </c>
      <c r="K743" s="44" t="s">
        <v>178</v>
      </c>
      <c r="L743" s="44" t="str">
        <f t="shared" si="344"/>
        <v>2013_工業</v>
      </c>
      <c r="M743" s="44" t="str">
        <f t="shared" si="345"/>
        <v>2013_工業_土木施工</v>
      </c>
      <c r="N743" s="44">
        <f t="shared" si="339"/>
        <v>3144</v>
      </c>
      <c r="P743" s="44">
        <f t="shared" si="346"/>
        <v>742</v>
      </c>
    </row>
    <row r="744" spans="2:16" x14ac:dyDescent="0.2">
      <c r="B744" s="37">
        <f t="shared" si="336"/>
        <v>14</v>
      </c>
      <c r="C744" s="37">
        <f t="shared" si="337"/>
        <v>43</v>
      </c>
      <c r="D744" s="37" t="str">
        <f t="shared" si="338"/>
        <v>2013_14_43</v>
      </c>
      <c r="E744" s="37" t="str">
        <f t="shared" si="340"/>
        <v>3_43_14</v>
      </c>
      <c r="F744" s="37">
        <f t="shared" si="341"/>
        <v>3</v>
      </c>
      <c r="G744" s="37">
        <f t="shared" si="342"/>
        <v>145</v>
      </c>
      <c r="H744" s="37">
        <f t="shared" si="343"/>
        <v>3145</v>
      </c>
      <c r="I744" s="44">
        <v>2013</v>
      </c>
      <c r="J744" s="44" t="s">
        <v>142</v>
      </c>
      <c r="K744" s="44" t="s">
        <v>179</v>
      </c>
      <c r="L744" s="44" t="str">
        <f t="shared" si="344"/>
        <v>2013_工業</v>
      </c>
      <c r="M744" s="44" t="str">
        <f t="shared" si="345"/>
        <v>2013_工業_社会基盤工学</v>
      </c>
      <c r="N744" s="44">
        <f t="shared" si="339"/>
        <v>3145</v>
      </c>
      <c r="P744" s="44">
        <f t="shared" si="346"/>
        <v>743</v>
      </c>
    </row>
    <row r="745" spans="2:16" x14ac:dyDescent="0.2">
      <c r="B745" s="37">
        <f t="shared" si="336"/>
        <v>14</v>
      </c>
      <c r="C745" s="37">
        <f t="shared" si="337"/>
        <v>44</v>
      </c>
      <c r="D745" s="37" t="str">
        <f t="shared" si="338"/>
        <v>2013_14_44</v>
      </c>
      <c r="E745" s="37" t="str">
        <f t="shared" si="340"/>
        <v>3_44_14</v>
      </c>
      <c r="F745" s="37">
        <f t="shared" si="341"/>
        <v>3</v>
      </c>
      <c r="G745" s="37">
        <f t="shared" si="342"/>
        <v>146</v>
      </c>
      <c r="H745" s="37">
        <f t="shared" si="343"/>
        <v>3146</v>
      </c>
      <c r="I745" s="44">
        <v>2013</v>
      </c>
      <c r="J745" s="44" t="s">
        <v>142</v>
      </c>
      <c r="K745" s="44" t="s">
        <v>180</v>
      </c>
      <c r="L745" s="44" t="str">
        <f t="shared" si="344"/>
        <v>2013_工業</v>
      </c>
      <c r="M745" s="44" t="str">
        <f t="shared" si="345"/>
        <v>2013_工業_工業化学</v>
      </c>
      <c r="N745" s="44">
        <f t="shared" si="339"/>
        <v>3146</v>
      </c>
      <c r="P745" s="44">
        <f t="shared" si="346"/>
        <v>744</v>
      </c>
    </row>
    <row r="746" spans="2:16" x14ac:dyDescent="0.2">
      <c r="B746" s="37">
        <f t="shared" si="336"/>
        <v>14</v>
      </c>
      <c r="C746" s="37">
        <f t="shared" si="337"/>
        <v>45</v>
      </c>
      <c r="D746" s="37" t="str">
        <f t="shared" si="338"/>
        <v>2013_14_45</v>
      </c>
      <c r="E746" s="37" t="str">
        <f t="shared" si="340"/>
        <v>3_45_14</v>
      </c>
      <c r="F746" s="37">
        <f t="shared" si="341"/>
        <v>3</v>
      </c>
      <c r="G746" s="37">
        <f t="shared" si="342"/>
        <v>147</v>
      </c>
      <c r="H746" s="37">
        <f t="shared" si="343"/>
        <v>3147</v>
      </c>
      <c r="I746" s="44">
        <v>2013</v>
      </c>
      <c r="J746" s="44" t="s">
        <v>142</v>
      </c>
      <c r="K746" s="44" t="s">
        <v>181</v>
      </c>
      <c r="L746" s="44" t="str">
        <f t="shared" si="344"/>
        <v>2013_工業</v>
      </c>
      <c r="M746" s="44" t="str">
        <f t="shared" si="345"/>
        <v>2013_工業_化学工学</v>
      </c>
      <c r="N746" s="44">
        <f t="shared" si="339"/>
        <v>3147</v>
      </c>
      <c r="P746" s="44">
        <f t="shared" si="346"/>
        <v>745</v>
      </c>
    </row>
    <row r="747" spans="2:16" x14ac:dyDescent="0.2">
      <c r="B747" s="37">
        <f t="shared" si="336"/>
        <v>14</v>
      </c>
      <c r="C747" s="37">
        <f t="shared" si="337"/>
        <v>46</v>
      </c>
      <c r="D747" s="37" t="str">
        <f t="shared" si="338"/>
        <v>2013_14_46</v>
      </c>
      <c r="E747" s="37" t="str">
        <f t="shared" si="340"/>
        <v>3_46_14</v>
      </c>
      <c r="F747" s="37">
        <f t="shared" si="341"/>
        <v>3</v>
      </c>
      <c r="G747" s="37">
        <f t="shared" si="342"/>
        <v>148</v>
      </c>
      <c r="H747" s="37">
        <f t="shared" si="343"/>
        <v>3148</v>
      </c>
      <c r="I747" s="44">
        <v>2013</v>
      </c>
      <c r="J747" s="44" t="s">
        <v>142</v>
      </c>
      <c r="K747" s="44" t="s">
        <v>182</v>
      </c>
      <c r="L747" s="44" t="str">
        <f t="shared" si="344"/>
        <v>2013_工業</v>
      </c>
      <c r="M747" s="44" t="str">
        <f t="shared" si="345"/>
        <v>2013_工業_地球環境化学</v>
      </c>
      <c r="N747" s="44">
        <f t="shared" si="339"/>
        <v>3148</v>
      </c>
      <c r="P747" s="44">
        <f t="shared" si="346"/>
        <v>746</v>
      </c>
    </row>
    <row r="748" spans="2:16" x14ac:dyDescent="0.2">
      <c r="B748" s="37">
        <f t="shared" si="336"/>
        <v>14</v>
      </c>
      <c r="C748" s="37">
        <f t="shared" si="337"/>
        <v>47</v>
      </c>
      <c r="D748" s="37" t="str">
        <f t="shared" si="338"/>
        <v>2013_14_47</v>
      </c>
      <c r="E748" s="37" t="str">
        <f t="shared" si="340"/>
        <v>3_47_14</v>
      </c>
      <c r="F748" s="37">
        <f t="shared" si="341"/>
        <v>3</v>
      </c>
      <c r="G748" s="37">
        <f t="shared" si="342"/>
        <v>149</v>
      </c>
      <c r="H748" s="37">
        <f t="shared" si="343"/>
        <v>3149</v>
      </c>
      <c r="I748" s="44">
        <v>2013</v>
      </c>
      <c r="J748" s="44" t="s">
        <v>142</v>
      </c>
      <c r="K748" s="44" t="s">
        <v>183</v>
      </c>
      <c r="L748" s="44" t="str">
        <f t="shared" si="344"/>
        <v>2013_工業</v>
      </c>
      <c r="M748" s="44" t="str">
        <f t="shared" si="345"/>
        <v>2013_工業_材料製造技術</v>
      </c>
      <c r="N748" s="44">
        <f t="shared" si="339"/>
        <v>3149</v>
      </c>
      <c r="P748" s="44">
        <f t="shared" si="346"/>
        <v>747</v>
      </c>
    </row>
    <row r="749" spans="2:16" x14ac:dyDescent="0.2">
      <c r="B749" s="37">
        <f t="shared" si="336"/>
        <v>14</v>
      </c>
      <c r="C749" s="37">
        <f t="shared" si="337"/>
        <v>48</v>
      </c>
      <c r="D749" s="37" t="str">
        <f t="shared" si="338"/>
        <v>2013_14_48</v>
      </c>
      <c r="E749" s="37" t="str">
        <f t="shared" si="340"/>
        <v>3_48_14</v>
      </c>
      <c r="F749" s="37">
        <f t="shared" si="341"/>
        <v>3</v>
      </c>
      <c r="G749" s="37">
        <f t="shared" si="342"/>
        <v>150</v>
      </c>
      <c r="H749" s="37">
        <f t="shared" si="343"/>
        <v>3150</v>
      </c>
      <c r="I749" s="44">
        <v>2013</v>
      </c>
      <c r="J749" s="44" t="s">
        <v>142</v>
      </c>
      <c r="K749" s="44" t="s">
        <v>393</v>
      </c>
      <c r="L749" s="44" t="str">
        <f t="shared" si="344"/>
        <v>2013_工業</v>
      </c>
      <c r="M749" s="44" t="str">
        <f t="shared" si="345"/>
        <v>2013_工業_工業材料</v>
      </c>
      <c r="N749" s="44">
        <f t="shared" si="339"/>
        <v>3150</v>
      </c>
      <c r="P749" s="44">
        <f t="shared" si="346"/>
        <v>748</v>
      </c>
    </row>
    <row r="750" spans="2:16" x14ac:dyDescent="0.2">
      <c r="B750" s="37">
        <f t="shared" si="336"/>
        <v>14</v>
      </c>
      <c r="C750" s="37">
        <f t="shared" si="337"/>
        <v>49</v>
      </c>
      <c r="D750" s="37" t="str">
        <f t="shared" si="338"/>
        <v>2013_14_49</v>
      </c>
      <c r="E750" s="37" t="str">
        <f t="shared" si="340"/>
        <v>3_49_14</v>
      </c>
      <c r="F750" s="37">
        <f t="shared" si="341"/>
        <v>3</v>
      </c>
      <c r="G750" s="37">
        <f t="shared" si="342"/>
        <v>151</v>
      </c>
      <c r="H750" s="37">
        <f t="shared" si="343"/>
        <v>3151</v>
      </c>
      <c r="I750" s="44">
        <v>2013</v>
      </c>
      <c r="J750" s="44" t="s">
        <v>142</v>
      </c>
      <c r="K750" s="44" t="s">
        <v>185</v>
      </c>
      <c r="L750" s="44" t="str">
        <f t="shared" si="344"/>
        <v>2013_工業</v>
      </c>
      <c r="M750" s="44" t="str">
        <f t="shared" si="345"/>
        <v>2013_工業_材料加工</v>
      </c>
      <c r="N750" s="44">
        <f t="shared" si="339"/>
        <v>3151</v>
      </c>
      <c r="P750" s="44">
        <f t="shared" si="346"/>
        <v>749</v>
      </c>
    </row>
    <row r="751" spans="2:16" x14ac:dyDescent="0.2">
      <c r="B751" s="37">
        <f t="shared" si="336"/>
        <v>14</v>
      </c>
      <c r="C751" s="37">
        <f t="shared" si="337"/>
        <v>50</v>
      </c>
      <c r="D751" s="37" t="str">
        <f t="shared" si="338"/>
        <v>2013_14_50</v>
      </c>
      <c r="E751" s="37" t="str">
        <f t="shared" si="340"/>
        <v>3_50_14</v>
      </c>
      <c r="F751" s="37">
        <f t="shared" si="341"/>
        <v>3</v>
      </c>
      <c r="G751" s="37">
        <f t="shared" si="342"/>
        <v>152</v>
      </c>
      <c r="H751" s="37">
        <f t="shared" si="343"/>
        <v>3152</v>
      </c>
      <c r="I751" s="44">
        <v>2013</v>
      </c>
      <c r="J751" s="44" t="s">
        <v>142</v>
      </c>
      <c r="K751" s="44" t="s">
        <v>186</v>
      </c>
      <c r="L751" s="44" t="str">
        <f t="shared" si="344"/>
        <v>2013_工業</v>
      </c>
      <c r="M751" s="44" t="str">
        <f t="shared" si="345"/>
        <v>2013_工業_セラミック化学</v>
      </c>
      <c r="N751" s="44">
        <f t="shared" si="339"/>
        <v>3152</v>
      </c>
      <c r="P751" s="44">
        <f t="shared" si="346"/>
        <v>750</v>
      </c>
    </row>
    <row r="752" spans="2:16" x14ac:dyDescent="0.2">
      <c r="B752" s="37">
        <f t="shared" si="336"/>
        <v>14</v>
      </c>
      <c r="C752" s="37">
        <f t="shared" si="337"/>
        <v>51</v>
      </c>
      <c r="D752" s="37" t="str">
        <f t="shared" si="338"/>
        <v>2013_14_51</v>
      </c>
      <c r="E752" s="37" t="str">
        <f t="shared" si="340"/>
        <v>3_51_14</v>
      </c>
      <c r="F752" s="37">
        <f t="shared" si="341"/>
        <v>3</v>
      </c>
      <c r="G752" s="37">
        <f t="shared" si="342"/>
        <v>153</v>
      </c>
      <c r="H752" s="37">
        <f t="shared" si="343"/>
        <v>3153</v>
      </c>
      <c r="I752" s="44">
        <v>2013</v>
      </c>
      <c r="J752" s="44" t="s">
        <v>142</v>
      </c>
      <c r="K752" s="44" t="s">
        <v>187</v>
      </c>
      <c r="L752" s="44" t="str">
        <f t="shared" si="344"/>
        <v>2013_工業</v>
      </c>
      <c r="M752" s="44" t="str">
        <f t="shared" si="345"/>
        <v>2013_工業_セラミック技術</v>
      </c>
      <c r="N752" s="44">
        <f t="shared" si="339"/>
        <v>3153</v>
      </c>
      <c r="P752" s="44">
        <f t="shared" si="346"/>
        <v>751</v>
      </c>
    </row>
    <row r="753" spans="2:16" x14ac:dyDescent="0.2">
      <c r="B753" s="37">
        <f t="shared" si="336"/>
        <v>14</v>
      </c>
      <c r="C753" s="37">
        <f t="shared" si="337"/>
        <v>52</v>
      </c>
      <c r="D753" s="37" t="str">
        <f t="shared" si="338"/>
        <v>2013_14_52</v>
      </c>
      <c r="E753" s="37" t="str">
        <f t="shared" si="340"/>
        <v>3_52_14</v>
      </c>
      <c r="F753" s="37">
        <f t="shared" si="341"/>
        <v>3</v>
      </c>
      <c r="G753" s="37">
        <f t="shared" si="342"/>
        <v>154</v>
      </c>
      <c r="H753" s="37">
        <f t="shared" si="343"/>
        <v>3154</v>
      </c>
      <c r="I753" s="44">
        <v>2013</v>
      </c>
      <c r="J753" s="44" t="s">
        <v>142</v>
      </c>
      <c r="K753" s="44" t="s">
        <v>188</v>
      </c>
      <c r="L753" s="44" t="str">
        <f t="shared" si="344"/>
        <v>2013_工業</v>
      </c>
      <c r="M753" s="44" t="str">
        <f t="shared" si="345"/>
        <v>2013_工業_セラミック工業</v>
      </c>
      <c r="N753" s="44">
        <f t="shared" si="339"/>
        <v>3154</v>
      </c>
      <c r="P753" s="44">
        <f t="shared" si="346"/>
        <v>752</v>
      </c>
    </row>
    <row r="754" spans="2:16" x14ac:dyDescent="0.2">
      <c r="B754" s="37">
        <f t="shared" si="336"/>
        <v>14</v>
      </c>
      <c r="C754" s="37">
        <f t="shared" si="337"/>
        <v>53</v>
      </c>
      <c r="D754" s="37" t="str">
        <f t="shared" si="338"/>
        <v>2013_14_53</v>
      </c>
      <c r="E754" s="37" t="str">
        <f t="shared" si="340"/>
        <v>3_53_14</v>
      </c>
      <c r="F754" s="37">
        <f t="shared" si="341"/>
        <v>3</v>
      </c>
      <c r="G754" s="37">
        <f t="shared" si="342"/>
        <v>155</v>
      </c>
      <c r="H754" s="37">
        <f t="shared" si="343"/>
        <v>3155</v>
      </c>
      <c r="I754" s="44">
        <v>2013</v>
      </c>
      <c r="J754" s="44" t="s">
        <v>142</v>
      </c>
      <c r="K754" s="44" t="s">
        <v>189</v>
      </c>
      <c r="L754" s="44" t="str">
        <f t="shared" si="344"/>
        <v>2013_工業</v>
      </c>
      <c r="M754" s="44" t="str">
        <f t="shared" si="345"/>
        <v>2013_工業_繊維製品</v>
      </c>
      <c r="N754" s="44">
        <f t="shared" si="339"/>
        <v>3155</v>
      </c>
      <c r="P754" s="44">
        <f t="shared" si="346"/>
        <v>753</v>
      </c>
    </row>
    <row r="755" spans="2:16" x14ac:dyDescent="0.2">
      <c r="B755" s="37">
        <f t="shared" si="336"/>
        <v>14</v>
      </c>
      <c r="C755" s="37">
        <f t="shared" si="337"/>
        <v>54</v>
      </c>
      <c r="D755" s="37" t="str">
        <f t="shared" si="338"/>
        <v>2013_14_54</v>
      </c>
      <c r="E755" s="37" t="str">
        <f t="shared" si="340"/>
        <v>3_54_14</v>
      </c>
      <c r="F755" s="37">
        <f t="shared" si="341"/>
        <v>3</v>
      </c>
      <c r="G755" s="37">
        <f t="shared" si="342"/>
        <v>156</v>
      </c>
      <c r="H755" s="37">
        <f t="shared" si="343"/>
        <v>3156</v>
      </c>
      <c r="I755" s="44">
        <v>2013</v>
      </c>
      <c r="J755" s="44" t="s">
        <v>142</v>
      </c>
      <c r="K755" s="44" t="s">
        <v>190</v>
      </c>
      <c r="L755" s="44" t="str">
        <f t="shared" si="344"/>
        <v>2013_工業</v>
      </c>
      <c r="M755" s="44" t="str">
        <f t="shared" si="345"/>
        <v>2013_工業_繊維・染色技術</v>
      </c>
      <c r="N755" s="44">
        <f t="shared" si="339"/>
        <v>3156</v>
      </c>
      <c r="P755" s="44">
        <f t="shared" si="346"/>
        <v>754</v>
      </c>
    </row>
    <row r="756" spans="2:16" x14ac:dyDescent="0.2">
      <c r="B756" s="37">
        <f t="shared" si="336"/>
        <v>14</v>
      </c>
      <c r="C756" s="37">
        <f t="shared" si="337"/>
        <v>55</v>
      </c>
      <c r="D756" s="37" t="str">
        <f t="shared" si="338"/>
        <v>2013_14_55</v>
      </c>
      <c r="E756" s="37" t="str">
        <f t="shared" si="340"/>
        <v>3_55_14</v>
      </c>
      <c r="F756" s="37">
        <f t="shared" si="341"/>
        <v>3</v>
      </c>
      <c r="G756" s="37">
        <f t="shared" si="342"/>
        <v>157</v>
      </c>
      <c r="H756" s="37">
        <f t="shared" si="343"/>
        <v>3157</v>
      </c>
      <c r="I756" s="44">
        <v>2013</v>
      </c>
      <c r="J756" s="44" t="s">
        <v>142</v>
      </c>
      <c r="K756" s="44" t="s">
        <v>191</v>
      </c>
      <c r="L756" s="44" t="str">
        <f t="shared" si="344"/>
        <v>2013_工業</v>
      </c>
      <c r="M756" s="44" t="str">
        <f t="shared" si="345"/>
        <v>2013_工業_染織デザイン</v>
      </c>
      <c r="N756" s="44">
        <f t="shared" si="339"/>
        <v>3157</v>
      </c>
      <c r="P756" s="44">
        <f t="shared" si="346"/>
        <v>755</v>
      </c>
    </row>
    <row r="757" spans="2:16" x14ac:dyDescent="0.2">
      <c r="B757" s="37">
        <f t="shared" si="336"/>
        <v>14</v>
      </c>
      <c r="C757" s="37">
        <f t="shared" si="337"/>
        <v>56</v>
      </c>
      <c r="D757" s="37" t="str">
        <f t="shared" si="338"/>
        <v>2013_14_56</v>
      </c>
      <c r="E757" s="37" t="str">
        <f t="shared" si="340"/>
        <v>3_56_14</v>
      </c>
      <c r="F757" s="37">
        <f t="shared" si="341"/>
        <v>3</v>
      </c>
      <c r="G757" s="37">
        <f t="shared" si="342"/>
        <v>158</v>
      </c>
      <c r="H757" s="37">
        <f t="shared" si="343"/>
        <v>3158</v>
      </c>
      <c r="I757" s="44">
        <v>2013</v>
      </c>
      <c r="J757" s="44" t="s">
        <v>142</v>
      </c>
      <c r="K757" s="44" t="s">
        <v>192</v>
      </c>
      <c r="L757" s="44" t="str">
        <f t="shared" si="344"/>
        <v>2013_工業</v>
      </c>
      <c r="M757" s="44" t="str">
        <f t="shared" si="345"/>
        <v>2013_工業_インテリア計画</v>
      </c>
      <c r="N757" s="44">
        <f t="shared" si="339"/>
        <v>3158</v>
      </c>
      <c r="P757" s="44">
        <f t="shared" si="346"/>
        <v>756</v>
      </c>
    </row>
    <row r="758" spans="2:16" x14ac:dyDescent="0.2">
      <c r="B758" s="37">
        <f t="shared" si="336"/>
        <v>14</v>
      </c>
      <c r="C758" s="37">
        <f t="shared" si="337"/>
        <v>57</v>
      </c>
      <c r="D758" s="37" t="str">
        <f t="shared" si="338"/>
        <v>2013_14_57</v>
      </c>
      <c r="E758" s="37" t="str">
        <f t="shared" si="340"/>
        <v>3_57_14</v>
      </c>
      <c r="F758" s="37">
        <f t="shared" si="341"/>
        <v>3</v>
      </c>
      <c r="G758" s="37">
        <f t="shared" si="342"/>
        <v>159</v>
      </c>
      <c r="H758" s="37">
        <f t="shared" si="343"/>
        <v>3159</v>
      </c>
      <c r="I758" s="44">
        <v>2013</v>
      </c>
      <c r="J758" s="44" t="s">
        <v>142</v>
      </c>
      <c r="K758" s="44" t="s">
        <v>193</v>
      </c>
      <c r="L758" s="44" t="str">
        <f t="shared" si="344"/>
        <v>2013_工業</v>
      </c>
      <c r="M758" s="44" t="str">
        <f t="shared" si="345"/>
        <v>2013_工業_インテリア装備</v>
      </c>
      <c r="N758" s="44">
        <f t="shared" si="339"/>
        <v>3159</v>
      </c>
      <c r="P758" s="44">
        <f t="shared" si="346"/>
        <v>757</v>
      </c>
    </row>
    <row r="759" spans="2:16" x14ac:dyDescent="0.2">
      <c r="B759" s="37">
        <f t="shared" si="336"/>
        <v>14</v>
      </c>
      <c r="C759" s="37">
        <f t="shared" si="337"/>
        <v>58</v>
      </c>
      <c r="D759" s="37" t="str">
        <f t="shared" si="338"/>
        <v>2013_14_58</v>
      </c>
      <c r="E759" s="37" t="str">
        <f t="shared" si="340"/>
        <v>3_58_14</v>
      </c>
      <c r="F759" s="37">
        <f t="shared" si="341"/>
        <v>3</v>
      </c>
      <c r="G759" s="37">
        <f t="shared" si="342"/>
        <v>160</v>
      </c>
      <c r="H759" s="37">
        <f t="shared" si="343"/>
        <v>3160</v>
      </c>
      <c r="I759" s="44">
        <v>2013</v>
      </c>
      <c r="J759" s="44" t="s">
        <v>142</v>
      </c>
      <c r="K759" s="44" t="s">
        <v>194</v>
      </c>
      <c r="L759" s="44" t="str">
        <f t="shared" si="344"/>
        <v>2013_工業</v>
      </c>
      <c r="M759" s="44" t="str">
        <f t="shared" si="345"/>
        <v>2013_工業_インテリアエレメント生産</v>
      </c>
      <c r="N759" s="44">
        <f t="shared" si="339"/>
        <v>3160</v>
      </c>
      <c r="P759" s="44">
        <f t="shared" si="346"/>
        <v>758</v>
      </c>
    </row>
    <row r="760" spans="2:16" x14ac:dyDescent="0.2">
      <c r="B760" s="37">
        <f t="shared" si="336"/>
        <v>14</v>
      </c>
      <c r="C760" s="37">
        <f t="shared" si="337"/>
        <v>59</v>
      </c>
      <c r="D760" s="37" t="str">
        <f t="shared" si="338"/>
        <v>2013_14_59</v>
      </c>
      <c r="E760" s="37" t="str">
        <f t="shared" si="340"/>
        <v>3_59_14</v>
      </c>
      <c r="F760" s="37">
        <f t="shared" si="341"/>
        <v>3</v>
      </c>
      <c r="G760" s="37">
        <f t="shared" si="342"/>
        <v>161</v>
      </c>
      <c r="H760" s="37">
        <f t="shared" si="343"/>
        <v>3161</v>
      </c>
      <c r="I760" s="44">
        <v>2013</v>
      </c>
      <c r="J760" s="44" t="s">
        <v>142</v>
      </c>
      <c r="K760" s="44" t="s">
        <v>394</v>
      </c>
      <c r="L760" s="44" t="str">
        <f t="shared" si="344"/>
        <v>2013_工業</v>
      </c>
      <c r="M760" s="44" t="str">
        <f t="shared" si="345"/>
        <v>2013_工業_デザイン技術</v>
      </c>
      <c r="N760" s="44">
        <f t="shared" si="339"/>
        <v>3161</v>
      </c>
      <c r="P760" s="44">
        <f t="shared" si="346"/>
        <v>759</v>
      </c>
    </row>
    <row r="761" spans="2:16" x14ac:dyDescent="0.2">
      <c r="B761" s="37">
        <f t="shared" si="336"/>
        <v>14</v>
      </c>
      <c r="C761" s="37">
        <f t="shared" si="337"/>
        <v>60</v>
      </c>
      <c r="D761" s="37" t="str">
        <f t="shared" si="338"/>
        <v>2013_14_60</v>
      </c>
      <c r="E761" s="37" t="str">
        <f t="shared" si="340"/>
        <v>3_60_14</v>
      </c>
      <c r="F761" s="37">
        <f t="shared" si="341"/>
        <v>3</v>
      </c>
      <c r="G761" s="37">
        <f t="shared" si="342"/>
        <v>162</v>
      </c>
      <c r="H761" s="37">
        <f t="shared" si="343"/>
        <v>3162</v>
      </c>
      <c r="I761" s="44">
        <v>2013</v>
      </c>
      <c r="J761" s="44" t="s">
        <v>142</v>
      </c>
      <c r="K761" s="44" t="s">
        <v>196</v>
      </c>
      <c r="L761" s="44" t="str">
        <f t="shared" si="344"/>
        <v>2013_工業</v>
      </c>
      <c r="M761" s="44" t="str">
        <f t="shared" si="345"/>
        <v>2013_工業_デザイン材料</v>
      </c>
      <c r="N761" s="44">
        <f t="shared" si="339"/>
        <v>3162</v>
      </c>
      <c r="P761" s="44">
        <f t="shared" si="346"/>
        <v>760</v>
      </c>
    </row>
    <row r="762" spans="2:16" x14ac:dyDescent="0.2">
      <c r="B762" s="37">
        <f t="shared" si="336"/>
        <v>14</v>
      </c>
      <c r="C762" s="37">
        <f t="shared" si="337"/>
        <v>61</v>
      </c>
      <c r="D762" s="37" t="str">
        <f t="shared" si="338"/>
        <v>2013_14_61</v>
      </c>
      <c r="E762" s="37" t="str">
        <f t="shared" si="340"/>
        <v>3_61_14</v>
      </c>
      <c r="F762" s="37">
        <f t="shared" si="341"/>
        <v>3</v>
      </c>
      <c r="G762" s="37">
        <f t="shared" si="342"/>
        <v>163</v>
      </c>
      <c r="H762" s="37">
        <f t="shared" si="343"/>
        <v>3163</v>
      </c>
      <c r="I762" s="44">
        <v>2013</v>
      </c>
      <c r="J762" s="44" t="s">
        <v>142</v>
      </c>
      <c r="K762" s="44" t="s">
        <v>197</v>
      </c>
      <c r="L762" s="44" t="str">
        <f t="shared" si="344"/>
        <v>2013_工業</v>
      </c>
      <c r="M762" s="44" t="str">
        <f t="shared" si="345"/>
        <v>2013_工業_デザイン史</v>
      </c>
      <c r="N762" s="44">
        <f t="shared" si="339"/>
        <v>3163</v>
      </c>
      <c r="P762" s="44">
        <f t="shared" si="346"/>
        <v>761</v>
      </c>
    </row>
    <row r="763" spans="2:16" x14ac:dyDescent="0.2">
      <c r="B763" s="37">
        <f t="shared" si="336"/>
        <v>14</v>
      </c>
      <c r="C763" s="37">
        <f t="shared" si="337"/>
        <v>62</v>
      </c>
      <c r="D763" s="37" t="str">
        <f t="shared" si="338"/>
        <v>2013_14_62</v>
      </c>
      <c r="E763" s="37" t="str">
        <f t="shared" si="340"/>
        <v>3_62_14</v>
      </c>
      <c r="F763" s="37">
        <f t="shared" si="341"/>
        <v>3</v>
      </c>
      <c r="G763" s="37">
        <f t="shared" si="342"/>
        <v>164</v>
      </c>
      <c r="H763" s="37">
        <f t="shared" si="343"/>
        <v>3164</v>
      </c>
      <c r="I763" s="44">
        <v>2013</v>
      </c>
      <c r="J763" s="44" t="s">
        <v>142</v>
      </c>
      <c r="K763" s="44" t="s">
        <v>568</v>
      </c>
      <c r="L763" s="44" t="str">
        <f t="shared" si="344"/>
        <v>2013_工業</v>
      </c>
      <c r="M763" s="44" t="str">
        <f t="shared" si="345"/>
        <v>2013_工業_学校設定科目</v>
      </c>
      <c r="N763" s="44">
        <f t="shared" si="339"/>
        <v>3164</v>
      </c>
      <c r="P763" s="44">
        <f t="shared" si="346"/>
        <v>762</v>
      </c>
    </row>
    <row r="764" spans="2:16" x14ac:dyDescent="0.2">
      <c r="B764" s="37">
        <f t="shared" si="336"/>
        <v>15</v>
      </c>
      <c r="C764" s="37">
        <f t="shared" si="337"/>
        <v>1</v>
      </c>
      <c r="D764" s="37" t="str">
        <f t="shared" si="338"/>
        <v>2013_15_1</v>
      </c>
      <c r="E764" s="37" t="str">
        <f t="shared" si="340"/>
        <v>3_1_15</v>
      </c>
      <c r="F764" s="37">
        <f t="shared" si="341"/>
        <v>3</v>
      </c>
      <c r="G764" s="37">
        <f t="shared" si="342"/>
        <v>165</v>
      </c>
      <c r="H764" s="37">
        <f t="shared" si="343"/>
        <v>3165</v>
      </c>
      <c r="I764" s="44">
        <v>2013</v>
      </c>
      <c r="J764" s="44" t="s">
        <v>642</v>
      </c>
      <c r="K764" s="44" t="s">
        <v>199</v>
      </c>
      <c r="L764" s="44" t="str">
        <f t="shared" si="344"/>
        <v>2013_商業</v>
      </c>
      <c r="M764" s="44" t="str">
        <f t="shared" si="345"/>
        <v>2013_商業_ビジネス基礎</v>
      </c>
      <c r="N764" s="44">
        <f t="shared" si="339"/>
        <v>3165</v>
      </c>
      <c r="P764" s="44">
        <f t="shared" si="346"/>
        <v>763</v>
      </c>
    </row>
    <row r="765" spans="2:16" x14ac:dyDescent="0.2">
      <c r="B765" s="37">
        <f t="shared" si="336"/>
        <v>15</v>
      </c>
      <c r="C765" s="37">
        <f t="shared" si="337"/>
        <v>2</v>
      </c>
      <c r="D765" s="37" t="str">
        <f t="shared" si="338"/>
        <v>2013_15_2</v>
      </c>
      <c r="E765" s="37" t="str">
        <f t="shared" si="340"/>
        <v>3_2_15</v>
      </c>
      <c r="F765" s="37">
        <f t="shared" si="341"/>
        <v>3</v>
      </c>
      <c r="G765" s="37">
        <f t="shared" si="342"/>
        <v>166</v>
      </c>
      <c r="H765" s="37">
        <f t="shared" si="343"/>
        <v>3166</v>
      </c>
      <c r="I765" s="44">
        <v>2013</v>
      </c>
      <c r="J765" s="44" t="s">
        <v>642</v>
      </c>
      <c r="K765" s="44" t="s">
        <v>113</v>
      </c>
      <c r="L765" s="44" t="str">
        <f t="shared" si="344"/>
        <v>2013_商業</v>
      </c>
      <c r="M765" s="44" t="str">
        <f t="shared" si="345"/>
        <v>2013_商業_課題研究</v>
      </c>
      <c r="N765" s="44">
        <f t="shared" si="339"/>
        <v>3166</v>
      </c>
      <c r="P765" s="44">
        <f t="shared" si="346"/>
        <v>764</v>
      </c>
    </row>
    <row r="766" spans="2:16" x14ac:dyDescent="0.2">
      <c r="B766" s="37">
        <f t="shared" si="336"/>
        <v>15</v>
      </c>
      <c r="C766" s="37">
        <f t="shared" si="337"/>
        <v>3</v>
      </c>
      <c r="D766" s="37" t="str">
        <f t="shared" si="338"/>
        <v>2013_15_3</v>
      </c>
      <c r="E766" s="37" t="str">
        <f t="shared" si="340"/>
        <v>3_3_15</v>
      </c>
      <c r="F766" s="37">
        <f t="shared" si="341"/>
        <v>3</v>
      </c>
      <c r="G766" s="37">
        <f t="shared" si="342"/>
        <v>167</v>
      </c>
      <c r="H766" s="37">
        <f t="shared" si="343"/>
        <v>3167</v>
      </c>
      <c r="I766" s="44">
        <v>2013</v>
      </c>
      <c r="J766" s="44" t="s">
        <v>642</v>
      </c>
      <c r="K766" s="44" t="s">
        <v>200</v>
      </c>
      <c r="L766" s="44" t="str">
        <f t="shared" si="344"/>
        <v>2013_商業</v>
      </c>
      <c r="M766" s="44" t="str">
        <f t="shared" si="345"/>
        <v>2013_商業_総合実践</v>
      </c>
      <c r="N766" s="44">
        <f t="shared" si="339"/>
        <v>3167</v>
      </c>
      <c r="P766" s="44">
        <f t="shared" si="346"/>
        <v>765</v>
      </c>
    </row>
    <row r="767" spans="2:16" x14ac:dyDescent="0.2">
      <c r="B767" s="37">
        <f t="shared" si="336"/>
        <v>15</v>
      </c>
      <c r="C767" s="37">
        <f t="shared" si="337"/>
        <v>4</v>
      </c>
      <c r="D767" s="37" t="str">
        <f t="shared" si="338"/>
        <v>2013_15_4</v>
      </c>
      <c r="E767" s="37" t="str">
        <f t="shared" si="340"/>
        <v>3_4_15</v>
      </c>
      <c r="F767" s="37">
        <f t="shared" si="341"/>
        <v>3</v>
      </c>
      <c r="G767" s="37">
        <f t="shared" si="342"/>
        <v>168</v>
      </c>
      <c r="H767" s="37">
        <f t="shared" si="343"/>
        <v>3168</v>
      </c>
      <c r="I767" s="44">
        <v>2013</v>
      </c>
      <c r="J767" s="44" t="s">
        <v>642</v>
      </c>
      <c r="K767" s="44" t="s">
        <v>350</v>
      </c>
      <c r="L767" s="44" t="str">
        <f t="shared" si="344"/>
        <v>2013_商業</v>
      </c>
      <c r="M767" s="44" t="str">
        <f t="shared" si="345"/>
        <v>2013_商業_ビジネス実務</v>
      </c>
      <c r="N767" s="44">
        <f t="shared" si="339"/>
        <v>3168</v>
      </c>
      <c r="P767" s="44">
        <f t="shared" si="346"/>
        <v>766</v>
      </c>
    </row>
    <row r="768" spans="2:16" x14ac:dyDescent="0.2">
      <c r="B768" s="37">
        <f t="shared" si="336"/>
        <v>15</v>
      </c>
      <c r="C768" s="37">
        <f t="shared" si="337"/>
        <v>5</v>
      </c>
      <c r="D768" s="37" t="str">
        <f t="shared" si="338"/>
        <v>2013_15_5</v>
      </c>
      <c r="E768" s="37" t="str">
        <f t="shared" si="340"/>
        <v>3_5_15</v>
      </c>
      <c r="F768" s="37">
        <f t="shared" si="341"/>
        <v>3</v>
      </c>
      <c r="G768" s="37">
        <f t="shared" si="342"/>
        <v>169</v>
      </c>
      <c r="H768" s="37">
        <f t="shared" si="343"/>
        <v>3169</v>
      </c>
      <c r="I768" s="44">
        <v>2013</v>
      </c>
      <c r="J768" s="44" t="s">
        <v>642</v>
      </c>
      <c r="K768" s="44" t="s">
        <v>202</v>
      </c>
      <c r="L768" s="44" t="str">
        <f t="shared" si="344"/>
        <v>2013_商業</v>
      </c>
      <c r="M768" s="44" t="str">
        <f t="shared" si="345"/>
        <v>2013_商業_マーケティング</v>
      </c>
      <c r="N768" s="44">
        <f t="shared" si="339"/>
        <v>3169</v>
      </c>
      <c r="P768" s="44">
        <f t="shared" si="346"/>
        <v>767</v>
      </c>
    </row>
    <row r="769" spans="2:16" x14ac:dyDescent="0.2">
      <c r="B769" s="37">
        <f t="shared" si="336"/>
        <v>15</v>
      </c>
      <c r="C769" s="37">
        <f t="shared" si="337"/>
        <v>6</v>
      </c>
      <c r="D769" s="37" t="str">
        <f t="shared" si="338"/>
        <v>2013_15_6</v>
      </c>
      <c r="E769" s="37" t="str">
        <f t="shared" si="340"/>
        <v>3_6_15</v>
      </c>
      <c r="F769" s="37">
        <f t="shared" si="341"/>
        <v>3</v>
      </c>
      <c r="G769" s="37">
        <f t="shared" si="342"/>
        <v>170</v>
      </c>
      <c r="H769" s="37">
        <f t="shared" si="343"/>
        <v>3170</v>
      </c>
      <c r="I769" s="44">
        <v>2013</v>
      </c>
      <c r="J769" s="44" t="s">
        <v>642</v>
      </c>
      <c r="K769" s="44" t="s">
        <v>361</v>
      </c>
      <c r="L769" s="44" t="str">
        <f t="shared" si="344"/>
        <v>2013_商業</v>
      </c>
      <c r="M769" s="44" t="str">
        <f t="shared" si="345"/>
        <v>2013_商業_商品開発</v>
      </c>
      <c r="N769" s="44">
        <f t="shared" si="339"/>
        <v>3170</v>
      </c>
      <c r="P769" s="44">
        <f t="shared" si="346"/>
        <v>768</v>
      </c>
    </row>
    <row r="770" spans="2:16" x14ac:dyDescent="0.2">
      <c r="B770" s="37">
        <f t="shared" ref="B770:B833" si="347">IF($I770="","",IF($I769&lt;&gt;$I770,1,IF($J769&lt;&gt;$J770,B769+1,B769)))</f>
        <v>15</v>
      </c>
      <c r="C770" s="37">
        <f t="shared" ref="C770:C833" si="348">IF($I770="","",IF($J769&lt;&gt;$J770,1,C769+1))</f>
        <v>7</v>
      </c>
      <c r="D770" s="37" t="str">
        <f t="shared" ref="D770:D833" si="349">IF($I770="","",$I770&amp;"_"&amp;$B770&amp;"_"&amp;$C770)</f>
        <v>2013_15_7</v>
      </c>
      <c r="E770" s="37" t="str">
        <f t="shared" si="340"/>
        <v>3_7_15</v>
      </c>
      <c r="F770" s="37">
        <f t="shared" si="341"/>
        <v>3</v>
      </c>
      <c r="G770" s="37">
        <f t="shared" si="342"/>
        <v>171</v>
      </c>
      <c r="H770" s="37">
        <f t="shared" si="343"/>
        <v>3171</v>
      </c>
      <c r="I770" s="44">
        <v>2013</v>
      </c>
      <c r="J770" s="44" t="s">
        <v>642</v>
      </c>
      <c r="K770" s="44" t="s">
        <v>366</v>
      </c>
      <c r="L770" s="44" t="str">
        <f t="shared" si="344"/>
        <v>2013_商業</v>
      </c>
      <c r="M770" s="44" t="str">
        <f t="shared" si="345"/>
        <v>2013_商業_広告と販売促進</v>
      </c>
      <c r="N770" s="44">
        <f t="shared" ref="N770:N833" si="350">H770</f>
        <v>3171</v>
      </c>
      <c r="P770" s="44">
        <f t="shared" si="346"/>
        <v>769</v>
      </c>
    </row>
    <row r="771" spans="2:16" x14ac:dyDescent="0.2">
      <c r="B771" s="37">
        <f t="shared" si="347"/>
        <v>15</v>
      </c>
      <c r="C771" s="37">
        <f t="shared" si="348"/>
        <v>8</v>
      </c>
      <c r="D771" s="37" t="str">
        <f t="shared" si="349"/>
        <v>2013_15_8</v>
      </c>
      <c r="E771" s="37" t="str">
        <f t="shared" ref="E771:E834" si="351">IF($I771="","",$F771&amp;"_"&amp;$C771&amp;"_"&amp;$B771)</f>
        <v>3_8_15</v>
      </c>
      <c r="F771" s="37">
        <f t="shared" ref="F771:F834" si="352">IF($I771="","",IF($I770&lt;&gt;$I771,F770+1,F770))</f>
        <v>3</v>
      </c>
      <c r="G771" s="37">
        <f t="shared" ref="G771:G834" si="353">IF($I771="","",IF($I770&lt;&gt;$I771,1,G770+1))</f>
        <v>172</v>
      </c>
      <c r="H771" s="37">
        <f t="shared" ref="H771:H834" si="354">IF($I771="","",1000*F771+G771)</f>
        <v>3172</v>
      </c>
      <c r="I771" s="44">
        <v>2013</v>
      </c>
      <c r="J771" s="44" t="s">
        <v>642</v>
      </c>
      <c r="K771" s="44" t="s">
        <v>368</v>
      </c>
      <c r="L771" s="44" t="str">
        <f t="shared" ref="L771:L834" si="355">$I771&amp;"_"&amp;$J771</f>
        <v>2013_商業</v>
      </c>
      <c r="M771" s="44" t="str">
        <f t="shared" ref="M771:M834" si="356">$I771&amp;"_"&amp;$J771&amp;"_"&amp;$K771</f>
        <v>2013_商業_ビジネス経済</v>
      </c>
      <c r="N771" s="44">
        <f t="shared" si="350"/>
        <v>3172</v>
      </c>
      <c r="P771" s="44">
        <f t="shared" ref="P771:P834" si="357">IF(COUNTIF(K771,"*"&amp;$X$1&amp;"*"),P770+1,P770)</f>
        <v>770</v>
      </c>
    </row>
    <row r="772" spans="2:16" x14ac:dyDescent="0.2">
      <c r="B772" s="37">
        <f t="shared" si="347"/>
        <v>15</v>
      </c>
      <c r="C772" s="37">
        <f t="shared" si="348"/>
        <v>9</v>
      </c>
      <c r="D772" s="37" t="str">
        <f t="shared" si="349"/>
        <v>2013_15_9</v>
      </c>
      <c r="E772" s="37" t="str">
        <f t="shared" si="351"/>
        <v>3_9_15</v>
      </c>
      <c r="F772" s="37">
        <f t="shared" si="352"/>
        <v>3</v>
      </c>
      <c r="G772" s="37">
        <f t="shared" si="353"/>
        <v>173</v>
      </c>
      <c r="H772" s="37">
        <f t="shared" si="354"/>
        <v>3173</v>
      </c>
      <c r="I772" s="44">
        <v>2013</v>
      </c>
      <c r="J772" s="44" t="s">
        <v>642</v>
      </c>
      <c r="K772" s="44" t="s">
        <v>371</v>
      </c>
      <c r="L772" s="44" t="str">
        <f t="shared" si="355"/>
        <v>2013_商業</v>
      </c>
      <c r="M772" s="44" t="str">
        <f t="shared" si="356"/>
        <v>2013_商業_ビジネス経済応用</v>
      </c>
      <c r="N772" s="44">
        <f t="shared" si="350"/>
        <v>3173</v>
      </c>
      <c r="P772" s="44">
        <f t="shared" si="357"/>
        <v>771</v>
      </c>
    </row>
    <row r="773" spans="2:16" x14ac:dyDescent="0.2">
      <c r="B773" s="37">
        <f t="shared" si="347"/>
        <v>15</v>
      </c>
      <c r="C773" s="37">
        <f t="shared" si="348"/>
        <v>10</v>
      </c>
      <c r="D773" s="37" t="str">
        <f t="shared" si="349"/>
        <v>2013_15_10</v>
      </c>
      <c r="E773" s="37" t="str">
        <f t="shared" si="351"/>
        <v>3_10_15</v>
      </c>
      <c r="F773" s="37">
        <f t="shared" si="352"/>
        <v>3</v>
      </c>
      <c r="G773" s="37">
        <f t="shared" si="353"/>
        <v>174</v>
      </c>
      <c r="H773" s="37">
        <f t="shared" si="354"/>
        <v>3174</v>
      </c>
      <c r="I773" s="44">
        <v>2013</v>
      </c>
      <c r="J773" s="44" t="s">
        <v>642</v>
      </c>
      <c r="K773" s="44" t="s">
        <v>374</v>
      </c>
      <c r="L773" s="44" t="str">
        <f t="shared" si="355"/>
        <v>2013_商業</v>
      </c>
      <c r="M773" s="44" t="str">
        <f t="shared" si="356"/>
        <v>2013_商業_経済活動と法</v>
      </c>
      <c r="N773" s="44">
        <f t="shared" si="350"/>
        <v>3174</v>
      </c>
      <c r="P773" s="44">
        <f t="shared" si="357"/>
        <v>772</v>
      </c>
    </row>
    <row r="774" spans="2:16" x14ac:dyDescent="0.2">
      <c r="B774" s="37">
        <f t="shared" si="347"/>
        <v>15</v>
      </c>
      <c r="C774" s="37">
        <f t="shared" si="348"/>
        <v>11</v>
      </c>
      <c r="D774" s="37" t="str">
        <f t="shared" si="349"/>
        <v>2013_15_11</v>
      </c>
      <c r="E774" s="37" t="str">
        <f t="shared" si="351"/>
        <v>3_11_15</v>
      </c>
      <c r="F774" s="37">
        <f t="shared" si="352"/>
        <v>3</v>
      </c>
      <c r="G774" s="37">
        <f t="shared" si="353"/>
        <v>175</v>
      </c>
      <c r="H774" s="37">
        <f t="shared" si="354"/>
        <v>3175</v>
      </c>
      <c r="I774" s="44">
        <v>2013</v>
      </c>
      <c r="J774" s="44" t="s">
        <v>642</v>
      </c>
      <c r="K774" s="44" t="s">
        <v>207</v>
      </c>
      <c r="L774" s="44" t="str">
        <f t="shared" si="355"/>
        <v>2013_商業</v>
      </c>
      <c r="M774" s="44" t="str">
        <f t="shared" si="356"/>
        <v>2013_商業_簿記</v>
      </c>
      <c r="N774" s="44">
        <f t="shared" si="350"/>
        <v>3175</v>
      </c>
      <c r="P774" s="44">
        <f t="shared" si="357"/>
        <v>773</v>
      </c>
    </row>
    <row r="775" spans="2:16" x14ac:dyDescent="0.2">
      <c r="B775" s="37">
        <f t="shared" si="347"/>
        <v>15</v>
      </c>
      <c r="C775" s="37">
        <f t="shared" si="348"/>
        <v>12</v>
      </c>
      <c r="D775" s="37" t="str">
        <f t="shared" si="349"/>
        <v>2013_15_12</v>
      </c>
      <c r="E775" s="37" t="str">
        <f t="shared" si="351"/>
        <v>3_12_15</v>
      </c>
      <c r="F775" s="37">
        <f t="shared" si="352"/>
        <v>3</v>
      </c>
      <c r="G775" s="37">
        <f t="shared" si="353"/>
        <v>176</v>
      </c>
      <c r="H775" s="37">
        <f t="shared" si="354"/>
        <v>3176</v>
      </c>
      <c r="I775" s="44">
        <v>2013</v>
      </c>
      <c r="J775" s="44" t="s">
        <v>642</v>
      </c>
      <c r="K775" s="44" t="s">
        <v>208</v>
      </c>
      <c r="L775" s="44" t="str">
        <f t="shared" si="355"/>
        <v>2013_商業</v>
      </c>
      <c r="M775" s="44" t="str">
        <f t="shared" si="356"/>
        <v>2013_商業_財務会計Ⅰ</v>
      </c>
      <c r="N775" s="44">
        <f t="shared" si="350"/>
        <v>3176</v>
      </c>
      <c r="P775" s="44">
        <f t="shared" si="357"/>
        <v>774</v>
      </c>
    </row>
    <row r="776" spans="2:16" x14ac:dyDescent="0.2">
      <c r="B776" s="37">
        <f t="shared" si="347"/>
        <v>15</v>
      </c>
      <c r="C776" s="37">
        <f t="shared" si="348"/>
        <v>13</v>
      </c>
      <c r="D776" s="37" t="str">
        <f t="shared" si="349"/>
        <v>2013_15_13</v>
      </c>
      <c r="E776" s="37" t="str">
        <f t="shared" si="351"/>
        <v>3_13_15</v>
      </c>
      <c r="F776" s="37">
        <f t="shared" si="352"/>
        <v>3</v>
      </c>
      <c r="G776" s="37">
        <f t="shared" si="353"/>
        <v>177</v>
      </c>
      <c r="H776" s="37">
        <f t="shared" si="354"/>
        <v>3177</v>
      </c>
      <c r="I776" s="44">
        <v>2013</v>
      </c>
      <c r="J776" s="44" t="s">
        <v>642</v>
      </c>
      <c r="K776" s="44" t="s">
        <v>209</v>
      </c>
      <c r="L776" s="44" t="str">
        <f t="shared" si="355"/>
        <v>2013_商業</v>
      </c>
      <c r="M776" s="44" t="str">
        <f t="shared" si="356"/>
        <v>2013_商業_財務会計Ⅱ</v>
      </c>
      <c r="N776" s="44">
        <f t="shared" si="350"/>
        <v>3177</v>
      </c>
      <c r="P776" s="44">
        <f t="shared" si="357"/>
        <v>775</v>
      </c>
    </row>
    <row r="777" spans="2:16" x14ac:dyDescent="0.2">
      <c r="B777" s="37">
        <f t="shared" si="347"/>
        <v>15</v>
      </c>
      <c r="C777" s="37">
        <f t="shared" si="348"/>
        <v>14</v>
      </c>
      <c r="D777" s="37" t="str">
        <f t="shared" si="349"/>
        <v>2013_15_14</v>
      </c>
      <c r="E777" s="37" t="str">
        <f t="shared" si="351"/>
        <v>3_14_15</v>
      </c>
      <c r="F777" s="37">
        <f t="shared" si="352"/>
        <v>3</v>
      </c>
      <c r="G777" s="37">
        <f t="shared" si="353"/>
        <v>178</v>
      </c>
      <c r="H777" s="37">
        <f t="shared" si="354"/>
        <v>3178</v>
      </c>
      <c r="I777" s="44">
        <v>2013</v>
      </c>
      <c r="J777" s="44" t="s">
        <v>642</v>
      </c>
      <c r="K777" s="44" t="s">
        <v>210</v>
      </c>
      <c r="L777" s="44" t="str">
        <f t="shared" si="355"/>
        <v>2013_商業</v>
      </c>
      <c r="M777" s="44" t="str">
        <f t="shared" si="356"/>
        <v>2013_商業_原価計算</v>
      </c>
      <c r="N777" s="44">
        <f t="shared" si="350"/>
        <v>3178</v>
      </c>
      <c r="P777" s="44">
        <f t="shared" si="357"/>
        <v>776</v>
      </c>
    </row>
    <row r="778" spans="2:16" x14ac:dyDescent="0.2">
      <c r="B778" s="37">
        <f t="shared" si="347"/>
        <v>15</v>
      </c>
      <c r="C778" s="37">
        <f t="shared" si="348"/>
        <v>15</v>
      </c>
      <c r="D778" s="37" t="str">
        <f t="shared" si="349"/>
        <v>2013_15_15</v>
      </c>
      <c r="E778" s="37" t="str">
        <f t="shared" si="351"/>
        <v>3_15_15</v>
      </c>
      <c r="F778" s="37">
        <f t="shared" si="352"/>
        <v>3</v>
      </c>
      <c r="G778" s="37">
        <f t="shared" si="353"/>
        <v>179</v>
      </c>
      <c r="H778" s="37">
        <f t="shared" si="354"/>
        <v>3179</v>
      </c>
      <c r="I778" s="44">
        <v>2013</v>
      </c>
      <c r="J778" s="44" t="s">
        <v>642</v>
      </c>
      <c r="K778" s="44" t="s">
        <v>211</v>
      </c>
      <c r="L778" s="44" t="str">
        <f t="shared" si="355"/>
        <v>2013_商業</v>
      </c>
      <c r="M778" s="44" t="str">
        <f t="shared" si="356"/>
        <v>2013_商業_管理会計</v>
      </c>
      <c r="N778" s="44">
        <f t="shared" si="350"/>
        <v>3179</v>
      </c>
      <c r="P778" s="44">
        <f t="shared" si="357"/>
        <v>777</v>
      </c>
    </row>
    <row r="779" spans="2:16" x14ac:dyDescent="0.2">
      <c r="B779" s="37">
        <f t="shared" si="347"/>
        <v>15</v>
      </c>
      <c r="C779" s="37">
        <f t="shared" si="348"/>
        <v>16</v>
      </c>
      <c r="D779" s="37" t="str">
        <f t="shared" si="349"/>
        <v>2013_15_16</v>
      </c>
      <c r="E779" s="37" t="str">
        <f t="shared" si="351"/>
        <v>3_16_15</v>
      </c>
      <c r="F779" s="37">
        <f t="shared" si="352"/>
        <v>3</v>
      </c>
      <c r="G779" s="37">
        <f t="shared" si="353"/>
        <v>180</v>
      </c>
      <c r="H779" s="37">
        <f t="shared" si="354"/>
        <v>3180</v>
      </c>
      <c r="I779" s="44">
        <v>2013</v>
      </c>
      <c r="J779" s="44" t="s">
        <v>642</v>
      </c>
      <c r="K779" s="44" t="s">
        <v>212</v>
      </c>
      <c r="L779" s="44" t="str">
        <f t="shared" si="355"/>
        <v>2013_商業</v>
      </c>
      <c r="M779" s="44" t="str">
        <f t="shared" si="356"/>
        <v>2013_商業_情報処理</v>
      </c>
      <c r="N779" s="44">
        <f t="shared" si="350"/>
        <v>3180</v>
      </c>
      <c r="P779" s="44">
        <f t="shared" si="357"/>
        <v>778</v>
      </c>
    </row>
    <row r="780" spans="2:16" x14ac:dyDescent="0.2">
      <c r="B780" s="37">
        <f t="shared" si="347"/>
        <v>15</v>
      </c>
      <c r="C780" s="37">
        <f t="shared" si="348"/>
        <v>17</v>
      </c>
      <c r="D780" s="37" t="str">
        <f t="shared" si="349"/>
        <v>2013_15_17</v>
      </c>
      <c r="E780" s="37" t="str">
        <f t="shared" si="351"/>
        <v>3_17_15</v>
      </c>
      <c r="F780" s="37">
        <f t="shared" si="352"/>
        <v>3</v>
      </c>
      <c r="G780" s="37">
        <f t="shared" si="353"/>
        <v>181</v>
      </c>
      <c r="H780" s="37">
        <f t="shared" si="354"/>
        <v>3181</v>
      </c>
      <c r="I780" s="44">
        <v>2013</v>
      </c>
      <c r="J780" s="44" t="s">
        <v>642</v>
      </c>
      <c r="K780" s="44" t="s">
        <v>384</v>
      </c>
      <c r="L780" s="44" t="str">
        <f t="shared" si="355"/>
        <v>2013_商業</v>
      </c>
      <c r="M780" s="44" t="str">
        <f t="shared" si="356"/>
        <v>2013_商業_ビジネス情報</v>
      </c>
      <c r="N780" s="44">
        <f t="shared" si="350"/>
        <v>3181</v>
      </c>
      <c r="P780" s="44">
        <f t="shared" si="357"/>
        <v>779</v>
      </c>
    </row>
    <row r="781" spans="2:16" x14ac:dyDescent="0.2">
      <c r="B781" s="37">
        <f t="shared" si="347"/>
        <v>15</v>
      </c>
      <c r="C781" s="37">
        <f t="shared" si="348"/>
        <v>18</v>
      </c>
      <c r="D781" s="37" t="str">
        <f t="shared" si="349"/>
        <v>2013_15_18</v>
      </c>
      <c r="E781" s="37" t="str">
        <f t="shared" si="351"/>
        <v>3_18_15</v>
      </c>
      <c r="F781" s="37">
        <f t="shared" si="352"/>
        <v>3</v>
      </c>
      <c r="G781" s="37">
        <f t="shared" si="353"/>
        <v>182</v>
      </c>
      <c r="H781" s="37">
        <f t="shared" si="354"/>
        <v>3182</v>
      </c>
      <c r="I781" s="44">
        <v>2013</v>
      </c>
      <c r="J781" s="44" t="s">
        <v>642</v>
      </c>
      <c r="K781" s="44" t="s">
        <v>385</v>
      </c>
      <c r="L781" s="44" t="str">
        <f t="shared" si="355"/>
        <v>2013_商業</v>
      </c>
      <c r="M781" s="44" t="str">
        <f t="shared" si="356"/>
        <v>2013_商業_電子商取引</v>
      </c>
      <c r="N781" s="44">
        <f t="shared" si="350"/>
        <v>3182</v>
      </c>
      <c r="P781" s="44">
        <f t="shared" si="357"/>
        <v>780</v>
      </c>
    </row>
    <row r="782" spans="2:16" x14ac:dyDescent="0.2">
      <c r="B782" s="37">
        <f t="shared" si="347"/>
        <v>15</v>
      </c>
      <c r="C782" s="37">
        <f t="shared" si="348"/>
        <v>19</v>
      </c>
      <c r="D782" s="37" t="str">
        <f t="shared" si="349"/>
        <v>2013_15_19</v>
      </c>
      <c r="E782" s="37" t="str">
        <f t="shared" si="351"/>
        <v>3_19_15</v>
      </c>
      <c r="F782" s="37">
        <f t="shared" si="352"/>
        <v>3</v>
      </c>
      <c r="G782" s="37">
        <f t="shared" si="353"/>
        <v>183</v>
      </c>
      <c r="H782" s="37">
        <f t="shared" si="354"/>
        <v>3183</v>
      </c>
      <c r="I782" s="44">
        <v>2013</v>
      </c>
      <c r="J782" s="44" t="s">
        <v>642</v>
      </c>
      <c r="K782" s="44" t="s">
        <v>213</v>
      </c>
      <c r="L782" s="44" t="str">
        <f t="shared" si="355"/>
        <v>2013_商業</v>
      </c>
      <c r="M782" s="44" t="str">
        <f t="shared" si="356"/>
        <v>2013_商業_プログラミング</v>
      </c>
      <c r="N782" s="44">
        <f t="shared" si="350"/>
        <v>3183</v>
      </c>
      <c r="P782" s="44">
        <f t="shared" si="357"/>
        <v>781</v>
      </c>
    </row>
    <row r="783" spans="2:16" x14ac:dyDescent="0.2">
      <c r="B783" s="37">
        <f t="shared" si="347"/>
        <v>15</v>
      </c>
      <c r="C783" s="37">
        <f t="shared" si="348"/>
        <v>20</v>
      </c>
      <c r="D783" s="37" t="str">
        <f t="shared" si="349"/>
        <v>2013_15_20</v>
      </c>
      <c r="E783" s="37" t="str">
        <f t="shared" si="351"/>
        <v>3_20_15</v>
      </c>
      <c r="F783" s="37">
        <f t="shared" si="352"/>
        <v>3</v>
      </c>
      <c r="G783" s="37">
        <f t="shared" si="353"/>
        <v>184</v>
      </c>
      <c r="H783" s="37">
        <f t="shared" si="354"/>
        <v>3184</v>
      </c>
      <c r="I783" s="44">
        <v>2013</v>
      </c>
      <c r="J783" s="44" t="s">
        <v>642</v>
      </c>
      <c r="K783" s="44" t="s">
        <v>387</v>
      </c>
      <c r="L783" s="44" t="str">
        <f t="shared" si="355"/>
        <v>2013_商業</v>
      </c>
      <c r="M783" s="44" t="str">
        <f t="shared" si="356"/>
        <v>2013_商業_ビジネス情報管理</v>
      </c>
      <c r="N783" s="44">
        <f t="shared" si="350"/>
        <v>3184</v>
      </c>
      <c r="P783" s="44">
        <f t="shared" si="357"/>
        <v>782</v>
      </c>
    </row>
    <row r="784" spans="2:16" x14ac:dyDescent="0.2">
      <c r="B784" s="37">
        <f t="shared" si="347"/>
        <v>15</v>
      </c>
      <c r="C784" s="37">
        <f t="shared" si="348"/>
        <v>21</v>
      </c>
      <c r="D784" s="37" t="str">
        <f t="shared" si="349"/>
        <v>2013_15_21</v>
      </c>
      <c r="E784" s="37" t="str">
        <f t="shared" si="351"/>
        <v>3_21_15</v>
      </c>
      <c r="F784" s="37">
        <f t="shared" si="352"/>
        <v>3</v>
      </c>
      <c r="G784" s="37">
        <f t="shared" si="353"/>
        <v>185</v>
      </c>
      <c r="H784" s="37">
        <f t="shared" si="354"/>
        <v>3185</v>
      </c>
      <c r="I784" s="44">
        <v>2013</v>
      </c>
      <c r="J784" s="44" t="s">
        <v>642</v>
      </c>
      <c r="K784" s="44" t="s">
        <v>568</v>
      </c>
      <c r="L784" s="44" t="str">
        <f t="shared" si="355"/>
        <v>2013_商業</v>
      </c>
      <c r="M784" s="44" t="str">
        <f t="shared" si="356"/>
        <v>2013_商業_学校設定科目</v>
      </c>
      <c r="N784" s="44">
        <f t="shared" si="350"/>
        <v>3185</v>
      </c>
      <c r="P784" s="44">
        <f t="shared" si="357"/>
        <v>783</v>
      </c>
    </row>
    <row r="785" spans="2:16" x14ac:dyDescent="0.2">
      <c r="B785" s="37">
        <f t="shared" si="347"/>
        <v>16</v>
      </c>
      <c r="C785" s="37">
        <f t="shared" si="348"/>
        <v>1</v>
      </c>
      <c r="D785" s="37" t="str">
        <f t="shared" si="349"/>
        <v>2013_16_1</v>
      </c>
      <c r="E785" s="37" t="str">
        <f t="shared" si="351"/>
        <v>3_1_16</v>
      </c>
      <c r="F785" s="37">
        <f t="shared" si="352"/>
        <v>3</v>
      </c>
      <c r="G785" s="37">
        <f t="shared" si="353"/>
        <v>186</v>
      </c>
      <c r="H785" s="37">
        <f t="shared" si="354"/>
        <v>3186</v>
      </c>
      <c r="I785" s="44">
        <v>2013</v>
      </c>
      <c r="J785" s="44" t="s">
        <v>215</v>
      </c>
      <c r="K785" s="44" t="s">
        <v>216</v>
      </c>
      <c r="L785" s="44" t="str">
        <f t="shared" si="355"/>
        <v>2013_水産</v>
      </c>
      <c r="M785" s="44" t="str">
        <f t="shared" si="356"/>
        <v>2013_水産_水産海洋基礎</v>
      </c>
      <c r="N785" s="44">
        <f t="shared" si="350"/>
        <v>3186</v>
      </c>
      <c r="P785" s="44">
        <f t="shared" si="357"/>
        <v>784</v>
      </c>
    </row>
    <row r="786" spans="2:16" x14ac:dyDescent="0.2">
      <c r="B786" s="37">
        <f t="shared" si="347"/>
        <v>16</v>
      </c>
      <c r="C786" s="37">
        <f t="shared" si="348"/>
        <v>2</v>
      </c>
      <c r="D786" s="37" t="str">
        <f t="shared" si="349"/>
        <v>2013_16_2</v>
      </c>
      <c r="E786" s="37" t="str">
        <f t="shared" si="351"/>
        <v>3_2_16</v>
      </c>
      <c r="F786" s="37">
        <f t="shared" si="352"/>
        <v>3</v>
      </c>
      <c r="G786" s="37">
        <f t="shared" si="353"/>
        <v>187</v>
      </c>
      <c r="H786" s="37">
        <f t="shared" si="354"/>
        <v>3187</v>
      </c>
      <c r="I786" s="44">
        <v>2013</v>
      </c>
      <c r="J786" s="44" t="s">
        <v>215</v>
      </c>
      <c r="K786" s="44" t="s">
        <v>113</v>
      </c>
      <c r="L786" s="44" t="str">
        <f t="shared" si="355"/>
        <v>2013_水産</v>
      </c>
      <c r="M786" s="44" t="str">
        <f t="shared" si="356"/>
        <v>2013_水産_課題研究</v>
      </c>
      <c r="N786" s="44">
        <f t="shared" si="350"/>
        <v>3187</v>
      </c>
      <c r="P786" s="44">
        <f t="shared" si="357"/>
        <v>785</v>
      </c>
    </row>
    <row r="787" spans="2:16" x14ac:dyDescent="0.2">
      <c r="B787" s="37">
        <f t="shared" si="347"/>
        <v>16</v>
      </c>
      <c r="C787" s="37">
        <f t="shared" si="348"/>
        <v>3</v>
      </c>
      <c r="D787" s="37" t="str">
        <f t="shared" si="349"/>
        <v>2013_16_3</v>
      </c>
      <c r="E787" s="37" t="str">
        <f t="shared" si="351"/>
        <v>3_3_16</v>
      </c>
      <c r="F787" s="37">
        <f t="shared" si="352"/>
        <v>3</v>
      </c>
      <c r="G787" s="37">
        <f t="shared" si="353"/>
        <v>188</v>
      </c>
      <c r="H787" s="37">
        <f t="shared" si="354"/>
        <v>3188</v>
      </c>
      <c r="I787" s="44">
        <v>2013</v>
      </c>
      <c r="J787" s="44" t="s">
        <v>215</v>
      </c>
      <c r="K787" s="44" t="s">
        <v>114</v>
      </c>
      <c r="L787" s="44" t="str">
        <f t="shared" si="355"/>
        <v>2013_水産</v>
      </c>
      <c r="M787" s="44" t="str">
        <f t="shared" si="356"/>
        <v>2013_水産_総合実習</v>
      </c>
      <c r="N787" s="44">
        <f t="shared" si="350"/>
        <v>3188</v>
      </c>
      <c r="P787" s="44">
        <f t="shared" si="357"/>
        <v>786</v>
      </c>
    </row>
    <row r="788" spans="2:16" x14ac:dyDescent="0.2">
      <c r="B788" s="37">
        <f t="shared" si="347"/>
        <v>16</v>
      </c>
      <c r="C788" s="37">
        <f t="shared" si="348"/>
        <v>4</v>
      </c>
      <c r="D788" s="37" t="str">
        <f t="shared" si="349"/>
        <v>2013_16_4</v>
      </c>
      <c r="E788" s="37" t="str">
        <f t="shared" si="351"/>
        <v>3_4_16</v>
      </c>
      <c r="F788" s="37">
        <f t="shared" si="352"/>
        <v>3</v>
      </c>
      <c r="G788" s="37">
        <f t="shared" si="353"/>
        <v>189</v>
      </c>
      <c r="H788" s="37">
        <f t="shared" si="354"/>
        <v>3189</v>
      </c>
      <c r="I788" s="44">
        <v>2013</v>
      </c>
      <c r="J788" s="44" t="s">
        <v>215</v>
      </c>
      <c r="K788" s="44" t="s">
        <v>217</v>
      </c>
      <c r="L788" s="44" t="str">
        <f t="shared" si="355"/>
        <v>2013_水産</v>
      </c>
      <c r="M788" s="44" t="str">
        <f t="shared" si="356"/>
        <v>2013_水産_海洋情報技術</v>
      </c>
      <c r="N788" s="44">
        <f t="shared" si="350"/>
        <v>3189</v>
      </c>
      <c r="P788" s="44">
        <f t="shared" si="357"/>
        <v>787</v>
      </c>
    </row>
    <row r="789" spans="2:16" x14ac:dyDescent="0.2">
      <c r="B789" s="37">
        <f t="shared" si="347"/>
        <v>16</v>
      </c>
      <c r="C789" s="37">
        <f t="shared" si="348"/>
        <v>5</v>
      </c>
      <c r="D789" s="37" t="str">
        <f t="shared" si="349"/>
        <v>2013_16_5</v>
      </c>
      <c r="E789" s="37" t="str">
        <f t="shared" si="351"/>
        <v>3_5_16</v>
      </c>
      <c r="F789" s="37">
        <f t="shared" si="352"/>
        <v>3</v>
      </c>
      <c r="G789" s="37">
        <f t="shared" si="353"/>
        <v>190</v>
      </c>
      <c r="H789" s="37">
        <f t="shared" si="354"/>
        <v>3190</v>
      </c>
      <c r="I789" s="44">
        <v>2013</v>
      </c>
      <c r="J789" s="44" t="s">
        <v>215</v>
      </c>
      <c r="K789" s="44" t="s">
        <v>218</v>
      </c>
      <c r="L789" s="44" t="str">
        <f t="shared" si="355"/>
        <v>2013_水産</v>
      </c>
      <c r="M789" s="44" t="str">
        <f t="shared" si="356"/>
        <v>2013_水産_水産海洋科学</v>
      </c>
      <c r="N789" s="44">
        <f t="shared" si="350"/>
        <v>3190</v>
      </c>
      <c r="P789" s="44">
        <f t="shared" si="357"/>
        <v>788</v>
      </c>
    </row>
    <row r="790" spans="2:16" x14ac:dyDescent="0.2">
      <c r="B790" s="37">
        <f t="shared" si="347"/>
        <v>16</v>
      </c>
      <c r="C790" s="37">
        <f t="shared" si="348"/>
        <v>6</v>
      </c>
      <c r="D790" s="37" t="str">
        <f t="shared" si="349"/>
        <v>2013_16_6</v>
      </c>
      <c r="E790" s="37" t="str">
        <f t="shared" si="351"/>
        <v>3_6_16</v>
      </c>
      <c r="F790" s="37">
        <f t="shared" si="352"/>
        <v>3</v>
      </c>
      <c r="G790" s="37">
        <f t="shared" si="353"/>
        <v>191</v>
      </c>
      <c r="H790" s="37">
        <f t="shared" si="354"/>
        <v>3191</v>
      </c>
      <c r="I790" s="44">
        <v>2013</v>
      </c>
      <c r="J790" s="44" t="s">
        <v>215</v>
      </c>
      <c r="K790" s="44" t="s">
        <v>219</v>
      </c>
      <c r="L790" s="44" t="str">
        <f t="shared" si="355"/>
        <v>2013_水産</v>
      </c>
      <c r="M790" s="44" t="str">
        <f t="shared" si="356"/>
        <v>2013_水産_漁業</v>
      </c>
      <c r="N790" s="44">
        <f t="shared" si="350"/>
        <v>3191</v>
      </c>
      <c r="P790" s="44">
        <f t="shared" si="357"/>
        <v>789</v>
      </c>
    </row>
    <row r="791" spans="2:16" x14ac:dyDescent="0.2">
      <c r="B791" s="37">
        <f t="shared" si="347"/>
        <v>16</v>
      </c>
      <c r="C791" s="37">
        <f t="shared" si="348"/>
        <v>7</v>
      </c>
      <c r="D791" s="37" t="str">
        <f t="shared" si="349"/>
        <v>2013_16_7</v>
      </c>
      <c r="E791" s="37" t="str">
        <f t="shared" si="351"/>
        <v>3_7_16</v>
      </c>
      <c r="F791" s="37">
        <f t="shared" si="352"/>
        <v>3</v>
      </c>
      <c r="G791" s="37">
        <f t="shared" si="353"/>
        <v>192</v>
      </c>
      <c r="H791" s="37">
        <f t="shared" si="354"/>
        <v>3192</v>
      </c>
      <c r="I791" s="44">
        <v>2013</v>
      </c>
      <c r="J791" s="44" t="s">
        <v>215</v>
      </c>
      <c r="K791" s="44" t="s">
        <v>220</v>
      </c>
      <c r="L791" s="44" t="str">
        <f t="shared" si="355"/>
        <v>2013_水産</v>
      </c>
      <c r="M791" s="44" t="str">
        <f t="shared" si="356"/>
        <v>2013_水産_航海・計器</v>
      </c>
      <c r="N791" s="44">
        <f t="shared" si="350"/>
        <v>3192</v>
      </c>
      <c r="P791" s="44">
        <f t="shared" si="357"/>
        <v>790</v>
      </c>
    </row>
    <row r="792" spans="2:16" x14ac:dyDescent="0.2">
      <c r="B792" s="37">
        <f t="shared" si="347"/>
        <v>16</v>
      </c>
      <c r="C792" s="37">
        <f t="shared" si="348"/>
        <v>8</v>
      </c>
      <c r="D792" s="37" t="str">
        <f t="shared" si="349"/>
        <v>2013_16_8</v>
      </c>
      <c r="E792" s="37" t="str">
        <f t="shared" si="351"/>
        <v>3_8_16</v>
      </c>
      <c r="F792" s="37">
        <f t="shared" si="352"/>
        <v>3</v>
      </c>
      <c r="G792" s="37">
        <f t="shared" si="353"/>
        <v>193</v>
      </c>
      <c r="H792" s="37">
        <f t="shared" si="354"/>
        <v>3193</v>
      </c>
      <c r="I792" s="44">
        <v>2013</v>
      </c>
      <c r="J792" s="44" t="s">
        <v>215</v>
      </c>
      <c r="K792" s="44" t="s">
        <v>221</v>
      </c>
      <c r="L792" s="44" t="str">
        <f t="shared" si="355"/>
        <v>2013_水産</v>
      </c>
      <c r="M792" s="44" t="str">
        <f t="shared" si="356"/>
        <v>2013_水産_船舶運用</v>
      </c>
      <c r="N792" s="44">
        <f t="shared" si="350"/>
        <v>3193</v>
      </c>
      <c r="P792" s="44">
        <f t="shared" si="357"/>
        <v>791</v>
      </c>
    </row>
    <row r="793" spans="2:16" x14ac:dyDescent="0.2">
      <c r="B793" s="37">
        <f t="shared" si="347"/>
        <v>16</v>
      </c>
      <c r="C793" s="37">
        <f t="shared" si="348"/>
        <v>9</v>
      </c>
      <c r="D793" s="37" t="str">
        <f t="shared" si="349"/>
        <v>2013_16_9</v>
      </c>
      <c r="E793" s="37" t="str">
        <f t="shared" si="351"/>
        <v>3_9_16</v>
      </c>
      <c r="F793" s="37">
        <f t="shared" si="352"/>
        <v>3</v>
      </c>
      <c r="G793" s="37">
        <f t="shared" si="353"/>
        <v>194</v>
      </c>
      <c r="H793" s="37">
        <f t="shared" si="354"/>
        <v>3194</v>
      </c>
      <c r="I793" s="44">
        <v>2013</v>
      </c>
      <c r="J793" s="44" t="s">
        <v>215</v>
      </c>
      <c r="K793" s="44" t="s">
        <v>222</v>
      </c>
      <c r="L793" s="44" t="str">
        <f t="shared" si="355"/>
        <v>2013_水産</v>
      </c>
      <c r="M793" s="44" t="str">
        <f t="shared" si="356"/>
        <v>2013_水産_船用機関</v>
      </c>
      <c r="N793" s="44">
        <f t="shared" si="350"/>
        <v>3194</v>
      </c>
      <c r="P793" s="44">
        <f t="shared" si="357"/>
        <v>792</v>
      </c>
    </row>
    <row r="794" spans="2:16" x14ac:dyDescent="0.2">
      <c r="B794" s="37">
        <f t="shared" si="347"/>
        <v>16</v>
      </c>
      <c r="C794" s="37">
        <f t="shared" si="348"/>
        <v>10</v>
      </c>
      <c r="D794" s="37" t="str">
        <f t="shared" si="349"/>
        <v>2013_16_10</v>
      </c>
      <c r="E794" s="37" t="str">
        <f t="shared" si="351"/>
        <v>3_10_16</v>
      </c>
      <c r="F794" s="37">
        <f t="shared" si="352"/>
        <v>3</v>
      </c>
      <c r="G794" s="37">
        <f t="shared" si="353"/>
        <v>195</v>
      </c>
      <c r="H794" s="37">
        <f t="shared" si="354"/>
        <v>3195</v>
      </c>
      <c r="I794" s="44">
        <v>2013</v>
      </c>
      <c r="J794" s="44" t="s">
        <v>215</v>
      </c>
      <c r="K794" s="44" t="s">
        <v>223</v>
      </c>
      <c r="L794" s="44" t="str">
        <f t="shared" si="355"/>
        <v>2013_水産</v>
      </c>
      <c r="M794" s="44" t="str">
        <f t="shared" si="356"/>
        <v>2013_水産_機械設計工作</v>
      </c>
      <c r="N794" s="44">
        <f t="shared" si="350"/>
        <v>3195</v>
      </c>
      <c r="P794" s="44">
        <f t="shared" si="357"/>
        <v>793</v>
      </c>
    </row>
    <row r="795" spans="2:16" x14ac:dyDescent="0.2">
      <c r="B795" s="37">
        <f t="shared" si="347"/>
        <v>16</v>
      </c>
      <c r="C795" s="37">
        <f t="shared" si="348"/>
        <v>11</v>
      </c>
      <c r="D795" s="37" t="str">
        <f t="shared" si="349"/>
        <v>2013_16_11</v>
      </c>
      <c r="E795" s="37" t="str">
        <f t="shared" si="351"/>
        <v>3_11_16</v>
      </c>
      <c r="F795" s="37">
        <f t="shared" si="352"/>
        <v>3</v>
      </c>
      <c r="G795" s="37">
        <f t="shared" si="353"/>
        <v>196</v>
      </c>
      <c r="H795" s="37">
        <f t="shared" si="354"/>
        <v>3196</v>
      </c>
      <c r="I795" s="44">
        <v>2013</v>
      </c>
      <c r="J795" s="44" t="s">
        <v>215</v>
      </c>
      <c r="K795" s="44" t="s">
        <v>224</v>
      </c>
      <c r="L795" s="44" t="str">
        <f t="shared" si="355"/>
        <v>2013_水産</v>
      </c>
      <c r="M795" s="44" t="str">
        <f t="shared" si="356"/>
        <v>2013_水産_電気理論</v>
      </c>
      <c r="N795" s="44">
        <f t="shared" si="350"/>
        <v>3196</v>
      </c>
      <c r="P795" s="44">
        <f t="shared" si="357"/>
        <v>794</v>
      </c>
    </row>
    <row r="796" spans="2:16" x14ac:dyDescent="0.2">
      <c r="B796" s="37">
        <f t="shared" si="347"/>
        <v>16</v>
      </c>
      <c r="C796" s="37">
        <f t="shared" si="348"/>
        <v>12</v>
      </c>
      <c r="D796" s="37" t="str">
        <f t="shared" si="349"/>
        <v>2013_16_12</v>
      </c>
      <c r="E796" s="37" t="str">
        <f t="shared" si="351"/>
        <v>3_12_16</v>
      </c>
      <c r="F796" s="37">
        <f t="shared" si="352"/>
        <v>3</v>
      </c>
      <c r="G796" s="37">
        <f t="shared" si="353"/>
        <v>197</v>
      </c>
      <c r="H796" s="37">
        <f t="shared" si="354"/>
        <v>3197</v>
      </c>
      <c r="I796" s="44">
        <v>2013</v>
      </c>
      <c r="J796" s="44" t="s">
        <v>215</v>
      </c>
      <c r="K796" s="44" t="s">
        <v>225</v>
      </c>
      <c r="L796" s="44" t="str">
        <f t="shared" si="355"/>
        <v>2013_水産</v>
      </c>
      <c r="M796" s="44" t="str">
        <f t="shared" si="356"/>
        <v>2013_水産_移動体通信工学</v>
      </c>
      <c r="N796" s="44">
        <f t="shared" si="350"/>
        <v>3197</v>
      </c>
      <c r="P796" s="44">
        <f t="shared" si="357"/>
        <v>795</v>
      </c>
    </row>
    <row r="797" spans="2:16" x14ac:dyDescent="0.2">
      <c r="B797" s="37">
        <f t="shared" si="347"/>
        <v>16</v>
      </c>
      <c r="C797" s="37">
        <f t="shared" si="348"/>
        <v>13</v>
      </c>
      <c r="D797" s="37" t="str">
        <f t="shared" si="349"/>
        <v>2013_16_13</v>
      </c>
      <c r="E797" s="37" t="str">
        <f t="shared" si="351"/>
        <v>3_13_16</v>
      </c>
      <c r="F797" s="37">
        <f t="shared" si="352"/>
        <v>3</v>
      </c>
      <c r="G797" s="37">
        <f t="shared" si="353"/>
        <v>198</v>
      </c>
      <c r="H797" s="37">
        <f t="shared" si="354"/>
        <v>3198</v>
      </c>
      <c r="I797" s="44">
        <v>2013</v>
      </c>
      <c r="J797" s="44" t="s">
        <v>215</v>
      </c>
      <c r="K797" s="44" t="s">
        <v>226</v>
      </c>
      <c r="L797" s="44" t="str">
        <f t="shared" si="355"/>
        <v>2013_水産</v>
      </c>
      <c r="M797" s="44" t="str">
        <f t="shared" si="356"/>
        <v>2013_水産_海洋通信技術</v>
      </c>
      <c r="N797" s="44">
        <f t="shared" si="350"/>
        <v>3198</v>
      </c>
      <c r="P797" s="44">
        <f t="shared" si="357"/>
        <v>796</v>
      </c>
    </row>
    <row r="798" spans="2:16" x14ac:dyDescent="0.2">
      <c r="B798" s="37">
        <f t="shared" si="347"/>
        <v>16</v>
      </c>
      <c r="C798" s="37">
        <f t="shared" si="348"/>
        <v>14</v>
      </c>
      <c r="D798" s="37" t="str">
        <f t="shared" si="349"/>
        <v>2013_16_14</v>
      </c>
      <c r="E798" s="37" t="str">
        <f t="shared" si="351"/>
        <v>3_14_16</v>
      </c>
      <c r="F798" s="37">
        <f t="shared" si="352"/>
        <v>3</v>
      </c>
      <c r="G798" s="37">
        <f t="shared" si="353"/>
        <v>199</v>
      </c>
      <c r="H798" s="37">
        <f t="shared" si="354"/>
        <v>3199</v>
      </c>
      <c r="I798" s="44">
        <v>2013</v>
      </c>
      <c r="J798" s="44" t="s">
        <v>215</v>
      </c>
      <c r="K798" s="44" t="s">
        <v>227</v>
      </c>
      <c r="L798" s="44" t="str">
        <f t="shared" si="355"/>
        <v>2013_水産</v>
      </c>
      <c r="M798" s="44" t="str">
        <f t="shared" si="356"/>
        <v>2013_水産_資源増殖</v>
      </c>
      <c r="N798" s="44">
        <f t="shared" si="350"/>
        <v>3199</v>
      </c>
      <c r="P798" s="44">
        <f t="shared" si="357"/>
        <v>797</v>
      </c>
    </row>
    <row r="799" spans="2:16" x14ac:dyDescent="0.2">
      <c r="B799" s="37">
        <f t="shared" si="347"/>
        <v>16</v>
      </c>
      <c r="C799" s="37">
        <f t="shared" si="348"/>
        <v>15</v>
      </c>
      <c r="D799" s="37" t="str">
        <f t="shared" si="349"/>
        <v>2013_16_15</v>
      </c>
      <c r="E799" s="37" t="str">
        <f t="shared" si="351"/>
        <v>3_15_16</v>
      </c>
      <c r="F799" s="37">
        <f t="shared" si="352"/>
        <v>3</v>
      </c>
      <c r="G799" s="37">
        <f t="shared" si="353"/>
        <v>200</v>
      </c>
      <c r="H799" s="37">
        <f t="shared" si="354"/>
        <v>3200</v>
      </c>
      <c r="I799" s="44">
        <v>2013</v>
      </c>
      <c r="J799" s="44" t="s">
        <v>215</v>
      </c>
      <c r="K799" s="44" t="s">
        <v>228</v>
      </c>
      <c r="L799" s="44" t="str">
        <f t="shared" si="355"/>
        <v>2013_水産</v>
      </c>
      <c r="M799" s="44" t="str">
        <f t="shared" si="356"/>
        <v>2013_水産_海洋生物</v>
      </c>
      <c r="N799" s="44">
        <f t="shared" si="350"/>
        <v>3200</v>
      </c>
      <c r="P799" s="44">
        <f t="shared" si="357"/>
        <v>798</v>
      </c>
    </row>
    <row r="800" spans="2:16" x14ac:dyDescent="0.2">
      <c r="B800" s="37">
        <f t="shared" si="347"/>
        <v>16</v>
      </c>
      <c r="C800" s="37">
        <f t="shared" si="348"/>
        <v>16</v>
      </c>
      <c r="D800" s="37" t="str">
        <f t="shared" si="349"/>
        <v>2013_16_16</v>
      </c>
      <c r="E800" s="37" t="str">
        <f t="shared" si="351"/>
        <v>3_16_16</v>
      </c>
      <c r="F800" s="37">
        <f t="shared" si="352"/>
        <v>3</v>
      </c>
      <c r="G800" s="37">
        <f t="shared" si="353"/>
        <v>201</v>
      </c>
      <c r="H800" s="37">
        <f t="shared" si="354"/>
        <v>3201</v>
      </c>
      <c r="I800" s="44">
        <v>2013</v>
      </c>
      <c r="J800" s="44" t="s">
        <v>215</v>
      </c>
      <c r="K800" s="44" t="s">
        <v>229</v>
      </c>
      <c r="L800" s="44" t="str">
        <f t="shared" si="355"/>
        <v>2013_水産</v>
      </c>
      <c r="M800" s="44" t="str">
        <f t="shared" si="356"/>
        <v>2013_水産_海洋環境</v>
      </c>
      <c r="N800" s="44">
        <f t="shared" si="350"/>
        <v>3201</v>
      </c>
      <c r="P800" s="44">
        <f t="shared" si="357"/>
        <v>799</v>
      </c>
    </row>
    <row r="801" spans="2:16" x14ac:dyDescent="0.2">
      <c r="B801" s="37">
        <f t="shared" si="347"/>
        <v>16</v>
      </c>
      <c r="C801" s="37">
        <f t="shared" si="348"/>
        <v>17</v>
      </c>
      <c r="D801" s="37" t="str">
        <f t="shared" si="349"/>
        <v>2013_16_17</v>
      </c>
      <c r="E801" s="37" t="str">
        <f t="shared" si="351"/>
        <v>3_17_16</v>
      </c>
      <c r="F801" s="37">
        <f t="shared" si="352"/>
        <v>3</v>
      </c>
      <c r="G801" s="37">
        <f t="shared" si="353"/>
        <v>202</v>
      </c>
      <c r="H801" s="37">
        <f t="shared" si="354"/>
        <v>3202</v>
      </c>
      <c r="I801" s="44">
        <v>2013</v>
      </c>
      <c r="J801" s="44" t="s">
        <v>215</v>
      </c>
      <c r="K801" s="44" t="s">
        <v>230</v>
      </c>
      <c r="L801" s="44" t="str">
        <f t="shared" si="355"/>
        <v>2013_水産</v>
      </c>
      <c r="M801" s="44" t="str">
        <f t="shared" si="356"/>
        <v>2013_水産_小型船舶</v>
      </c>
      <c r="N801" s="44">
        <f t="shared" si="350"/>
        <v>3202</v>
      </c>
      <c r="P801" s="44">
        <f t="shared" si="357"/>
        <v>800</v>
      </c>
    </row>
    <row r="802" spans="2:16" x14ac:dyDescent="0.2">
      <c r="B802" s="37">
        <f t="shared" si="347"/>
        <v>16</v>
      </c>
      <c r="C802" s="37">
        <f t="shared" si="348"/>
        <v>18</v>
      </c>
      <c r="D802" s="37" t="str">
        <f t="shared" si="349"/>
        <v>2013_16_18</v>
      </c>
      <c r="E802" s="37" t="str">
        <f t="shared" si="351"/>
        <v>3_18_16</v>
      </c>
      <c r="F802" s="37">
        <f t="shared" si="352"/>
        <v>3</v>
      </c>
      <c r="G802" s="37">
        <f t="shared" si="353"/>
        <v>203</v>
      </c>
      <c r="H802" s="37">
        <f t="shared" si="354"/>
        <v>3203</v>
      </c>
      <c r="I802" s="44">
        <v>2013</v>
      </c>
      <c r="J802" s="44" t="s">
        <v>215</v>
      </c>
      <c r="K802" s="44" t="s">
        <v>126</v>
      </c>
      <c r="L802" s="44" t="str">
        <f t="shared" si="355"/>
        <v>2013_水産</v>
      </c>
      <c r="M802" s="44" t="str">
        <f t="shared" si="356"/>
        <v>2013_水産_食品製造</v>
      </c>
      <c r="N802" s="44">
        <f t="shared" si="350"/>
        <v>3203</v>
      </c>
      <c r="P802" s="44">
        <f t="shared" si="357"/>
        <v>801</v>
      </c>
    </row>
    <row r="803" spans="2:16" x14ac:dyDescent="0.2">
      <c r="B803" s="37">
        <f t="shared" si="347"/>
        <v>16</v>
      </c>
      <c r="C803" s="37">
        <f t="shared" si="348"/>
        <v>19</v>
      </c>
      <c r="D803" s="37" t="str">
        <f t="shared" si="349"/>
        <v>2013_16_19</v>
      </c>
      <c r="E803" s="37" t="str">
        <f t="shared" si="351"/>
        <v>3_19_16</v>
      </c>
      <c r="F803" s="37">
        <f t="shared" si="352"/>
        <v>3</v>
      </c>
      <c r="G803" s="37">
        <f t="shared" si="353"/>
        <v>204</v>
      </c>
      <c r="H803" s="37">
        <f t="shared" si="354"/>
        <v>3204</v>
      </c>
      <c r="I803" s="44">
        <v>2013</v>
      </c>
      <c r="J803" s="44" t="s">
        <v>215</v>
      </c>
      <c r="K803" s="44" t="s">
        <v>231</v>
      </c>
      <c r="L803" s="44" t="str">
        <f t="shared" si="355"/>
        <v>2013_水産</v>
      </c>
      <c r="M803" s="44" t="str">
        <f t="shared" si="356"/>
        <v>2013_水産_食品管理</v>
      </c>
      <c r="N803" s="44">
        <f t="shared" si="350"/>
        <v>3204</v>
      </c>
      <c r="P803" s="44">
        <f t="shared" si="357"/>
        <v>802</v>
      </c>
    </row>
    <row r="804" spans="2:16" x14ac:dyDescent="0.2">
      <c r="B804" s="37">
        <f t="shared" si="347"/>
        <v>16</v>
      </c>
      <c r="C804" s="37">
        <f t="shared" si="348"/>
        <v>20</v>
      </c>
      <c r="D804" s="37" t="str">
        <f t="shared" si="349"/>
        <v>2013_16_20</v>
      </c>
      <c r="E804" s="37" t="str">
        <f t="shared" si="351"/>
        <v>3_20_16</v>
      </c>
      <c r="F804" s="37">
        <f t="shared" si="352"/>
        <v>3</v>
      </c>
      <c r="G804" s="37">
        <f t="shared" si="353"/>
        <v>205</v>
      </c>
      <c r="H804" s="37">
        <f t="shared" si="354"/>
        <v>3205</v>
      </c>
      <c r="I804" s="44">
        <v>2013</v>
      </c>
      <c r="J804" s="44" t="s">
        <v>215</v>
      </c>
      <c r="K804" s="44" t="s">
        <v>232</v>
      </c>
      <c r="L804" s="44" t="str">
        <f t="shared" si="355"/>
        <v>2013_水産</v>
      </c>
      <c r="M804" s="44" t="str">
        <f t="shared" si="356"/>
        <v>2013_水産_水産流通</v>
      </c>
      <c r="N804" s="44">
        <f t="shared" si="350"/>
        <v>3205</v>
      </c>
      <c r="P804" s="44">
        <f t="shared" si="357"/>
        <v>803</v>
      </c>
    </row>
    <row r="805" spans="2:16" x14ac:dyDescent="0.2">
      <c r="B805" s="37">
        <f t="shared" si="347"/>
        <v>16</v>
      </c>
      <c r="C805" s="37">
        <f t="shared" si="348"/>
        <v>21</v>
      </c>
      <c r="D805" s="37" t="str">
        <f t="shared" si="349"/>
        <v>2013_16_21</v>
      </c>
      <c r="E805" s="37" t="str">
        <f t="shared" si="351"/>
        <v>3_21_16</v>
      </c>
      <c r="F805" s="37">
        <f t="shared" si="352"/>
        <v>3</v>
      </c>
      <c r="G805" s="37">
        <f t="shared" si="353"/>
        <v>206</v>
      </c>
      <c r="H805" s="37">
        <f t="shared" si="354"/>
        <v>3206</v>
      </c>
      <c r="I805" s="44">
        <v>2013</v>
      </c>
      <c r="J805" s="44" t="s">
        <v>215</v>
      </c>
      <c r="K805" s="44" t="s">
        <v>233</v>
      </c>
      <c r="L805" s="44" t="str">
        <f t="shared" si="355"/>
        <v>2013_水産</v>
      </c>
      <c r="M805" s="44" t="str">
        <f t="shared" si="356"/>
        <v>2013_水産_ダイビング</v>
      </c>
      <c r="N805" s="44">
        <f t="shared" si="350"/>
        <v>3206</v>
      </c>
      <c r="P805" s="44">
        <f t="shared" si="357"/>
        <v>804</v>
      </c>
    </row>
    <row r="806" spans="2:16" x14ac:dyDescent="0.2">
      <c r="B806" s="37">
        <f t="shared" si="347"/>
        <v>16</v>
      </c>
      <c r="C806" s="37">
        <f t="shared" si="348"/>
        <v>22</v>
      </c>
      <c r="D806" s="37" t="str">
        <f t="shared" si="349"/>
        <v>2013_16_22</v>
      </c>
      <c r="E806" s="37" t="str">
        <f t="shared" si="351"/>
        <v>3_22_16</v>
      </c>
      <c r="F806" s="37">
        <f t="shared" si="352"/>
        <v>3</v>
      </c>
      <c r="G806" s="37">
        <f t="shared" si="353"/>
        <v>207</v>
      </c>
      <c r="H806" s="37">
        <f t="shared" si="354"/>
        <v>3207</v>
      </c>
      <c r="I806" s="44">
        <v>2013</v>
      </c>
      <c r="J806" s="44" t="s">
        <v>215</v>
      </c>
      <c r="K806" s="44" t="s">
        <v>234</v>
      </c>
      <c r="L806" s="44" t="str">
        <f t="shared" si="355"/>
        <v>2013_水産</v>
      </c>
      <c r="M806" s="44" t="str">
        <f t="shared" si="356"/>
        <v>2013_水産_マリンスポーツ</v>
      </c>
      <c r="N806" s="44">
        <f t="shared" si="350"/>
        <v>3207</v>
      </c>
      <c r="P806" s="44">
        <f t="shared" si="357"/>
        <v>805</v>
      </c>
    </row>
    <row r="807" spans="2:16" x14ac:dyDescent="0.2">
      <c r="B807" s="37">
        <f t="shared" si="347"/>
        <v>16</v>
      </c>
      <c r="C807" s="37">
        <f t="shared" si="348"/>
        <v>23</v>
      </c>
      <c r="D807" s="37" t="str">
        <f t="shared" si="349"/>
        <v>2013_16_23</v>
      </c>
      <c r="E807" s="37" t="str">
        <f t="shared" si="351"/>
        <v>3_23_16</v>
      </c>
      <c r="F807" s="37">
        <f t="shared" si="352"/>
        <v>3</v>
      </c>
      <c r="G807" s="37">
        <f t="shared" si="353"/>
        <v>208</v>
      </c>
      <c r="H807" s="37">
        <f t="shared" si="354"/>
        <v>3208</v>
      </c>
      <c r="I807" s="44">
        <v>2013</v>
      </c>
      <c r="J807" s="44" t="s">
        <v>215</v>
      </c>
      <c r="K807" s="44" t="s">
        <v>568</v>
      </c>
      <c r="L807" s="44" t="str">
        <f t="shared" si="355"/>
        <v>2013_水産</v>
      </c>
      <c r="M807" s="44" t="str">
        <f t="shared" si="356"/>
        <v>2013_水産_学校設定科目</v>
      </c>
      <c r="N807" s="44">
        <f t="shared" si="350"/>
        <v>3208</v>
      </c>
      <c r="P807" s="44">
        <f t="shared" si="357"/>
        <v>806</v>
      </c>
    </row>
    <row r="808" spans="2:16" x14ac:dyDescent="0.2">
      <c r="B808" s="37">
        <f t="shared" si="347"/>
        <v>17</v>
      </c>
      <c r="C808" s="37">
        <f t="shared" si="348"/>
        <v>1</v>
      </c>
      <c r="D808" s="37" t="str">
        <f t="shared" si="349"/>
        <v>2013_17_1</v>
      </c>
      <c r="E808" s="37" t="str">
        <f t="shared" si="351"/>
        <v>3_1_17</v>
      </c>
      <c r="F808" s="37">
        <f t="shared" si="352"/>
        <v>3</v>
      </c>
      <c r="G808" s="37">
        <f t="shared" si="353"/>
        <v>209</v>
      </c>
      <c r="H808" s="37">
        <f t="shared" si="354"/>
        <v>3209</v>
      </c>
      <c r="I808" s="44">
        <v>2013</v>
      </c>
      <c r="J808" s="44" t="s">
        <v>643</v>
      </c>
      <c r="K808" s="44" t="s">
        <v>235</v>
      </c>
      <c r="L808" s="44" t="str">
        <f t="shared" si="355"/>
        <v>2013_専・家庭</v>
      </c>
      <c r="M808" s="44" t="str">
        <f t="shared" si="356"/>
        <v>2013_専・家庭_生活産業基礎</v>
      </c>
      <c r="N808" s="44">
        <f t="shared" si="350"/>
        <v>3209</v>
      </c>
      <c r="P808" s="44">
        <f t="shared" si="357"/>
        <v>807</v>
      </c>
    </row>
    <row r="809" spans="2:16" x14ac:dyDescent="0.2">
      <c r="B809" s="37">
        <f t="shared" si="347"/>
        <v>17</v>
      </c>
      <c r="C809" s="37">
        <f t="shared" si="348"/>
        <v>2</v>
      </c>
      <c r="D809" s="37" t="str">
        <f t="shared" si="349"/>
        <v>2013_17_2</v>
      </c>
      <c r="E809" s="37" t="str">
        <f t="shared" si="351"/>
        <v>3_2_17</v>
      </c>
      <c r="F809" s="37">
        <f t="shared" si="352"/>
        <v>3</v>
      </c>
      <c r="G809" s="37">
        <f t="shared" si="353"/>
        <v>210</v>
      </c>
      <c r="H809" s="37">
        <f t="shared" si="354"/>
        <v>3210</v>
      </c>
      <c r="I809" s="44">
        <v>2013</v>
      </c>
      <c r="J809" s="44" t="s">
        <v>643</v>
      </c>
      <c r="K809" s="44" t="s">
        <v>113</v>
      </c>
      <c r="L809" s="44" t="str">
        <f t="shared" si="355"/>
        <v>2013_専・家庭</v>
      </c>
      <c r="M809" s="44" t="str">
        <f t="shared" si="356"/>
        <v>2013_専・家庭_課題研究</v>
      </c>
      <c r="N809" s="44">
        <f t="shared" si="350"/>
        <v>3210</v>
      </c>
      <c r="P809" s="44">
        <f t="shared" si="357"/>
        <v>808</v>
      </c>
    </row>
    <row r="810" spans="2:16" x14ac:dyDescent="0.2">
      <c r="B810" s="37">
        <f t="shared" si="347"/>
        <v>17</v>
      </c>
      <c r="C810" s="37">
        <f t="shared" si="348"/>
        <v>3</v>
      </c>
      <c r="D810" s="37" t="str">
        <f t="shared" si="349"/>
        <v>2013_17_3</v>
      </c>
      <c r="E810" s="37" t="str">
        <f t="shared" si="351"/>
        <v>3_3_17</v>
      </c>
      <c r="F810" s="37">
        <f t="shared" si="352"/>
        <v>3</v>
      </c>
      <c r="G810" s="37">
        <f t="shared" si="353"/>
        <v>211</v>
      </c>
      <c r="H810" s="37">
        <f t="shared" si="354"/>
        <v>3211</v>
      </c>
      <c r="I810" s="44">
        <v>2013</v>
      </c>
      <c r="J810" s="44" t="s">
        <v>643</v>
      </c>
      <c r="K810" s="44" t="s">
        <v>236</v>
      </c>
      <c r="L810" s="44" t="str">
        <f t="shared" si="355"/>
        <v>2013_専・家庭</v>
      </c>
      <c r="M810" s="44" t="str">
        <f t="shared" si="356"/>
        <v>2013_専・家庭_生活産業情報</v>
      </c>
      <c r="N810" s="44">
        <f t="shared" si="350"/>
        <v>3211</v>
      </c>
      <c r="P810" s="44">
        <f t="shared" si="357"/>
        <v>809</v>
      </c>
    </row>
    <row r="811" spans="2:16" x14ac:dyDescent="0.2">
      <c r="B811" s="37">
        <f t="shared" si="347"/>
        <v>17</v>
      </c>
      <c r="C811" s="37">
        <f t="shared" si="348"/>
        <v>4</v>
      </c>
      <c r="D811" s="37" t="str">
        <f t="shared" si="349"/>
        <v>2013_17_4</v>
      </c>
      <c r="E811" s="37" t="str">
        <f t="shared" si="351"/>
        <v>3_4_17</v>
      </c>
      <c r="F811" s="37">
        <f t="shared" si="352"/>
        <v>3</v>
      </c>
      <c r="G811" s="37">
        <f t="shared" si="353"/>
        <v>212</v>
      </c>
      <c r="H811" s="37">
        <f t="shared" si="354"/>
        <v>3212</v>
      </c>
      <c r="I811" s="44">
        <v>2013</v>
      </c>
      <c r="J811" s="44" t="s">
        <v>643</v>
      </c>
      <c r="K811" s="44" t="s">
        <v>237</v>
      </c>
      <c r="L811" s="44" t="str">
        <f t="shared" si="355"/>
        <v>2013_専・家庭</v>
      </c>
      <c r="M811" s="44" t="str">
        <f t="shared" si="356"/>
        <v>2013_専・家庭_消費生活</v>
      </c>
      <c r="N811" s="44">
        <f t="shared" si="350"/>
        <v>3212</v>
      </c>
      <c r="P811" s="44">
        <f t="shared" si="357"/>
        <v>810</v>
      </c>
    </row>
    <row r="812" spans="2:16" x14ac:dyDescent="0.2">
      <c r="B812" s="37">
        <f t="shared" si="347"/>
        <v>17</v>
      </c>
      <c r="C812" s="37">
        <f t="shared" si="348"/>
        <v>5</v>
      </c>
      <c r="D812" s="37" t="str">
        <f t="shared" si="349"/>
        <v>2013_17_5</v>
      </c>
      <c r="E812" s="37" t="str">
        <f t="shared" si="351"/>
        <v>3_5_17</v>
      </c>
      <c r="F812" s="37">
        <f t="shared" si="352"/>
        <v>3</v>
      </c>
      <c r="G812" s="37">
        <f t="shared" si="353"/>
        <v>213</v>
      </c>
      <c r="H812" s="37">
        <f t="shared" si="354"/>
        <v>3213</v>
      </c>
      <c r="I812" s="44">
        <v>2013</v>
      </c>
      <c r="J812" s="44" t="s">
        <v>643</v>
      </c>
      <c r="K812" s="44" t="s">
        <v>356</v>
      </c>
      <c r="L812" s="44" t="str">
        <f t="shared" si="355"/>
        <v>2013_専・家庭</v>
      </c>
      <c r="M812" s="44" t="str">
        <f t="shared" si="356"/>
        <v>2013_専・家庭_子どもの発達と保育</v>
      </c>
      <c r="N812" s="44">
        <f t="shared" si="350"/>
        <v>3213</v>
      </c>
      <c r="P812" s="44">
        <f t="shared" si="357"/>
        <v>811</v>
      </c>
    </row>
    <row r="813" spans="2:16" x14ac:dyDescent="0.2">
      <c r="B813" s="37">
        <f t="shared" si="347"/>
        <v>17</v>
      </c>
      <c r="C813" s="37">
        <f t="shared" si="348"/>
        <v>6</v>
      </c>
      <c r="D813" s="37" t="str">
        <f t="shared" si="349"/>
        <v>2013_17_6</v>
      </c>
      <c r="E813" s="37" t="str">
        <f t="shared" si="351"/>
        <v>3_6_17</v>
      </c>
      <c r="F813" s="37">
        <f t="shared" si="352"/>
        <v>3</v>
      </c>
      <c r="G813" s="37">
        <f t="shared" si="353"/>
        <v>214</v>
      </c>
      <c r="H813" s="37">
        <f t="shared" si="354"/>
        <v>3214</v>
      </c>
      <c r="I813" s="44">
        <v>2013</v>
      </c>
      <c r="J813" s="44" t="s">
        <v>643</v>
      </c>
      <c r="K813" s="44" t="s">
        <v>362</v>
      </c>
      <c r="L813" s="44" t="str">
        <f t="shared" si="355"/>
        <v>2013_専・家庭</v>
      </c>
      <c r="M813" s="44" t="str">
        <f t="shared" si="356"/>
        <v>2013_専・家庭_子ども文化</v>
      </c>
      <c r="N813" s="44">
        <f t="shared" si="350"/>
        <v>3214</v>
      </c>
      <c r="P813" s="44">
        <f t="shared" si="357"/>
        <v>812</v>
      </c>
    </row>
    <row r="814" spans="2:16" x14ac:dyDescent="0.2">
      <c r="B814" s="37">
        <f t="shared" si="347"/>
        <v>17</v>
      </c>
      <c r="C814" s="37">
        <f t="shared" si="348"/>
        <v>7</v>
      </c>
      <c r="D814" s="37" t="str">
        <f t="shared" si="349"/>
        <v>2013_17_7</v>
      </c>
      <c r="E814" s="37" t="str">
        <f t="shared" si="351"/>
        <v>3_7_17</v>
      </c>
      <c r="F814" s="37">
        <f t="shared" si="352"/>
        <v>3</v>
      </c>
      <c r="G814" s="37">
        <f t="shared" si="353"/>
        <v>215</v>
      </c>
      <c r="H814" s="37">
        <f t="shared" si="354"/>
        <v>3215</v>
      </c>
      <c r="I814" s="44">
        <v>2013</v>
      </c>
      <c r="J814" s="44" t="s">
        <v>643</v>
      </c>
      <c r="K814" s="44" t="s">
        <v>240</v>
      </c>
      <c r="L814" s="44" t="str">
        <f t="shared" si="355"/>
        <v>2013_専・家庭</v>
      </c>
      <c r="M814" s="44" t="str">
        <f t="shared" si="356"/>
        <v>2013_専・家庭_生活と福祉</v>
      </c>
      <c r="N814" s="44">
        <f t="shared" si="350"/>
        <v>3215</v>
      </c>
      <c r="P814" s="44">
        <f t="shared" si="357"/>
        <v>813</v>
      </c>
    </row>
    <row r="815" spans="2:16" x14ac:dyDescent="0.2">
      <c r="B815" s="37">
        <f t="shared" si="347"/>
        <v>17</v>
      </c>
      <c r="C815" s="37">
        <f t="shared" si="348"/>
        <v>8</v>
      </c>
      <c r="D815" s="37" t="str">
        <f t="shared" si="349"/>
        <v>2013_17_8</v>
      </c>
      <c r="E815" s="37" t="str">
        <f t="shared" si="351"/>
        <v>3_8_17</v>
      </c>
      <c r="F815" s="37">
        <f t="shared" si="352"/>
        <v>3</v>
      </c>
      <c r="G815" s="37">
        <f t="shared" si="353"/>
        <v>216</v>
      </c>
      <c r="H815" s="37">
        <f t="shared" si="354"/>
        <v>3216</v>
      </c>
      <c r="I815" s="44">
        <v>2013</v>
      </c>
      <c r="J815" s="44" t="s">
        <v>643</v>
      </c>
      <c r="K815" s="44" t="s">
        <v>369</v>
      </c>
      <c r="L815" s="44" t="str">
        <f t="shared" si="355"/>
        <v>2013_専・家庭</v>
      </c>
      <c r="M815" s="44" t="str">
        <f t="shared" si="356"/>
        <v>2013_専・家庭_リビングデザイン</v>
      </c>
      <c r="N815" s="44">
        <f t="shared" si="350"/>
        <v>3216</v>
      </c>
      <c r="P815" s="44">
        <f t="shared" si="357"/>
        <v>814</v>
      </c>
    </row>
    <row r="816" spans="2:16" x14ac:dyDescent="0.2">
      <c r="B816" s="37">
        <f t="shared" si="347"/>
        <v>17</v>
      </c>
      <c r="C816" s="37">
        <f t="shared" si="348"/>
        <v>9</v>
      </c>
      <c r="D816" s="37" t="str">
        <f t="shared" si="349"/>
        <v>2013_17_9</v>
      </c>
      <c r="E816" s="37" t="str">
        <f t="shared" si="351"/>
        <v>3_9_17</v>
      </c>
      <c r="F816" s="37">
        <f t="shared" si="352"/>
        <v>3</v>
      </c>
      <c r="G816" s="37">
        <f t="shared" si="353"/>
        <v>217</v>
      </c>
      <c r="H816" s="37">
        <f t="shared" si="354"/>
        <v>3217</v>
      </c>
      <c r="I816" s="44">
        <v>2013</v>
      </c>
      <c r="J816" s="44" t="s">
        <v>643</v>
      </c>
      <c r="K816" s="44" t="s">
        <v>242</v>
      </c>
      <c r="L816" s="44" t="str">
        <f t="shared" si="355"/>
        <v>2013_専・家庭</v>
      </c>
      <c r="M816" s="44" t="str">
        <f t="shared" si="356"/>
        <v>2013_専・家庭_服飾文化</v>
      </c>
      <c r="N816" s="44">
        <f t="shared" si="350"/>
        <v>3217</v>
      </c>
      <c r="P816" s="44">
        <f t="shared" si="357"/>
        <v>815</v>
      </c>
    </row>
    <row r="817" spans="2:16" x14ac:dyDescent="0.2">
      <c r="B817" s="37">
        <f t="shared" si="347"/>
        <v>17</v>
      </c>
      <c r="C817" s="37">
        <f t="shared" si="348"/>
        <v>10</v>
      </c>
      <c r="D817" s="37" t="str">
        <f t="shared" si="349"/>
        <v>2013_17_10</v>
      </c>
      <c r="E817" s="37" t="str">
        <f t="shared" si="351"/>
        <v>3_10_17</v>
      </c>
      <c r="F817" s="37">
        <f t="shared" si="352"/>
        <v>3</v>
      </c>
      <c r="G817" s="37">
        <f t="shared" si="353"/>
        <v>218</v>
      </c>
      <c r="H817" s="37">
        <f t="shared" si="354"/>
        <v>3218</v>
      </c>
      <c r="I817" s="44">
        <v>2013</v>
      </c>
      <c r="J817" s="44" t="s">
        <v>643</v>
      </c>
      <c r="K817" s="44" t="s">
        <v>243</v>
      </c>
      <c r="L817" s="44" t="str">
        <f t="shared" si="355"/>
        <v>2013_専・家庭</v>
      </c>
      <c r="M817" s="44" t="str">
        <f t="shared" si="356"/>
        <v>2013_専・家庭_ファッション造形基礎</v>
      </c>
      <c r="N817" s="44">
        <f t="shared" si="350"/>
        <v>3218</v>
      </c>
      <c r="P817" s="44">
        <f t="shared" si="357"/>
        <v>816</v>
      </c>
    </row>
    <row r="818" spans="2:16" x14ac:dyDescent="0.2">
      <c r="B818" s="37">
        <f t="shared" si="347"/>
        <v>17</v>
      </c>
      <c r="C818" s="37">
        <f t="shared" si="348"/>
        <v>11</v>
      </c>
      <c r="D818" s="37" t="str">
        <f t="shared" si="349"/>
        <v>2013_17_11</v>
      </c>
      <c r="E818" s="37" t="str">
        <f t="shared" si="351"/>
        <v>3_11_17</v>
      </c>
      <c r="F818" s="37">
        <f t="shared" si="352"/>
        <v>3</v>
      </c>
      <c r="G818" s="37">
        <f t="shared" si="353"/>
        <v>219</v>
      </c>
      <c r="H818" s="37">
        <f t="shared" si="354"/>
        <v>3219</v>
      </c>
      <c r="I818" s="44">
        <v>2013</v>
      </c>
      <c r="J818" s="44" t="s">
        <v>643</v>
      </c>
      <c r="K818" s="44" t="s">
        <v>244</v>
      </c>
      <c r="L818" s="44" t="str">
        <f t="shared" si="355"/>
        <v>2013_専・家庭</v>
      </c>
      <c r="M818" s="44" t="str">
        <f t="shared" si="356"/>
        <v>2013_専・家庭_ファッション造形</v>
      </c>
      <c r="N818" s="44">
        <f t="shared" si="350"/>
        <v>3219</v>
      </c>
      <c r="P818" s="44">
        <f t="shared" si="357"/>
        <v>817</v>
      </c>
    </row>
    <row r="819" spans="2:16" x14ac:dyDescent="0.2">
      <c r="B819" s="37">
        <f t="shared" si="347"/>
        <v>17</v>
      </c>
      <c r="C819" s="37">
        <f t="shared" si="348"/>
        <v>12</v>
      </c>
      <c r="D819" s="37" t="str">
        <f t="shared" si="349"/>
        <v>2013_17_12</v>
      </c>
      <c r="E819" s="37" t="str">
        <f t="shared" si="351"/>
        <v>3_12_17</v>
      </c>
      <c r="F819" s="37">
        <f t="shared" si="352"/>
        <v>3</v>
      </c>
      <c r="G819" s="37">
        <f t="shared" si="353"/>
        <v>220</v>
      </c>
      <c r="H819" s="37">
        <f t="shared" si="354"/>
        <v>3220</v>
      </c>
      <c r="I819" s="44">
        <v>2013</v>
      </c>
      <c r="J819" s="44" t="s">
        <v>643</v>
      </c>
      <c r="K819" s="44" t="s">
        <v>245</v>
      </c>
      <c r="L819" s="44" t="str">
        <f t="shared" si="355"/>
        <v>2013_専・家庭</v>
      </c>
      <c r="M819" s="44" t="str">
        <f t="shared" si="356"/>
        <v>2013_専・家庭_ファッションデザイン</v>
      </c>
      <c r="N819" s="44">
        <f t="shared" si="350"/>
        <v>3220</v>
      </c>
      <c r="P819" s="44">
        <f t="shared" si="357"/>
        <v>818</v>
      </c>
    </row>
    <row r="820" spans="2:16" x14ac:dyDescent="0.2">
      <c r="B820" s="37">
        <f t="shared" si="347"/>
        <v>17</v>
      </c>
      <c r="C820" s="37">
        <f t="shared" si="348"/>
        <v>13</v>
      </c>
      <c r="D820" s="37" t="str">
        <f t="shared" si="349"/>
        <v>2013_17_13</v>
      </c>
      <c r="E820" s="37" t="str">
        <f t="shared" si="351"/>
        <v>3_13_17</v>
      </c>
      <c r="F820" s="37">
        <f t="shared" si="352"/>
        <v>3</v>
      </c>
      <c r="G820" s="37">
        <f t="shared" si="353"/>
        <v>221</v>
      </c>
      <c r="H820" s="37">
        <f t="shared" si="354"/>
        <v>3221</v>
      </c>
      <c r="I820" s="44">
        <v>2013</v>
      </c>
      <c r="J820" s="44" t="s">
        <v>643</v>
      </c>
      <c r="K820" s="44" t="s">
        <v>246</v>
      </c>
      <c r="L820" s="44" t="str">
        <f t="shared" si="355"/>
        <v>2013_専・家庭</v>
      </c>
      <c r="M820" s="44" t="str">
        <f t="shared" si="356"/>
        <v>2013_専・家庭_服飾手芸</v>
      </c>
      <c r="N820" s="44">
        <f t="shared" si="350"/>
        <v>3221</v>
      </c>
      <c r="P820" s="44">
        <f t="shared" si="357"/>
        <v>819</v>
      </c>
    </row>
    <row r="821" spans="2:16" x14ac:dyDescent="0.2">
      <c r="B821" s="37">
        <f t="shared" si="347"/>
        <v>17</v>
      </c>
      <c r="C821" s="37">
        <f t="shared" si="348"/>
        <v>14</v>
      </c>
      <c r="D821" s="37" t="str">
        <f t="shared" si="349"/>
        <v>2013_17_14</v>
      </c>
      <c r="E821" s="37" t="str">
        <f t="shared" si="351"/>
        <v>3_14_17</v>
      </c>
      <c r="F821" s="37">
        <f t="shared" si="352"/>
        <v>3</v>
      </c>
      <c r="G821" s="37">
        <f t="shared" si="353"/>
        <v>222</v>
      </c>
      <c r="H821" s="37">
        <f t="shared" si="354"/>
        <v>3222</v>
      </c>
      <c r="I821" s="44">
        <v>2013</v>
      </c>
      <c r="J821" s="44" t="s">
        <v>643</v>
      </c>
      <c r="K821" s="44" t="s">
        <v>247</v>
      </c>
      <c r="L821" s="44" t="str">
        <f t="shared" si="355"/>
        <v>2013_専・家庭</v>
      </c>
      <c r="M821" s="44" t="str">
        <f t="shared" si="356"/>
        <v>2013_専・家庭_フードデザイン</v>
      </c>
      <c r="N821" s="44">
        <f t="shared" si="350"/>
        <v>3222</v>
      </c>
      <c r="P821" s="44">
        <f t="shared" si="357"/>
        <v>820</v>
      </c>
    </row>
    <row r="822" spans="2:16" x14ac:dyDescent="0.2">
      <c r="B822" s="37">
        <f t="shared" si="347"/>
        <v>17</v>
      </c>
      <c r="C822" s="37">
        <f t="shared" si="348"/>
        <v>15</v>
      </c>
      <c r="D822" s="37" t="str">
        <f t="shared" si="349"/>
        <v>2013_17_15</v>
      </c>
      <c r="E822" s="37" t="str">
        <f t="shared" si="351"/>
        <v>3_15_17</v>
      </c>
      <c r="F822" s="37">
        <f t="shared" si="352"/>
        <v>3</v>
      </c>
      <c r="G822" s="37">
        <f t="shared" si="353"/>
        <v>223</v>
      </c>
      <c r="H822" s="37">
        <f t="shared" si="354"/>
        <v>3223</v>
      </c>
      <c r="I822" s="44">
        <v>2013</v>
      </c>
      <c r="J822" s="44" t="s">
        <v>643</v>
      </c>
      <c r="K822" s="44" t="s">
        <v>248</v>
      </c>
      <c r="L822" s="44" t="str">
        <f t="shared" si="355"/>
        <v>2013_専・家庭</v>
      </c>
      <c r="M822" s="44" t="str">
        <f t="shared" si="356"/>
        <v>2013_専・家庭_食文化</v>
      </c>
      <c r="N822" s="44">
        <f t="shared" si="350"/>
        <v>3223</v>
      </c>
      <c r="P822" s="44">
        <f t="shared" si="357"/>
        <v>821</v>
      </c>
    </row>
    <row r="823" spans="2:16" x14ac:dyDescent="0.2">
      <c r="B823" s="37">
        <f t="shared" si="347"/>
        <v>17</v>
      </c>
      <c r="C823" s="37">
        <f t="shared" si="348"/>
        <v>16</v>
      </c>
      <c r="D823" s="37" t="str">
        <f t="shared" si="349"/>
        <v>2013_17_16</v>
      </c>
      <c r="E823" s="37" t="str">
        <f t="shared" si="351"/>
        <v>3_16_17</v>
      </c>
      <c r="F823" s="37">
        <f t="shared" si="352"/>
        <v>3</v>
      </c>
      <c r="G823" s="37">
        <f t="shared" si="353"/>
        <v>224</v>
      </c>
      <c r="H823" s="37">
        <f t="shared" si="354"/>
        <v>3224</v>
      </c>
      <c r="I823" s="44">
        <v>2013</v>
      </c>
      <c r="J823" s="44" t="s">
        <v>643</v>
      </c>
      <c r="K823" s="44" t="s">
        <v>249</v>
      </c>
      <c r="L823" s="44" t="str">
        <f t="shared" si="355"/>
        <v>2013_専・家庭</v>
      </c>
      <c r="M823" s="44" t="str">
        <f t="shared" si="356"/>
        <v>2013_専・家庭_調理</v>
      </c>
      <c r="N823" s="44">
        <f t="shared" si="350"/>
        <v>3224</v>
      </c>
      <c r="P823" s="44">
        <f t="shared" si="357"/>
        <v>822</v>
      </c>
    </row>
    <row r="824" spans="2:16" x14ac:dyDescent="0.2">
      <c r="B824" s="37">
        <f t="shared" si="347"/>
        <v>17</v>
      </c>
      <c r="C824" s="37">
        <f t="shared" si="348"/>
        <v>17</v>
      </c>
      <c r="D824" s="37" t="str">
        <f t="shared" si="349"/>
        <v>2013_17_17</v>
      </c>
      <c r="E824" s="37" t="str">
        <f t="shared" si="351"/>
        <v>3_17_17</v>
      </c>
      <c r="F824" s="37">
        <f t="shared" si="352"/>
        <v>3</v>
      </c>
      <c r="G824" s="37">
        <f t="shared" si="353"/>
        <v>225</v>
      </c>
      <c r="H824" s="37">
        <f t="shared" si="354"/>
        <v>3225</v>
      </c>
      <c r="I824" s="44">
        <v>2013</v>
      </c>
      <c r="J824" s="44" t="s">
        <v>643</v>
      </c>
      <c r="K824" s="44" t="s">
        <v>250</v>
      </c>
      <c r="L824" s="44" t="str">
        <f t="shared" si="355"/>
        <v>2013_専・家庭</v>
      </c>
      <c r="M824" s="44" t="str">
        <f t="shared" si="356"/>
        <v>2013_専・家庭_栄養</v>
      </c>
      <c r="N824" s="44">
        <f t="shared" si="350"/>
        <v>3225</v>
      </c>
      <c r="P824" s="44">
        <f t="shared" si="357"/>
        <v>823</v>
      </c>
    </row>
    <row r="825" spans="2:16" x14ac:dyDescent="0.2">
      <c r="B825" s="37">
        <f t="shared" si="347"/>
        <v>17</v>
      </c>
      <c r="C825" s="37">
        <f t="shared" si="348"/>
        <v>18</v>
      </c>
      <c r="D825" s="37" t="str">
        <f t="shared" si="349"/>
        <v>2013_17_18</v>
      </c>
      <c r="E825" s="37" t="str">
        <f t="shared" si="351"/>
        <v>3_18_17</v>
      </c>
      <c r="F825" s="37">
        <f t="shared" si="352"/>
        <v>3</v>
      </c>
      <c r="G825" s="37">
        <f t="shared" si="353"/>
        <v>226</v>
      </c>
      <c r="H825" s="37">
        <f t="shared" si="354"/>
        <v>3226</v>
      </c>
      <c r="I825" s="44">
        <v>2013</v>
      </c>
      <c r="J825" s="44" t="s">
        <v>643</v>
      </c>
      <c r="K825" s="44" t="s">
        <v>251</v>
      </c>
      <c r="L825" s="44" t="str">
        <f t="shared" si="355"/>
        <v>2013_専・家庭</v>
      </c>
      <c r="M825" s="44" t="str">
        <f t="shared" si="356"/>
        <v>2013_専・家庭_食品</v>
      </c>
      <c r="N825" s="44">
        <f t="shared" si="350"/>
        <v>3226</v>
      </c>
      <c r="P825" s="44">
        <f t="shared" si="357"/>
        <v>824</v>
      </c>
    </row>
    <row r="826" spans="2:16" x14ac:dyDescent="0.2">
      <c r="B826" s="37">
        <f t="shared" si="347"/>
        <v>17</v>
      </c>
      <c r="C826" s="37">
        <f t="shared" si="348"/>
        <v>19</v>
      </c>
      <c r="D826" s="37" t="str">
        <f t="shared" si="349"/>
        <v>2013_17_19</v>
      </c>
      <c r="E826" s="37" t="str">
        <f t="shared" si="351"/>
        <v>3_19_17</v>
      </c>
      <c r="F826" s="37">
        <f t="shared" si="352"/>
        <v>3</v>
      </c>
      <c r="G826" s="37">
        <f t="shared" si="353"/>
        <v>227</v>
      </c>
      <c r="H826" s="37">
        <f t="shared" si="354"/>
        <v>3227</v>
      </c>
      <c r="I826" s="44">
        <v>2013</v>
      </c>
      <c r="J826" s="44" t="s">
        <v>643</v>
      </c>
      <c r="K826" s="44" t="s">
        <v>252</v>
      </c>
      <c r="L826" s="44" t="str">
        <f t="shared" si="355"/>
        <v>2013_専・家庭</v>
      </c>
      <c r="M826" s="44" t="str">
        <f t="shared" si="356"/>
        <v>2013_専・家庭_食品衛生</v>
      </c>
      <c r="N826" s="44">
        <f t="shared" si="350"/>
        <v>3227</v>
      </c>
      <c r="P826" s="44">
        <f t="shared" si="357"/>
        <v>825</v>
      </c>
    </row>
    <row r="827" spans="2:16" x14ac:dyDescent="0.2">
      <c r="B827" s="37">
        <f t="shared" si="347"/>
        <v>17</v>
      </c>
      <c r="C827" s="37">
        <f t="shared" si="348"/>
        <v>20</v>
      </c>
      <c r="D827" s="37" t="str">
        <f t="shared" si="349"/>
        <v>2013_17_20</v>
      </c>
      <c r="E827" s="37" t="str">
        <f t="shared" si="351"/>
        <v>3_20_17</v>
      </c>
      <c r="F827" s="37">
        <f t="shared" si="352"/>
        <v>3</v>
      </c>
      <c r="G827" s="37">
        <f t="shared" si="353"/>
        <v>228</v>
      </c>
      <c r="H827" s="37">
        <f t="shared" si="354"/>
        <v>3228</v>
      </c>
      <c r="I827" s="44">
        <v>2013</v>
      </c>
      <c r="J827" s="44" t="s">
        <v>643</v>
      </c>
      <c r="K827" s="44" t="s">
        <v>253</v>
      </c>
      <c r="L827" s="44" t="str">
        <f t="shared" si="355"/>
        <v>2013_専・家庭</v>
      </c>
      <c r="M827" s="44" t="str">
        <f t="shared" si="356"/>
        <v>2013_専・家庭_公衆衛生</v>
      </c>
      <c r="N827" s="44">
        <f t="shared" si="350"/>
        <v>3228</v>
      </c>
      <c r="P827" s="44">
        <f t="shared" si="357"/>
        <v>826</v>
      </c>
    </row>
    <row r="828" spans="2:16" x14ac:dyDescent="0.2">
      <c r="B828" s="37">
        <f t="shared" si="347"/>
        <v>17</v>
      </c>
      <c r="C828" s="37">
        <f t="shared" si="348"/>
        <v>21</v>
      </c>
      <c r="D828" s="37" t="str">
        <f t="shared" si="349"/>
        <v>2013_17_21</v>
      </c>
      <c r="E828" s="37" t="str">
        <f t="shared" si="351"/>
        <v>3_21_17</v>
      </c>
      <c r="F828" s="37">
        <f t="shared" si="352"/>
        <v>3</v>
      </c>
      <c r="G828" s="37">
        <f t="shared" si="353"/>
        <v>229</v>
      </c>
      <c r="H828" s="37">
        <f t="shared" si="354"/>
        <v>3229</v>
      </c>
      <c r="I828" s="44">
        <v>2013</v>
      </c>
      <c r="J828" s="44" t="s">
        <v>643</v>
      </c>
      <c r="K828" s="44" t="s">
        <v>568</v>
      </c>
      <c r="L828" s="44" t="str">
        <f t="shared" si="355"/>
        <v>2013_専・家庭</v>
      </c>
      <c r="M828" s="44" t="str">
        <f t="shared" si="356"/>
        <v>2013_専・家庭_学校設定科目</v>
      </c>
      <c r="N828" s="44">
        <f t="shared" si="350"/>
        <v>3229</v>
      </c>
      <c r="P828" s="44">
        <f t="shared" si="357"/>
        <v>827</v>
      </c>
    </row>
    <row r="829" spans="2:16" x14ac:dyDescent="0.2">
      <c r="B829" s="37">
        <f t="shared" si="347"/>
        <v>18</v>
      </c>
      <c r="C829" s="37">
        <f t="shared" si="348"/>
        <v>1</v>
      </c>
      <c r="D829" s="37" t="str">
        <f t="shared" si="349"/>
        <v>2013_18_1</v>
      </c>
      <c r="E829" s="37" t="str">
        <f t="shared" si="351"/>
        <v>3_1_18</v>
      </c>
      <c r="F829" s="37">
        <f t="shared" si="352"/>
        <v>3</v>
      </c>
      <c r="G829" s="37">
        <f t="shared" si="353"/>
        <v>230</v>
      </c>
      <c r="H829" s="37">
        <f t="shared" si="354"/>
        <v>3230</v>
      </c>
      <c r="I829" s="44">
        <v>2013</v>
      </c>
      <c r="J829" s="44" t="s">
        <v>255</v>
      </c>
      <c r="K829" s="44" t="s">
        <v>256</v>
      </c>
      <c r="L829" s="44" t="str">
        <f t="shared" si="355"/>
        <v>2013_看護</v>
      </c>
      <c r="M829" s="44" t="str">
        <f t="shared" si="356"/>
        <v>2013_看護_基礎看護</v>
      </c>
      <c r="N829" s="44">
        <f t="shared" si="350"/>
        <v>3230</v>
      </c>
      <c r="P829" s="44">
        <f t="shared" si="357"/>
        <v>828</v>
      </c>
    </row>
    <row r="830" spans="2:16" x14ac:dyDescent="0.2">
      <c r="B830" s="37">
        <f t="shared" si="347"/>
        <v>18</v>
      </c>
      <c r="C830" s="37">
        <f t="shared" si="348"/>
        <v>2</v>
      </c>
      <c r="D830" s="37" t="str">
        <f t="shared" si="349"/>
        <v>2013_18_2</v>
      </c>
      <c r="E830" s="37" t="str">
        <f t="shared" si="351"/>
        <v>3_2_18</v>
      </c>
      <c r="F830" s="37">
        <f t="shared" si="352"/>
        <v>3</v>
      </c>
      <c r="G830" s="37">
        <f t="shared" si="353"/>
        <v>231</v>
      </c>
      <c r="H830" s="37">
        <f t="shared" si="354"/>
        <v>3231</v>
      </c>
      <c r="I830" s="44">
        <v>2013</v>
      </c>
      <c r="J830" s="44" t="s">
        <v>255</v>
      </c>
      <c r="K830" s="44" t="s">
        <v>342</v>
      </c>
      <c r="L830" s="44" t="str">
        <f t="shared" si="355"/>
        <v>2013_看護</v>
      </c>
      <c r="M830" s="44" t="str">
        <f t="shared" si="356"/>
        <v>2013_看護_人体と看護</v>
      </c>
      <c r="N830" s="44">
        <f t="shared" si="350"/>
        <v>3231</v>
      </c>
      <c r="P830" s="44">
        <f t="shared" si="357"/>
        <v>829</v>
      </c>
    </row>
    <row r="831" spans="2:16" x14ac:dyDescent="0.2">
      <c r="B831" s="37">
        <f t="shared" si="347"/>
        <v>18</v>
      </c>
      <c r="C831" s="37">
        <f t="shared" si="348"/>
        <v>3</v>
      </c>
      <c r="D831" s="37" t="str">
        <f t="shared" si="349"/>
        <v>2013_18_3</v>
      </c>
      <c r="E831" s="37" t="str">
        <f t="shared" si="351"/>
        <v>3_3_18</v>
      </c>
      <c r="F831" s="37">
        <f t="shared" si="352"/>
        <v>3</v>
      </c>
      <c r="G831" s="37">
        <f t="shared" si="353"/>
        <v>232</v>
      </c>
      <c r="H831" s="37">
        <f t="shared" si="354"/>
        <v>3232</v>
      </c>
      <c r="I831" s="44">
        <v>2013</v>
      </c>
      <c r="J831" s="44" t="s">
        <v>255</v>
      </c>
      <c r="K831" s="44" t="s">
        <v>346</v>
      </c>
      <c r="L831" s="44" t="str">
        <f t="shared" si="355"/>
        <v>2013_看護</v>
      </c>
      <c r="M831" s="44" t="str">
        <f t="shared" si="356"/>
        <v>2013_看護_疾病と看護</v>
      </c>
      <c r="N831" s="44">
        <f t="shared" si="350"/>
        <v>3232</v>
      </c>
      <c r="P831" s="44">
        <f t="shared" si="357"/>
        <v>830</v>
      </c>
    </row>
    <row r="832" spans="2:16" x14ac:dyDescent="0.2">
      <c r="B832" s="37">
        <f t="shared" si="347"/>
        <v>18</v>
      </c>
      <c r="C832" s="37">
        <f t="shared" si="348"/>
        <v>4</v>
      </c>
      <c r="D832" s="37" t="str">
        <f t="shared" si="349"/>
        <v>2013_18_4</v>
      </c>
      <c r="E832" s="37" t="str">
        <f t="shared" si="351"/>
        <v>3_4_18</v>
      </c>
      <c r="F832" s="37">
        <f t="shared" si="352"/>
        <v>3</v>
      </c>
      <c r="G832" s="37">
        <f t="shared" si="353"/>
        <v>233</v>
      </c>
      <c r="H832" s="37">
        <f t="shared" si="354"/>
        <v>3233</v>
      </c>
      <c r="I832" s="44">
        <v>2013</v>
      </c>
      <c r="J832" s="44" t="s">
        <v>255</v>
      </c>
      <c r="K832" s="44" t="s">
        <v>351</v>
      </c>
      <c r="L832" s="44" t="str">
        <f t="shared" si="355"/>
        <v>2013_看護</v>
      </c>
      <c r="M832" s="44" t="str">
        <f t="shared" si="356"/>
        <v>2013_看護_生活と看護</v>
      </c>
      <c r="N832" s="44">
        <f t="shared" si="350"/>
        <v>3233</v>
      </c>
      <c r="P832" s="44">
        <f t="shared" si="357"/>
        <v>831</v>
      </c>
    </row>
    <row r="833" spans="2:16" x14ac:dyDescent="0.2">
      <c r="B833" s="37">
        <f t="shared" si="347"/>
        <v>18</v>
      </c>
      <c r="C833" s="37">
        <f t="shared" si="348"/>
        <v>5</v>
      </c>
      <c r="D833" s="37" t="str">
        <f t="shared" si="349"/>
        <v>2013_18_5</v>
      </c>
      <c r="E833" s="37" t="str">
        <f t="shared" si="351"/>
        <v>3_5_18</v>
      </c>
      <c r="F833" s="37">
        <f t="shared" si="352"/>
        <v>3</v>
      </c>
      <c r="G833" s="37">
        <f t="shared" si="353"/>
        <v>234</v>
      </c>
      <c r="H833" s="37">
        <f t="shared" si="354"/>
        <v>3234</v>
      </c>
      <c r="I833" s="44">
        <v>2013</v>
      </c>
      <c r="J833" s="44" t="s">
        <v>255</v>
      </c>
      <c r="K833" s="44" t="s">
        <v>260</v>
      </c>
      <c r="L833" s="44" t="str">
        <f t="shared" si="355"/>
        <v>2013_看護</v>
      </c>
      <c r="M833" s="44" t="str">
        <f t="shared" si="356"/>
        <v>2013_看護_成人看護</v>
      </c>
      <c r="N833" s="44">
        <f t="shared" si="350"/>
        <v>3234</v>
      </c>
      <c r="P833" s="44">
        <f t="shared" si="357"/>
        <v>832</v>
      </c>
    </row>
    <row r="834" spans="2:16" x14ac:dyDescent="0.2">
      <c r="B834" s="37">
        <f t="shared" ref="B834:B897" si="358">IF($I834="","",IF($I833&lt;&gt;$I834,1,IF($J833&lt;&gt;$J834,B833+1,B833)))</f>
        <v>18</v>
      </c>
      <c r="C834" s="37">
        <f t="shared" ref="C834:C897" si="359">IF($I834="","",IF($J833&lt;&gt;$J834,1,C833+1))</f>
        <v>6</v>
      </c>
      <c r="D834" s="37" t="str">
        <f t="shared" ref="D834:D897" si="360">IF($I834="","",$I834&amp;"_"&amp;$B834&amp;"_"&amp;$C834)</f>
        <v>2013_18_6</v>
      </c>
      <c r="E834" s="37" t="str">
        <f t="shared" si="351"/>
        <v>3_6_18</v>
      </c>
      <c r="F834" s="37">
        <f t="shared" si="352"/>
        <v>3</v>
      </c>
      <c r="G834" s="37">
        <f t="shared" si="353"/>
        <v>235</v>
      </c>
      <c r="H834" s="37">
        <f t="shared" si="354"/>
        <v>3235</v>
      </c>
      <c r="I834" s="44">
        <v>2013</v>
      </c>
      <c r="J834" s="44" t="s">
        <v>255</v>
      </c>
      <c r="K834" s="44" t="s">
        <v>261</v>
      </c>
      <c r="L834" s="44" t="str">
        <f t="shared" si="355"/>
        <v>2013_看護</v>
      </c>
      <c r="M834" s="44" t="str">
        <f t="shared" si="356"/>
        <v>2013_看護_老年看護</v>
      </c>
      <c r="N834" s="44">
        <f t="shared" ref="N834:N897" si="361">H834</f>
        <v>3235</v>
      </c>
      <c r="P834" s="44">
        <f t="shared" si="357"/>
        <v>833</v>
      </c>
    </row>
    <row r="835" spans="2:16" x14ac:dyDescent="0.2">
      <c r="B835" s="37">
        <f t="shared" si="358"/>
        <v>18</v>
      </c>
      <c r="C835" s="37">
        <f t="shared" si="359"/>
        <v>7</v>
      </c>
      <c r="D835" s="37" t="str">
        <f t="shared" si="360"/>
        <v>2013_18_7</v>
      </c>
      <c r="E835" s="37" t="str">
        <f t="shared" ref="E835:E898" si="362">IF($I835="","",$F835&amp;"_"&amp;$C835&amp;"_"&amp;$B835)</f>
        <v>3_7_18</v>
      </c>
      <c r="F835" s="37">
        <f t="shared" ref="F835:F898" si="363">IF($I835="","",IF($I834&lt;&gt;$I835,F834+1,F834))</f>
        <v>3</v>
      </c>
      <c r="G835" s="37">
        <f t="shared" ref="G835:G898" si="364">IF($I835="","",IF($I834&lt;&gt;$I835,1,G834+1))</f>
        <v>236</v>
      </c>
      <c r="H835" s="37">
        <f t="shared" ref="H835:H898" si="365">IF($I835="","",1000*F835+G835)</f>
        <v>3236</v>
      </c>
      <c r="I835" s="44">
        <v>2013</v>
      </c>
      <c r="J835" s="44" t="s">
        <v>255</v>
      </c>
      <c r="K835" s="44" t="s">
        <v>264</v>
      </c>
      <c r="L835" s="44" t="str">
        <f t="shared" ref="L835:L898" si="366">$I835&amp;"_"&amp;$J835</f>
        <v>2013_看護</v>
      </c>
      <c r="M835" s="44" t="str">
        <f t="shared" ref="M835:M898" si="367">$I835&amp;"_"&amp;$J835&amp;"_"&amp;$K835</f>
        <v>2013_看護_精神看護</v>
      </c>
      <c r="N835" s="44">
        <f t="shared" si="361"/>
        <v>3236</v>
      </c>
      <c r="P835" s="44">
        <f t="shared" ref="P835:P898" si="368">IF(COUNTIF(K835,"*"&amp;$X$1&amp;"*"),P834+1,P834)</f>
        <v>834</v>
      </c>
    </row>
    <row r="836" spans="2:16" x14ac:dyDescent="0.2">
      <c r="B836" s="37">
        <f t="shared" si="358"/>
        <v>18</v>
      </c>
      <c r="C836" s="37">
        <f t="shared" si="359"/>
        <v>8</v>
      </c>
      <c r="D836" s="37" t="str">
        <f t="shared" si="360"/>
        <v>2013_18_8</v>
      </c>
      <c r="E836" s="37" t="str">
        <f t="shared" si="362"/>
        <v>3_8_18</v>
      </c>
      <c r="F836" s="37">
        <f t="shared" si="363"/>
        <v>3</v>
      </c>
      <c r="G836" s="37">
        <f t="shared" si="364"/>
        <v>237</v>
      </c>
      <c r="H836" s="37">
        <f t="shared" si="365"/>
        <v>3237</v>
      </c>
      <c r="I836" s="44">
        <v>2013</v>
      </c>
      <c r="J836" s="44" t="s">
        <v>255</v>
      </c>
      <c r="K836" s="44" t="s">
        <v>265</v>
      </c>
      <c r="L836" s="44" t="str">
        <f t="shared" si="366"/>
        <v>2013_看護</v>
      </c>
      <c r="M836" s="44" t="str">
        <f t="shared" si="367"/>
        <v>2013_看護_在宅看護</v>
      </c>
      <c r="N836" s="44">
        <f t="shared" si="361"/>
        <v>3237</v>
      </c>
      <c r="P836" s="44">
        <f t="shared" si="368"/>
        <v>835</v>
      </c>
    </row>
    <row r="837" spans="2:16" x14ac:dyDescent="0.2">
      <c r="B837" s="37">
        <f t="shared" si="358"/>
        <v>18</v>
      </c>
      <c r="C837" s="37">
        <f t="shared" si="359"/>
        <v>9</v>
      </c>
      <c r="D837" s="37" t="str">
        <f t="shared" si="360"/>
        <v>2013_18_9</v>
      </c>
      <c r="E837" s="37" t="str">
        <f t="shared" si="362"/>
        <v>3_9_18</v>
      </c>
      <c r="F837" s="37">
        <f t="shared" si="363"/>
        <v>3</v>
      </c>
      <c r="G837" s="37">
        <f t="shared" si="364"/>
        <v>238</v>
      </c>
      <c r="H837" s="37">
        <f t="shared" si="365"/>
        <v>3238</v>
      </c>
      <c r="I837" s="44">
        <v>2013</v>
      </c>
      <c r="J837" s="44" t="s">
        <v>255</v>
      </c>
      <c r="K837" s="44" t="s">
        <v>263</v>
      </c>
      <c r="L837" s="44" t="str">
        <f t="shared" si="366"/>
        <v>2013_看護</v>
      </c>
      <c r="M837" s="44" t="str">
        <f t="shared" si="367"/>
        <v>2013_看護_母性看護</v>
      </c>
      <c r="N837" s="44">
        <f t="shared" si="361"/>
        <v>3238</v>
      </c>
      <c r="P837" s="44">
        <f t="shared" si="368"/>
        <v>836</v>
      </c>
    </row>
    <row r="838" spans="2:16" x14ac:dyDescent="0.2">
      <c r="B838" s="37">
        <f t="shared" si="358"/>
        <v>18</v>
      </c>
      <c r="C838" s="37">
        <f t="shared" si="359"/>
        <v>10</v>
      </c>
      <c r="D838" s="37" t="str">
        <f t="shared" si="360"/>
        <v>2013_18_10</v>
      </c>
      <c r="E838" s="37" t="str">
        <f t="shared" si="362"/>
        <v>3_10_18</v>
      </c>
      <c r="F838" s="37">
        <f t="shared" si="363"/>
        <v>3</v>
      </c>
      <c r="G838" s="37">
        <f t="shared" si="364"/>
        <v>239</v>
      </c>
      <c r="H838" s="37">
        <f t="shared" si="365"/>
        <v>3239</v>
      </c>
      <c r="I838" s="44">
        <v>2013</v>
      </c>
      <c r="J838" s="44" t="s">
        <v>255</v>
      </c>
      <c r="K838" s="44" t="s">
        <v>262</v>
      </c>
      <c r="L838" s="44" t="str">
        <f t="shared" si="366"/>
        <v>2013_看護</v>
      </c>
      <c r="M838" s="44" t="str">
        <f t="shared" si="367"/>
        <v>2013_看護_小児看護</v>
      </c>
      <c r="N838" s="44">
        <f t="shared" si="361"/>
        <v>3239</v>
      </c>
      <c r="P838" s="44">
        <f t="shared" si="368"/>
        <v>837</v>
      </c>
    </row>
    <row r="839" spans="2:16" x14ac:dyDescent="0.2">
      <c r="B839" s="37">
        <f t="shared" si="358"/>
        <v>18</v>
      </c>
      <c r="C839" s="37">
        <f t="shared" si="359"/>
        <v>11</v>
      </c>
      <c r="D839" s="37" t="str">
        <f t="shared" si="360"/>
        <v>2013_18_11</v>
      </c>
      <c r="E839" s="37" t="str">
        <f t="shared" si="362"/>
        <v>3_11_18</v>
      </c>
      <c r="F839" s="37">
        <f t="shared" si="363"/>
        <v>3</v>
      </c>
      <c r="G839" s="37">
        <f t="shared" si="364"/>
        <v>240</v>
      </c>
      <c r="H839" s="37">
        <f t="shared" si="365"/>
        <v>3240</v>
      </c>
      <c r="I839" s="44">
        <v>2013</v>
      </c>
      <c r="J839" s="44" t="s">
        <v>255</v>
      </c>
      <c r="K839" s="44" t="s">
        <v>266</v>
      </c>
      <c r="L839" s="44" t="str">
        <f t="shared" si="366"/>
        <v>2013_看護</v>
      </c>
      <c r="M839" s="44" t="str">
        <f t="shared" si="367"/>
        <v>2013_看護_看護の統合と実践</v>
      </c>
      <c r="N839" s="44">
        <f t="shared" si="361"/>
        <v>3240</v>
      </c>
      <c r="P839" s="44">
        <f t="shared" si="368"/>
        <v>838</v>
      </c>
    </row>
    <row r="840" spans="2:16" x14ac:dyDescent="0.2">
      <c r="B840" s="37">
        <f t="shared" si="358"/>
        <v>18</v>
      </c>
      <c r="C840" s="37">
        <f t="shared" si="359"/>
        <v>12</v>
      </c>
      <c r="D840" s="37" t="str">
        <f t="shared" si="360"/>
        <v>2013_18_12</v>
      </c>
      <c r="E840" s="37" t="str">
        <f t="shared" si="362"/>
        <v>3_12_18</v>
      </c>
      <c r="F840" s="37">
        <f t="shared" si="363"/>
        <v>3</v>
      </c>
      <c r="G840" s="37">
        <f t="shared" si="364"/>
        <v>241</v>
      </c>
      <c r="H840" s="37">
        <f t="shared" si="365"/>
        <v>3241</v>
      </c>
      <c r="I840" s="44">
        <v>2013</v>
      </c>
      <c r="J840" s="44" t="s">
        <v>255</v>
      </c>
      <c r="K840" s="44" t="s">
        <v>267</v>
      </c>
      <c r="L840" s="44" t="str">
        <f t="shared" si="366"/>
        <v>2013_看護</v>
      </c>
      <c r="M840" s="44" t="str">
        <f t="shared" si="367"/>
        <v>2013_看護_看護臨地実習</v>
      </c>
      <c r="N840" s="44">
        <f t="shared" si="361"/>
        <v>3241</v>
      </c>
      <c r="P840" s="44">
        <f t="shared" si="368"/>
        <v>839</v>
      </c>
    </row>
    <row r="841" spans="2:16" x14ac:dyDescent="0.2">
      <c r="B841" s="37">
        <f t="shared" si="358"/>
        <v>18</v>
      </c>
      <c r="C841" s="37">
        <f t="shared" si="359"/>
        <v>13</v>
      </c>
      <c r="D841" s="37" t="str">
        <f t="shared" si="360"/>
        <v>2013_18_13</v>
      </c>
      <c r="E841" s="37" t="str">
        <f t="shared" si="362"/>
        <v>3_13_18</v>
      </c>
      <c r="F841" s="37">
        <f t="shared" si="363"/>
        <v>3</v>
      </c>
      <c r="G841" s="37">
        <f t="shared" si="364"/>
        <v>242</v>
      </c>
      <c r="H841" s="37">
        <f t="shared" si="365"/>
        <v>3242</v>
      </c>
      <c r="I841" s="44">
        <v>2013</v>
      </c>
      <c r="J841" s="44" t="s">
        <v>255</v>
      </c>
      <c r="K841" s="44" t="s">
        <v>378</v>
      </c>
      <c r="L841" s="44" t="str">
        <f t="shared" si="366"/>
        <v>2013_看護</v>
      </c>
      <c r="M841" s="44" t="str">
        <f t="shared" si="367"/>
        <v>2013_看護_看護情報活用</v>
      </c>
      <c r="N841" s="44">
        <f t="shared" si="361"/>
        <v>3242</v>
      </c>
      <c r="P841" s="44">
        <f t="shared" si="368"/>
        <v>840</v>
      </c>
    </row>
    <row r="842" spans="2:16" x14ac:dyDescent="0.2">
      <c r="B842" s="37">
        <f t="shared" si="358"/>
        <v>18</v>
      </c>
      <c r="C842" s="37">
        <f t="shared" si="359"/>
        <v>14</v>
      </c>
      <c r="D842" s="37" t="str">
        <f t="shared" si="360"/>
        <v>2013_18_14</v>
      </c>
      <c r="E842" s="37" t="str">
        <f t="shared" si="362"/>
        <v>3_14_18</v>
      </c>
      <c r="F842" s="37">
        <f t="shared" si="363"/>
        <v>3</v>
      </c>
      <c r="G842" s="37">
        <f t="shared" si="364"/>
        <v>243</v>
      </c>
      <c r="H842" s="37">
        <f t="shared" si="365"/>
        <v>3243</v>
      </c>
      <c r="I842" s="44">
        <v>2013</v>
      </c>
      <c r="J842" s="44" t="s">
        <v>255</v>
      </c>
      <c r="K842" s="44" t="s">
        <v>568</v>
      </c>
      <c r="L842" s="44" t="str">
        <f t="shared" si="366"/>
        <v>2013_看護</v>
      </c>
      <c r="M842" s="44" t="str">
        <f t="shared" si="367"/>
        <v>2013_看護_学校設定科目</v>
      </c>
      <c r="N842" s="44">
        <f t="shared" si="361"/>
        <v>3243</v>
      </c>
      <c r="P842" s="44">
        <f t="shared" si="368"/>
        <v>841</v>
      </c>
    </row>
    <row r="843" spans="2:16" x14ac:dyDescent="0.2">
      <c r="B843" s="37">
        <f t="shared" si="358"/>
        <v>19</v>
      </c>
      <c r="C843" s="37">
        <f t="shared" si="359"/>
        <v>1</v>
      </c>
      <c r="D843" s="37" t="str">
        <f t="shared" si="360"/>
        <v>2013_19_1</v>
      </c>
      <c r="E843" s="37" t="str">
        <f t="shared" si="362"/>
        <v>3_1_19</v>
      </c>
      <c r="F843" s="37">
        <f t="shared" si="363"/>
        <v>3</v>
      </c>
      <c r="G843" s="37">
        <f t="shared" si="364"/>
        <v>244</v>
      </c>
      <c r="H843" s="37">
        <f t="shared" si="365"/>
        <v>3244</v>
      </c>
      <c r="I843" s="44">
        <v>2013</v>
      </c>
      <c r="J843" s="44" t="s">
        <v>602</v>
      </c>
      <c r="K843" s="44" t="s">
        <v>269</v>
      </c>
      <c r="L843" s="44" t="str">
        <f t="shared" si="366"/>
        <v>2013_専・情報</v>
      </c>
      <c r="M843" s="44" t="str">
        <f t="shared" si="367"/>
        <v>2013_専・情報_情報産業と社会</v>
      </c>
      <c r="N843" s="44">
        <f t="shared" si="361"/>
        <v>3244</v>
      </c>
      <c r="P843" s="44">
        <f t="shared" si="368"/>
        <v>842</v>
      </c>
    </row>
    <row r="844" spans="2:16" x14ac:dyDescent="0.2">
      <c r="B844" s="37">
        <f t="shared" si="358"/>
        <v>19</v>
      </c>
      <c r="C844" s="37">
        <f t="shared" si="359"/>
        <v>2</v>
      </c>
      <c r="D844" s="37" t="str">
        <f t="shared" si="360"/>
        <v>2013_19_2</v>
      </c>
      <c r="E844" s="37" t="str">
        <f t="shared" si="362"/>
        <v>3_2_19</v>
      </c>
      <c r="F844" s="37">
        <f t="shared" si="363"/>
        <v>3</v>
      </c>
      <c r="G844" s="37">
        <f t="shared" si="364"/>
        <v>245</v>
      </c>
      <c r="H844" s="37">
        <f t="shared" si="365"/>
        <v>3245</v>
      </c>
      <c r="I844" s="44">
        <v>2013</v>
      </c>
      <c r="J844" s="44" t="s">
        <v>602</v>
      </c>
      <c r="K844" s="44" t="s">
        <v>113</v>
      </c>
      <c r="L844" s="44" t="str">
        <f t="shared" si="366"/>
        <v>2013_専・情報</v>
      </c>
      <c r="M844" s="44" t="str">
        <f t="shared" si="367"/>
        <v>2013_専・情報_課題研究</v>
      </c>
      <c r="N844" s="44">
        <f t="shared" si="361"/>
        <v>3245</v>
      </c>
      <c r="P844" s="44">
        <f t="shared" si="368"/>
        <v>843</v>
      </c>
    </row>
    <row r="845" spans="2:16" x14ac:dyDescent="0.2">
      <c r="B845" s="37">
        <f t="shared" si="358"/>
        <v>19</v>
      </c>
      <c r="C845" s="37">
        <f t="shared" si="359"/>
        <v>3</v>
      </c>
      <c r="D845" s="37" t="str">
        <f t="shared" si="360"/>
        <v>2013_19_3</v>
      </c>
      <c r="E845" s="37" t="str">
        <f t="shared" si="362"/>
        <v>3_3_19</v>
      </c>
      <c r="F845" s="37">
        <f t="shared" si="363"/>
        <v>3</v>
      </c>
      <c r="G845" s="37">
        <f t="shared" si="364"/>
        <v>246</v>
      </c>
      <c r="H845" s="37">
        <f t="shared" si="365"/>
        <v>3246</v>
      </c>
      <c r="I845" s="44">
        <v>2013</v>
      </c>
      <c r="J845" s="44" t="s">
        <v>602</v>
      </c>
      <c r="K845" s="44" t="s">
        <v>270</v>
      </c>
      <c r="L845" s="44" t="str">
        <f t="shared" si="366"/>
        <v>2013_専・情報</v>
      </c>
      <c r="M845" s="44" t="str">
        <f t="shared" si="367"/>
        <v>2013_専・情報_情報の表現と管理</v>
      </c>
      <c r="N845" s="44">
        <f t="shared" si="361"/>
        <v>3246</v>
      </c>
      <c r="P845" s="44">
        <f t="shared" si="368"/>
        <v>844</v>
      </c>
    </row>
    <row r="846" spans="2:16" x14ac:dyDescent="0.2">
      <c r="B846" s="37">
        <f t="shared" si="358"/>
        <v>19</v>
      </c>
      <c r="C846" s="37">
        <f t="shared" si="359"/>
        <v>4</v>
      </c>
      <c r="D846" s="37" t="str">
        <f t="shared" si="360"/>
        <v>2013_19_4</v>
      </c>
      <c r="E846" s="37" t="str">
        <f t="shared" si="362"/>
        <v>3_4_19</v>
      </c>
      <c r="F846" s="37">
        <f t="shared" si="363"/>
        <v>3</v>
      </c>
      <c r="G846" s="37">
        <f t="shared" si="364"/>
        <v>247</v>
      </c>
      <c r="H846" s="37">
        <f t="shared" si="365"/>
        <v>3247</v>
      </c>
      <c r="I846" s="44">
        <v>2013</v>
      </c>
      <c r="J846" s="44" t="s">
        <v>602</v>
      </c>
      <c r="K846" s="44" t="s">
        <v>352</v>
      </c>
      <c r="L846" s="44" t="str">
        <f t="shared" si="366"/>
        <v>2013_専・情報</v>
      </c>
      <c r="M846" s="44" t="str">
        <f t="shared" si="367"/>
        <v>2013_専・情報_情報と問題解決</v>
      </c>
      <c r="N846" s="44">
        <f t="shared" si="361"/>
        <v>3247</v>
      </c>
      <c r="P846" s="44">
        <f t="shared" si="368"/>
        <v>845</v>
      </c>
    </row>
    <row r="847" spans="2:16" x14ac:dyDescent="0.2">
      <c r="B847" s="37">
        <f t="shared" si="358"/>
        <v>19</v>
      </c>
      <c r="C847" s="37">
        <f t="shared" si="359"/>
        <v>5</v>
      </c>
      <c r="D847" s="37" t="str">
        <f t="shared" si="360"/>
        <v>2013_19_5</v>
      </c>
      <c r="E847" s="37" t="str">
        <f t="shared" si="362"/>
        <v>3_5_19</v>
      </c>
      <c r="F847" s="37">
        <f t="shared" si="363"/>
        <v>3</v>
      </c>
      <c r="G847" s="37">
        <f t="shared" si="364"/>
        <v>248</v>
      </c>
      <c r="H847" s="37">
        <f t="shared" si="365"/>
        <v>3248</v>
      </c>
      <c r="I847" s="44">
        <v>2013</v>
      </c>
      <c r="J847" s="44" t="s">
        <v>602</v>
      </c>
      <c r="K847" s="44" t="s">
        <v>271</v>
      </c>
      <c r="L847" s="44" t="str">
        <f t="shared" si="366"/>
        <v>2013_専・情報</v>
      </c>
      <c r="M847" s="44" t="str">
        <f t="shared" si="367"/>
        <v>2013_専・情報_情報テクノロジー</v>
      </c>
      <c r="N847" s="44">
        <f t="shared" si="361"/>
        <v>3248</v>
      </c>
      <c r="P847" s="44">
        <f t="shared" si="368"/>
        <v>846</v>
      </c>
    </row>
    <row r="848" spans="2:16" x14ac:dyDescent="0.2">
      <c r="B848" s="37">
        <f t="shared" si="358"/>
        <v>19</v>
      </c>
      <c r="C848" s="37">
        <f t="shared" si="359"/>
        <v>6</v>
      </c>
      <c r="D848" s="37" t="str">
        <f t="shared" si="360"/>
        <v>2013_19_6</v>
      </c>
      <c r="E848" s="37" t="str">
        <f t="shared" si="362"/>
        <v>3_6_19</v>
      </c>
      <c r="F848" s="37">
        <f t="shared" si="363"/>
        <v>3</v>
      </c>
      <c r="G848" s="37">
        <f t="shared" si="364"/>
        <v>249</v>
      </c>
      <c r="H848" s="37">
        <f t="shared" si="365"/>
        <v>3249</v>
      </c>
      <c r="I848" s="44">
        <v>2013</v>
      </c>
      <c r="J848" s="44" t="s">
        <v>602</v>
      </c>
      <c r="K848" s="44" t="s">
        <v>363</v>
      </c>
      <c r="L848" s="44" t="str">
        <f t="shared" si="366"/>
        <v>2013_専・情報</v>
      </c>
      <c r="M848" s="44" t="str">
        <f t="shared" si="367"/>
        <v>2013_専・情報_アルゴリズムとプログラム</v>
      </c>
      <c r="N848" s="44">
        <f t="shared" si="361"/>
        <v>3249</v>
      </c>
      <c r="P848" s="44">
        <f t="shared" si="368"/>
        <v>847</v>
      </c>
    </row>
    <row r="849" spans="2:16" x14ac:dyDescent="0.2">
      <c r="B849" s="37">
        <f t="shared" si="358"/>
        <v>19</v>
      </c>
      <c r="C849" s="37">
        <f t="shared" si="359"/>
        <v>7</v>
      </c>
      <c r="D849" s="37" t="str">
        <f t="shared" si="360"/>
        <v>2013_19_7</v>
      </c>
      <c r="E849" s="37" t="str">
        <f t="shared" si="362"/>
        <v>3_7_19</v>
      </c>
      <c r="F849" s="37">
        <f t="shared" si="363"/>
        <v>3</v>
      </c>
      <c r="G849" s="37">
        <f t="shared" si="364"/>
        <v>250</v>
      </c>
      <c r="H849" s="37">
        <f t="shared" si="365"/>
        <v>3250</v>
      </c>
      <c r="I849" s="44">
        <v>2013</v>
      </c>
      <c r="J849" s="44" t="s">
        <v>602</v>
      </c>
      <c r="K849" s="44" t="s">
        <v>274</v>
      </c>
      <c r="L849" s="44" t="str">
        <f t="shared" si="366"/>
        <v>2013_専・情報</v>
      </c>
      <c r="M849" s="44" t="str">
        <f t="shared" si="367"/>
        <v>2013_専・情報_ネットワークシステム</v>
      </c>
      <c r="N849" s="44">
        <f t="shared" si="361"/>
        <v>3250</v>
      </c>
      <c r="P849" s="44">
        <f t="shared" si="368"/>
        <v>848</v>
      </c>
    </row>
    <row r="850" spans="2:16" x14ac:dyDescent="0.2">
      <c r="B850" s="37">
        <f t="shared" si="358"/>
        <v>19</v>
      </c>
      <c r="C850" s="37">
        <f t="shared" si="359"/>
        <v>8</v>
      </c>
      <c r="D850" s="37" t="str">
        <f t="shared" si="360"/>
        <v>2013_19_8</v>
      </c>
      <c r="E850" s="37" t="str">
        <f t="shared" si="362"/>
        <v>3_8_19</v>
      </c>
      <c r="F850" s="37">
        <f t="shared" si="363"/>
        <v>3</v>
      </c>
      <c r="G850" s="37">
        <f t="shared" si="364"/>
        <v>251</v>
      </c>
      <c r="H850" s="37">
        <f t="shared" si="365"/>
        <v>3251</v>
      </c>
      <c r="I850" s="44">
        <v>2013</v>
      </c>
      <c r="J850" s="44" t="s">
        <v>602</v>
      </c>
      <c r="K850" s="44" t="s">
        <v>275</v>
      </c>
      <c r="L850" s="44" t="str">
        <f t="shared" si="366"/>
        <v>2013_専・情報</v>
      </c>
      <c r="M850" s="44" t="str">
        <f t="shared" si="367"/>
        <v>2013_専・情報_データベース</v>
      </c>
      <c r="N850" s="44">
        <f t="shared" si="361"/>
        <v>3251</v>
      </c>
      <c r="P850" s="44">
        <f t="shared" si="368"/>
        <v>849</v>
      </c>
    </row>
    <row r="851" spans="2:16" x14ac:dyDescent="0.2">
      <c r="B851" s="37">
        <f t="shared" si="358"/>
        <v>19</v>
      </c>
      <c r="C851" s="37">
        <f t="shared" si="359"/>
        <v>9</v>
      </c>
      <c r="D851" s="37" t="str">
        <f t="shared" si="360"/>
        <v>2013_19_9</v>
      </c>
      <c r="E851" s="37" t="str">
        <f t="shared" si="362"/>
        <v>3_9_19</v>
      </c>
      <c r="F851" s="37">
        <f t="shared" si="363"/>
        <v>3</v>
      </c>
      <c r="G851" s="37">
        <f t="shared" si="364"/>
        <v>252</v>
      </c>
      <c r="H851" s="37">
        <f t="shared" si="365"/>
        <v>3252</v>
      </c>
      <c r="I851" s="44">
        <v>2013</v>
      </c>
      <c r="J851" s="44" t="s">
        <v>602</v>
      </c>
      <c r="K851" s="44" t="s">
        <v>372</v>
      </c>
      <c r="L851" s="44" t="str">
        <f t="shared" si="366"/>
        <v>2013_専・情報</v>
      </c>
      <c r="M851" s="44" t="str">
        <f t="shared" si="367"/>
        <v>2013_専・情報_情報システム実習</v>
      </c>
      <c r="N851" s="44">
        <f t="shared" si="361"/>
        <v>3252</v>
      </c>
      <c r="P851" s="44">
        <f t="shared" si="368"/>
        <v>850</v>
      </c>
    </row>
    <row r="852" spans="2:16" x14ac:dyDescent="0.2">
      <c r="B852" s="37">
        <f t="shared" si="358"/>
        <v>19</v>
      </c>
      <c r="C852" s="37">
        <f t="shared" si="359"/>
        <v>10</v>
      </c>
      <c r="D852" s="37" t="str">
        <f t="shared" si="360"/>
        <v>2013_19_10</v>
      </c>
      <c r="E852" s="37" t="str">
        <f t="shared" si="362"/>
        <v>3_10_19</v>
      </c>
      <c r="F852" s="37">
        <f t="shared" si="363"/>
        <v>3</v>
      </c>
      <c r="G852" s="37">
        <f t="shared" si="364"/>
        <v>253</v>
      </c>
      <c r="H852" s="37">
        <f t="shared" si="365"/>
        <v>3253</v>
      </c>
      <c r="I852" s="44">
        <v>2013</v>
      </c>
      <c r="J852" s="44" t="s">
        <v>602</v>
      </c>
      <c r="K852" s="44" t="s">
        <v>375</v>
      </c>
      <c r="L852" s="44" t="str">
        <f t="shared" si="366"/>
        <v>2013_専・情報</v>
      </c>
      <c r="M852" s="44" t="str">
        <f t="shared" si="367"/>
        <v>2013_専・情報_情報メディア</v>
      </c>
      <c r="N852" s="44">
        <f t="shared" si="361"/>
        <v>3253</v>
      </c>
      <c r="P852" s="44">
        <f t="shared" si="368"/>
        <v>851</v>
      </c>
    </row>
    <row r="853" spans="2:16" x14ac:dyDescent="0.2">
      <c r="B853" s="37">
        <f t="shared" si="358"/>
        <v>19</v>
      </c>
      <c r="C853" s="37">
        <f t="shared" si="359"/>
        <v>11</v>
      </c>
      <c r="D853" s="37" t="str">
        <f t="shared" si="360"/>
        <v>2013_19_11</v>
      </c>
      <c r="E853" s="37" t="str">
        <f t="shared" si="362"/>
        <v>3_11_19</v>
      </c>
      <c r="F853" s="37">
        <f t="shared" si="363"/>
        <v>3</v>
      </c>
      <c r="G853" s="37">
        <f t="shared" si="364"/>
        <v>254</v>
      </c>
      <c r="H853" s="37">
        <f t="shared" si="365"/>
        <v>3254</v>
      </c>
      <c r="I853" s="44">
        <v>2013</v>
      </c>
      <c r="J853" s="44" t="s">
        <v>602</v>
      </c>
      <c r="K853" s="44" t="s">
        <v>276</v>
      </c>
      <c r="L853" s="44" t="str">
        <f t="shared" si="366"/>
        <v>2013_専・情報</v>
      </c>
      <c r="M853" s="44" t="str">
        <f t="shared" si="367"/>
        <v>2013_専・情報_情報デザイン</v>
      </c>
      <c r="N853" s="44">
        <f t="shared" si="361"/>
        <v>3254</v>
      </c>
      <c r="P853" s="44">
        <f t="shared" si="368"/>
        <v>852</v>
      </c>
    </row>
    <row r="854" spans="2:16" x14ac:dyDescent="0.2">
      <c r="B854" s="37">
        <f t="shared" si="358"/>
        <v>19</v>
      </c>
      <c r="C854" s="37">
        <f t="shared" si="359"/>
        <v>12</v>
      </c>
      <c r="D854" s="37" t="str">
        <f t="shared" si="360"/>
        <v>2013_19_12</v>
      </c>
      <c r="E854" s="37" t="str">
        <f t="shared" si="362"/>
        <v>3_12_19</v>
      </c>
      <c r="F854" s="37">
        <f t="shared" si="363"/>
        <v>3</v>
      </c>
      <c r="G854" s="37">
        <f t="shared" si="364"/>
        <v>255</v>
      </c>
      <c r="H854" s="37">
        <f t="shared" si="365"/>
        <v>3255</v>
      </c>
      <c r="I854" s="44">
        <v>2013</v>
      </c>
      <c r="J854" s="44" t="s">
        <v>602</v>
      </c>
      <c r="K854" s="44" t="s">
        <v>377</v>
      </c>
      <c r="L854" s="44" t="str">
        <f t="shared" si="366"/>
        <v>2013_専・情報</v>
      </c>
      <c r="M854" s="44" t="str">
        <f t="shared" si="367"/>
        <v>2013_専・情報_表現メディアの編集と表現</v>
      </c>
      <c r="N854" s="44">
        <f t="shared" si="361"/>
        <v>3255</v>
      </c>
      <c r="P854" s="44">
        <f t="shared" si="368"/>
        <v>853</v>
      </c>
    </row>
    <row r="855" spans="2:16" x14ac:dyDescent="0.2">
      <c r="B855" s="37">
        <f t="shared" si="358"/>
        <v>19</v>
      </c>
      <c r="C855" s="37">
        <f t="shared" si="359"/>
        <v>13</v>
      </c>
      <c r="D855" s="37" t="str">
        <f t="shared" si="360"/>
        <v>2013_19_13</v>
      </c>
      <c r="E855" s="37" t="str">
        <f t="shared" si="362"/>
        <v>3_13_19</v>
      </c>
      <c r="F855" s="37">
        <f t="shared" si="363"/>
        <v>3</v>
      </c>
      <c r="G855" s="37">
        <f t="shared" si="364"/>
        <v>256</v>
      </c>
      <c r="H855" s="37">
        <f t="shared" si="365"/>
        <v>3256</v>
      </c>
      <c r="I855" s="44">
        <v>2013</v>
      </c>
      <c r="J855" s="44" t="s">
        <v>602</v>
      </c>
      <c r="K855" s="44" t="s">
        <v>379</v>
      </c>
      <c r="L855" s="44" t="str">
        <f t="shared" si="366"/>
        <v>2013_専・情報</v>
      </c>
      <c r="M855" s="44" t="str">
        <f t="shared" si="367"/>
        <v>2013_専・情報_情報コンテンツ実習</v>
      </c>
      <c r="N855" s="44">
        <f t="shared" si="361"/>
        <v>3256</v>
      </c>
      <c r="P855" s="44">
        <f t="shared" si="368"/>
        <v>854</v>
      </c>
    </row>
    <row r="856" spans="2:16" x14ac:dyDescent="0.2">
      <c r="B856" s="37">
        <f t="shared" si="358"/>
        <v>19</v>
      </c>
      <c r="C856" s="37">
        <f t="shared" si="359"/>
        <v>14</v>
      </c>
      <c r="D856" s="37" t="str">
        <f t="shared" si="360"/>
        <v>2013_19_14</v>
      </c>
      <c r="E856" s="37" t="str">
        <f t="shared" si="362"/>
        <v>3_14_19</v>
      </c>
      <c r="F856" s="37">
        <f t="shared" si="363"/>
        <v>3</v>
      </c>
      <c r="G856" s="37">
        <f t="shared" si="364"/>
        <v>257</v>
      </c>
      <c r="H856" s="37">
        <f t="shared" si="365"/>
        <v>3257</v>
      </c>
      <c r="I856" s="44">
        <v>2013</v>
      </c>
      <c r="J856" s="44" t="s">
        <v>602</v>
      </c>
      <c r="K856" s="44" t="s">
        <v>568</v>
      </c>
      <c r="L856" s="44" t="str">
        <f t="shared" si="366"/>
        <v>2013_専・情報</v>
      </c>
      <c r="M856" s="44" t="str">
        <f t="shared" si="367"/>
        <v>2013_専・情報_学校設定科目</v>
      </c>
      <c r="N856" s="44">
        <f t="shared" si="361"/>
        <v>3257</v>
      </c>
      <c r="P856" s="44">
        <f t="shared" si="368"/>
        <v>855</v>
      </c>
    </row>
    <row r="857" spans="2:16" x14ac:dyDescent="0.2">
      <c r="B857" s="37">
        <f t="shared" si="358"/>
        <v>20</v>
      </c>
      <c r="C857" s="37">
        <f t="shared" si="359"/>
        <v>1</v>
      </c>
      <c r="D857" s="37" t="str">
        <f t="shared" si="360"/>
        <v>2013_20_1</v>
      </c>
      <c r="E857" s="37" t="str">
        <f t="shared" si="362"/>
        <v>3_1_20</v>
      </c>
      <c r="F857" s="37">
        <f t="shared" si="363"/>
        <v>3</v>
      </c>
      <c r="G857" s="37">
        <f t="shared" si="364"/>
        <v>258</v>
      </c>
      <c r="H857" s="37">
        <f t="shared" si="365"/>
        <v>3258</v>
      </c>
      <c r="I857" s="44">
        <v>2013</v>
      </c>
      <c r="J857" s="44" t="s">
        <v>280</v>
      </c>
      <c r="K857" s="44" t="s">
        <v>281</v>
      </c>
      <c r="L857" s="44" t="str">
        <f t="shared" si="366"/>
        <v>2013_福祉</v>
      </c>
      <c r="M857" s="44" t="str">
        <f t="shared" si="367"/>
        <v>2013_福祉_社会福祉基礎</v>
      </c>
      <c r="N857" s="44">
        <f t="shared" si="361"/>
        <v>3258</v>
      </c>
      <c r="P857" s="44">
        <f t="shared" si="368"/>
        <v>856</v>
      </c>
    </row>
    <row r="858" spans="2:16" x14ac:dyDescent="0.2">
      <c r="B858" s="37">
        <f t="shared" si="358"/>
        <v>20</v>
      </c>
      <c r="C858" s="37">
        <f t="shared" si="359"/>
        <v>2</v>
      </c>
      <c r="D858" s="37" t="str">
        <f t="shared" si="360"/>
        <v>2013_20_2</v>
      </c>
      <c r="E858" s="37" t="str">
        <f t="shared" si="362"/>
        <v>3_2_20</v>
      </c>
      <c r="F858" s="37">
        <f t="shared" si="363"/>
        <v>3</v>
      </c>
      <c r="G858" s="37">
        <f t="shared" si="364"/>
        <v>259</v>
      </c>
      <c r="H858" s="37">
        <f t="shared" si="365"/>
        <v>3259</v>
      </c>
      <c r="I858" s="44">
        <v>2013</v>
      </c>
      <c r="J858" s="44" t="s">
        <v>280</v>
      </c>
      <c r="K858" s="44" t="s">
        <v>282</v>
      </c>
      <c r="L858" s="44" t="str">
        <f t="shared" si="366"/>
        <v>2013_福祉</v>
      </c>
      <c r="M858" s="44" t="str">
        <f t="shared" si="367"/>
        <v>2013_福祉_介護福祉基礎</v>
      </c>
      <c r="N858" s="44">
        <f t="shared" si="361"/>
        <v>3259</v>
      </c>
      <c r="P858" s="44">
        <f t="shared" si="368"/>
        <v>857</v>
      </c>
    </row>
    <row r="859" spans="2:16" x14ac:dyDescent="0.2">
      <c r="B859" s="37">
        <f t="shared" si="358"/>
        <v>20</v>
      </c>
      <c r="C859" s="37">
        <f t="shared" si="359"/>
        <v>3</v>
      </c>
      <c r="D859" s="37" t="str">
        <f t="shared" si="360"/>
        <v>2013_20_3</v>
      </c>
      <c r="E859" s="37" t="str">
        <f t="shared" si="362"/>
        <v>3_3_20</v>
      </c>
      <c r="F859" s="37">
        <f t="shared" si="363"/>
        <v>3</v>
      </c>
      <c r="G859" s="37">
        <f t="shared" si="364"/>
        <v>260</v>
      </c>
      <c r="H859" s="37">
        <f t="shared" si="365"/>
        <v>3260</v>
      </c>
      <c r="I859" s="44">
        <v>2013</v>
      </c>
      <c r="J859" s="44" t="s">
        <v>280</v>
      </c>
      <c r="K859" s="44" t="s">
        <v>283</v>
      </c>
      <c r="L859" s="44" t="str">
        <f t="shared" si="366"/>
        <v>2013_福祉</v>
      </c>
      <c r="M859" s="44" t="str">
        <f t="shared" si="367"/>
        <v>2013_福祉_コミュニケーション技術</v>
      </c>
      <c r="N859" s="44">
        <f t="shared" si="361"/>
        <v>3260</v>
      </c>
      <c r="P859" s="44">
        <f t="shared" si="368"/>
        <v>858</v>
      </c>
    </row>
    <row r="860" spans="2:16" x14ac:dyDescent="0.2">
      <c r="B860" s="37">
        <f t="shared" si="358"/>
        <v>20</v>
      </c>
      <c r="C860" s="37">
        <f t="shared" si="359"/>
        <v>4</v>
      </c>
      <c r="D860" s="37" t="str">
        <f t="shared" si="360"/>
        <v>2013_20_4</v>
      </c>
      <c r="E860" s="37" t="str">
        <f t="shared" si="362"/>
        <v>3_4_20</v>
      </c>
      <c r="F860" s="37">
        <f t="shared" si="363"/>
        <v>3</v>
      </c>
      <c r="G860" s="37">
        <f t="shared" si="364"/>
        <v>261</v>
      </c>
      <c r="H860" s="37">
        <f t="shared" si="365"/>
        <v>3261</v>
      </c>
      <c r="I860" s="44">
        <v>2013</v>
      </c>
      <c r="J860" s="44" t="s">
        <v>280</v>
      </c>
      <c r="K860" s="44" t="s">
        <v>284</v>
      </c>
      <c r="L860" s="44" t="str">
        <f t="shared" si="366"/>
        <v>2013_福祉</v>
      </c>
      <c r="M860" s="44" t="str">
        <f t="shared" si="367"/>
        <v>2013_福祉_生活支援技術</v>
      </c>
      <c r="N860" s="44">
        <f t="shared" si="361"/>
        <v>3261</v>
      </c>
      <c r="P860" s="44">
        <f t="shared" si="368"/>
        <v>859</v>
      </c>
    </row>
    <row r="861" spans="2:16" x14ac:dyDescent="0.2">
      <c r="B861" s="37">
        <f t="shared" si="358"/>
        <v>20</v>
      </c>
      <c r="C861" s="37">
        <f t="shared" si="359"/>
        <v>5</v>
      </c>
      <c r="D861" s="37" t="str">
        <f t="shared" si="360"/>
        <v>2013_20_5</v>
      </c>
      <c r="E861" s="37" t="str">
        <f t="shared" si="362"/>
        <v>3_5_20</v>
      </c>
      <c r="F861" s="37">
        <f t="shared" si="363"/>
        <v>3</v>
      </c>
      <c r="G861" s="37">
        <f t="shared" si="364"/>
        <v>262</v>
      </c>
      <c r="H861" s="37">
        <f t="shared" si="365"/>
        <v>3262</v>
      </c>
      <c r="I861" s="44">
        <v>2013</v>
      </c>
      <c r="J861" s="44" t="s">
        <v>280</v>
      </c>
      <c r="K861" s="44" t="s">
        <v>285</v>
      </c>
      <c r="L861" s="44" t="str">
        <f t="shared" si="366"/>
        <v>2013_福祉</v>
      </c>
      <c r="M861" s="44" t="str">
        <f t="shared" si="367"/>
        <v>2013_福祉_介護過程</v>
      </c>
      <c r="N861" s="44">
        <f t="shared" si="361"/>
        <v>3262</v>
      </c>
      <c r="P861" s="44">
        <f t="shared" si="368"/>
        <v>860</v>
      </c>
    </row>
    <row r="862" spans="2:16" x14ac:dyDescent="0.2">
      <c r="B862" s="37">
        <f t="shared" si="358"/>
        <v>20</v>
      </c>
      <c r="C862" s="37">
        <f t="shared" si="359"/>
        <v>6</v>
      </c>
      <c r="D862" s="37" t="str">
        <f t="shared" si="360"/>
        <v>2013_20_6</v>
      </c>
      <c r="E862" s="37" t="str">
        <f t="shared" si="362"/>
        <v>3_6_20</v>
      </c>
      <c r="F862" s="37">
        <f t="shared" si="363"/>
        <v>3</v>
      </c>
      <c r="G862" s="37">
        <f t="shared" si="364"/>
        <v>263</v>
      </c>
      <c r="H862" s="37">
        <f t="shared" si="365"/>
        <v>3263</v>
      </c>
      <c r="I862" s="44">
        <v>2013</v>
      </c>
      <c r="J862" s="44" t="s">
        <v>280</v>
      </c>
      <c r="K862" s="44" t="s">
        <v>286</v>
      </c>
      <c r="L862" s="44" t="str">
        <f t="shared" si="366"/>
        <v>2013_福祉</v>
      </c>
      <c r="M862" s="44" t="str">
        <f t="shared" si="367"/>
        <v>2013_福祉_介護総合演習</v>
      </c>
      <c r="N862" s="44">
        <f t="shared" si="361"/>
        <v>3263</v>
      </c>
      <c r="P862" s="44">
        <f t="shared" si="368"/>
        <v>861</v>
      </c>
    </row>
    <row r="863" spans="2:16" x14ac:dyDescent="0.2">
      <c r="B863" s="37">
        <f t="shared" si="358"/>
        <v>20</v>
      </c>
      <c r="C863" s="37">
        <f t="shared" si="359"/>
        <v>7</v>
      </c>
      <c r="D863" s="37" t="str">
        <f t="shared" si="360"/>
        <v>2013_20_7</v>
      </c>
      <c r="E863" s="37" t="str">
        <f t="shared" si="362"/>
        <v>3_7_20</v>
      </c>
      <c r="F863" s="37">
        <f t="shared" si="363"/>
        <v>3</v>
      </c>
      <c r="G863" s="37">
        <f t="shared" si="364"/>
        <v>264</v>
      </c>
      <c r="H863" s="37">
        <f t="shared" si="365"/>
        <v>3264</v>
      </c>
      <c r="I863" s="44">
        <v>2013</v>
      </c>
      <c r="J863" s="44" t="s">
        <v>280</v>
      </c>
      <c r="K863" s="44" t="s">
        <v>287</v>
      </c>
      <c r="L863" s="44" t="str">
        <f t="shared" si="366"/>
        <v>2013_福祉</v>
      </c>
      <c r="M863" s="44" t="str">
        <f t="shared" si="367"/>
        <v>2013_福祉_介護実習</v>
      </c>
      <c r="N863" s="44">
        <f t="shared" si="361"/>
        <v>3264</v>
      </c>
      <c r="P863" s="44">
        <f t="shared" si="368"/>
        <v>862</v>
      </c>
    </row>
    <row r="864" spans="2:16" x14ac:dyDescent="0.2">
      <c r="B864" s="37">
        <f t="shared" si="358"/>
        <v>20</v>
      </c>
      <c r="C864" s="37">
        <f t="shared" si="359"/>
        <v>8</v>
      </c>
      <c r="D864" s="37" t="str">
        <f t="shared" si="360"/>
        <v>2013_20_8</v>
      </c>
      <c r="E864" s="37" t="str">
        <f t="shared" si="362"/>
        <v>3_8_20</v>
      </c>
      <c r="F864" s="37">
        <f t="shared" si="363"/>
        <v>3</v>
      </c>
      <c r="G864" s="37">
        <f t="shared" si="364"/>
        <v>265</v>
      </c>
      <c r="H864" s="37">
        <f t="shared" si="365"/>
        <v>3265</v>
      </c>
      <c r="I864" s="44">
        <v>2013</v>
      </c>
      <c r="J864" s="44" t="s">
        <v>280</v>
      </c>
      <c r="K864" s="44" t="s">
        <v>288</v>
      </c>
      <c r="L864" s="44" t="str">
        <f t="shared" si="366"/>
        <v>2013_福祉</v>
      </c>
      <c r="M864" s="44" t="str">
        <f t="shared" si="367"/>
        <v>2013_福祉_こころとからだの理解</v>
      </c>
      <c r="N864" s="44">
        <f t="shared" si="361"/>
        <v>3265</v>
      </c>
      <c r="P864" s="44">
        <f t="shared" si="368"/>
        <v>863</v>
      </c>
    </row>
    <row r="865" spans="2:16" x14ac:dyDescent="0.2">
      <c r="B865" s="37">
        <f t="shared" si="358"/>
        <v>20</v>
      </c>
      <c r="C865" s="37">
        <f t="shared" si="359"/>
        <v>9</v>
      </c>
      <c r="D865" s="37" t="str">
        <f t="shared" si="360"/>
        <v>2013_20_9</v>
      </c>
      <c r="E865" s="37" t="str">
        <f t="shared" si="362"/>
        <v>3_9_20</v>
      </c>
      <c r="F865" s="37">
        <f t="shared" si="363"/>
        <v>3</v>
      </c>
      <c r="G865" s="37">
        <f t="shared" si="364"/>
        <v>266</v>
      </c>
      <c r="H865" s="37">
        <f t="shared" si="365"/>
        <v>3266</v>
      </c>
      <c r="I865" s="44">
        <v>2013</v>
      </c>
      <c r="J865" s="44" t="s">
        <v>280</v>
      </c>
      <c r="K865" s="44" t="s">
        <v>373</v>
      </c>
      <c r="L865" s="44" t="str">
        <f t="shared" si="366"/>
        <v>2013_福祉</v>
      </c>
      <c r="M865" s="44" t="str">
        <f t="shared" si="367"/>
        <v>2013_福祉_福祉情報活用</v>
      </c>
      <c r="N865" s="44">
        <f t="shared" si="361"/>
        <v>3266</v>
      </c>
      <c r="P865" s="44">
        <f t="shared" si="368"/>
        <v>864</v>
      </c>
    </row>
    <row r="866" spans="2:16" x14ac:dyDescent="0.2">
      <c r="B866" s="37">
        <f t="shared" si="358"/>
        <v>20</v>
      </c>
      <c r="C866" s="37">
        <f t="shared" si="359"/>
        <v>10</v>
      </c>
      <c r="D866" s="37" t="str">
        <f t="shared" si="360"/>
        <v>2013_20_10</v>
      </c>
      <c r="E866" s="37" t="str">
        <f t="shared" si="362"/>
        <v>3_10_20</v>
      </c>
      <c r="F866" s="37">
        <f t="shared" si="363"/>
        <v>3</v>
      </c>
      <c r="G866" s="37">
        <f t="shared" si="364"/>
        <v>267</v>
      </c>
      <c r="H866" s="37">
        <f t="shared" si="365"/>
        <v>3267</v>
      </c>
      <c r="I866" s="44">
        <v>2013</v>
      </c>
      <c r="J866" s="44" t="s">
        <v>280</v>
      </c>
      <c r="K866" s="44" t="s">
        <v>568</v>
      </c>
      <c r="L866" s="44" t="str">
        <f t="shared" si="366"/>
        <v>2013_福祉</v>
      </c>
      <c r="M866" s="44" t="str">
        <f t="shared" si="367"/>
        <v>2013_福祉_学校設定科目</v>
      </c>
      <c r="N866" s="44">
        <f t="shared" si="361"/>
        <v>3267</v>
      </c>
      <c r="P866" s="44">
        <f t="shared" si="368"/>
        <v>865</v>
      </c>
    </row>
    <row r="867" spans="2:16" x14ac:dyDescent="0.2">
      <c r="B867" s="37">
        <f t="shared" si="358"/>
        <v>21</v>
      </c>
      <c r="C867" s="37">
        <f t="shared" si="359"/>
        <v>1</v>
      </c>
      <c r="D867" s="37" t="str">
        <f t="shared" si="360"/>
        <v>2013_21_1</v>
      </c>
      <c r="E867" s="37" t="str">
        <f t="shared" si="362"/>
        <v>3_1_21</v>
      </c>
      <c r="F867" s="37">
        <f t="shared" si="363"/>
        <v>3</v>
      </c>
      <c r="G867" s="37">
        <f t="shared" si="364"/>
        <v>268</v>
      </c>
      <c r="H867" s="37">
        <f t="shared" si="365"/>
        <v>3268</v>
      </c>
      <c r="I867" s="44">
        <v>2013</v>
      </c>
      <c r="J867" s="44" t="s">
        <v>107</v>
      </c>
      <c r="K867" s="44" t="s">
        <v>290</v>
      </c>
      <c r="L867" s="44" t="str">
        <f t="shared" si="366"/>
        <v>2013_理数</v>
      </c>
      <c r="M867" s="44" t="str">
        <f t="shared" si="367"/>
        <v>2013_理数_理数数学Ⅰ</v>
      </c>
      <c r="N867" s="44">
        <f t="shared" si="361"/>
        <v>3268</v>
      </c>
      <c r="P867" s="44">
        <f t="shared" si="368"/>
        <v>866</v>
      </c>
    </row>
    <row r="868" spans="2:16" x14ac:dyDescent="0.2">
      <c r="B868" s="37">
        <f t="shared" si="358"/>
        <v>21</v>
      </c>
      <c r="C868" s="37">
        <f t="shared" si="359"/>
        <v>2</v>
      </c>
      <c r="D868" s="37" t="str">
        <f t="shared" si="360"/>
        <v>2013_21_2</v>
      </c>
      <c r="E868" s="37" t="str">
        <f t="shared" si="362"/>
        <v>3_2_21</v>
      </c>
      <c r="F868" s="37">
        <f t="shared" si="363"/>
        <v>3</v>
      </c>
      <c r="G868" s="37">
        <f t="shared" si="364"/>
        <v>269</v>
      </c>
      <c r="H868" s="37">
        <f t="shared" si="365"/>
        <v>3269</v>
      </c>
      <c r="I868" s="44">
        <v>2013</v>
      </c>
      <c r="J868" s="44" t="s">
        <v>107</v>
      </c>
      <c r="K868" s="44" t="s">
        <v>291</v>
      </c>
      <c r="L868" s="44" t="str">
        <f t="shared" si="366"/>
        <v>2013_理数</v>
      </c>
      <c r="M868" s="44" t="str">
        <f t="shared" si="367"/>
        <v>2013_理数_理数数学Ⅱ</v>
      </c>
      <c r="N868" s="44">
        <f t="shared" si="361"/>
        <v>3269</v>
      </c>
      <c r="P868" s="44">
        <f t="shared" si="368"/>
        <v>867</v>
      </c>
    </row>
    <row r="869" spans="2:16" x14ac:dyDescent="0.2">
      <c r="B869" s="37">
        <f t="shared" si="358"/>
        <v>21</v>
      </c>
      <c r="C869" s="37">
        <f t="shared" si="359"/>
        <v>3</v>
      </c>
      <c r="D869" s="37" t="str">
        <f t="shared" si="360"/>
        <v>2013_21_3</v>
      </c>
      <c r="E869" s="37" t="str">
        <f t="shared" si="362"/>
        <v>3_3_21</v>
      </c>
      <c r="F869" s="37">
        <f t="shared" si="363"/>
        <v>3</v>
      </c>
      <c r="G869" s="37">
        <f t="shared" si="364"/>
        <v>270</v>
      </c>
      <c r="H869" s="37">
        <f t="shared" si="365"/>
        <v>3270</v>
      </c>
      <c r="I869" s="44">
        <v>2013</v>
      </c>
      <c r="J869" s="44" t="s">
        <v>107</v>
      </c>
      <c r="K869" s="44" t="s">
        <v>292</v>
      </c>
      <c r="L869" s="44" t="str">
        <f t="shared" si="366"/>
        <v>2013_理数</v>
      </c>
      <c r="M869" s="44" t="str">
        <f t="shared" si="367"/>
        <v>2013_理数_理数数学特論</v>
      </c>
      <c r="N869" s="44">
        <f t="shared" si="361"/>
        <v>3270</v>
      </c>
      <c r="P869" s="44">
        <f t="shared" si="368"/>
        <v>868</v>
      </c>
    </row>
    <row r="870" spans="2:16" x14ac:dyDescent="0.2">
      <c r="B870" s="37">
        <f t="shared" si="358"/>
        <v>21</v>
      </c>
      <c r="C870" s="37">
        <f t="shared" si="359"/>
        <v>4</v>
      </c>
      <c r="D870" s="37" t="str">
        <f t="shared" si="360"/>
        <v>2013_21_4</v>
      </c>
      <c r="E870" s="37" t="str">
        <f t="shared" si="362"/>
        <v>3_4_21</v>
      </c>
      <c r="F870" s="37">
        <f t="shared" si="363"/>
        <v>3</v>
      </c>
      <c r="G870" s="37">
        <f t="shared" si="364"/>
        <v>271</v>
      </c>
      <c r="H870" s="37">
        <f t="shared" si="365"/>
        <v>3271</v>
      </c>
      <c r="I870" s="44">
        <v>2013</v>
      </c>
      <c r="J870" s="44" t="s">
        <v>107</v>
      </c>
      <c r="K870" s="44" t="s">
        <v>293</v>
      </c>
      <c r="L870" s="44" t="str">
        <f t="shared" si="366"/>
        <v>2013_理数</v>
      </c>
      <c r="M870" s="44" t="str">
        <f t="shared" si="367"/>
        <v>2013_理数_理数物理</v>
      </c>
      <c r="N870" s="44">
        <f t="shared" si="361"/>
        <v>3271</v>
      </c>
      <c r="P870" s="44">
        <f t="shared" si="368"/>
        <v>869</v>
      </c>
    </row>
    <row r="871" spans="2:16" x14ac:dyDescent="0.2">
      <c r="B871" s="37">
        <f t="shared" si="358"/>
        <v>21</v>
      </c>
      <c r="C871" s="37">
        <f t="shared" si="359"/>
        <v>5</v>
      </c>
      <c r="D871" s="37" t="str">
        <f t="shared" si="360"/>
        <v>2013_21_5</v>
      </c>
      <c r="E871" s="37" t="str">
        <f t="shared" si="362"/>
        <v>3_5_21</v>
      </c>
      <c r="F871" s="37">
        <f t="shared" si="363"/>
        <v>3</v>
      </c>
      <c r="G871" s="37">
        <f t="shared" si="364"/>
        <v>272</v>
      </c>
      <c r="H871" s="37">
        <f t="shared" si="365"/>
        <v>3272</v>
      </c>
      <c r="I871" s="44">
        <v>2013</v>
      </c>
      <c r="J871" s="44" t="s">
        <v>107</v>
      </c>
      <c r="K871" s="44" t="s">
        <v>294</v>
      </c>
      <c r="L871" s="44" t="str">
        <f t="shared" si="366"/>
        <v>2013_理数</v>
      </c>
      <c r="M871" s="44" t="str">
        <f t="shared" si="367"/>
        <v>2013_理数_理数化学</v>
      </c>
      <c r="N871" s="44">
        <f t="shared" si="361"/>
        <v>3272</v>
      </c>
      <c r="P871" s="44">
        <f t="shared" si="368"/>
        <v>870</v>
      </c>
    </row>
    <row r="872" spans="2:16" x14ac:dyDescent="0.2">
      <c r="B872" s="37">
        <f t="shared" si="358"/>
        <v>21</v>
      </c>
      <c r="C872" s="37">
        <f t="shared" si="359"/>
        <v>6</v>
      </c>
      <c r="D872" s="37" t="str">
        <f t="shared" si="360"/>
        <v>2013_21_6</v>
      </c>
      <c r="E872" s="37" t="str">
        <f t="shared" si="362"/>
        <v>3_6_21</v>
      </c>
      <c r="F872" s="37">
        <f t="shared" si="363"/>
        <v>3</v>
      </c>
      <c r="G872" s="37">
        <f t="shared" si="364"/>
        <v>273</v>
      </c>
      <c r="H872" s="37">
        <f t="shared" si="365"/>
        <v>3273</v>
      </c>
      <c r="I872" s="44">
        <v>2013</v>
      </c>
      <c r="J872" s="44" t="s">
        <v>107</v>
      </c>
      <c r="K872" s="44" t="s">
        <v>295</v>
      </c>
      <c r="L872" s="44" t="str">
        <f t="shared" si="366"/>
        <v>2013_理数</v>
      </c>
      <c r="M872" s="44" t="str">
        <f t="shared" si="367"/>
        <v>2013_理数_理数生物</v>
      </c>
      <c r="N872" s="44">
        <f t="shared" si="361"/>
        <v>3273</v>
      </c>
      <c r="P872" s="44">
        <f t="shared" si="368"/>
        <v>871</v>
      </c>
    </row>
    <row r="873" spans="2:16" x14ac:dyDescent="0.2">
      <c r="B873" s="37">
        <f t="shared" si="358"/>
        <v>21</v>
      </c>
      <c r="C873" s="37">
        <f t="shared" si="359"/>
        <v>7</v>
      </c>
      <c r="D873" s="37" t="str">
        <f t="shared" si="360"/>
        <v>2013_21_7</v>
      </c>
      <c r="E873" s="37" t="str">
        <f t="shared" si="362"/>
        <v>3_7_21</v>
      </c>
      <c r="F873" s="37">
        <f t="shared" si="363"/>
        <v>3</v>
      </c>
      <c r="G873" s="37">
        <f t="shared" si="364"/>
        <v>274</v>
      </c>
      <c r="H873" s="37">
        <f t="shared" si="365"/>
        <v>3274</v>
      </c>
      <c r="I873" s="44">
        <v>2013</v>
      </c>
      <c r="J873" s="44" t="s">
        <v>107</v>
      </c>
      <c r="K873" s="44" t="s">
        <v>296</v>
      </c>
      <c r="L873" s="44" t="str">
        <f t="shared" si="366"/>
        <v>2013_理数</v>
      </c>
      <c r="M873" s="44" t="str">
        <f t="shared" si="367"/>
        <v>2013_理数_理数地学</v>
      </c>
      <c r="N873" s="44">
        <f t="shared" si="361"/>
        <v>3274</v>
      </c>
      <c r="P873" s="44">
        <f t="shared" si="368"/>
        <v>872</v>
      </c>
    </row>
    <row r="874" spans="2:16" x14ac:dyDescent="0.2">
      <c r="B874" s="37">
        <f t="shared" si="358"/>
        <v>21</v>
      </c>
      <c r="C874" s="37">
        <f t="shared" si="359"/>
        <v>8</v>
      </c>
      <c r="D874" s="37" t="str">
        <f t="shared" si="360"/>
        <v>2013_21_8</v>
      </c>
      <c r="E874" s="37" t="str">
        <f t="shared" si="362"/>
        <v>3_8_21</v>
      </c>
      <c r="F874" s="37">
        <f t="shared" si="363"/>
        <v>3</v>
      </c>
      <c r="G874" s="37">
        <f t="shared" si="364"/>
        <v>275</v>
      </c>
      <c r="H874" s="37">
        <f t="shared" si="365"/>
        <v>3275</v>
      </c>
      <c r="I874" s="44">
        <v>2013</v>
      </c>
      <c r="J874" s="44" t="s">
        <v>107</v>
      </c>
      <c r="K874" s="44" t="s">
        <v>113</v>
      </c>
      <c r="L874" s="44" t="str">
        <f t="shared" si="366"/>
        <v>2013_理数</v>
      </c>
      <c r="M874" s="44" t="str">
        <f t="shared" si="367"/>
        <v>2013_理数_課題研究</v>
      </c>
      <c r="N874" s="44">
        <f t="shared" si="361"/>
        <v>3275</v>
      </c>
      <c r="P874" s="44">
        <f t="shared" si="368"/>
        <v>873</v>
      </c>
    </row>
    <row r="875" spans="2:16" x14ac:dyDescent="0.2">
      <c r="B875" s="37">
        <f t="shared" si="358"/>
        <v>21</v>
      </c>
      <c r="C875" s="37">
        <f t="shared" si="359"/>
        <v>9</v>
      </c>
      <c r="D875" s="37" t="str">
        <f t="shared" si="360"/>
        <v>2013_21_9</v>
      </c>
      <c r="E875" s="37" t="str">
        <f t="shared" si="362"/>
        <v>3_9_21</v>
      </c>
      <c r="F875" s="37">
        <f t="shared" si="363"/>
        <v>3</v>
      </c>
      <c r="G875" s="37">
        <f t="shared" si="364"/>
        <v>276</v>
      </c>
      <c r="H875" s="37">
        <f t="shared" si="365"/>
        <v>3276</v>
      </c>
      <c r="I875" s="44">
        <v>2013</v>
      </c>
      <c r="J875" s="44" t="s">
        <v>107</v>
      </c>
      <c r="K875" s="44" t="s">
        <v>568</v>
      </c>
      <c r="L875" s="44" t="str">
        <f t="shared" si="366"/>
        <v>2013_理数</v>
      </c>
      <c r="M875" s="44" t="str">
        <f t="shared" si="367"/>
        <v>2013_理数_学校設定科目</v>
      </c>
      <c r="N875" s="44">
        <f t="shared" si="361"/>
        <v>3276</v>
      </c>
      <c r="P875" s="44">
        <f t="shared" si="368"/>
        <v>874</v>
      </c>
    </row>
    <row r="876" spans="2:16" x14ac:dyDescent="0.2">
      <c r="B876" s="37">
        <f t="shared" si="358"/>
        <v>22</v>
      </c>
      <c r="C876" s="37">
        <f t="shared" si="359"/>
        <v>1</v>
      </c>
      <c r="D876" s="37" t="str">
        <f t="shared" si="360"/>
        <v>2013_22_1</v>
      </c>
      <c r="E876" s="37" t="str">
        <f t="shared" si="362"/>
        <v>3_1_22</v>
      </c>
      <c r="F876" s="37">
        <f t="shared" si="363"/>
        <v>3</v>
      </c>
      <c r="G876" s="37">
        <f t="shared" si="364"/>
        <v>277</v>
      </c>
      <c r="H876" s="37">
        <f t="shared" si="365"/>
        <v>3277</v>
      </c>
      <c r="I876" s="44">
        <v>2013</v>
      </c>
      <c r="J876" s="44" t="s">
        <v>86</v>
      </c>
      <c r="K876" s="44" t="s">
        <v>297</v>
      </c>
      <c r="L876" s="44" t="str">
        <f t="shared" si="366"/>
        <v>2013_体育</v>
      </c>
      <c r="M876" s="44" t="str">
        <f t="shared" si="367"/>
        <v>2013_体育_スポーツ概論</v>
      </c>
      <c r="N876" s="44">
        <f t="shared" si="361"/>
        <v>3277</v>
      </c>
      <c r="P876" s="44">
        <f t="shared" si="368"/>
        <v>875</v>
      </c>
    </row>
    <row r="877" spans="2:16" x14ac:dyDescent="0.2">
      <c r="B877" s="37">
        <f t="shared" si="358"/>
        <v>22</v>
      </c>
      <c r="C877" s="37">
        <f t="shared" si="359"/>
        <v>2</v>
      </c>
      <c r="D877" s="37" t="str">
        <f t="shared" si="360"/>
        <v>2013_22_2</v>
      </c>
      <c r="E877" s="37" t="str">
        <f t="shared" si="362"/>
        <v>3_2_22</v>
      </c>
      <c r="F877" s="37">
        <f t="shared" si="363"/>
        <v>3</v>
      </c>
      <c r="G877" s="37">
        <f t="shared" si="364"/>
        <v>278</v>
      </c>
      <c r="H877" s="37">
        <f t="shared" si="365"/>
        <v>3278</v>
      </c>
      <c r="I877" s="44">
        <v>2013</v>
      </c>
      <c r="J877" s="44" t="s">
        <v>86</v>
      </c>
      <c r="K877" s="44" t="s">
        <v>298</v>
      </c>
      <c r="L877" s="44" t="str">
        <f t="shared" si="366"/>
        <v>2013_体育</v>
      </c>
      <c r="M877" s="44" t="str">
        <f t="shared" si="367"/>
        <v>2013_体育_スポーツⅠ</v>
      </c>
      <c r="N877" s="44">
        <f t="shared" si="361"/>
        <v>3278</v>
      </c>
      <c r="P877" s="44">
        <f t="shared" si="368"/>
        <v>876</v>
      </c>
    </row>
    <row r="878" spans="2:16" x14ac:dyDescent="0.2">
      <c r="B878" s="37">
        <f t="shared" si="358"/>
        <v>22</v>
      </c>
      <c r="C878" s="37">
        <f t="shared" si="359"/>
        <v>3</v>
      </c>
      <c r="D878" s="37" t="str">
        <f t="shared" si="360"/>
        <v>2013_22_3</v>
      </c>
      <c r="E878" s="37" t="str">
        <f t="shared" si="362"/>
        <v>3_3_22</v>
      </c>
      <c r="F878" s="37">
        <f t="shared" si="363"/>
        <v>3</v>
      </c>
      <c r="G878" s="37">
        <f t="shared" si="364"/>
        <v>279</v>
      </c>
      <c r="H878" s="37">
        <f t="shared" si="365"/>
        <v>3279</v>
      </c>
      <c r="I878" s="44">
        <v>2013</v>
      </c>
      <c r="J878" s="44" t="s">
        <v>86</v>
      </c>
      <c r="K878" s="44" t="s">
        <v>299</v>
      </c>
      <c r="L878" s="44" t="str">
        <f t="shared" si="366"/>
        <v>2013_体育</v>
      </c>
      <c r="M878" s="44" t="str">
        <f t="shared" si="367"/>
        <v>2013_体育_スポーツⅡ</v>
      </c>
      <c r="N878" s="44">
        <f t="shared" si="361"/>
        <v>3279</v>
      </c>
      <c r="P878" s="44">
        <f t="shared" si="368"/>
        <v>877</v>
      </c>
    </row>
    <row r="879" spans="2:16" x14ac:dyDescent="0.2">
      <c r="B879" s="37">
        <f t="shared" si="358"/>
        <v>22</v>
      </c>
      <c r="C879" s="37">
        <f t="shared" si="359"/>
        <v>4</v>
      </c>
      <c r="D879" s="37" t="str">
        <f t="shared" si="360"/>
        <v>2013_22_4</v>
      </c>
      <c r="E879" s="37" t="str">
        <f t="shared" si="362"/>
        <v>3_4_22</v>
      </c>
      <c r="F879" s="37">
        <f t="shared" si="363"/>
        <v>3</v>
      </c>
      <c r="G879" s="37">
        <f t="shared" si="364"/>
        <v>280</v>
      </c>
      <c r="H879" s="37">
        <f t="shared" si="365"/>
        <v>3280</v>
      </c>
      <c r="I879" s="44">
        <v>2013</v>
      </c>
      <c r="J879" s="44" t="s">
        <v>86</v>
      </c>
      <c r="K879" s="44" t="s">
        <v>300</v>
      </c>
      <c r="L879" s="44" t="str">
        <f t="shared" si="366"/>
        <v>2013_体育</v>
      </c>
      <c r="M879" s="44" t="str">
        <f t="shared" si="367"/>
        <v>2013_体育_スポーツⅢ</v>
      </c>
      <c r="N879" s="44">
        <f t="shared" si="361"/>
        <v>3280</v>
      </c>
      <c r="P879" s="44">
        <f t="shared" si="368"/>
        <v>878</v>
      </c>
    </row>
    <row r="880" spans="2:16" x14ac:dyDescent="0.2">
      <c r="B880" s="37">
        <f t="shared" si="358"/>
        <v>22</v>
      </c>
      <c r="C880" s="37">
        <f t="shared" si="359"/>
        <v>5</v>
      </c>
      <c r="D880" s="37" t="str">
        <f t="shared" si="360"/>
        <v>2013_22_5</v>
      </c>
      <c r="E880" s="37" t="str">
        <f t="shared" si="362"/>
        <v>3_5_22</v>
      </c>
      <c r="F880" s="37">
        <f t="shared" si="363"/>
        <v>3</v>
      </c>
      <c r="G880" s="37">
        <f t="shared" si="364"/>
        <v>281</v>
      </c>
      <c r="H880" s="37">
        <f t="shared" si="365"/>
        <v>3281</v>
      </c>
      <c r="I880" s="44">
        <v>2013</v>
      </c>
      <c r="J880" s="44" t="s">
        <v>86</v>
      </c>
      <c r="K880" s="44" t="s">
        <v>301</v>
      </c>
      <c r="L880" s="44" t="str">
        <f t="shared" si="366"/>
        <v>2013_体育</v>
      </c>
      <c r="M880" s="44" t="str">
        <f t="shared" si="367"/>
        <v>2013_体育_スポーツⅣ</v>
      </c>
      <c r="N880" s="44">
        <f t="shared" si="361"/>
        <v>3281</v>
      </c>
      <c r="P880" s="44">
        <f t="shared" si="368"/>
        <v>879</v>
      </c>
    </row>
    <row r="881" spans="2:16" x14ac:dyDescent="0.2">
      <c r="B881" s="37">
        <f t="shared" si="358"/>
        <v>22</v>
      </c>
      <c r="C881" s="37">
        <f t="shared" si="359"/>
        <v>6</v>
      </c>
      <c r="D881" s="37" t="str">
        <f t="shared" si="360"/>
        <v>2013_22_6</v>
      </c>
      <c r="E881" s="37" t="str">
        <f t="shared" si="362"/>
        <v>3_6_22</v>
      </c>
      <c r="F881" s="37">
        <f t="shared" si="363"/>
        <v>3</v>
      </c>
      <c r="G881" s="37">
        <f t="shared" si="364"/>
        <v>282</v>
      </c>
      <c r="H881" s="37">
        <f t="shared" si="365"/>
        <v>3282</v>
      </c>
      <c r="I881" s="44">
        <v>2013</v>
      </c>
      <c r="J881" s="44" t="s">
        <v>86</v>
      </c>
      <c r="K881" s="44" t="s">
        <v>302</v>
      </c>
      <c r="L881" s="44" t="str">
        <f t="shared" si="366"/>
        <v>2013_体育</v>
      </c>
      <c r="M881" s="44" t="str">
        <f t="shared" si="367"/>
        <v>2013_体育_スポーツⅤ</v>
      </c>
      <c r="N881" s="44">
        <f t="shared" si="361"/>
        <v>3282</v>
      </c>
      <c r="P881" s="44">
        <f t="shared" si="368"/>
        <v>880</v>
      </c>
    </row>
    <row r="882" spans="2:16" x14ac:dyDescent="0.2">
      <c r="B882" s="37">
        <f t="shared" si="358"/>
        <v>22</v>
      </c>
      <c r="C882" s="37">
        <f t="shared" si="359"/>
        <v>7</v>
      </c>
      <c r="D882" s="37" t="str">
        <f t="shared" si="360"/>
        <v>2013_22_7</v>
      </c>
      <c r="E882" s="37" t="str">
        <f t="shared" si="362"/>
        <v>3_7_22</v>
      </c>
      <c r="F882" s="37">
        <f t="shared" si="363"/>
        <v>3</v>
      </c>
      <c r="G882" s="37">
        <f t="shared" si="364"/>
        <v>283</v>
      </c>
      <c r="H882" s="37">
        <f t="shared" si="365"/>
        <v>3283</v>
      </c>
      <c r="I882" s="44">
        <v>2013</v>
      </c>
      <c r="J882" s="44" t="s">
        <v>86</v>
      </c>
      <c r="K882" s="44" t="s">
        <v>303</v>
      </c>
      <c r="L882" s="44" t="str">
        <f t="shared" si="366"/>
        <v>2013_体育</v>
      </c>
      <c r="M882" s="44" t="str">
        <f t="shared" si="367"/>
        <v>2013_体育_スポーツⅥ</v>
      </c>
      <c r="N882" s="44">
        <f t="shared" si="361"/>
        <v>3283</v>
      </c>
      <c r="P882" s="44">
        <f t="shared" si="368"/>
        <v>881</v>
      </c>
    </row>
    <row r="883" spans="2:16" x14ac:dyDescent="0.2">
      <c r="B883" s="37">
        <f t="shared" si="358"/>
        <v>22</v>
      </c>
      <c r="C883" s="37">
        <f t="shared" si="359"/>
        <v>8</v>
      </c>
      <c r="D883" s="37" t="str">
        <f t="shared" si="360"/>
        <v>2013_22_8</v>
      </c>
      <c r="E883" s="37" t="str">
        <f t="shared" si="362"/>
        <v>3_8_22</v>
      </c>
      <c r="F883" s="37">
        <f t="shared" si="363"/>
        <v>3</v>
      </c>
      <c r="G883" s="37">
        <f t="shared" si="364"/>
        <v>284</v>
      </c>
      <c r="H883" s="37">
        <f t="shared" si="365"/>
        <v>3284</v>
      </c>
      <c r="I883" s="44">
        <v>2013</v>
      </c>
      <c r="J883" s="44" t="s">
        <v>86</v>
      </c>
      <c r="K883" s="44" t="s">
        <v>304</v>
      </c>
      <c r="L883" s="44" t="str">
        <f t="shared" si="366"/>
        <v>2013_体育</v>
      </c>
      <c r="M883" s="44" t="str">
        <f t="shared" si="367"/>
        <v>2013_体育_スポーツ総合演習</v>
      </c>
      <c r="N883" s="44">
        <f t="shared" si="361"/>
        <v>3284</v>
      </c>
      <c r="P883" s="44">
        <f t="shared" si="368"/>
        <v>882</v>
      </c>
    </row>
    <row r="884" spans="2:16" x14ac:dyDescent="0.2">
      <c r="B884" s="37">
        <f t="shared" si="358"/>
        <v>22</v>
      </c>
      <c r="C884" s="37">
        <f t="shared" si="359"/>
        <v>9</v>
      </c>
      <c r="D884" s="37" t="str">
        <f t="shared" si="360"/>
        <v>2013_22_9</v>
      </c>
      <c r="E884" s="37" t="str">
        <f t="shared" si="362"/>
        <v>3_9_22</v>
      </c>
      <c r="F884" s="37">
        <f t="shared" si="363"/>
        <v>3</v>
      </c>
      <c r="G884" s="37">
        <f t="shared" si="364"/>
        <v>285</v>
      </c>
      <c r="H884" s="37">
        <f t="shared" si="365"/>
        <v>3285</v>
      </c>
      <c r="I884" s="44">
        <v>2013</v>
      </c>
      <c r="J884" s="44" t="s">
        <v>86</v>
      </c>
      <c r="K884" s="44" t="s">
        <v>568</v>
      </c>
      <c r="L884" s="44" t="str">
        <f t="shared" si="366"/>
        <v>2013_体育</v>
      </c>
      <c r="M884" s="44" t="str">
        <f t="shared" si="367"/>
        <v>2013_体育_学校設定科目</v>
      </c>
      <c r="N884" s="44">
        <f t="shared" si="361"/>
        <v>3285</v>
      </c>
      <c r="P884" s="44">
        <f t="shared" si="368"/>
        <v>883</v>
      </c>
    </row>
    <row r="885" spans="2:16" x14ac:dyDescent="0.2">
      <c r="B885" s="37">
        <f t="shared" si="358"/>
        <v>23</v>
      </c>
      <c r="C885" s="37">
        <f t="shared" si="359"/>
        <v>1</v>
      </c>
      <c r="D885" s="37" t="str">
        <f t="shared" si="360"/>
        <v>2013_23_1</v>
      </c>
      <c r="E885" s="37" t="str">
        <f t="shared" si="362"/>
        <v>3_1_23</v>
      </c>
      <c r="F885" s="37">
        <f t="shared" si="363"/>
        <v>3</v>
      </c>
      <c r="G885" s="37">
        <f t="shared" si="364"/>
        <v>286</v>
      </c>
      <c r="H885" s="37">
        <f t="shared" si="365"/>
        <v>3286</v>
      </c>
      <c r="I885" s="44">
        <v>2013</v>
      </c>
      <c r="J885" s="44" t="s">
        <v>305</v>
      </c>
      <c r="K885" s="44" t="s">
        <v>306</v>
      </c>
      <c r="L885" s="44" t="str">
        <f t="shared" si="366"/>
        <v>2013_音楽</v>
      </c>
      <c r="M885" s="44" t="str">
        <f t="shared" si="367"/>
        <v>2013_音楽_音楽理論</v>
      </c>
      <c r="N885" s="44">
        <f t="shared" si="361"/>
        <v>3286</v>
      </c>
      <c r="P885" s="44">
        <f t="shared" si="368"/>
        <v>884</v>
      </c>
    </row>
    <row r="886" spans="2:16" x14ac:dyDescent="0.2">
      <c r="B886" s="37">
        <f t="shared" si="358"/>
        <v>23</v>
      </c>
      <c r="C886" s="37">
        <f t="shared" si="359"/>
        <v>2</v>
      </c>
      <c r="D886" s="37" t="str">
        <f t="shared" si="360"/>
        <v>2013_23_2</v>
      </c>
      <c r="E886" s="37" t="str">
        <f t="shared" si="362"/>
        <v>3_2_23</v>
      </c>
      <c r="F886" s="37">
        <f t="shared" si="363"/>
        <v>3</v>
      </c>
      <c r="G886" s="37">
        <f t="shared" si="364"/>
        <v>287</v>
      </c>
      <c r="H886" s="37">
        <f t="shared" si="365"/>
        <v>3287</v>
      </c>
      <c r="I886" s="44">
        <v>2013</v>
      </c>
      <c r="J886" s="44" t="s">
        <v>305</v>
      </c>
      <c r="K886" s="44" t="s">
        <v>307</v>
      </c>
      <c r="L886" s="44" t="str">
        <f t="shared" si="366"/>
        <v>2013_音楽</v>
      </c>
      <c r="M886" s="44" t="str">
        <f t="shared" si="367"/>
        <v>2013_音楽_音楽史</v>
      </c>
      <c r="N886" s="44">
        <f t="shared" si="361"/>
        <v>3287</v>
      </c>
      <c r="P886" s="44">
        <f t="shared" si="368"/>
        <v>885</v>
      </c>
    </row>
    <row r="887" spans="2:16" x14ac:dyDescent="0.2">
      <c r="B887" s="37">
        <f t="shared" si="358"/>
        <v>23</v>
      </c>
      <c r="C887" s="37">
        <f t="shared" si="359"/>
        <v>3</v>
      </c>
      <c r="D887" s="37" t="str">
        <f t="shared" si="360"/>
        <v>2013_23_3</v>
      </c>
      <c r="E887" s="37" t="str">
        <f t="shared" si="362"/>
        <v>3_3_23</v>
      </c>
      <c r="F887" s="37">
        <f t="shared" si="363"/>
        <v>3</v>
      </c>
      <c r="G887" s="37">
        <f t="shared" si="364"/>
        <v>288</v>
      </c>
      <c r="H887" s="37">
        <f t="shared" si="365"/>
        <v>3288</v>
      </c>
      <c r="I887" s="44">
        <v>2013</v>
      </c>
      <c r="J887" s="44" t="s">
        <v>305</v>
      </c>
      <c r="K887" s="44" t="s">
        <v>308</v>
      </c>
      <c r="L887" s="44" t="str">
        <f t="shared" si="366"/>
        <v>2013_音楽</v>
      </c>
      <c r="M887" s="44" t="str">
        <f t="shared" si="367"/>
        <v>2013_音楽_演奏研究</v>
      </c>
      <c r="N887" s="44">
        <f t="shared" si="361"/>
        <v>3288</v>
      </c>
      <c r="P887" s="44">
        <f t="shared" si="368"/>
        <v>886</v>
      </c>
    </row>
    <row r="888" spans="2:16" x14ac:dyDescent="0.2">
      <c r="B888" s="37">
        <f t="shared" si="358"/>
        <v>23</v>
      </c>
      <c r="C888" s="37">
        <f t="shared" si="359"/>
        <v>4</v>
      </c>
      <c r="D888" s="37" t="str">
        <f t="shared" si="360"/>
        <v>2013_23_4</v>
      </c>
      <c r="E888" s="37" t="str">
        <f t="shared" si="362"/>
        <v>3_4_23</v>
      </c>
      <c r="F888" s="37">
        <f t="shared" si="363"/>
        <v>3</v>
      </c>
      <c r="G888" s="37">
        <f t="shared" si="364"/>
        <v>289</v>
      </c>
      <c r="H888" s="37">
        <f t="shared" si="365"/>
        <v>3289</v>
      </c>
      <c r="I888" s="44">
        <v>2013</v>
      </c>
      <c r="J888" s="44" t="s">
        <v>305</v>
      </c>
      <c r="K888" s="44" t="s">
        <v>309</v>
      </c>
      <c r="L888" s="44" t="str">
        <f t="shared" si="366"/>
        <v>2013_音楽</v>
      </c>
      <c r="M888" s="44" t="str">
        <f t="shared" si="367"/>
        <v>2013_音楽_ソルフェージュ</v>
      </c>
      <c r="N888" s="44">
        <f t="shared" si="361"/>
        <v>3289</v>
      </c>
      <c r="P888" s="44">
        <f t="shared" si="368"/>
        <v>887</v>
      </c>
    </row>
    <row r="889" spans="2:16" x14ac:dyDescent="0.2">
      <c r="B889" s="37">
        <f t="shared" si="358"/>
        <v>23</v>
      </c>
      <c r="C889" s="37">
        <f t="shared" si="359"/>
        <v>5</v>
      </c>
      <c r="D889" s="37" t="str">
        <f t="shared" si="360"/>
        <v>2013_23_5</v>
      </c>
      <c r="E889" s="37" t="str">
        <f t="shared" si="362"/>
        <v>3_5_23</v>
      </c>
      <c r="F889" s="37">
        <f t="shared" si="363"/>
        <v>3</v>
      </c>
      <c r="G889" s="37">
        <f t="shared" si="364"/>
        <v>290</v>
      </c>
      <c r="H889" s="37">
        <f t="shared" si="365"/>
        <v>3290</v>
      </c>
      <c r="I889" s="44">
        <v>2013</v>
      </c>
      <c r="J889" s="44" t="s">
        <v>305</v>
      </c>
      <c r="K889" s="44" t="s">
        <v>310</v>
      </c>
      <c r="L889" s="44" t="str">
        <f t="shared" si="366"/>
        <v>2013_音楽</v>
      </c>
      <c r="M889" s="44" t="str">
        <f t="shared" si="367"/>
        <v>2013_音楽_声楽</v>
      </c>
      <c r="N889" s="44">
        <f t="shared" si="361"/>
        <v>3290</v>
      </c>
      <c r="P889" s="44">
        <f t="shared" si="368"/>
        <v>888</v>
      </c>
    </row>
    <row r="890" spans="2:16" x14ac:dyDescent="0.2">
      <c r="B890" s="37">
        <f t="shared" si="358"/>
        <v>23</v>
      </c>
      <c r="C890" s="37">
        <f t="shared" si="359"/>
        <v>6</v>
      </c>
      <c r="D890" s="37" t="str">
        <f t="shared" si="360"/>
        <v>2013_23_6</v>
      </c>
      <c r="E890" s="37" t="str">
        <f t="shared" si="362"/>
        <v>3_6_23</v>
      </c>
      <c r="F890" s="37">
        <f t="shared" si="363"/>
        <v>3</v>
      </c>
      <c r="G890" s="37">
        <f t="shared" si="364"/>
        <v>291</v>
      </c>
      <c r="H890" s="37">
        <f t="shared" si="365"/>
        <v>3291</v>
      </c>
      <c r="I890" s="44">
        <v>2013</v>
      </c>
      <c r="J890" s="44" t="s">
        <v>305</v>
      </c>
      <c r="K890" s="44" t="s">
        <v>311</v>
      </c>
      <c r="L890" s="44" t="str">
        <f t="shared" si="366"/>
        <v>2013_音楽</v>
      </c>
      <c r="M890" s="44" t="str">
        <f t="shared" si="367"/>
        <v>2013_音楽_器楽</v>
      </c>
      <c r="N890" s="44">
        <f t="shared" si="361"/>
        <v>3291</v>
      </c>
      <c r="P890" s="44">
        <f t="shared" si="368"/>
        <v>889</v>
      </c>
    </row>
    <row r="891" spans="2:16" x14ac:dyDescent="0.2">
      <c r="B891" s="37">
        <f t="shared" si="358"/>
        <v>23</v>
      </c>
      <c r="C891" s="37">
        <f t="shared" si="359"/>
        <v>7</v>
      </c>
      <c r="D891" s="37" t="str">
        <f t="shared" si="360"/>
        <v>2013_23_7</v>
      </c>
      <c r="E891" s="37" t="str">
        <f t="shared" si="362"/>
        <v>3_7_23</v>
      </c>
      <c r="F891" s="37">
        <f t="shared" si="363"/>
        <v>3</v>
      </c>
      <c r="G891" s="37">
        <f t="shared" si="364"/>
        <v>292</v>
      </c>
      <c r="H891" s="37">
        <f t="shared" si="365"/>
        <v>3292</v>
      </c>
      <c r="I891" s="44">
        <v>2013</v>
      </c>
      <c r="J891" s="44" t="s">
        <v>305</v>
      </c>
      <c r="K891" s="44" t="s">
        <v>312</v>
      </c>
      <c r="L891" s="44" t="str">
        <f t="shared" si="366"/>
        <v>2013_音楽</v>
      </c>
      <c r="M891" s="44" t="str">
        <f t="shared" si="367"/>
        <v>2013_音楽_作曲</v>
      </c>
      <c r="N891" s="44">
        <f t="shared" si="361"/>
        <v>3292</v>
      </c>
      <c r="P891" s="44">
        <f t="shared" si="368"/>
        <v>890</v>
      </c>
    </row>
    <row r="892" spans="2:16" x14ac:dyDescent="0.2">
      <c r="B892" s="37">
        <f t="shared" si="358"/>
        <v>23</v>
      </c>
      <c r="C892" s="37">
        <f t="shared" si="359"/>
        <v>8</v>
      </c>
      <c r="D892" s="37" t="str">
        <f t="shared" si="360"/>
        <v>2013_23_8</v>
      </c>
      <c r="E892" s="37" t="str">
        <f t="shared" si="362"/>
        <v>3_8_23</v>
      </c>
      <c r="F892" s="37">
        <f t="shared" si="363"/>
        <v>3</v>
      </c>
      <c r="G892" s="37">
        <f t="shared" si="364"/>
        <v>293</v>
      </c>
      <c r="H892" s="37">
        <f t="shared" si="365"/>
        <v>3293</v>
      </c>
      <c r="I892" s="44">
        <v>2013</v>
      </c>
      <c r="J892" s="44" t="s">
        <v>305</v>
      </c>
      <c r="K892" s="44" t="s">
        <v>313</v>
      </c>
      <c r="L892" s="44" t="str">
        <f t="shared" si="366"/>
        <v>2013_音楽</v>
      </c>
      <c r="M892" s="44" t="str">
        <f t="shared" si="367"/>
        <v>2013_音楽_鑑賞研究</v>
      </c>
      <c r="N892" s="44">
        <f t="shared" si="361"/>
        <v>3293</v>
      </c>
      <c r="P892" s="44">
        <f t="shared" si="368"/>
        <v>891</v>
      </c>
    </row>
    <row r="893" spans="2:16" x14ac:dyDescent="0.2">
      <c r="B893" s="37">
        <f t="shared" si="358"/>
        <v>23</v>
      </c>
      <c r="C893" s="37">
        <f t="shared" si="359"/>
        <v>9</v>
      </c>
      <c r="D893" s="37" t="str">
        <f t="shared" si="360"/>
        <v>2013_23_9</v>
      </c>
      <c r="E893" s="37" t="str">
        <f t="shared" si="362"/>
        <v>3_9_23</v>
      </c>
      <c r="F893" s="37">
        <f t="shared" si="363"/>
        <v>3</v>
      </c>
      <c r="G893" s="37">
        <f t="shared" si="364"/>
        <v>294</v>
      </c>
      <c r="H893" s="37">
        <f t="shared" si="365"/>
        <v>3294</v>
      </c>
      <c r="I893" s="44">
        <v>2013</v>
      </c>
      <c r="J893" s="44" t="s">
        <v>305</v>
      </c>
      <c r="K893" s="44" t="s">
        <v>568</v>
      </c>
      <c r="L893" s="44" t="str">
        <f t="shared" si="366"/>
        <v>2013_音楽</v>
      </c>
      <c r="M893" s="44" t="str">
        <f t="shared" si="367"/>
        <v>2013_音楽_学校設定科目</v>
      </c>
      <c r="N893" s="44">
        <f t="shared" si="361"/>
        <v>3294</v>
      </c>
      <c r="P893" s="44">
        <f t="shared" si="368"/>
        <v>892</v>
      </c>
    </row>
    <row r="894" spans="2:16" x14ac:dyDescent="0.2">
      <c r="B894" s="37">
        <f t="shared" si="358"/>
        <v>24</v>
      </c>
      <c r="C894" s="37">
        <f t="shared" si="359"/>
        <v>1</v>
      </c>
      <c r="D894" s="37" t="str">
        <f t="shared" si="360"/>
        <v>2013_24_1</v>
      </c>
      <c r="E894" s="37" t="str">
        <f t="shared" si="362"/>
        <v>3_1_24</v>
      </c>
      <c r="F894" s="37">
        <f t="shared" si="363"/>
        <v>3</v>
      </c>
      <c r="G894" s="37">
        <f t="shared" si="364"/>
        <v>295</v>
      </c>
      <c r="H894" s="37">
        <f t="shared" si="365"/>
        <v>3295</v>
      </c>
      <c r="I894" s="44">
        <v>2013</v>
      </c>
      <c r="J894" s="44" t="s">
        <v>314</v>
      </c>
      <c r="K894" s="44" t="s">
        <v>315</v>
      </c>
      <c r="L894" s="44" t="str">
        <f t="shared" si="366"/>
        <v>2013_美術</v>
      </c>
      <c r="M894" s="44" t="str">
        <f t="shared" si="367"/>
        <v>2013_美術_美術概論</v>
      </c>
      <c r="N894" s="44">
        <f t="shared" si="361"/>
        <v>3295</v>
      </c>
      <c r="P894" s="44">
        <f t="shared" si="368"/>
        <v>893</v>
      </c>
    </row>
    <row r="895" spans="2:16" x14ac:dyDescent="0.2">
      <c r="B895" s="37">
        <f t="shared" si="358"/>
        <v>24</v>
      </c>
      <c r="C895" s="37">
        <f t="shared" si="359"/>
        <v>2</v>
      </c>
      <c r="D895" s="37" t="str">
        <f t="shared" si="360"/>
        <v>2013_24_2</v>
      </c>
      <c r="E895" s="37" t="str">
        <f t="shared" si="362"/>
        <v>3_2_24</v>
      </c>
      <c r="F895" s="37">
        <f t="shared" si="363"/>
        <v>3</v>
      </c>
      <c r="G895" s="37">
        <f t="shared" si="364"/>
        <v>296</v>
      </c>
      <c r="H895" s="37">
        <f t="shared" si="365"/>
        <v>3296</v>
      </c>
      <c r="I895" s="44">
        <v>2013</v>
      </c>
      <c r="J895" s="44" t="s">
        <v>314</v>
      </c>
      <c r="K895" s="44" t="s">
        <v>316</v>
      </c>
      <c r="L895" s="44" t="str">
        <f t="shared" si="366"/>
        <v>2013_美術</v>
      </c>
      <c r="M895" s="44" t="str">
        <f t="shared" si="367"/>
        <v>2013_美術_美術史</v>
      </c>
      <c r="N895" s="44">
        <f t="shared" si="361"/>
        <v>3296</v>
      </c>
      <c r="P895" s="44">
        <f t="shared" si="368"/>
        <v>894</v>
      </c>
    </row>
    <row r="896" spans="2:16" x14ac:dyDescent="0.2">
      <c r="B896" s="37">
        <f t="shared" si="358"/>
        <v>24</v>
      </c>
      <c r="C896" s="37">
        <f t="shared" si="359"/>
        <v>3</v>
      </c>
      <c r="D896" s="37" t="str">
        <f t="shared" si="360"/>
        <v>2013_24_3</v>
      </c>
      <c r="E896" s="37" t="str">
        <f t="shared" si="362"/>
        <v>3_3_24</v>
      </c>
      <c r="F896" s="37">
        <f t="shared" si="363"/>
        <v>3</v>
      </c>
      <c r="G896" s="37">
        <f t="shared" si="364"/>
        <v>297</v>
      </c>
      <c r="H896" s="37">
        <f t="shared" si="365"/>
        <v>3297</v>
      </c>
      <c r="I896" s="44">
        <v>2013</v>
      </c>
      <c r="J896" s="44" t="s">
        <v>314</v>
      </c>
      <c r="K896" s="44" t="s">
        <v>317</v>
      </c>
      <c r="L896" s="44" t="str">
        <f t="shared" si="366"/>
        <v>2013_美術</v>
      </c>
      <c r="M896" s="44" t="str">
        <f t="shared" si="367"/>
        <v>2013_美術_素描</v>
      </c>
      <c r="N896" s="44">
        <f t="shared" si="361"/>
        <v>3297</v>
      </c>
      <c r="P896" s="44">
        <f t="shared" si="368"/>
        <v>895</v>
      </c>
    </row>
    <row r="897" spans="2:16" x14ac:dyDescent="0.2">
      <c r="B897" s="37">
        <f t="shared" si="358"/>
        <v>24</v>
      </c>
      <c r="C897" s="37">
        <f t="shared" si="359"/>
        <v>4</v>
      </c>
      <c r="D897" s="37" t="str">
        <f t="shared" si="360"/>
        <v>2013_24_4</v>
      </c>
      <c r="E897" s="37" t="str">
        <f t="shared" si="362"/>
        <v>3_4_24</v>
      </c>
      <c r="F897" s="37">
        <f t="shared" si="363"/>
        <v>3</v>
      </c>
      <c r="G897" s="37">
        <f t="shared" si="364"/>
        <v>298</v>
      </c>
      <c r="H897" s="37">
        <f t="shared" si="365"/>
        <v>3298</v>
      </c>
      <c r="I897" s="44">
        <v>2013</v>
      </c>
      <c r="J897" s="44" t="s">
        <v>314</v>
      </c>
      <c r="K897" s="44" t="s">
        <v>318</v>
      </c>
      <c r="L897" s="44" t="str">
        <f t="shared" si="366"/>
        <v>2013_美術</v>
      </c>
      <c r="M897" s="44" t="str">
        <f t="shared" si="367"/>
        <v>2013_美術_構成</v>
      </c>
      <c r="N897" s="44">
        <f t="shared" si="361"/>
        <v>3298</v>
      </c>
      <c r="P897" s="44">
        <f t="shared" si="368"/>
        <v>896</v>
      </c>
    </row>
    <row r="898" spans="2:16" x14ac:dyDescent="0.2">
      <c r="B898" s="37">
        <f t="shared" ref="B898:B961" si="369">IF($I898="","",IF($I897&lt;&gt;$I898,1,IF($J897&lt;&gt;$J898,B897+1,B897)))</f>
        <v>24</v>
      </c>
      <c r="C898" s="37">
        <f t="shared" ref="C898:C961" si="370">IF($I898="","",IF($J897&lt;&gt;$J898,1,C897+1))</f>
        <v>5</v>
      </c>
      <c r="D898" s="37" t="str">
        <f t="shared" ref="D898:D961" si="371">IF($I898="","",$I898&amp;"_"&amp;$B898&amp;"_"&amp;$C898)</f>
        <v>2013_24_5</v>
      </c>
      <c r="E898" s="37" t="str">
        <f t="shared" si="362"/>
        <v>3_5_24</v>
      </c>
      <c r="F898" s="37">
        <f t="shared" si="363"/>
        <v>3</v>
      </c>
      <c r="G898" s="37">
        <f t="shared" si="364"/>
        <v>299</v>
      </c>
      <c r="H898" s="37">
        <f t="shared" si="365"/>
        <v>3299</v>
      </c>
      <c r="I898" s="44">
        <v>2013</v>
      </c>
      <c r="J898" s="44" t="s">
        <v>314</v>
      </c>
      <c r="K898" s="44" t="s">
        <v>319</v>
      </c>
      <c r="L898" s="44" t="str">
        <f t="shared" si="366"/>
        <v>2013_美術</v>
      </c>
      <c r="M898" s="44" t="str">
        <f t="shared" si="367"/>
        <v>2013_美術_絵画</v>
      </c>
      <c r="N898" s="44">
        <f t="shared" ref="N898:N961" si="372">H898</f>
        <v>3299</v>
      </c>
      <c r="P898" s="44">
        <f t="shared" si="368"/>
        <v>897</v>
      </c>
    </row>
    <row r="899" spans="2:16" x14ac:dyDescent="0.2">
      <c r="B899" s="37">
        <f t="shared" si="369"/>
        <v>24</v>
      </c>
      <c r="C899" s="37">
        <f t="shared" si="370"/>
        <v>6</v>
      </c>
      <c r="D899" s="37" t="str">
        <f t="shared" si="371"/>
        <v>2013_24_6</v>
      </c>
      <c r="E899" s="37" t="str">
        <f t="shared" ref="E899:E962" si="373">IF($I899="","",$F899&amp;"_"&amp;$C899&amp;"_"&amp;$B899)</f>
        <v>3_6_24</v>
      </c>
      <c r="F899" s="37">
        <f t="shared" ref="F899:F962" si="374">IF($I899="","",IF($I898&lt;&gt;$I899,F898+1,F898))</f>
        <v>3</v>
      </c>
      <c r="G899" s="37">
        <f t="shared" ref="G899:G962" si="375">IF($I899="","",IF($I898&lt;&gt;$I899,1,G898+1))</f>
        <v>300</v>
      </c>
      <c r="H899" s="37">
        <f t="shared" ref="H899:H962" si="376">IF($I899="","",1000*F899+G899)</f>
        <v>3300</v>
      </c>
      <c r="I899" s="44">
        <v>2013</v>
      </c>
      <c r="J899" s="44" t="s">
        <v>314</v>
      </c>
      <c r="K899" s="44" t="s">
        <v>320</v>
      </c>
      <c r="L899" s="44" t="str">
        <f t="shared" ref="L899:L962" si="377">$I899&amp;"_"&amp;$J899</f>
        <v>2013_美術</v>
      </c>
      <c r="M899" s="44" t="str">
        <f t="shared" ref="M899:M962" si="378">$I899&amp;"_"&amp;$J899&amp;"_"&amp;$K899</f>
        <v>2013_美術_版画</v>
      </c>
      <c r="N899" s="44">
        <f t="shared" si="372"/>
        <v>3300</v>
      </c>
      <c r="P899" s="44">
        <f t="shared" ref="P899:P962" si="379">IF(COUNTIF(K899,"*"&amp;$X$1&amp;"*"),P898+1,P898)</f>
        <v>898</v>
      </c>
    </row>
    <row r="900" spans="2:16" x14ac:dyDescent="0.2">
      <c r="B900" s="37">
        <f t="shared" si="369"/>
        <v>24</v>
      </c>
      <c r="C900" s="37">
        <f t="shared" si="370"/>
        <v>7</v>
      </c>
      <c r="D900" s="37" t="str">
        <f t="shared" si="371"/>
        <v>2013_24_7</v>
      </c>
      <c r="E900" s="37" t="str">
        <f t="shared" si="373"/>
        <v>3_7_24</v>
      </c>
      <c r="F900" s="37">
        <f t="shared" si="374"/>
        <v>3</v>
      </c>
      <c r="G900" s="37">
        <f t="shared" si="375"/>
        <v>301</v>
      </c>
      <c r="H900" s="37">
        <f t="shared" si="376"/>
        <v>3301</v>
      </c>
      <c r="I900" s="44">
        <v>2013</v>
      </c>
      <c r="J900" s="44" t="s">
        <v>314</v>
      </c>
      <c r="K900" s="44" t="s">
        <v>321</v>
      </c>
      <c r="L900" s="44" t="str">
        <f t="shared" si="377"/>
        <v>2013_美術</v>
      </c>
      <c r="M900" s="44" t="str">
        <f t="shared" si="378"/>
        <v>2013_美術_彫刻</v>
      </c>
      <c r="N900" s="44">
        <f t="shared" si="372"/>
        <v>3301</v>
      </c>
      <c r="P900" s="44">
        <f t="shared" si="379"/>
        <v>899</v>
      </c>
    </row>
    <row r="901" spans="2:16" x14ac:dyDescent="0.2">
      <c r="B901" s="37">
        <f t="shared" si="369"/>
        <v>24</v>
      </c>
      <c r="C901" s="37">
        <f t="shared" si="370"/>
        <v>8</v>
      </c>
      <c r="D901" s="37" t="str">
        <f t="shared" si="371"/>
        <v>2013_24_8</v>
      </c>
      <c r="E901" s="37" t="str">
        <f t="shared" si="373"/>
        <v>3_8_24</v>
      </c>
      <c r="F901" s="37">
        <f t="shared" si="374"/>
        <v>3</v>
      </c>
      <c r="G901" s="37">
        <f t="shared" si="375"/>
        <v>302</v>
      </c>
      <c r="H901" s="37">
        <f t="shared" si="376"/>
        <v>3302</v>
      </c>
      <c r="I901" s="44">
        <v>2013</v>
      </c>
      <c r="J901" s="44" t="s">
        <v>314</v>
      </c>
      <c r="K901" s="44" t="s">
        <v>322</v>
      </c>
      <c r="L901" s="44" t="str">
        <f t="shared" si="377"/>
        <v>2013_美術</v>
      </c>
      <c r="M901" s="44" t="str">
        <f t="shared" si="378"/>
        <v>2013_美術_ビジュアルデザイン</v>
      </c>
      <c r="N901" s="44">
        <f t="shared" si="372"/>
        <v>3302</v>
      </c>
      <c r="P901" s="44">
        <f t="shared" si="379"/>
        <v>900</v>
      </c>
    </row>
    <row r="902" spans="2:16" x14ac:dyDescent="0.2">
      <c r="B902" s="37">
        <f t="shared" si="369"/>
        <v>24</v>
      </c>
      <c r="C902" s="37">
        <f t="shared" si="370"/>
        <v>9</v>
      </c>
      <c r="D902" s="37" t="str">
        <f t="shared" si="371"/>
        <v>2013_24_9</v>
      </c>
      <c r="E902" s="37" t="str">
        <f t="shared" si="373"/>
        <v>3_9_24</v>
      </c>
      <c r="F902" s="37">
        <f t="shared" si="374"/>
        <v>3</v>
      </c>
      <c r="G902" s="37">
        <f t="shared" si="375"/>
        <v>303</v>
      </c>
      <c r="H902" s="37">
        <f t="shared" si="376"/>
        <v>3303</v>
      </c>
      <c r="I902" s="44">
        <v>2013</v>
      </c>
      <c r="J902" s="44" t="s">
        <v>314</v>
      </c>
      <c r="K902" s="44" t="s">
        <v>323</v>
      </c>
      <c r="L902" s="44" t="str">
        <f t="shared" si="377"/>
        <v>2013_美術</v>
      </c>
      <c r="M902" s="44" t="str">
        <f t="shared" si="378"/>
        <v>2013_美術_クラフトデザイン</v>
      </c>
      <c r="N902" s="44">
        <f t="shared" si="372"/>
        <v>3303</v>
      </c>
      <c r="P902" s="44">
        <f t="shared" si="379"/>
        <v>901</v>
      </c>
    </row>
    <row r="903" spans="2:16" x14ac:dyDescent="0.2">
      <c r="B903" s="37">
        <f t="shared" si="369"/>
        <v>24</v>
      </c>
      <c r="C903" s="37">
        <f t="shared" si="370"/>
        <v>10</v>
      </c>
      <c r="D903" s="37" t="str">
        <f t="shared" si="371"/>
        <v>2013_24_10</v>
      </c>
      <c r="E903" s="37" t="str">
        <f t="shared" si="373"/>
        <v>3_10_24</v>
      </c>
      <c r="F903" s="37">
        <f t="shared" si="374"/>
        <v>3</v>
      </c>
      <c r="G903" s="37">
        <f t="shared" si="375"/>
        <v>304</v>
      </c>
      <c r="H903" s="37">
        <f t="shared" si="376"/>
        <v>3304</v>
      </c>
      <c r="I903" s="44">
        <v>2013</v>
      </c>
      <c r="J903" s="44" t="s">
        <v>314</v>
      </c>
      <c r="K903" s="44" t="s">
        <v>324</v>
      </c>
      <c r="L903" s="44" t="str">
        <f t="shared" si="377"/>
        <v>2013_美術</v>
      </c>
      <c r="M903" s="44" t="str">
        <f t="shared" si="378"/>
        <v>2013_美術_情報メディアデザイン</v>
      </c>
      <c r="N903" s="44">
        <f t="shared" si="372"/>
        <v>3304</v>
      </c>
      <c r="P903" s="44">
        <f t="shared" si="379"/>
        <v>902</v>
      </c>
    </row>
    <row r="904" spans="2:16" x14ac:dyDescent="0.2">
      <c r="B904" s="37">
        <f t="shared" si="369"/>
        <v>24</v>
      </c>
      <c r="C904" s="37">
        <f t="shared" si="370"/>
        <v>11</v>
      </c>
      <c r="D904" s="37" t="str">
        <f t="shared" si="371"/>
        <v>2013_24_11</v>
      </c>
      <c r="E904" s="37" t="str">
        <f t="shared" si="373"/>
        <v>3_11_24</v>
      </c>
      <c r="F904" s="37">
        <f t="shared" si="374"/>
        <v>3</v>
      </c>
      <c r="G904" s="37">
        <f t="shared" si="375"/>
        <v>305</v>
      </c>
      <c r="H904" s="37">
        <f t="shared" si="376"/>
        <v>3305</v>
      </c>
      <c r="I904" s="44">
        <v>2013</v>
      </c>
      <c r="J904" s="44" t="s">
        <v>314</v>
      </c>
      <c r="K904" s="44" t="s">
        <v>325</v>
      </c>
      <c r="L904" s="44" t="str">
        <f t="shared" si="377"/>
        <v>2013_美術</v>
      </c>
      <c r="M904" s="44" t="str">
        <f t="shared" si="378"/>
        <v>2013_美術_映像表現</v>
      </c>
      <c r="N904" s="44">
        <f t="shared" si="372"/>
        <v>3305</v>
      </c>
      <c r="P904" s="44">
        <f t="shared" si="379"/>
        <v>903</v>
      </c>
    </row>
    <row r="905" spans="2:16" x14ac:dyDescent="0.2">
      <c r="B905" s="37">
        <f t="shared" si="369"/>
        <v>24</v>
      </c>
      <c r="C905" s="37">
        <f t="shared" si="370"/>
        <v>12</v>
      </c>
      <c r="D905" s="37" t="str">
        <f t="shared" si="371"/>
        <v>2013_24_12</v>
      </c>
      <c r="E905" s="37" t="str">
        <f t="shared" si="373"/>
        <v>3_12_24</v>
      </c>
      <c r="F905" s="37">
        <f t="shared" si="374"/>
        <v>3</v>
      </c>
      <c r="G905" s="37">
        <f t="shared" si="375"/>
        <v>306</v>
      </c>
      <c r="H905" s="37">
        <f t="shared" si="376"/>
        <v>3306</v>
      </c>
      <c r="I905" s="44">
        <v>2013</v>
      </c>
      <c r="J905" s="44" t="s">
        <v>314</v>
      </c>
      <c r="K905" s="44" t="s">
        <v>326</v>
      </c>
      <c r="L905" s="44" t="str">
        <f t="shared" si="377"/>
        <v>2013_美術</v>
      </c>
      <c r="M905" s="44" t="str">
        <f t="shared" si="378"/>
        <v>2013_美術_環境造形</v>
      </c>
      <c r="N905" s="44">
        <f t="shared" si="372"/>
        <v>3306</v>
      </c>
      <c r="P905" s="44">
        <f t="shared" si="379"/>
        <v>904</v>
      </c>
    </row>
    <row r="906" spans="2:16" x14ac:dyDescent="0.2">
      <c r="B906" s="37">
        <f t="shared" si="369"/>
        <v>24</v>
      </c>
      <c r="C906" s="37">
        <f t="shared" si="370"/>
        <v>13</v>
      </c>
      <c r="D906" s="37" t="str">
        <f t="shared" si="371"/>
        <v>2013_24_13</v>
      </c>
      <c r="E906" s="37" t="str">
        <f t="shared" si="373"/>
        <v>3_13_24</v>
      </c>
      <c r="F906" s="37">
        <f t="shared" si="374"/>
        <v>3</v>
      </c>
      <c r="G906" s="37">
        <f t="shared" si="375"/>
        <v>307</v>
      </c>
      <c r="H906" s="37">
        <f t="shared" si="376"/>
        <v>3307</v>
      </c>
      <c r="I906" s="44">
        <v>2013</v>
      </c>
      <c r="J906" s="44" t="s">
        <v>314</v>
      </c>
      <c r="K906" s="44" t="s">
        <v>313</v>
      </c>
      <c r="L906" s="44" t="str">
        <f t="shared" si="377"/>
        <v>2013_美術</v>
      </c>
      <c r="M906" s="44" t="str">
        <f t="shared" si="378"/>
        <v>2013_美術_鑑賞研究</v>
      </c>
      <c r="N906" s="44">
        <f t="shared" si="372"/>
        <v>3307</v>
      </c>
      <c r="P906" s="44">
        <f t="shared" si="379"/>
        <v>905</v>
      </c>
    </row>
    <row r="907" spans="2:16" x14ac:dyDescent="0.2">
      <c r="B907" s="37">
        <f t="shared" si="369"/>
        <v>24</v>
      </c>
      <c r="C907" s="37">
        <f t="shared" si="370"/>
        <v>14</v>
      </c>
      <c r="D907" s="37" t="str">
        <f t="shared" si="371"/>
        <v>2013_24_14</v>
      </c>
      <c r="E907" s="37" t="str">
        <f t="shared" si="373"/>
        <v>3_14_24</v>
      </c>
      <c r="F907" s="37">
        <f t="shared" si="374"/>
        <v>3</v>
      </c>
      <c r="G907" s="37">
        <f t="shared" si="375"/>
        <v>308</v>
      </c>
      <c r="H907" s="37">
        <f t="shared" si="376"/>
        <v>3308</v>
      </c>
      <c r="I907" s="44">
        <v>2013</v>
      </c>
      <c r="J907" s="44" t="s">
        <v>314</v>
      </c>
      <c r="K907" s="44" t="s">
        <v>568</v>
      </c>
      <c r="L907" s="44" t="str">
        <f t="shared" si="377"/>
        <v>2013_美術</v>
      </c>
      <c r="M907" s="44" t="str">
        <f t="shared" si="378"/>
        <v>2013_美術_学校設定科目</v>
      </c>
      <c r="N907" s="44">
        <f t="shared" si="372"/>
        <v>3308</v>
      </c>
      <c r="P907" s="44">
        <f t="shared" si="379"/>
        <v>906</v>
      </c>
    </row>
    <row r="908" spans="2:16" x14ac:dyDescent="0.2">
      <c r="B908" s="37">
        <f t="shared" si="369"/>
        <v>25</v>
      </c>
      <c r="C908" s="37">
        <f t="shared" si="370"/>
        <v>1</v>
      </c>
      <c r="D908" s="37" t="str">
        <f t="shared" si="371"/>
        <v>2013_25_1</v>
      </c>
      <c r="E908" s="37" t="str">
        <f t="shared" si="373"/>
        <v>3_1_25</v>
      </c>
      <c r="F908" s="37">
        <f t="shared" si="374"/>
        <v>3</v>
      </c>
      <c r="G908" s="37">
        <f t="shared" si="375"/>
        <v>309</v>
      </c>
      <c r="H908" s="37">
        <f t="shared" si="376"/>
        <v>3309</v>
      </c>
      <c r="I908" s="44">
        <v>2013</v>
      </c>
      <c r="J908" s="44" t="s">
        <v>644</v>
      </c>
      <c r="K908" s="44" t="s">
        <v>645</v>
      </c>
      <c r="L908" s="44" t="str">
        <f t="shared" si="377"/>
        <v>2013_英語</v>
      </c>
      <c r="M908" s="44" t="str">
        <f t="shared" si="378"/>
        <v>2013_英語_総合英語</v>
      </c>
      <c r="N908" s="44">
        <f t="shared" si="372"/>
        <v>3309</v>
      </c>
      <c r="P908" s="44">
        <f t="shared" si="379"/>
        <v>907</v>
      </c>
    </row>
    <row r="909" spans="2:16" x14ac:dyDescent="0.2">
      <c r="B909" s="37">
        <f t="shared" si="369"/>
        <v>25</v>
      </c>
      <c r="C909" s="37">
        <f t="shared" si="370"/>
        <v>2</v>
      </c>
      <c r="D909" s="37" t="str">
        <f t="shared" si="371"/>
        <v>2013_25_2</v>
      </c>
      <c r="E909" s="37" t="str">
        <f t="shared" si="373"/>
        <v>3_2_25</v>
      </c>
      <c r="F909" s="37">
        <f t="shared" si="374"/>
        <v>3</v>
      </c>
      <c r="G909" s="37">
        <f t="shared" si="375"/>
        <v>310</v>
      </c>
      <c r="H909" s="37">
        <f t="shared" si="376"/>
        <v>3310</v>
      </c>
      <c r="I909" s="44">
        <v>2013</v>
      </c>
      <c r="J909" s="44" t="s">
        <v>327</v>
      </c>
      <c r="K909" s="44" t="s">
        <v>646</v>
      </c>
      <c r="L909" s="44" t="str">
        <f t="shared" si="377"/>
        <v>2013_英語</v>
      </c>
      <c r="M909" s="44" t="str">
        <f t="shared" si="378"/>
        <v>2013_英語_英語理解</v>
      </c>
      <c r="N909" s="44">
        <f t="shared" si="372"/>
        <v>3310</v>
      </c>
      <c r="P909" s="44">
        <f t="shared" si="379"/>
        <v>908</v>
      </c>
    </row>
    <row r="910" spans="2:16" x14ac:dyDescent="0.2">
      <c r="B910" s="37">
        <f t="shared" si="369"/>
        <v>25</v>
      </c>
      <c r="C910" s="37">
        <f t="shared" si="370"/>
        <v>3</v>
      </c>
      <c r="D910" s="37" t="str">
        <f t="shared" si="371"/>
        <v>2013_25_3</v>
      </c>
      <c r="E910" s="37" t="str">
        <f t="shared" si="373"/>
        <v>3_3_25</v>
      </c>
      <c r="F910" s="37">
        <f t="shared" si="374"/>
        <v>3</v>
      </c>
      <c r="G910" s="37">
        <f t="shared" si="375"/>
        <v>311</v>
      </c>
      <c r="H910" s="37">
        <f t="shared" si="376"/>
        <v>3311</v>
      </c>
      <c r="I910" s="44">
        <v>2013</v>
      </c>
      <c r="J910" s="44" t="s">
        <v>327</v>
      </c>
      <c r="K910" s="44" t="s">
        <v>647</v>
      </c>
      <c r="L910" s="44" t="str">
        <f t="shared" si="377"/>
        <v>2013_英語</v>
      </c>
      <c r="M910" s="44" t="str">
        <f t="shared" si="378"/>
        <v>2013_英語_英語表現</v>
      </c>
      <c r="N910" s="44">
        <f t="shared" si="372"/>
        <v>3311</v>
      </c>
      <c r="P910" s="44">
        <f t="shared" si="379"/>
        <v>909</v>
      </c>
    </row>
    <row r="911" spans="2:16" x14ac:dyDescent="0.2">
      <c r="B911" s="37">
        <f t="shared" si="369"/>
        <v>25</v>
      </c>
      <c r="C911" s="37">
        <f t="shared" si="370"/>
        <v>4</v>
      </c>
      <c r="D911" s="37" t="str">
        <f t="shared" si="371"/>
        <v>2013_25_4</v>
      </c>
      <c r="E911" s="37" t="str">
        <f t="shared" si="373"/>
        <v>3_4_25</v>
      </c>
      <c r="F911" s="37">
        <f t="shared" si="374"/>
        <v>3</v>
      </c>
      <c r="G911" s="37">
        <f t="shared" si="375"/>
        <v>312</v>
      </c>
      <c r="H911" s="37">
        <f t="shared" si="376"/>
        <v>3312</v>
      </c>
      <c r="I911" s="44">
        <v>2013</v>
      </c>
      <c r="J911" s="44" t="s">
        <v>327</v>
      </c>
      <c r="K911" s="44" t="s">
        <v>648</v>
      </c>
      <c r="L911" s="44" t="str">
        <f t="shared" si="377"/>
        <v>2013_英語</v>
      </c>
      <c r="M911" s="44" t="str">
        <f t="shared" si="378"/>
        <v>2013_英語_異文化理解</v>
      </c>
      <c r="N911" s="44">
        <f t="shared" si="372"/>
        <v>3312</v>
      </c>
      <c r="P911" s="44">
        <f t="shared" si="379"/>
        <v>910</v>
      </c>
    </row>
    <row r="912" spans="2:16" x14ac:dyDescent="0.2">
      <c r="B912" s="37">
        <f t="shared" si="369"/>
        <v>25</v>
      </c>
      <c r="C912" s="37">
        <f t="shared" si="370"/>
        <v>5</v>
      </c>
      <c r="D912" s="37" t="str">
        <f t="shared" si="371"/>
        <v>2013_25_5</v>
      </c>
      <c r="E912" s="37" t="str">
        <f t="shared" si="373"/>
        <v>3_5_25</v>
      </c>
      <c r="F912" s="37">
        <f t="shared" si="374"/>
        <v>3</v>
      </c>
      <c r="G912" s="37">
        <f t="shared" si="375"/>
        <v>313</v>
      </c>
      <c r="H912" s="37">
        <f t="shared" si="376"/>
        <v>3313</v>
      </c>
      <c r="I912" s="44">
        <v>2013</v>
      </c>
      <c r="J912" s="44" t="s">
        <v>327</v>
      </c>
      <c r="K912" s="44" t="s">
        <v>649</v>
      </c>
      <c r="L912" s="44" t="str">
        <f t="shared" si="377"/>
        <v>2013_英語</v>
      </c>
      <c r="M912" s="44" t="str">
        <f t="shared" si="378"/>
        <v>2013_英語_時事英語</v>
      </c>
      <c r="N912" s="44">
        <f t="shared" si="372"/>
        <v>3313</v>
      </c>
      <c r="P912" s="44">
        <f t="shared" si="379"/>
        <v>911</v>
      </c>
    </row>
    <row r="913" spans="2:16" x14ac:dyDescent="0.2">
      <c r="B913" s="37">
        <f t="shared" si="369"/>
        <v>25</v>
      </c>
      <c r="C913" s="37">
        <f t="shared" si="370"/>
        <v>6</v>
      </c>
      <c r="D913" s="37" t="str">
        <f t="shared" si="371"/>
        <v>2013_25_6</v>
      </c>
      <c r="E913" s="37" t="str">
        <f t="shared" si="373"/>
        <v>3_6_25</v>
      </c>
      <c r="F913" s="37">
        <f t="shared" si="374"/>
        <v>3</v>
      </c>
      <c r="G913" s="37">
        <f t="shared" si="375"/>
        <v>314</v>
      </c>
      <c r="H913" s="37">
        <f t="shared" si="376"/>
        <v>3314</v>
      </c>
      <c r="I913" s="44">
        <v>2013</v>
      </c>
      <c r="J913" s="44" t="s">
        <v>327</v>
      </c>
      <c r="K913" s="44" t="s">
        <v>568</v>
      </c>
      <c r="L913" s="44" t="str">
        <f t="shared" si="377"/>
        <v>2013_英語</v>
      </c>
      <c r="M913" s="44" t="str">
        <f t="shared" si="378"/>
        <v>2013_英語_学校設定科目</v>
      </c>
      <c r="N913" s="44">
        <f t="shared" si="372"/>
        <v>3314</v>
      </c>
      <c r="P913" s="44">
        <f t="shared" si="379"/>
        <v>912</v>
      </c>
    </row>
    <row r="914" spans="2:16" x14ac:dyDescent="0.2">
      <c r="B914" s="37">
        <f t="shared" si="369"/>
        <v>1</v>
      </c>
      <c r="C914" s="37">
        <f t="shared" si="370"/>
        <v>1</v>
      </c>
      <c r="D914" s="37" t="str">
        <f t="shared" si="371"/>
        <v>2022_1_1</v>
      </c>
      <c r="E914" s="37" t="str">
        <f t="shared" si="373"/>
        <v>4_1_1</v>
      </c>
      <c r="F914" s="37">
        <f t="shared" si="374"/>
        <v>4</v>
      </c>
      <c r="G914" s="37">
        <f t="shared" si="375"/>
        <v>1</v>
      </c>
      <c r="H914" s="37">
        <f t="shared" si="376"/>
        <v>4001</v>
      </c>
      <c r="I914" s="44">
        <v>2022</v>
      </c>
      <c r="J914" s="44" t="s">
        <v>55</v>
      </c>
      <c r="K914" s="44" t="s">
        <v>56</v>
      </c>
      <c r="L914" s="44" t="str">
        <f t="shared" si="377"/>
        <v>2022_国語</v>
      </c>
      <c r="M914" s="44" t="str">
        <f t="shared" si="378"/>
        <v>2022_国語_現代の国語</v>
      </c>
      <c r="N914" s="44">
        <f t="shared" si="372"/>
        <v>4001</v>
      </c>
      <c r="P914" s="44">
        <f t="shared" si="379"/>
        <v>913</v>
      </c>
    </row>
    <row r="915" spans="2:16" x14ac:dyDescent="0.2">
      <c r="B915" s="37">
        <f t="shared" si="369"/>
        <v>1</v>
      </c>
      <c r="C915" s="37">
        <f t="shared" si="370"/>
        <v>2</v>
      </c>
      <c r="D915" s="37" t="str">
        <f t="shared" si="371"/>
        <v>2022_1_2</v>
      </c>
      <c r="E915" s="37" t="str">
        <f t="shared" si="373"/>
        <v>4_2_1</v>
      </c>
      <c r="F915" s="37">
        <f t="shared" si="374"/>
        <v>4</v>
      </c>
      <c r="G915" s="37">
        <f t="shared" si="375"/>
        <v>2</v>
      </c>
      <c r="H915" s="37">
        <f t="shared" si="376"/>
        <v>4002</v>
      </c>
      <c r="I915" s="44">
        <v>2022</v>
      </c>
      <c r="J915" s="44" t="s">
        <v>55</v>
      </c>
      <c r="K915" s="44" t="s">
        <v>57</v>
      </c>
      <c r="L915" s="44" t="str">
        <f t="shared" si="377"/>
        <v>2022_国語</v>
      </c>
      <c r="M915" s="44" t="str">
        <f t="shared" si="378"/>
        <v>2022_国語_言語文化</v>
      </c>
      <c r="N915" s="44">
        <f t="shared" si="372"/>
        <v>4002</v>
      </c>
      <c r="P915" s="44">
        <f t="shared" si="379"/>
        <v>914</v>
      </c>
    </row>
    <row r="916" spans="2:16" x14ac:dyDescent="0.2">
      <c r="B916" s="37">
        <f t="shared" si="369"/>
        <v>1</v>
      </c>
      <c r="C916" s="37">
        <f t="shared" si="370"/>
        <v>3</v>
      </c>
      <c r="D916" s="37" t="str">
        <f t="shared" si="371"/>
        <v>2022_1_3</v>
      </c>
      <c r="E916" s="37" t="str">
        <f t="shared" si="373"/>
        <v>4_3_1</v>
      </c>
      <c r="F916" s="37">
        <f t="shared" si="374"/>
        <v>4</v>
      </c>
      <c r="G916" s="37">
        <f t="shared" si="375"/>
        <v>3</v>
      </c>
      <c r="H916" s="37">
        <f t="shared" si="376"/>
        <v>4003</v>
      </c>
      <c r="I916" s="44">
        <v>2022</v>
      </c>
      <c r="J916" s="44" t="s">
        <v>55</v>
      </c>
      <c r="K916" s="44" t="s">
        <v>58</v>
      </c>
      <c r="L916" s="44" t="str">
        <f t="shared" si="377"/>
        <v>2022_国語</v>
      </c>
      <c r="M916" s="44" t="str">
        <f t="shared" si="378"/>
        <v>2022_国語_論理国語</v>
      </c>
      <c r="N916" s="44">
        <f t="shared" si="372"/>
        <v>4003</v>
      </c>
      <c r="P916" s="44">
        <f t="shared" si="379"/>
        <v>915</v>
      </c>
    </row>
    <row r="917" spans="2:16" x14ac:dyDescent="0.2">
      <c r="B917" s="37">
        <f t="shared" si="369"/>
        <v>1</v>
      </c>
      <c r="C917" s="37">
        <f t="shared" si="370"/>
        <v>4</v>
      </c>
      <c r="D917" s="37" t="str">
        <f t="shared" si="371"/>
        <v>2022_1_4</v>
      </c>
      <c r="E917" s="37" t="str">
        <f t="shared" si="373"/>
        <v>4_4_1</v>
      </c>
      <c r="F917" s="37">
        <f t="shared" si="374"/>
        <v>4</v>
      </c>
      <c r="G917" s="37">
        <f t="shared" si="375"/>
        <v>4</v>
      </c>
      <c r="H917" s="37">
        <f t="shared" si="376"/>
        <v>4004</v>
      </c>
      <c r="I917" s="44">
        <v>2022</v>
      </c>
      <c r="J917" s="44" t="s">
        <v>55</v>
      </c>
      <c r="K917" s="44" t="s">
        <v>59</v>
      </c>
      <c r="L917" s="44" t="str">
        <f t="shared" si="377"/>
        <v>2022_国語</v>
      </c>
      <c r="M917" s="44" t="str">
        <f t="shared" si="378"/>
        <v>2022_国語_文学国語</v>
      </c>
      <c r="N917" s="44">
        <f t="shared" si="372"/>
        <v>4004</v>
      </c>
      <c r="P917" s="44">
        <f t="shared" si="379"/>
        <v>916</v>
      </c>
    </row>
    <row r="918" spans="2:16" x14ac:dyDescent="0.2">
      <c r="B918" s="37">
        <f t="shared" si="369"/>
        <v>1</v>
      </c>
      <c r="C918" s="37">
        <f t="shared" si="370"/>
        <v>5</v>
      </c>
      <c r="D918" s="37" t="str">
        <f t="shared" si="371"/>
        <v>2022_1_5</v>
      </c>
      <c r="E918" s="37" t="str">
        <f t="shared" si="373"/>
        <v>4_5_1</v>
      </c>
      <c r="F918" s="37">
        <f t="shared" si="374"/>
        <v>4</v>
      </c>
      <c r="G918" s="37">
        <f t="shared" si="375"/>
        <v>5</v>
      </c>
      <c r="H918" s="37">
        <f t="shared" si="376"/>
        <v>4005</v>
      </c>
      <c r="I918" s="44">
        <v>2022</v>
      </c>
      <c r="J918" s="44" t="s">
        <v>55</v>
      </c>
      <c r="K918" s="44" t="s">
        <v>60</v>
      </c>
      <c r="L918" s="44" t="str">
        <f t="shared" si="377"/>
        <v>2022_国語</v>
      </c>
      <c r="M918" s="44" t="str">
        <f t="shared" si="378"/>
        <v>2022_国語_国語表現</v>
      </c>
      <c r="N918" s="44">
        <f t="shared" si="372"/>
        <v>4005</v>
      </c>
      <c r="P918" s="44">
        <f t="shared" si="379"/>
        <v>917</v>
      </c>
    </row>
    <row r="919" spans="2:16" x14ac:dyDescent="0.2">
      <c r="B919" s="37">
        <f t="shared" si="369"/>
        <v>1</v>
      </c>
      <c r="C919" s="37">
        <f t="shared" si="370"/>
        <v>6</v>
      </c>
      <c r="D919" s="37" t="str">
        <f t="shared" si="371"/>
        <v>2022_1_6</v>
      </c>
      <c r="E919" s="37" t="str">
        <f t="shared" si="373"/>
        <v>4_6_1</v>
      </c>
      <c r="F919" s="37">
        <f t="shared" si="374"/>
        <v>4</v>
      </c>
      <c r="G919" s="37">
        <f t="shared" si="375"/>
        <v>6</v>
      </c>
      <c r="H919" s="37">
        <f t="shared" si="376"/>
        <v>4006</v>
      </c>
      <c r="I919" s="44">
        <v>2022</v>
      </c>
      <c r="J919" s="44" t="s">
        <v>55</v>
      </c>
      <c r="K919" s="44" t="s">
        <v>61</v>
      </c>
      <c r="L919" s="44" t="str">
        <f t="shared" si="377"/>
        <v>2022_国語</v>
      </c>
      <c r="M919" s="44" t="str">
        <f t="shared" si="378"/>
        <v>2022_国語_古典探究</v>
      </c>
      <c r="N919" s="44">
        <f t="shared" si="372"/>
        <v>4006</v>
      </c>
      <c r="P919" s="44">
        <f t="shared" si="379"/>
        <v>918</v>
      </c>
    </row>
    <row r="920" spans="2:16" x14ac:dyDescent="0.2">
      <c r="B920" s="37">
        <f t="shared" si="369"/>
        <v>1</v>
      </c>
      <c r="C920" s="37">
        <f t="shared" si="370"/>
        <v>7</v>
      </c>
      <c r="D920" s="37" t="str">
        <f t="shared" si="371"/>
        <v>2022_1_7</v>
      </c>
      <c r="E920" s="37" t="str">
        <f t="shared" si="373"/>
        <v>4_7_1</v>
      </c>
      <c r="F920" s="37">
        <f t="shared" si="374"/>
        <v>4</v>
      </c>
      <c r="G920" s="37">
        <f t="shared" si="375"/>
        <v>7</v>
      </c>
      <c r="H920" s="37">
        <f t="shared" si="376"/>
        <v>4007</v>
      </c>
      <c r="I920" s="44">
        <v>2022</v>
      </c>
      <c r="J920" s="44" t="s">
        <v>55</v>
      </c>
      <c r="K920" s="44" t="s">
        <v>568</v>
      </c>
      <c r="L920" s="44" t="str">
        <f t="shared" si="377"/>
        <v>2022_国語</v>
      </c>
      <c r="M920" s="44" t="str">
        <f t="shared" si="378"/>
        <v>2022_国語_学校設定科目</v>
      </c>
      <c r="N920" s="44">
        <f t="shared" si="372"/>
        <v>4007</v>
      </c>
      <c r="P920" s="44">
        <f t="shared" si="379"/>
        <v>919</v>
      </c>
    </row>
    <row r="921" spans="2:16" x14ac:dyDescent="0.2">
      <c r="B921" s="37">
        <f t="shared" si="369"/>
        <v>2</v>
      </c>
      <c r="C921" s="37">
        <f t="shared" si="370"/>
        <v>1</v>
      </c>
      <c r="D921" s="37" t="str">
        <f t="shared" si="371"/>
        <v>2022_2_1</v>
      </c>
      <c r="E921" s="37" t="str">
        <f t="shared" si="373"/>
        <v>4_1_2</v>
      </c>
      <c r="F921" s="37">
        <f t="shared" si="374"/>
        <v>4</v>
      </c>
      <c r="G921" s="37">
        <f t="shared" si="375"/>
        <v>8</v>
      </c>
      <c r="H921" s="37">
        <f t="shared" si="376"/>
        <v>4008</v>
      </c>
      <c r="I921" s="44">
        <v>2022</v>
      </c>
      <c r="J921" s="44" t="s">
        <v>404</v>
      </c>
      <c r="K921" s="44" t="s">
        <v>62</v>
      </c>
      <c r="L921" s="44" t="str">
        <f t="shared" si="377"/>
        <v>2022_地理歴史</v>
      </c>
      <c r="M921" s="44" t="str">
        <f t="shared" si="378"/>
        <v>2022_地理歴史_地理総合</v>
      </c>
      <c r="N921" s="44">
        <f t="shared" si="372"/>
        <v>4008</v>
      </c>
      <c r="P921" s="44">
        <f t="shared" si="379"/>
        <v>920</v>
      </c>
    </row>
    <row r="922" spans="2:16" x14ac:dyDescent="0.2">
      <c r="B922" s="37">
        <f t="shared" si="369"/>
        <v>2</v>
      </c>
      <c r="C922" s="37">
        <f t="shared" si="370"/>
        <v>2</v>
      </c>
      <c r="D922" s="37" t="str">
        <f t="shared" si="371"/>
        <v>2022_2_2</v>
      </c>
      <c r="E922" s="37" t="str">
        <f t="shared" si="373"/>
        <v>4_2_2</v>
      </c>
      <c r="F922" s="37">
        <f t="shared" si="374"/>
        <v>4</v>
      </c>
      <c r="G922" s="37">
        <f t="shared" si="375"/>
        <v>9</v>
      </c>
      <c r="H922" s="37">
        <f t="shared" si="376"/>
        <v>4009</v>
      </c>
      <c r="I922" s="44">
        <v>2022</v>
      </c>
      <c r="J922" s="44" t="s">
        <v>404</v>
      </c>
      <c r="K922" s="44" t="s">
        <v>63</v>
      </c>
      <c r="L922" s="44" t="str">
        <f t="shared" si="377"/>
        <v>2022_地理歴史</v>
      </c>
      <c r="M922" s="44" t="str">
        <f t="shared" si="378"/>
        <v>2022_地理歴史_地理探究</v>
      </c>
      <c r="N922" s="44">
        <f t="shared" si="372"/>
        <v>4009</v>
      </c>
      <c r="P922" s="44">
        <f t="shared" si="379"/>
        <v>921</v>
      </c>
    </row>
    <row r="923" spans="2:16" x14ac:dyDescent="0.2">
      <c r="B923" s="37">
        <f t="shared" si="369"/>
        <v>2</v>
      </c>
      <c r="C923" s="37">
        <f t="shared" si="370"/>
        <v>3</v>
      </c>
      <c r="D923" s="37" t="str">
        <f t="shared" si="371"/>
        <v>2022_2_3</v>
      </c>
      <c r="E923" s="37" t="str">
        <f t="shared" si="373"/>
        <v>4_3_2</v>
      </c>
      <c r="F923" s="37">
        <f t="shared" si="374"/>
        <v>4</v>
      </c>
      <c r="G923" s="37">
        <f t="shared" si="375"/>
        <v>10</v>
      </c>
      <c r="H923" s="37">
        <f t="shared" si="376"/>
        <v>4010</v>
      </c>
      <c r="I923" s="44">
        <v>2022</v>
      </c>
      <c r="J923" s="44" t="s">
        <v>404</v>
      </c>
      <c r="K923" s="44" t="s">
        <v>64</v>
      </c>
      <c r="L923" s="44" t="str">
        <f t="shared" si="377"/>
        <v>2022_地理歴史</v>
      </c>
      <c r="M923" s="44" t="str">
        <f t="shared" si="378"/>
        <v>2022_地理歴史_歴史総合</v>
      </c>
      <c r="N923" s="44">
        <f t="shared" si="372"/>
        <v>4010</v>
      </c>
      <c r="P923" s="44">
        <f t="shared" si="379"/>
        <v>922</v>
      </c>
    </row>
    <row r="924" spans="2:16" x14ac:dyDescent="0.2">
      <c r="B924" s="37">
        <f t="shared" si="369"/>
        <v>2</v>
      </c>
      <c r="C924" s="37">
        <f t="shared" si="370"/>
        <v>4</v>
      </c>
      <c r="D924" s="37" t="str">
        <f t="shared" si="371"/>
        <v>2022_2_4</v>
      </c>
      <c r="E924" s="37" t="str">
        <f t="shared" si="373"/>
        <v>4_4_2</v>
      </c>
      <c r="F924" s="37">
        <f t="shared" si="374"/>
        <v>4</v>
      </c>
      <c r="G924" s="37">
        <f t="shared" si="375"/>
        <v>11</v>
      </c>
      <c r="H924" s="37">
        <f t="shared" si="376"/>
        <v>4011</v>
      </c>
      <c r="I924" s="44">
        <v>2022</v>
      </c>
      <c r="J924" s="44" t="s">
        <v>404</v>
      </c>
      <c r="K924" s="44" t="s">
        <v>650</v>
      </c>
      <c r="L924" s="44" t="str">
        <f t="shared" si="377"/>
        <v>2022_地理歴史</v>
      </c>
      <c r="M924" s="44" t="str">
        <f t="shared" si="378"/>
        <v>2022_地理歴史_日本 史探究</v>
      </c>
      <c r="N924" s="44">
        <f t="shared" si="372"/>
        <v>4011</v>
      </c>
      <c r="P924" s="44">
        <f t="shared" si="379"/>
        <v>923</v>
      </c>
    </row>
    <row r="925" spans="2:16" x14ac:dyDescent="0.2">
      <c r="B925" s="37">
        <f t="shared" si="369"/>
        <v>2</v>
      </c>
      <c r="C925" s="37">
        <f t="shared" si="370"/>
        <v>5</v>
      </c>
      <c r="D925" s="37" t="str">
        <f t="shared" si="371"/>
        <v>2022_2_5</v>
      </c>
      <c r="E925" s="37" t="str">
        <f t="shared" si="373"/>
        <v>4_5_2</v>
      </c>
      <c r="F925" s="37">
        <f t="shared" si="374"/>
        <v>4</v>
      </c>
      <c r="G925" s="37">
        <f t="shared" si="375"/>
        <v>12</v>
      </c>
      <c r="H925" s="37">
        <f t="shared" si="376"/>
        <v>4012</v>
      </c>
      <c r="I925" s="44">
        <v>2022</v>
      </c>
      <c r="J925" s="44" t="s">
        <v>404</v>
      </c>
      <c r="K925" s="44" t="s">
        <v>651</v>
      </c>
      <c r="L925" s="44" t="str">
        <f t="shared" si="377"/>
        <v>2022_地理歴史</v>
      </c>
      <c r="M925" s="44" t="str">
        <f t="shared" si="378"/>
        <v>2022_地理歴史_世界 史探究</v>
      </c>
      <c r="N925" s="44">
        <f t="shared" si="372"/>
        <v>4012</v>
      </c>
      <c r="P925" s="44">
        <f t="shared" si="379"/>
        <v>924</v>
      </c>
    </row>
    <row r="926" spans="2:16" x14ac:dyDescent="0.2">
      <c r="B926" s="37">
        <f t="shared" si="369"/>
        <v>2</v>
      </c>
      <c r="C926" s="37">
        <f t="shared" si="370"/>
        <v>6</v>
      </c>
      <c r="D926" s="37" t="str">
        <f t="shared" si="371"/>
        <v>2022_2_6</v>
      </c>
      <c r="E926" s="37" t="str">
        <f t="shared" si="373"/>
        <v>4_6_2</v>
      </c>
      <c r="F926" s="37">
        <f t="shared" si="374"/>
        <v>4</v>
      </c>
      <c r="G926" s="37">
        <f t="shared" si="375"/>
        <v>13</v>
      </c>
      <c r="H926" s="37">
        <f t="shared" si="376"/>
        <v>4013</v>
      </c>
      <c r="I926" s="44">
        <v>2022</v>
      </c>
      <c r="J926" s="44" t="s">
        <v>404</v>
      </c>
      <c r="K926" s="44" t="s">
        <v>568</v>
      </c>
      <c r="L926" s="44" t="str">
        <f t="shared" si="377"/>
        <v>2022_地理歴史</v>
      </c>
      <c r="M926" s="44" t="str">
        <f t="shared" si="378"/>
        <v>2022_地理歴史_学校設定科目</v>
      </c>
      <c r="N926" s="44">
        <f t="shared" si="372"/>
        <v>4013</v>
      </c>
      <c r="P926" s="44">
        <f t="shared" si="379"/>
        <v>925</v>
      </c>
    </row>
    <row r="927" spans="2:16" x14ac:dyDescent="0.2">
      <c r="B927" s="37">
        <f t="shared" si="369"/>
        <v>3</v>
      </c>
      <c r="C927" s="37">
        <f t="shared" si="370"/>
        <v>1</v>
      </c>
      <c r="D927" s="37" t="str">
        <f t="shared" si="371"/>
        <v>2022_3_1</v>
      </c>
      <c r="E927" s="37" t="str">
        <f t="shared" si="373"/>
        <v>4_1_3</v>
      </c>
      <c r="F927" s="37">
        <f t="shared" si="374"/>
        <v>4</v>
      </c>
      <c r="G927" s="37">
        <f t="shared" si="375"/>
        <v>14</v>
      </c>
      <c r="H927" s="37">
        <f t="shared" si="376"/>
        <v>4014</v>
      </c>
      <c r="I927" s="44">
        <v>2022</v>
      </c>
      <c r="J927" s="44" t="s">
        <v>65</v>
      </c>
      <c r="K927" s="44" t="s">
        <v>66</v>
      </c>
      <c r="L927" s="44" t="str">
        <f t="shared" si="377"/>
        <v>2022_公民</v>
      </c>
      <c r="M927" s="44" t="str">
        <f t="shared" si="378"/>
        <v>2022_公民_公共</v>
      </c>
      <c r="N927" s="44">
        <f t="shared" si="372"/>
        <v>4014</v>
      </c>
      <c r="P927" s="44">
        <f t="shared" si="379"/>
        <v>926</v>
      </c>
    </row>
    <row r="928" spans="2:16" x14ac:dyDescent="0.2">
      <c r="B928" s="37">
        <f t="shared" si="369"/>
        <v>3</v>
      </c>
      <c r="C928" s="37">
        <f t="shared" si="370"/>
        <v>2</v>
      </c>
      <c r="D928" s="37" t="str">
        <f t="shared" si="371"/>
        <v>2022_3_2</v>
      </c>
      <c r="E928" s="37" t="str">
        <f t="shared" si="373"/>
        <v>4_2_3</v>
      </c>
      <c r="F928" s="37">
        <f t="shared" si="374"/>
        <v>4</v>
      </c>
      <c r="G928" s="37">
        <f t="shared" si="375"/>
        <v>15</v>
      </c>
      <c r="H928" s="37">
        <f t="shared" si="376"/>
        <v>4015</v>
      </c>
      <c r="I928" s="44">
        <v>2022</v>
      </c>
      <c r="J928" s="44" t="s">
        <v>65</v>
      </c>
      <c r="K928" s="44" t="s">
        <v>67</v>
      </c>
      <c r="L928" s="44" t="str">
        <f t="shared" si="377"/>
        <v>2022_公民</v>
      </c>
      <c r="M928" s="44" t="str">
        <f t="shared" si="378"/>
        <v>2022_公民_倫理</v>
      </c>
      <c r="N928" s="44">
        <f t="shared" si="372"/>
        <v>4015</v>
      </c>
      <c r="P928" s="44">
        <f t="shared" si="379"/>
        <v>927</v>
      </c>
    </row>
    <row r="929" spans="2:16" x14ac:dyDescent="0.2">
      <c r="B929" s="37">
        <f t="shared" si="369"/>
        <v>3</v>
      </c>
      <c r="C929" s="37">
        <f t="shared" si="370"/>
        <v>3</v>
      </c>
      <c r="D929" s="37" t="str">
        <f t="shared" si="371"/>
        <v>2022_3_3</v>
      </c>
      <c r="E929" s="37" t="str">
        <f t="shared" si="373"/>
        <v>4_3_3</v>
      </c>
      <c r="F929" s="37">
        <f t="shared" si="374"/>
        <v>4</v>
      </c>
      <c r="G929" s="37">
        <f t="shared" si="375"/>
        <v>16</v>
      </c>
      <c r="H929" s="37">
        <f t="shared" si="376"/>
        <v>4016</v>
      </c>
      <c r="I929" s="44">
        <v>2022</v>
      </c>
      <c r="J929" s="44" t="s">
        <v>65</v>
      </c>
      <c r="K929" s="44" t="s">
        <v>68</v>
      </c>
      <c r="L929" s="44" t="str">
        <f t="shared" si="377"/>
        <v>2022_公民</v>
      </c>
      <c r="M929" s="44" t="str">
        <f t="shared" si="378"/>
        <v>2022_公民_政治・経済</v>
      </c>
      <c r="N929" s="44">
        <f t="shared" si="372"/>
        <v>4016</v>
      </c>
      <c r="P929" s="44">
        <f t="shared" si="379"/>
        <v>928</v>
      </c>
    </row>
    <row r="930" spans="2:16" x14ac:dyDescent="0.2">
      <c r="B930" s="37">
        <f t="shared" si="369"/>
        <v>3</v>
      </c>
      <c r="C930" s="37">
        <f t="shared" si="370"/>
        <v>4</v>
      </c>
      <c r="D930" s="37" t="str">
        <f t="shared" si="371"/>
        <v>2022_3_4</v>
      </c>
      <c r="E930" s="37" t="str">
        <f t="shared" si="373"/>
        <v>4_4_3</v>
      </c>
      <c r="F930" s="37">
        <f t="shared" si="374"/>
        <v>4</v>
      </c>
      <c r="G930" s="37">
        <f t="shared" si="375"/>
        <v>17</v>
      </c>
      <c r="H930" s="37">
        <f t="shared" si="376"/>
        <v>4017</v>
      </c>
      <c r="I930" s="44">
        <v>2022</v>
      </c>
      <c r="J930" s="44" t="s">
        <v>65</v>
      </c>
      <c r="K930" s="44" t="s">
        <v>568</v>
      </c>
      <c r="L930" s="44" t="str">
        <f t="shared" si="377"/>
        <v>2022_公民</v>
      </c>
      <c r="M930" s="44" t="str">
        <f t="shared" si="378"/>
        <v>2022_公民_学校設定科目</v>
      </c>
      <c r="N930" s="44">
        <f t="shared" si="372"/>
        <v>4017</v>
      </c>
      <c r="P930" s="44">
        <f t="shared" si="379"/>
        <v>929</v>
      </c>
    </row>
    <row r="931" spans="2:16" x14ac:dyDescent="0.2">
      <c r="B931" s="37">
        <f t="shared" si="369"/>
        <v>4</v>
      </c>
      <c r="C931" s="37">
        <f t="shared" si="370"/>
        <v>1</v>
      </c>
      <c r="D931" s="37" t="str">
        <f t="shared" si="371"/>
        <v>2022_4_1</v>
      </c>
      <c r="E931" s="37" t="str">
        <f t="shared" si="373"/>
        <v>4_1_4</v>
      </c>
      <c r="F931" s="37">
        <f t="shared" si="374"/>
        <v>4</v>
      </c>
      <c r="G931" s="37">
        <f t="shared" si="375"/>
        <v>18</v>
      </c>
      <c r="H931" s="37">
        <f t="shared" si="376"/>
        <v>4018</v>
      </c>
      <c r="I931" s="44">
        <v>2022</v>
      </c>
      <c r="J931" s="44" t="s">
        <v>69</v>
      </c>
      <c r="K931" s="44" t="s">
        <v>70</v>
      </c>
      <c r="L931" s="44" t="str">
        <f t="shared" si="377"/>
        <v>2022_数学</v>
      </c>
      <c r="M931" s="44" t="str">
        <f t="shared" si="378"/>
        <v>2022_数学_数学Ⅰ</v>
      </c>
      <c r="N931" s="44">
        <f t="shared" si="372"/>
        <v>4018</v>
      </c>
      <c r="P931" s="44">
        <f t="shared" si="379"/>
        <v>930</v>
      </c>
    </row>
    <row r="932" spans="2:16" x14ac:dyDescent="0.2">
      <c r="B932" s="37">
        <f t="shared" si="369"/>
        <v>4</v>
      </c>
      <c r="C932" s="37">
        <f t="shared" si="370"/>
        <v>2</v>
      </c>
      <c r="D932" s="37" t="str">
        <f t="shared" si="371"/>
        <v>2022_4_2</v>
      </c>
      <c r="E932" s="37" t="str">
        <f t="shared" si="373"/>
        <v>4_2_4</v>
      </c>
      <c r="F932" s="37">
        <f t="shared" si="374"/>
        <v>4</v>
      </c>
      <c r="G932" s="37">
        <f t="shared" si="375"/>
        <v>19</v>
      </c>
      <c r="H932" s="37">
        <f t="shared" si="376"/>
        <v>4019</v>
      </c>
      <c r="I932" s="44">
        <v>2022</v>
      </c>
      <c r="J932" s="44" t="s">
        <v>69</v>
      </c>
      <c r="K932" s="44" t="s">
        <v>71</v>
      </c>
      <c r="L932" s="44" t="str">
        <f t="shared" si="377"/>
        <v>2022_数学</v>
      </c>
      <c r="M932" s="44" t="str">
        <f t="shared" si="378"/>
        <v>2022_数学_数学Ⅱ</v>
      </c>
      <c r="N932" s="44">
        <f t="shared" si="372"/>
        <v>4019</v>
      </c>
      <c r="P932" s="44">
        <f t="shared" si="379"/>
        <v>931</v>
      </c>
    </row>
    <row r="933" spans="2:16" x14ac:dyDescent="0.2">
      <c r="B933" s="37">
        <f t="shared" si="369"/>
        <v>4</v>
      </c>
      <c r="C933" s="37">
        <f t="shared" si="370"/>
        <v>3</v>
      </c>
      <c r="D933" s="37" t="str">
        <f t="shared" si="371"/>
        <v>2022_4_3</v>
      </c>
      <c r="E933" s="37" t="str">
        <f t="shared" si="373"/>
        <v>4_3_4</v>
      </c>
      <c r="F933" s="37">
        <f t="shared" si="374"/>
        <v>4</v>
      </c>
      <c r="G933" s="37">
        <f t="shared" si="375"/>
        <v>20</v>
      </c>
      <c r="H933" s="37">
        <f t="shared" si="376"/>
        <v>4020</v>
      </c>
      <c r="I933" s="44">
        <v>2022</v>
      </c>
      <c r="J933" s="44" t="s">
        <v>69</v>
      </c>
      <c r="K933" s="44" t="s">
        <v>72</v>
      </c>
      <c r="L933" s="44" t="str">
        <f t="shared" si="377"/>
        <v>2022_数学</v>
      </c>
      <c r="M933" s="44" t="str">
        <f t="shared" si="378"/>
        <v>2022_数学_数学Ⅲ</v>
      </c>
      <c r="N933" s="44">
        <f t="shared" si="372"/>
        <v>4020</v>
      </c>
      <c r="P933" s="44">
        <f t="shared" si="379"/>
        <v>932</v>
      </c>
    </row>
    <row r="934" spans="2:16" x14ac:dyDescent="0.2">
      <c r="B934" s="37">
        <f t="shared" si="369"/>
        <v>4</v>
      </c>
      <c r="C934" s="37">
        <f t="shared" si="370"/>
        <v>4</v>
      </c>
      <c r="D934" s="37" t="str">
        <f t="shared" si="371"/>
        <v>2022_4_4</v>
      </c>
      <c r="E934" s="37" t="str">
        <f t="shared" si="373"/>
        <v>4_4_4</v>
      </c>
      <c r="F934" s="37">
        <f t="shared" si="374"/>
        <v>4</v>
      </c>
      <c r="G934" s="37">
        <f t="shared" si="375"/>
        <v>21</v>
      </c>
      <c r="H934" s="37">
        <f t="shared" si="376"/>
        <v>4021</v>
      </c>
      <c r="I934" s="44">
        <v>2022</v>
      </c>
      <c r="J934" s="44" t="s">
        <v>69</v>
      </c>
      <c r="K934" s="44" t="s">
        <v>73</v>
      </c>
      <c r="L934" s="44" t="str">
        <f t="shared" si="377"/>
        <v>2022_数学</v>
      </c>
      <c r="M934" s="44" t="str">
        <f t="shared" si="378"/>
        <v>2022_数学_数学Ａ</v>
      </c>
      <c r="N934" s="44">
        <f t="shared" si="372"/>
        <v>4021</v>
      </c>
      <c r="P934" s="44">
        <f t="shared" si="379"/>
        <v>933</v>
      </c>
    </row>
    <row r="935" spans="2:16" x14ac:dyDescent="0.2">
      <c r="B935" s="37">
        <f t="shared" si="369"/>
        <v>4</v>
      </c>
      <c r="C935" s="37">
        <f t="shared" si="370"/>
        <v>5</v>
      </c>
      <c r="D935" s="37" t="str">
        <f t="shared" si="371"/>
        <v>2022_4_5</v>
      </c>
      <c r="E935" s="37" t="str">
        <f t="shared" si="373"/>
        <v>4_5_4</v>
      </c>
      <c r="F935" s="37">
        <f t="shared" si="374"/>
        <v>4</v>
      </c>
      <c r="G935" s="37">
        <f t="shared" si="375"/>
        <v>22</v>
      </c>
      <c r="H935" s="37">
        <f t="shared" si="376"/>
        <v>4022</v>
      </c>
      <c r="I935" s="44">
        <v>2022</v>
      </c>
      <c r="J935" s="44" t="s">
        <v>69</v>
      </c>
      <c r="K935" s="44" t="s">
        <v>74</v>
      </c>
      <c r="L935" s="44" t="str">
        <f t="shared" si="377"/>
        <v>2022_数学</v>
      </c>
      <c r="M935" s="44" t="str">
        <f t="shared" si="378"/>
        <v>2022_数学_数学Ｂ</v>
      </c>
      <c r="N935" s="44">
        <f t="shared" si="372"/>
        <v>4022</v>
      </c>
      <c r="P935" s="44">
        <f t="shared" si="379"/>
        <v>934</v>
      </c>
    </row>
    <row r="936" spans="2:16" x14ac:dyDescent="0.2">
      <c r="B936" s="37">
        <f t="shared" si="369"/>
        <v>4</v>
      </c>
      <c r="C936" s="37">
        <f t="shared" si="370"/>
        <v>6</v>
      </c>
      <c r="D936" s="37" t="str">
        <f t="shared" si="371"/>
        <v>2022_4_6</v>
      </c>
      <c r="E936" s="37" t="str">
        <f t="shared" si="373"/>
        <v>4_6_4</v>
      </c>
      <c r="F936" s="37">
        <f t="shared" si="374"/>
        <v>4</v>
      </c>
      <c r="G936" s="37">
        <f t="shared" si="375"/>
        <v>23</v>
      </c>
      <c r="H936" s="37">
        <f t="shared" si="376"/>
        <v>4023</v>
      </c>
      <c r="I936" s="44">
        <v>2022</v>
      </c>
      <c r="J936" s="44" t="s">
        <v>69</v>
      </c>
      <c r="K936" s="44" t="s">
        <v>75</v>
      </c>
      <c r="L936" s="44" t="str">
        <f t="shared" si="377"/>
        <v>2022_数学</v>
      </c>
      <c r="M936" s="44" t="str">
        <f t="shared" si="378"/>
        <v>2022_数学_数学Ｃ</v>
      </c>
      <c r="N936" s="44">
        <f t="shared" si="372"/>
        <v>4023</v>
      </c>
      <c r="P936" s="44">
        <f t="shared" si="379"/>
        <v>935</v>
      </c>
    </row>
    <row r="937" spans="2:16" x14ac:dyDescent="0.2">
      <c r="B937" s="37">
        <f t="shared" si="369"/>
        <v>4</v>
      </c>
      <c r="C937" s="37">
        <f t="shared" si="370"/>
        <v>7</v>
      </c>
      <c r="D937" s="37" t="str">
        <f t="shared" si="371"/>
        <v>2022_4_7</v>
      </c>
      <c r="E937" s="37" t="str">
        <f t="shared" si="373"/>
        <v>4_7_4</v>
      </c>
      <c r="F937" s="37">
        <f t="shared" si="374"/>
        <v>4</v>
      </c>
      <c r="G937" s="37">
        <f t="shared" si="375"/>
        <v>24</v>
      </c>
      <c r="H937" s="37">
        <f t="shared" si="376"/>
        <v>4024</v>
      </c>
      <c r="I937" s="44">
        <v>2022</v>
      </c>
      <c r="J937" s="44" t="s">
        <v>69</v>
      </c>
      <c r="K937" s="44" t="s">
        <v>568</v>
      </c>
      <c r="L937" s="44" t="str">
        <f t="shared" si="377"/>
        <v>2022_数学</v>
      </c>
      <c r="M937" s="44" t="str">
        <f t="shared" si="378"/>
        <v>2022_数学_学校設定科目</v>
      </c>
      <c r="N937" s="44">
        <f t="shared" si="372"/>
        <v>4024</v>
      </c>
      <c r="P937" s="44">
        <f t="shared" si="379"/>
        <v>936</v>
      </c>
    </row>
    <row r="938" spans="2:16" x14ac:dyDescent="0.2">
      <c r="B938" s="37">
        <f t="shared" si="369"/>
        <v>5</v>
      </c>
      <c r="C938" s="37">
        <f t="shared" si="370"/>
        <v>1</v>
      </c>
      <c r="D938" s="37" t="str">
        <f t="shared" si="371"/>
        <v>2022_5_1</v>
      </c>
      <c r="E938" s="37" t="str">
        <f t="shared" si="373"/>
        <v>4_1_5</v>
      </c>
      <c r="F938" s="37">
        <f t="shared" si="374"/>
        <v>4</v>
      </c>
      <c r="G938" s="37">
        <f t="shared" si="375"/>
        <v>25</v>
      </c>
      <c r="H938" s="37">
        <f t="shared" si="376"/>
        <v>4025</v>
      </c>
      <c r="I938" s="44">
        <v>2022</v>
      </c>
      <c r="J938" s="44" t="s">
        <v>76</v>
      </c>
      <c r="K938" s="44" t="s">
        <v>77</v>
      </c>
      <c r="L938" s="44" t="str">
        <f t="shared" si="377"/>
        <v>2022_理科</v>
      </c>
      <c r="M938" s="44" t="str">
        <f t="shared" si="378"/>
        <v>2022_理科_科学と人間生活</v>
      </c>
      <c r="N938" s="44">
        <f t="shared" si="372"/>
        <v>4025</v>
      </c>
      <c r="P938" s="44">
        <f t="shared" si="379"/>
        <v>937</v>
      </c>
    </row>
    <row r="939" spans="2:16" x14ac:dyDescent="0.2">
      <c r="B939" s="37">
        <f t="shared" si="369"/>
        <v>5</v>
      </c>
      <c r="C939" s="37">
        <f t="shared" si="370"/>
        <v>2</v>
      </c>
      <c r="D939" s="37" t="str">
        <f t="shared" si="371"/>
        <v>2022_5_2</v>
      </c>
      <c r="E939" s="37" t="str">
        <f t="shared" si="373"/>
        <v>4_2_5</v>
      </c>
      <c r="F939" s="37">
        <f t="shared" si="374"/>
        <v>4</v>
      </c>
      <c r="G939" s="37">
        <f t="shared" si="375"/>
        <v>26</v>
      </c>
      <c r="H939" s="37">
        <f t="shared" si="376"/>
        <v>4026</v>
      </c>
      <c r="I939" s="44">
        <v>2022</v>
      </c>
      <c r="J939" s="44" t="s">
        <v>76</v>
      </c>
      <c r="K939" s="44" t="s">
        <v>78</v>
      </c>
      <c r="L939" s="44" t="str">
        <f t="shared" si="377"/>
        <v>2022_理科</v>
      </c>
      <c r="M939" s="44" t="str">
        <f t="shared" si="378"/>
        <v>2022_理科_物理基礎</v>
      </c>
      <c r="N939" s="44">
        <f t="shared" si="372"/>
        <v>4026</v>
      </c>
      <c r="P939" s="44">
        <f t="shared" si="379"/>
        <v>938</v>
      </c>
    </row>
    <row r="940" spans="2:16" x14ac:dyDescent="0.2">
      <c r="B940" s="37">
        <f t="shared" si="369"/>
        <v>5</v>
      </c>
      <c r="C940" s="37">
        <f t="shared" si="370"/>
        <v>3</v>
      </c>
      <c r="D940" s="37" t="str">
        <f t="shared" si="371"/>
        <v>2022_5_3</v>
      </c>
      <c r="E940" s="37" t="str">
        <f t="shared" si="373"/>
        <v>4_3_5</v>
      </c>
      <c r="F940" s="37">
        <f t="shared" si="374"/>
        <v>4</v>
      </c>
      <c r="G940" s="37">
        <f t="shared" si="375"/>
        <v>27</v>
      </c>
      <c r="H940" s="37">
        <f t="shared" si="376"/>
        <v>4027</v>
      </c>
      <c r="I940" s="44">
        <v>2022</v>
      </c>
      <c r="J940" s="44" t="s">
        <v>76</v>
      </c>
      <c r="K940" s="44" t="s">
        <v>79</v>
      </c>
      <c r="L940" s="44" t="str">
        <f t="shared" si="377"/>
        <v>2022_理科</v>
      </c>
      <c r="M940" s="44" t="str">
        <f t="shared" si="378"/>
        <v>2022_理科_物理</v>
      </c>
      <c r="N940" s="44">
        <f t="shared" si="372"/>
        <v>4027</v>
      </c>
      <c r="P940" s="44">
        <f t="shared" si="379"/>
        <v>939</v>
      </c>
    </row>
    <row r="941" spans="2:16" x14ac:dyDescent="0.2">
      <c r="B941" s="37">
        <f t="shared" si="369"/>
        <v>5</v>
      </c>
      <c r="C941" s="37">
        <f t="shared" si="370"/>
        <v>4</v>
      </c>
      <c r="D941" s="37" t="str">
        <f t="shared" si="371"/>
        <v>2022_5_4</v>
      </c>
      <c r="E941" s="37" t="str">
        <f t="shared" si="373"/>
        <v>4_4_5</v>
      </c>
      <c r="F941" s="37">
        <f t="shared" si="374"/>
        <v>4</v>
      </c>
      <c r="G941" s="37">
        <f t="shared" si="375"/>
        <v>28</v>
      </c>
      <c r="H941" s="37">
        <f t="shared" si="376"/>
        <v>4028</v>
      </c>
      <c r="I941" s="44">
        <v>2022</v>
      </c>
      <c r="J941" s="44" t="s">
        <v>76</v>
      </c>
      <c r="K941" s="44" t="s">
        <v>80</v>
      </c>
      <c r="L941" s="44" t="str">
        <f t="shared" si="377"/>
        <v>2022_理科</v>
      </c>
      <c r="M941" s="44" t="str">
        <f t="shared" si="378"/>
        <v>2022_理科_化学基礎</v>
      </c>
      <c r="N941" s="44">
        <f t="shared" si="372"/>
        <v>4028</v>
      </c>
      <c r="P941" s="44">
        <f t="shared" si="379"/>
        <v>940</v>
      </c>
    </row>
    <row r="942" spans="2:16" x14ac:dyDescent="0.2">
      <c r="B942" s="37">
        <f t="shared" si="369"/>
        <v>5</v>
      </c>
      <c r="C942" s="37">
        <f t="shared" si="370"/>
        <v>5</v>
      </c>
      <c r="D942" s="37" t="str">
        <f t="shared" si="371"/>
        <v>2022_5_5</v>
      </c>
      <c r="E942" s="37" t="str">
        <f t="shared" si="373"/>
        <v>4_5_5</v>
      </c>
      <c r="F942" s="37">
        <f t="shared" si="374"/>
        <v>4</v>
      </c>
      <c r="G942" s="37">
        <f t="shared" si="375"/>
        <v>29</v>
      </c>
      <c r="H942" s="37">
        <f t="shared" si="376"/>
        <v>4029</v>
      </c>
      <c r="I942" s="44">
        <v>2022</v>
      </c>
      <c r="J942" s="44" t="s">
        <v>76</v>
      </c>
      <c r="K942" s="44" t="s">
        <v>81</v>
      </c>
      <c r="L942" s="44" t="str">
        <f t="shared" si="377"/>
        <v>2022_理科</v>
      </c>
      <c r="M942" s="44" t="str">
        <f t="shared" si="378"/>
        <v>2022_理科_化学</v>
      </c>
      <c r="N942" s="44">
        <f t="shared" si="372"/>
        <v>4029</v>
      </c>
      <c r="P942" s="44">
        <f t="shared" si="379"/>
        <v>941</v>
      </c>
    </row>
    <row r="943" spans="2:16" x14ac:dyDescent="0.2">
      <c r="B943" s="37">
        <f t="shared" si="369"/>
        <v>5</v>
      </c>
      <c r="C943" s="37">
        <f t="shared" si="370"/>
        <v>6</v>
      </c>
      <c r="D943" s="37" t="str">
        <f t="shared" si="371"/>
        <v>2022_5_6</v>
      </c>
      <c r="E943" s="37" t="str">
        <f t="shared" si="373"/>
        <v>4_6_5</v>
      </c>
      <c r="F943" s="37">
        <f t="shared" si="374"/>
        <v>4</v>
      </c>
      <c r="G943" s="37">
        <f t="shared" si="375"/>
        <v>30</v>
      </c>
      <c r="H943" s="37">
        <f t="shared" si="376"/>
        <v>4030</v>
      </c>
      <c r="I943" s="44">
        <v>2022</v>
      </c>
      <c r="J943" s="44" t="s">
        <v>76</v>
      </c>
      <c r="K943" s="44" t="s">
        <v>82</v>
      </c>
      <c r="L943" s="44" t="str">
        <f t="shared" si="377"/>
        <v>2022_理科</v>
      </c>
      <c r="M943" s="44" t="str">
        <f t="shared" si="378"/>
        <v>2022_理科_生物基礎</v>
      </c>
      <c r="N943" s="44">
        <f t="shared" si="372"/>
        <v>4030</v>
      </c>
      <c r="P943" s="44">
        <f t="shared" si="379"/>
        <v>942</v>
      </c>
    </row>
    <row r="944" spans="2:16" x14ac:dyDescent="0.2">
      <c r="B944" s="37">
        <f t="shared" si="369"/>
        <v>5</v>
      </c>
      <c r="C944" s="37">
        <f t="shared" si="370"/>
        <v>7</v>
      </c>
      <c r="D944" s="37" t="str">
        <f t="shared" si="371"/>
        <v>2022_5_7</v>
      </c>
      <c r="E944" s="37" t="str">
        <f t="shared" si="373"/>
        <v>4_7_5</v>
      </c>
      <c r="F944" s="37">
        <f t="shared" si="374"/>
        <v>4</v>
      </c>
      <c r="G944" s="37">
        <f t="shared" si="375"/>
        <v>31</v>
      </c>
      <c r="H944" s="37">
        <f t="shared" si="376"/>
        <v>4031</v>
      </c>
      <c r="I944" s="44">
        <v>2022</v>
      </c>
      <c r="J944" s="44" t="s">
        <v>76</v>
      </c>
      <c r="K944" s="44" t="s">
        <v>83</v>
      </c>
      <c r="L944" s="44" t="str">
        <f t="shared" si="377"/>
        <v>2022_理科</v>
      </c>
      <c r="M944" s="44" t="str">
        <f t="shared" si="378"/>
        <v>2022_理科_生物</v>
      </c>
      <c r="N944" s="44">
        <f t="shared" si="372"/>
        <v>4031</v>
      </c>
      <c r="P944" s="44">
        <f t="shared" si="379"/>
        <v>943</v>
      </c>
    </row>
    <row r="945" spans="2:16" x14ac:dyDescent="0.2">
      <c r="B945" s="37">
        <f t="shared" si="369"/>
        <v>5</v>
      </c>
      <c r="C945" s="37">
        <f t="shared" si="370"/>
        <v>8</v>
      </c>
      <c r="D945" s="37" t="str">
        <f t="shared" si="371"/>
        <v>2022_5_8</v>
      </c>
      <c r="E945" s="37" t="str">
        <f t="shared" si="373"/>
        <v>4_8_5</v>
      </c>
      <c r="F945" s="37">
        <f t="shared" si="374"/>
        <v>4</v>
      </c>
      <c r="G945" s="37">
        <f t="shared" si="375"/>
        <v>32</v>
      </c>
      <c r="H945" s="37">
        <f t="shared" si="376"/>
        <v>4032</v>
      </c>
      <c r="I945" s="44">
        <v>2022</v>
      </c>
      <c r="J945" s="44" t="s">
        <v>76</v>
      </c>
      <c r="K945" s="44" t="s">
        <v>84</v>
      </c>
      <c r="L945" s="44" t="str">
        <f t="shared" si="377"/>
        <v>2022_理科</v>
      </c>
      <c r="M945" s="44" t="str">
        <f t="shared" si="378"/>
        <v>2022_理科_地学基礎</v>
      </c>
      <c r="N945" s="44">
        <f t="shared" si="372"/>
        <v>4032</v>
      </c>
      <c r="P945" s="44">
        <f t="shared" si="379"/>
        <v>944</v>
      </c>
    </row>
    <row r="946" spans="2:16" x14ac:dyDescent="0.2">
      <c r="B946" s="37">
        <f t="shared" si="369"/>
        <v>5</v>
      </c>
      <c r="C946" s="37">
        <f t="shared" si="370"/>
        <v>9</v>
      </c>
      <c r="D946" s="37" t="str">
        <f t="shared" si="371"/>
        <v>2022_5_9</v>
      </c>
      <c r="E946" s="37" t="str">
        <f t="shared" si="373"/>
        <v>4_9_5</v>
      </c>
      <c r="F946" s="37">
        <f t="shared" si="374"/>
        <v>4</v>
      </c>
      <c r="G946" s="37">
        <f t="shared" si="375"/>
        <v>33</v>
      </c>
      <c r="H946" s="37">
        <f t="shared" si="376"/>
        <v>4033</v>
      </c>
      <c r="I946" s="44">
        <v>2022</v>
      </c>
      <c r="J946" s="44" t="s">
        <v>76</v>
      </c>
      <c r="K946" s="44" t="s">
        <v>85</v>
      </c>
      <c r="L946" s="44" t="str">
        <f t="shared" si="377"/>
        <v>2022_理科</v>
      </c>
      <c r="M946" s="44" t="str">
        <f t="shared" si="378"/>
        <v>2022_理科_地学</v>
      </c>
      <c r="N946" s="44">
        <f t="shared" si="372"/>
        <v>4033</v>
      </c>
      <c r="P946" s="44">
        <f t="shared" si="379"/>
        <v>945</v>
      </c>
    </row>
    <row r="947" spans="2:16" x14ac:dyDescent="0.2">
      <c r="B947" s="37">
        <f t="shared" si="369"/>
        <v>5</v>
      </c>
      <c r="C947" s="37">
        <f t="shared" si="370"/>
        <v>10</v>
      </c>
      <c r="D947" s="37" t="str">
        <f t="shared" si="371"/>
        <v>2022_5_10</v>
      </c>
      <c r="E947" s="37" t="str">
        <f t="shared" si="373"/>
        <v>4_10_5</v>
      </c>
      <c r="F947" s="37">
        <f t="shared" si="374"/>
        <v>4</v>
      </c>
      <c r="G947" s="37">
        <f t="shared" si="375"/>
        <v>34</v>
      </c>
      <c r="H947" s="37">
        <f t="shared" si="376"/>
        <v>4034</v>
      </c>
      <c r="I947" s="44">
        <v>2022</v>
      </c>
      <c r="J947" s="44" t="s">
        <v>76</v>
      </c>
      <c r="K947" s="44" t="s">
        <v>568</v>
      </c>
      <c r="L947" s="44" t="str">
        <f t="shared" si="377"/>
        <v>2022_理科</v>
      </c>
      <c r="M947" s="44" t="str">
        <f t="shared" si="378"/>
        <v>2022_理科_学校設定科目</v>
      </c>
      <c r="N947" s="44">
        <f t="shared" si="372"/>
        <v>4034</v>
      </c>
      <c r="P947" s="44">
        <f t="shared" si="379"/>
        <v>946</v>
      </c>
    </row>
    <row r="948" spans="2:16" x14ac:dyDescent="0.2">
      <c r="B948" s="37">
        <f t="shared" si="369"/>
        <v>6</v>
      </c>
      <c r="C948" s="37">
        <f t="shared" si="370"/>
        <v>1</v>
      </c>
      <c r="D948" s="37" t="str">
        <f t="shared" si="371"/>
        <v>2022_6_1</v>
      </c>
      <c r="E948" s="37" t="str">
        <f t="shared" si="373"/>
        <v>4_1_6</v>
      </c>
      <c r="F948" s="37">
        <f t="shared" si="374"/>
        <v>4</v>
      </c>
      <c r="G948" s="37">
        <f t="shared" si="375"/>
        <v>35</v>
      </c>
      <c r="H948" s="37">
        <f t="shared" si="376"/>
        <v>4035</v>
      </c>
      <c r="I948" s="44">
        <v>2022</v>
      </c>
      <c r="J948" s="44" t="s">
        <v>405</v>
      </c>
      <c r="K948" s="44" t="s">
        <v>86</v>
      </c>
      <c r="L948" s="44" t="str">
        <f t="shared" si="377"/>
        <v>2022_保健体育</v>
      </c>
      <c r="M948" s="44" t="str">
        <f t="shared" si="378"/>
        <v>2022_保健体育_体育</v>
      </c>
      <c r="N948" s="44">
        <f t="shared" si="372"/>
        <v>4035</v>
      </c>
      <c r="P948" s="44">
        <f t="shared" si="379"/>
        <v>947</v>
      </c>
    </row>
    <row r="949" spans="2:16" x14ac:dyDescent="0.2">
      <c r="B949" s="37">
        <f t="shared" si="369"/>
        <v>6</v>
      </c>
      <c r="C949" s="37">
        <f t="shared" si="370"/>
        <v>2</v>
      </c>
      <c r="D949" s="37" t="str">
        <f t="shared" si="371"/>
        <v>2022_6_2</v>
      </c>
      <c r="E949" s="37" t="str">
        <f t="shared" si="373"/>
        <v>4_2_6</v>
      </c>
      <c r="F949" s="37">
        <f t="shared" si="374"/>
        <v>4</v>
      </c>
      <c r="G949" s="37">
        <f t="shared" si="375"/>
        <v>36</v>
      </c>
      <c r="H949" s="37">
        <f t="shared" si="376"/>
        <v>4036</v>
      </c>
      <c r="I949" s="44">
        <v>2022</v>
      </c>
      <c r="J949" s="44" t="s">
        <v>405</v>
      </c>
      <c r="K949" s="44" t="s">
        <v>87</v>
      </c>
      <c r="L949" s="44" t="str">
        <f t="shared" si="377"/>
        <v>2022_保健体育</v>
      </c>
      <c r="M949" s="44" t="str">
        <f t="shared" si="378"/>
        <v>2022_保健体育_保健</v>
      </c>
      <c r="N949" s="44">
        <f t="shared" si="372"/>
        <v>4036</v>
      </c>
      <c r="P949" s="44">
        <f t="shared" si="379"/>
        <v>948</v>
      </c>
    </row>
    <row r="950" spans="2:16" x14ac:dyDescent="0.2">
      <c r="B950" s="37">
        <f t="shared" si="369"/>
        <v>6</v>
      </c>
      <c r="C950" s="37">
        <f t="shared" si="370"/>
        <v>3</v>
      </c>
      <c r="D950" s="37" t="str">
        <f t="shared" si="371"/>
        <v>2022_6_3</v>
      </c>
      <c r="E950" s="37" t="str">
        <f t="shared" si="373"/>
        <v>4_3_6</v>
      </c>
      <c r="F950" s="37">
        <f t="shared" si="374"/>
        <v>4</v>
      </c>
      <c r="G950" s="37">
        <f t="shared" si="375"/>
        <v>37</v>
      </c>
      <c r="H950" s="37">
        <f t="shared" si="376"/>
        <v>4037</v>
      </c>
      <c r="I950" s="44">
        <v>2022</v>
      </c>
      <c r="J950" s="44" t="s">
        <v>405</v>
      </c>
      <c r="K950" s="44" t="s">
        <v>568</v>
      </c>
      <c r="L950" s="44" t="str">
        <f t="shared" si="377"/>
        <v>2022_保健体育</v>
      </c>
      <c r="M950" s="44" t="str">
        <f t="shared" si="378"/>
        <v>2022_保健体育_学校設定科目</v>
      </c>
      <c r="N950" s="44">
        <f t="shared" si="372"/>
        <v>4037</v>
      </c>
      <c r="P950" s="44">
        <f t="shared" si="379"/>
        <v>949</v>
      </c>
    </row>
    <row r="951" spans="2:16" x14ac:dyDescent="0.2">
      <c r="B951" s="37">
        <f t="shared" si="369"/>
        <v>7</v>
      </c>
      <c r="C951" s="37">
        <f t="shared" si="370"/>
        <v>1</v>
      </c>
      <c r="D951" s="37" t="str">
        <f t="shared" si="371"/>
        <v>2022_7_1</v>
      </c>
      <c r="E951" s="37" t="str">
        <f t="shared" si="373"/>
        <v>4_1_7</v>
      </c>
      <c r="F951" s="37">
        <f t="shared" si="374"/>
        <v>4</v>
      </c>
      <c r="G951" s="37">
        <f t="shared" si="375"/>
        <v>38</v>
      </c>
      <c r="H951" s="37">
        <f t="shared" si="376"/>
        <v>4038</v>
      </c>
      <c r="I951" s="44">
        <v>2022</v>
      </c>
      <c r="J951" s="44" t="s">
        <v>88</v>
      </c>
      <c r="K951" s="44" t="s">
        <v>89</v>
      </c>
      <c r="L951" s="44" t="str">
        <f t="shared" si="377"/>
        <v>2022_芸術</v>
      </c>
      <c r="M951" s="44" t="str">
        <f t="shared" si="378"/>
        <v>2022_芸術_音楽Ⅰ</v>
      </c>
      <c r="N951" s="44">
        <f t="shared" si="372"/>
        <v>4038</v>
      </c>
      <c r="P951" s="44">
        <f t="shared" si="379"/>
        <v>950</v>
      </c>
    </row>
    <row r="952" spans="2:16" x14ac:dyDescent="0.2">
      <c r="B952" s="37">
        <f t="shared" si="369"/>
        <v>7</v>
      </c>
      <c r="C952" s="37">
        <f t="shared" si="370"/>
        <v>2</v>
      </c>
      <c r="D952" s="37" t="str">
        <f t="shared" si="371"/>
        <v>2022_7_2</v>
      </c>
      <c r="E952" s="37" t="str">
        <f t="shared" si="373"/>
        <v>4_2_7</v>
      </c>
      <c r="F952" s="37">
        <f t="shared" si="374"/>
        <v>4</v>
      </c>
      <c r="G952" s="37">
        <f t="shared" si="375"/>
        <v>39</v>
      </c>
      <c r="H952" s="37">
        <f t="shared" si="376"/>
        <v>4039</v>
      </c>
      <c r="I952" s="44">
        <v>2022</v>
      </c>
      <c r="J952" s="44" t="s">
        <v>88</v>
      </c>
      <c r="K952" s="44" t="s">
        <v>90</v>
      </c>
      <c r="L952" s="44" t="str">
        <f t="shared" si="377"/>
        <v>2022_芸術</v>
      </c>
      <c r="M952" s="44" t="str">
        <f t="shared" si="378"/>
        <v>2022_芸術_音楽Ⅱ</v>
      </c>
      <c r="N952" s="44">
        <f t="shared" si="372"/>
        <v>4039</v>
      </c>
      <c r="P952" s="44">
        <f t="shared" si="379"/>
        <v>951</v>
      </c>
    </row>
    <row r="953" spans="2:16" x14ac:dyDescent="0.2">
      <c r="B953" s="37">
        <f t="shared" si="369"/>
        <v>7</v>
      </c>
      <c r="C953" s="37">
        <f t="shared" si="370"/>
        <v>3</v>
      </c>
      <c r="D953" s="37" t="str">
        <f t="shared" si="371"/>
        <v>2022_7_3</v>
      </c>
      <c r="E953" s="37" t="str">
        <f t="shared" si="373"/>
        <v>4_3_7</v>
      </c>
      <c r="F953" s="37">
        <f t="shared" si="374"/>
        <v>4</v>
      </c>
      <c r="G953" s="37">
        <f t="shared" si="375"/>
        <v>40</v>
      </c>
      <c r="H953" s="37">
        <f t="shared" si="376"/>
        <v>4040</v>
      </c>
      <c r="I953" s="44">
        <v>2022</v>
      </c>
      <c r="J953" s="44" t="s">
        <v>88</v>
      </c>
      <c r="K953" s="44" t="s">
        <v>91</v>
      </c>
      <c r="L953" s="44" t="str">
        <f t="shared" si="377"/>
        <v>2022_芸術</v>
      </c>
      <c r="M953" s="44" t="str">
        <f t="shared" si="378"/>
        <v>2022_芸術_音楽Ⅲ</v>
      </c>
      <c r="N953" s="44">
        <f t="shared" si="372"/>
        <v>4040</v>
      </c>
      <c r="P953" s="44">
        <f t="shared" si="379"/>
        <v>952</v>
      </c>
    </row>
    <row r="954" spans="2:16" x14ac:dyDescent="0.2">
      <c r="B954" s="37">
        <f t="shared" si="369"/>
        <v>7</v>
      </c>
      <c r="C954" s="37">
        <f t="shared" si="370"/>
        <v>4</v>
      </c>
      <c r="D954" s="37" t="str">
        <f t="shared" si="371"/>
        <v>2022_7_4</v>
      </c>
      <c r="E954" s="37" t="str">
        <f t="shared" si="373"/>
        <v>4_4_7</v>
      </c>
      <c r="F954" s="37">
        <f t="shared" si="374"/>
        <v>4</v>
      </c>
      <c r="G954" s="37">
        <f t="shared" si="375"/>
        <v>41</v>
      </c>
      <c r="H954" s="37">
        <f t="shared" si="376"/>
        <v>4041</v>
      </c>
      <c r="I954" s="44">
        <v>2022</v>
      </c>
      <c r="J954" s="44" t="s">
        <v>88</v>
      </c>
      <c r="K954" s="44" t="s">
        <v>92</v>
      </c>
      <c r="L954" s="44" t="str">
        <f t="shared" si="377"/>
        <v>2022_芸術</v>
      </c>
      <c r="M954" s="44" t="str">
        <f t="shared" si="378"/>
        <v>2022_芸術_美術Ⅰ</v>
      </c>
      <c r="N954" s="44">
        <f t="shared" si="372"/>
        <v>4041</v>
      </c>
      <c r="P954" s="44">
        <f t="shared" si="379"/>
        <v>953</v>
      </c>
    </row>
    <row r="955" spans="2:16" x14ac:dyDescent="0.2">
      <c r="B955" s="37">
        <f t="shared" si="369"/>
        <v>7</v>
      </c>
      <c r="C955" s="37">
        <f t="shared" si="370"/>
        <v>5</v>
      </c>
      <c r="D955" s="37" t="str">
        <f t="shared" si="371"/>
        <v>2022_7_5</v>
      </c>
      <c r="E955" s="37" t="str">
        <f t="shared" si="373"/>
        <v>4_5_7</v>
      </c>
      <c r="F955" s="37">
        <f t="shared" si="374"/>
        <v>4</v>
      </c>
      <c r="G955" s="37">
        <f t="shared" si="375"/>
        <v>42</v>
      </c>
      <c r="H955" s="37">
        <f t="shared" si="376"/>
        <v>4042</v>
      </c>
      <c r="I955" s="44">
        <v>2022</v>
      </c>
      <c r="J955" s="44" t="s">
        <v>88</v>
      </c>
      <c r="K955" s="44" t="s">
        <v>93</v>
      </c>
      <c r="L955" s="44" t="str">
        <f t="shared" si="377"/>
        <v>2022_芸術</v>
      </c>
      <c r="M955" s="44" t="str">
        <f t="shared" si="378"/>
        <v>2022_芸術_美術Ⅱ</v>
      </c>
      <c r="N955" s="44">
        <f t="shared" si="372"/>
        <v>4042</v>
      </c>
      <c r="P955" s="44">
        <f t="shared" si="379"/>
        <v>954</v>
      </c>
    </row>
    <row r="956" spans="2:16" x14ac:dyDescent="0.2">
      <c r="B956" s="37">
        <f t="shared" si="369"/>
        <v>7</v>
      </c>
      <c r="C956" s="37">
        <f t="shared" si="370"/>
        <v>6</v>
      </c>
      <c r="D956" s="37" t="str">
        <f t="shared" si="371"/>
        <v>2022_7_6</v>
      </c>
      <c r="E956" s="37" t="str">
        <f t="shared" si="373"/>
        <v>4_6_7</v>
      </c>
      <c r="F956" s="37">
        <f t="shared" si="374"/>
        <v>4</v>
      </c>
      <c r="G956" s="37">
        <f t="shared" si="375"/>
        <v>43</v>
      </c>
      <c r="H956" s="37">
        <f t="shared" si="376"/>
        <v>4043</v>
      </c>
      <c r="I956" s="44">
        <v>2022</v>
      </c>
      <c r="J956" s="44" t="s">
        <v>88</v>
      </c>
      <c r="K956" s="44" t="s">
        <v>94</v>
      </c>
      <c r="L956" s="44" t="str">
        <f t="shared" si="377"/>
        <v>2022_芸術</v>
      </c>
      <c r="M956" s="44" t="str">
        <f t="shared" si="378"/>
        <v>2022_芸術_美術Ⅲ</v>
      </c>
      <c r="N956" s="44">
        <f t="shared" si="372"/>
        <v>4043</v>
      </c>
      <c r="P956" s="44">
        <f t="shared" si="379"/>
        <v>955</v>
      </c>
    </row>
    <row r="957" spans="2:16" x14ac:dyDescent="0.2">
      <c r="B957" s="37">
        <f t="shared" si="369"/>
        <v>7</v>
      </c>
      <c r="C957" s="37">
        <f t="shared" si="370"/>
        <v>7</v>
      </c>
      <c r="D957" s="37" t="str">
        <f t="shared" si="371"/>
        <v>2022_7_7</v>
      </c>
      <c r="E957" s="37" t="str">
        <f t="shared" si="373"/>
        <v>4_7_7</v>
      </c>
      <c r="F957" s="37">
        <f t="shared" si="374"/>
        <v>4</v>
      </c>
      <c r="G957" s="37">
        <f t="shared" si="375"/>
        <v>44</v>
      </c>
      <c r="H957" s="37">
        <f t="shared" si="376"/>
        <v>4044</v>
      </c>
      <c r="I957" s="44">
        <v>2022</v>
      </c>
      <c r="J957" s="44" t="s">
        <v>88</v>
      </c>
      <c r="K957" s="44" t="s">
        <v>95</v>
      </c>
      <c r="L957" s="44" t="str">
        <f t="shared" si="377"/>
        <v>2022_芸術</v>
      </c>
      <c r="M957" s="44" t="str">
        <f t="shared" si="378"/>
        <v>2022_芸術_工芸Ⅰ</v>
      </c>
      <c r="N957" s="44">
        <f t="shared" si="372"/>
        <v>4044</v>
      </c>
      <c r="P957" s="44">
        <f t="shared" si="379"/>
        <v>956</v>
      </c>
    </row>
    <row r="958" spans="2:16" x14ac:dyDescent="0.2">
      <c r="B958" s="37">
        <f t="shared" si="369"/>
        <v>7</v>
      </c>
      <c r="C958" s="37">
        <f t="shared" si="370"/>
        <v>8</v>
      </c>
      <c r="D958" s="37" t="str">
        <f t="shared" si="371"/>
        <v>2022_7_8</v>
      </c>
      <c r="E958" s="37" t="str">
        <f t="shared" si="373"/>
        <v>4_8_7</v>
      </c>
      <c r="F958" s="37">
        <f t="shared" si="374"/>
        <v>4</v>
      </c>
      <c r="G958" s="37">
        <f t="shared" si="375"/>
        <v>45</v>
      </c>
      <c r="H958" s="37">
        <f t="shared" si="376"/>
        <v>4045</v>
      </c>
      <c r="I958" s="44">
        <v>2022</v>
      </c>
      <c r="J958" s="44" t="s">
        <v>88</v>
      </c>
      <c r="K958" s="44" t="s">
        <v>96</v>
      </c>
      <c r="L958" s="44" t="str">
        <f t="shared" si="377"/>
        <v>2022_芸術</v>
      </c>
      <c r="M958" s="44" t="str">
        <f t="shared" si="378"/>
        <v>2022_芸術_工芸Ⅱ</v>
      </c>
      <c r="N958" s="44">
        <f t="shared" si="372"/>
        <v>4045</v>
      </c>
      <c r="P958" s="44">
        <f t="shared" si="379"/>
        <v>957</v>
      </c>
    </row>
    <row r="959" spans="2:16" x14ac:dyDescent="0.2">
      <c r="B959" s="37">
        <f t="shared" si="369"/>
        <v>7</v>
      </c>
      <c r="C959" s="37">
        <f t="shared" si="370"/>
        <v>9</v>
      </c>
      <c r="D959" s="37" t="str">
        <f t="shared" si="371"/>
        <v>2022_7_9</v>
      </c>
      <c r="E959" s="37" t="str">
        <f t="shared" si="373"/>
        <v>4_9_7</v>
      </c>
      <c r="F959" s="37">
        <f t="shared" si="374"/>
        <v>4</v>
      </c>
      <c r="G959" s="37">
        <f t="shared" si="375"/>
        <v>46</v>
      </c>
      <c r="H959" s="37">
        <f t="shared" si="376"/>
        <v>4046</v>
      </c>
      <c r="I959" s="44">
        <v>2022</v>
      </c>
      <c r="J959" s="44" t="s">
        <v>88</v>
      </c>
      <c r="K959" s="44" t="s">
        <v>97</v>
      </c>
      <c r="L959" s="44" t="str">
        <f t="shared" si="377"/>
        <v>2022_芸術</v>
      </c>
      <c r="M959" s="44" t="str">
        <f t="shared" si="378"/>
        <v>2022_芸術_工芸Ⅲ</v>
      </c>
      <c r="N959" s="44">
        <f t="shared" si="372"/>
        <v>4046</v>
      </c>
      <c r="P959" s="44">
        <f t="shared" si="379"/>
        <v>958</v>
      </c>
    </row>
    <row r="960" spans="2:16" x14ac:dyDescent="0.2">
      <c r="B960" s="37">
        <f t="shared" si="369"/>
        <v>7</v>
      </c>
      <c r="C960" s="37">
        <f t="shared" si="370"/>
        <v>10</v>
      </c>
      <c r="D960" s="37" t="str">
        <f t="shared" si="371"/>
        <v>2022_7_10</v>
      </c>
      <c r="E960" s="37" t="str">
        <f t="shared" si="373"/>
        <v>4_10_7</v>
      </c>
      <c r="F960" s="37">
        <f t="shared" si="374"/>
        <v>4</v>
      </c>
      <c r="G960" s="37">
        <f t="shared" si="375"/>
        <v>47</v>
      </c>
      <c r="H960" s="37">
        <f t="shared" si="376"/>
        <v>4047</v>
      </c>
      <c r="I960" s="44">
        <v>2022</v>
      </c>
      <c r="J960" s="44" t="s">
        <v>88</v>
      </c>
      <c r="K960" s="44" t="s">
        <v>98</v>
      </c>
      <c r="L960" s="44" t="str">
        <f t="shared" si="377"/>
        <v>2022_芸術</v>
      </c>
      <c r="M960" s="44" t="str">
        <f t="shared" si="378"/>
        <v>2022_芸術_書道Ⅰ</v>
      </c>
      <c r="N960" s="44">
        <f t="shared" si="372"/>
        <v>4047</v>
      </c>
      <c r="P960" s="44">
        <f t="shared" si="379"/>
        <v>959</v>
      </c>
    </row>
    <row r="961" spans="2:16" x14ac:dyDescent="0.2">
      <c r="B961" s="37">
        <f t="shared" si="369"/>
        <v>7</v>
      </c>
      <c r="C961" s="37">
        <f t="shared" si="370"/>
        <v>11</v>
      </c>
      <c r="D961" s="37" t="str">
        <f t="shared" si="371"/>
        <v>2022_7_11</v>
      </c>
      <c r="E961" s="37" t="str">
        <f t="shared" si="373"/>
        <v>4_11_7</v>
      </c>
      <c r="F961" s="37">
        <f t="shared" si="374"/>
        <v>4</v>
      </c>
      <c r="G961" s="37">
        <f t="shared" si="375"/>
        <v>48</v>
      </c>
      <c r="H961" s="37">
        <f t="shared" si="376"/>
        <v>4048</v>
      </c>
      <c r="I961" s="44">
        <v>2022</v>
      </c>
      <c r="J961" s="44" t="s">
        <v>88</v>
      </c>
      <c r="K961" s="44" t="s">
        <v>99</v>
      </c>
      <c r="L961" s="44" t="str">
        <f t="shared" si="377"/>
        <v>2022_芸術</v>
      </c>
      <c r="M961" s="44" t="str">
        <f t="shared" si="378"/>
        <v>2022_芸術_書道Ⅱ</v>
      </c>
      <c r="N961" s="44">
        <f t="shared" si="372"/>
        <v>4048</v>
      </c>
      <c r="P961" s="44">
        <f t="shared" si="379"/>
        <v>960</v>
      </c>
    </row>
    <row r="962" spans="2:16" x14ac:dyDescent="0.2">
      <c r="B962" s="37">
        <f t="shared" ref="B962:B1026" si="380">IF($I962="","",IF($I961&lt;&gt;$I962,1,IF($J961&lt;&gt;$J962,B961+1,B961)))</f>
        <v>7</v>
      </c>
      <c r="C962" s="37">
        <f t="shared" ref="C962:C1026" si="381">IF($I962="","",IF($J961&lt;&gt;$J962,1,C961+1))</f>
        <v>12</v>
      </c>
      <c r="D962" s="37" t="str">
        <f t="shared" ref="D962:D1026" si="382">IF($I962="","",$I962&amp;"_"&amp;$B962&amp;"_"&amp;$C962)</f>
        <v>2022_7_12</v>
      </c>
      <c r="E962" s="37" t="str">
        <f t="shared" si="373"/>
        <v>4_12_7</v>
      </c>
      <c r="F962" s="37">
        <f t="shared" si="374"/>
        <v>4</v>
      </c>
      <c r="G962" s="37">
        <f t="shared" si="375"/>
        <v>49</v>
      </c>
      <c r="H962" s="37">
        <f t="shared" si="376"/>
        <v>4049</v>
      </c>
      <c r="I962" s="44">
        <v>2022</v>
      </c>
      <c r="J962" s="44" t="s">
        <v>88</v>
      </c>
      <c r="K962" s="44" t="s">
        <v>100</v>
      </c>
      <c r="L962" s="44" t="str">
        <f t="shared" si="377"/>
        <v>2022_芸術</v>
      </c>
      <c r="M962" s="44" t="str">
        <f t="shared" si="378"/>
        <v>2022_芸術_書道Ⅲ</v>
      </c>
      <c r="N962" s="44">
        <f t="shared" ref="N962:N1026" si="383">H962</f>
        <v>4049</v>
      </c>
      <c r="P962" s="44">
        <f t="shared" si="379"/>
        <v>961</v>
      </c>
    </row>
    <row r="963" spans="2:16" x14ac:dyDescent="0.2">
      <c r="B963" s="37">
        <f t="shared" si="380"/>
        <v>7</v>
      </c>
      <c r="C963" s="37">
        <f t="shared" si="381"/>
        <v>13</v>
      </c>
      <c r="D963" s="37" t="str">
        <f t="shared" si="382"/>
        <v>2022_7_13</v>
      </c>
      <c r="E963" s="37" t="str">
        <f t="shared" ref="E963:E1027" si="384">IF($I963="","",$F963&amp;"_"&amp;$C963&amp;"_"&amp;$B963)</f>
        <v>4_13_7</v>
      </c>
      <c r="F963" s="37">
        <f t="shared" ref="F963:F1027" si="385">IF($I963="","",IF($I962&lt;&gt;$I963,F962+1,F962))</f>
        <v>4</v>
      </c>
      <c r="G963" s="37">
        <f t="shared" ref="G963:G1027" si="386">IF($I963="","",IF($I962&lt;&gt;$I963,1,G962+1))</f>
        <v>50</v>
      </c>
      <c r="H963" s="37">
        <f t="shared" ref="H963:H1027" si="387">IF($I963="","",1000*F963+G963)</f>
        <v>4050</v>
      </c>
      <c r="I963" s="44">
        <v>2022</v>
      </c>
      <c r="J963" s="44" t="s">
        <v>88</v>
      </c>
      <c r="K963" s="44" t="s">
        <v>568</v>
      </c>
      <c r="L963" s="44" t="str">
        <f t="shared" ref="L963:L1027" si="388">$I963&amp;"_"&amp;$J963</f>
        <v>2022_芸術</v>
      </c>
      <c r="M963" s="44" t="str">
        <f t="shared" ref="M963:M1027" si="389">$I963&amp;"_"&amp;$J963&amp;"_"&amp;$K963</f>
        <v>2022_芸術_学校設定科目</v>
      </c>
      <c r="N963" s="44">
        <f t="shared" si="383"/>
        <v>4050</v>
      </c>
      <c r="P963" s="44">
        <f t="shared" ref="P963:P1027" si="390">IF(COUNTIF(K963,"*"&amp;$X$1&amp;"*"),P962+1,P962)</f>
        <v>962</v>
      </c>
    </row>
    <row r="964" spans="2:16" x14ac:dyDescent="0.2">
      <c r="B964" s="37">
        <f t="shared" si="380"/>
        <v>8</v>
      </c>
      <c r="C964" s="37">
        <f t="shared" si="381"/>
        <v>1</v>
      </c>
      <c r="D964" s="37" t="str">
        <f t="shared" si="382"/>
        <v>2022_8_1</v>
      </c>
      <c r="E964" s="37" t="str">
        <f t="shared" si="384"/>
        <v>4_1_8</v>
      </c>
      <c r="F964" s="37">
        <f t="shared" si="385"/>
        <v>4</v>
      </c>
      <c r="G964" s="37">
        <f t="shared" si="386"/>
        <v>51</v>
      </c>
      <c r="H964" s="37">
        <f t="shared" si="387"/>
        <v>4051</v>
      </c>
      <c r="I964" s="44">
        <v>2022</v>
      </c>
      <c r="J964" s="44" t="s">
        <v>406</v>
      </c>
      <c r="K964" s="44" t="s">
        <v>652</v>
      </c>
      <c r="L964" s="44" t="str">
        <f t="shared" si="388"/>
        <v>2022_外国語</v>
      </c>
      <c r="M964" s="44" t="str">
        <f t="shared" si="389"/>
        <v>2022_外国語_英語コミュニケーションⅠ</v>
      </c>
      <c r="N964" s="44">
        <f t="shared" si="383"/>
        <v>4051</v>
      </c>
      <c r="P964" s="44">
        <f t="shared" si="390"/>
        <v>963</v>
      </c>
    </row>
    <row r="965" spans="2:16" x14ac:dyDescent="0.2">
      <c r="B965" s="37">
        <f t="shared" si="380"/>
        <v>8</v>
      </c>
      <c r="C965" s="37">
        <f t="shared" si="381"/>
        <v>2</v>
      </c>
      <c r="D965" s="37" t="str">
        <f t="shared" si="382"/>
        <v>2022_8_2</v>
      </c>
      <c r="E965" s="37" t="str">
        <f t="shared" si="384"/>
        <v>4_2_8</v>
      </c>
      <c r="F965" s="37">
        <f t="shared" si="385"/>
        <v>4</v>
      </c>
      <c r="G965" s="37">
        <f t="shared" si="386"/>
        <v>52</v>
      </c>
      <c r="H965" s="37">
        <f t="shared" si="387"/>
        <v>4052</v>
      </c>
      <c r="I965" s="44">
        <v>2022</v>
      </c>
      <c r="J965" s="44" t="s">
        <v>406</v>
      </c>
      <c r="K965" s="44" t="s">
        <v>653</v>
      </c>
      <c r="L965" s="44" t="str">
        <f t="shared" si="388"/>
        <v>2022_外国語</v>
      </c>
      <c r="M965" s="44" t="str">
        <f t="shared" si="389"/>
        <v>2022_外国語_英語コミュニケーションⅡ</v>
      </c>
      <c r="N965" s="44">
        <f t="shared" si="383"/>
        <v>4052</v>
      </c>
      <c r="P965" s="44">
        <f t="shared" si="390"/>
        <v>964</v>
      </c>
    </row>
    <row r="966" spans="2:16" x14ac:dyDescent="0.2">
      <c r="B966" s="37">
        <f t="shared" si="380"/>
        <v>8</v>
      </c>
      <c r="C966" s="37">
        <f t="shared" si="381"/>
        <v>3</v>
      </c>
      <c r="D966" s="37" t="str">
        <f t="shared" si="382"/>
        <v>2022_8_3</v>
      </c>
      <c r="E966" s="37" t="str">
        <f t="shared" si="384"/>
        <v>4_3_8</v>
      </c>
      <c r="F966" s="37">
        <f t="shared" si="385"/>
        <v>4</v>
      </c>
      <c r="G966" s="37">
        <f t="shared" si="386"/>
        <v>53</v>
      </c>
      <c r="H966" s="37">
        <f t="shared" si="387"/>
        <v>4053</v>
      </c>
      <c r="I966" s="44">
        <v>2022</v>
      </c>
      <c r="J966" s="44" t="s">
        <v>406</v>
      </c>
      <c r="K966" s="44" t="s">
        <v>654</v>
      </c>
      <c r="L966" s="44" t="str">
        <f t="shared" si="388"/>
        <v>2022_外国語</v>
      </c>
      <c r="M966" s="44" t="str">
        <f t="shared" si="389"/>
        <v>2022_外国語_英語コミュニケーションⅢ</v>
      </c>
      <c r="N966" s="44">
        <f t="shared" si="383"/>
        <v>4053</v>
      </c>
      <c r="P966" s="44">
        <f t="shared" si="390"/>
        <v>965</v>
      </c>
    </row>
    <row r="967" spans="2:16" x14ac:dyDescent="0.2">
      <c r="B967" s="37">
        <f t="shared" si="380"/>
        <v>8</v>
      </c>
      <c r="C967" s="37">
        <f t="shared" si="381"/>
        <v>4</v>
      </c>
      <c r="D967" s="37" t="str">
        <f t="shared" si="382"/>
        <v>2022_8_4</v>
      </c>
      <c r="E967" s="37" t="str">
        <f t="shared" si="384"/>
        <v>4_4_8</v>
      </c>
      <c r="F967" s="37">
        <f t="shared" si="385"/>
        <v>4</v>
      </c>
      <c r="G967" s="37">
        <f t="shared" si="386"/>
        <v>54</v>
      </c>
      <c r="H967" s="37">
        <f t="shared" si="387"/>
        <v>4054</v>
      </c>
      <c r="I967" s="44">
        <v>2022</v>
      </c>
      <c r="J967" s="44" t="s">
        <v>406</v>
      </c>
      <c r="K967" s="44" t="s">
        <v>655</v>
      </c>
      <c r="L967" s="44" t="str">
        <f t="shared" si="388"/>
        <v>2022_外国語</v>
      </c>
      <c r="M967" s="44" t="str">
        <f t="shared" si="389"/>
        <v>2022_外国語_論理・ 表現Ⅰ</v>
      </c>
      <c r="N967" s="44">
        <f t="shared" si="383"/>
        <v>4054</v>
      </c>
      <c r="P967" s="44">
        <f t="shared" si="390"/>
        <v>966</v>
      </c>
    </row>
    <row r="968" spans="2:16" x14ac:dyDescent="0.2">
      <c r="B968" s="37">
        <f t="shared" si="380"/>
        <v>8</v>
      </c>
      <c r="C968" s="37">
        <f t="shared" si="381"/>
        <v>5</v>
      </c>
      <c r="D968" s="37" t="str">
        <f t="shared" si="382"/>
        <v>2022_8_5</v>
      </c>
      <c r="E968" s="37" t="str">
        <f t="shared" si="384"/>
        <v>4_5_8</v>
      </c>
      <c r="F968" s="37">
        <f t="shared" si="385"/>
        <v>4</v>
      </c>
      <c r="G968" s="37">
        <f t="shared" si="386"/>
        <v>55</v>
      </c>
      <c r="H968" s="37">
        <f t="shared" si="387"/>
        <v>4055</v>
      </c>
      <c r="I968" s="44">
        <v>2022</v>
      </c>
      <c r="J968" s="44" t="s">
        <v>406</v>
      </c>
      <c r="K968" s="44" t="s">
        <v>656</v>
      </c>
      <c r="L968" s="44" t="str">
        <f t="shared" si="388"/>
        <v>2022_外国語</v>
      </c>
      <c r="M968" s="44" t="str">
        <f t="shared" si="389"/>
        <v>2022_外国語_論理・ 表現Ⅱ</v>
      </c>
      <c r="N968" s="44">
        <f t="shared" si="383"/>
        <v>4055</v>
      </c>
      <c r="P968" s="44">
        <f t="shared" si="390"/>
        <v>967</v>
      </c>
    </row>
    <row r="969" spans="2:16" x14ac:dyDescent="0.2">
      <c r="B969" s="37">
        <f t="shared" si="380"/>
        <v>8</v>
      </c>
      <c r="C969" s="37">
        <f t="shared" si="381"/>
        <v>6</v>
      </c>
      <c r="D969" s="37" t="str">
        <f t="shared" si="382"/>
        <v>2022_8_6</v>
      </c>
      <c r="E969" s="37" t="str">
        <f t="shared" si="384"/>
        <v>4_6_8</v>
      </c>
      <c r="F969" s="37">
        <f t="shared" si="385"/>
        <v>4</v>
      </c>
      <c r="G969" s="37">
        <f t="shared" si="386"/>
        <v>56</v>
      </c>
      <c r="H969" s="37">
        <f t="shared" si="387"/>
        <v>4056</v>
      </c>
      <c r="I969" s="44">
        <v>2022</v>
      </c>
      <c r="J969" s="44" t="s">
        <v>406</v>
      </c>
      <c r="K969" s="44" t="s">
        <v>657</v>
      </c>
      <c r="L969" s="44" t="str">
        <f t="shared" si="388"/>
        <v>2022_外国語</v>
      </c>
      <c r="M969" s="44" t="str">
        <f t="shared" si="389"/>
        <v>2022_外国語_論理・ 表現Ⅲ</v>
      </c>
      <c r="N969" s="44">
        <f t="shared" si="383"/>
        <v>4056</v>
      </c>
      <c r="P969" s="44">
        <f t="shared" si="390"/>
        <v>968</v>
      </c>
    </row>
    <row r="970" spans="2:16" x14ac:dyDescent="0.2">
      <c r="B970" s="37">
        <f t="shared" si="380"/>
        <v>8</v>
      </c>
      <c r="C970" s="37">
        <f t="shared" si="381"/>
        <v>7</v>
      </c>
      <c r="D970" s="37" t="str">
        <f t="shared" si="382"/>
        <v>2022_8_7</v>
      </c>
      <c r="E970" s="37" t="str">
        <f t="shared" si="384"/>
        <v>4_7_8</v>
      </c>
      <c r="F970" s="37">
        <f t="shared" si="385"/>
        <v>4</v>
      </c>
      <c r="G970" s="37">
        <f t="shared" si="386"/>
        <v>57</v>
      </c>
      <c r="H970" s="37">
        <f t="shared" si="387"/>
        <v>4057</v>
      </c>
      <c r="I970" s="44">
        <v>2022</v>
      </c>
      <c r="J970" s="44" t="s">
        <v>406</v>
      </c>
      <c r="K970" s="44" t="s">
        <v>568</v>
      </c>
      <c r="L970" s="44" t="str">
        <f t="shared" si="388"/>
        <v>2022_外国語</v>
      </c>
      <c r="M970" s="44" t="str">
        <f t="shared" si="389"/>
        <v>2022_外国語_学校設定科目</v>
      </c>
      <c r="N970" s="44">
        <f t="shared" si="383"/>
        <v>4057</v>
      </c>
      <c r="P970" s="44">
        <f t="shared" si="390"/>
        <v>969</v>
      </c>
    </row>
    <row r="971" spans="2:16" x14ac:dyDescent="0.2">
      <c r="B971" s="37">
        <f t="shared" si="380"/>
        <v>9</v>
      </c>
      <c r="C971" s="37">
        <f t="shared" si="381"/>
        <v>1</v>
      </c>
      <c r="D971" s="37" t="str">
        <f t="shared" si="382"/>
        <v>2022_9_1</v>
      </c>
      <c r="E971" s="37" t="str">
        <f t="shared" si="384"/>
        <v>4_1_9</v>
      </c>
      <c r="F971" s="37">
        <f t="shared" si="385"/>
        <v>4</v>
      </c>
      <c r="G971" s="37">
        <f t="shared" si="386"/>
        <v>58</v>
      </c>
      <c r="H971" s="37">
        <f t="shared" si="387"/>
        <v>4058</v>
      </c>
      <c r="I971" s="44">
        <v>2022</v>
      </c>
      <c r="J971" s="44" t="s">
        <v>101</v>
      </c>
      <c r="K971" s="44" t="s">
        <v>102</v>
      </c>
      <c r="L971" s="44" t="str">
        <f t="shared" si="388"/>
        <v>2022_家庭</v>
      </c>
      <c r="M971" s="44" t="str">
        <f t="shared" si="389"/>
        <v>2022_家庭_家庭基礎</v>
      </c>
      <c r="N971" s="44">
        <f t="shared" si="383"/>
        <v>4058</v>
      </c>
      <c r="P971" s="44">
        <f t="shared" si="390"/>
        <v>970</v>
      </c>
    </row>
    <row r="972" spans="2:16" x14ac:dyDescent="0.2">
      <c r="B972" s="37">
        <f t="shared" si="380"/>
        <v>9</v>
      </c>
      <c r="C972" s="37">
        <f t="shared" si="381"/>
        <v>2</v>
      </c>
      <c r="D972" s="37" t="str">
        <f t="shared" si="382"/>
        <v>2022_9_2</v>
      </c>
      <c r="E972" s="37" t="str">
        <f t="shared" si="384"/>
        <v>4_2_9</v>
      </c>
      <c r="F972" s="37">
        <f t="shared" si="385"/>
        <v>4</v>
      </c>
      <c r="G972" s="37">
        <f t="shared" si="386"/>
        <v>59</v>
      </c>
      <c r="H972" s="37">
        <f t="shared" si="387"/>
        <v>4059</v>
      </c>
      <c r="I972" s="44">
        <v>2022</v>
      </c>
      <c r="J972" s="44" t="s">
        <v>101</v>
      </c>
      <c r="K972" s="44" t="s">
        <v>103</v>
      </c>
      <c r="L972" s="44" t="str">
        <f t="shared" si="388"/>
        <v>2022_家庭</v>
      </c>
      <c r="M972" s="44" t="str">
        <f t="shared" si="389"/>
        <v>2022_家庭_家庭総合</v>
      </c>
      <c r="N972" s="44">
        <f t="shared" si="383"/>
        <v>4059</v>
      </c>
      <c r="P972" s="44">
        <f t="shared" si="390"/>
        <v>971</v>
      </c>
    </row>
    <row r="973" spans="2:16" x14ac:dyDescent="0.2">
      <c r="B973" s="37">
        <f t="shared" si="380"/>
        <v>9</v>
      </c>
      <c r="C973" s="37">
        <f t="shared" si="381"/>
        <v>3</v>
      </c>
      <c r="D973" s="37" t="str">
        <f t="shared" si="382"/>
        <v>2022_9_3</v>
      </c>
      <c r="E973" s="37" t="str">
        <f t="shared" si="384"/>
        <v>4_3_9</v>
      </c>
      <c r="F973" s="37">
        <f t="shared" si="385"/>
        <v>4</v>
      </c>
      <c r="G973" s="37">
        <f t="shared" si="386"/>
        <v>60</v>
      </c>
      <c r="H973" s="37">
        <f t="shared" si="387"/>
        <v>4060</v>
      </c>
      <c r="I973" s="44">
        <v>2022</v>
      </c>
      <c r="J973" s="44" t="s">
        <v>101</v>
      </c>
      <c r="K973" s="44" t="s">
        <v>568</v>
      </c>
      <c r="L973" s="44" t="str">
        <f t="shared" si="388"/>
        <v>2022_家庭</v>
      </c>
      <c r="M973" s="44" t="str">
        <f t="shared" si="389"/>
        <v>2022_家庭_学校設定科目</v>
      </c>
      <c r="N973" s="44">
        <f t="shared" si="383"/>
        <v>4060</v>
      </c>
      <c r="P973" s="44">
        <f t="shared" si="390"/>
        <v>972</v>
      </c>
    </row>
    <row r="974" spans="2:16" x14ac:dyDescent="0.2">
      <c r="B974" s="37">
        <f t="shared" si="380"/>
        <v>10</v>
      </c>
      <c r="C974" s="37">
        <f t="shared" si="381"/>
        <v>1</v>
      </c>
      <c r="D974" s="37" t="str">
        <f t="shared" si="382"/>
        <v>2022_10_1</v>
      </c>
      <c r="E974" s="37" t="str">
        <f t="shared" si="384"/>
        <v>4_1_10</v>
      </c>
      <c r="F974" s="37">
        <f t="shared" si="385"/>
        <v>4</v>
      </c>
      <c r="G974" s="37">
        <f t="shared" si="386"/>
        <v>61</v>
      </c>
      <c r="H974" s="37">
        <f t="shared" si="387"/>
        <v>4061</v>
      </c>
      <c r="I974" s="44">
        <v>2022</v>
      </c>
      <c r="J974" s="44" t="s">
        <v>104</v>
      </c>
      <c r="K974" s="44" t="s">
        <v>105</v>
      </c>
      <c r="L974" s="44" t="str">
        <f t="shared" si="388"/>
        <v>2022_情報</v>
      </c>
      <c r="M974" s="44" t="str">
        <f t="shared" si="389"/>
        <v>2022_情報_情報Ⅰ</v>
      </c>
      <c r="N974" s="44">
        <f t="shared" si="383"/>
        <v>4061</v>
      </c>
      <c r="P974" s="44">
        <f t="shared" si="390"/>
        <v>973</v>
      </c>
    </row>
    <row r="975" spans="2:16" x14ac:dyDescent="0.2">
      <c r="B975" s="37">
        <f t="shared" si="380"/>
        <v>10</v>
      </c>
      <c r="C975" s="37">
        <f t="shared" si="381"/>
        <v>2</v>
      </c>
      <c r="D975" s="37" t="str">
        <f t="shared" si="382"/>
        <v>2022_10_2</v>
      </c>
      <c r="E975" s="37" t="str">
        <f t="shared" si="384"/>
        <v>4_2_10</v>
      </c>
      <c r="F975" s="37">
        <f t="shared" si="385"/>
        <v>4</v>
      </c>
      <c r="G975" s="37">
        <f t="shared" si="386"/>
        <v>62</v>
      </c>
      <c r="H975" s="37">
        <f t="shared" si="387"/>
        <v>4062</v>
      </c>
      <c r="I975" s="44">
        <v>2022</v>
      </c>
      <c r="J975" s="44" t="s">
        <v>104</v>
      </c>
      <c r="K975" s="44" t="s">
        <v>106</v>
      </c>
      <c r="L975" s="44" t="str">
        <f t="shared" si="388"/>
        <v>2022_情報</v>
      </c>
      <c r="M975" s="44" t="str">
        <f t="shared" si="389"/>
        <v>2022_情報_情報Ⅱ</v>
      </c>
      <c r="N975" s="44">
        <f t="shared" si="383"/>
        <v>4062</v>
      </c>
      <c r="P975" s="44">
        <f t="shared" si="390"/>
        <v>974</v>
      </c>
    </row>
    <row r="976" spans="2:16" x14ac:dyDescent="0.2">
      <c r="B976" s="37">
        <f t="shared" si="380"/>
        <v>10</v>
      </c>
      <c r="C976" s="37">
        <f t="shared" si="381"/>
        <v>3</v>
      </c>
      <c r="D976" s="37" t="str">
        <f t="shared" si="382"/>
        <v>2022_10_3</v>
      </c>
      <c r="E976" s="37" t="str">
        <f t="shared" si="384"/>
        <v>4_3_10</v>
      </c>
      <c r="F976" s="37">
        <f t="shared" si="385"/>
        <v>4</v>
      </c>
      <c r="G976" s="37">
        <f t="shared" si="386"/>
        <v>63</v>
      </c>
      <c r="H976" s="37">
        <f t="shared" si="387"/>
        <v>4063</v>
      </c>
      <c r="I976" s="44">
        <v>2022</v>
      </c>
      <c r="J976" s="44" t="s">
        <v>104</v>
      </c>
      <c r="K976" s="44" t="s">
        <v>568</v>
      </c>
      <c r="L976" s="44" t="str">
        <f t="shared" si="388"/>
        <v>2022_情報</v>
      </c>
      <c r="M976" s="44" t="str">
        <f t="shared" si="389"/>
        <v>2022_情報_学校設定科目</v>
      </c>
      <c r="N976" s="44">
        <f t="shared" si="383"/>
        <v>4063</v>
      </c>
      <c r="P976" s="44">
        <f t="shared" si="390"/>
        <v>975</v>
      </c>
    </row>
    <row r="977" spans="2:16" x14ac:dyDescent="0.2">
      <c r="B977" s="37">
        <f t="shared" si="380"/>
        <v>11</v>
      </c>
      <c r="C977" s="37">
        <f t="shared" si="381"/>
        <v>1</v>
      </c>
      <c r="D977" s="37" t="str">
        <f t="shared" si="382"/>
        <v>2022_11_1</v>
      </c>
      <c r="E977" s="37" t="str">
        <f t="shared" si="384"/>
        <v>4_1_11</v>
      </c>
      <c r="F977" s="37">
        <f t="shared" si="385"/>
        <v>4</v>
      </c>
      <c r="G977" s="37">
        <f t="shared" si="386"/>
        <v>64</v>
      </c>
      <c r="H977" s="37">
        <f t="shared" si="387"/>
        <v>4064</v>
      </c>
      <c r="I977" s="44">
        <v>2022</v>
      </c>
      <c r="J977" s="44" t="s">
        <v>107</v>
      </c>
      <c r="K977" s="44" t="s">
        <v>108</v>
      </c>
      <c r="L977" s="44" t="str">
        <f t="shared" si="388"/>
        <v>2022_理数</v>
      </c>
      <c r="M977" s="44" t="str">
        <f t="shared" si="389"/>
        <v>2022_理数_理数探究基礎</v>
      </c>
      <c r="N977" s="44">
        <f t="shared" si="383"/>
        <v>4064</v>
      </c>
      <c r="P977" s="44">
        <f t="shared" si="390"/>
        <v>976</v>
      </c>
    </row>
    <row r="978" spans="2:16" x14ac:dyDescent="0.2">
      <c r="B978" s="37">
        <f t="shared" si="380"/>
        <v>11</v>
      </c>
      <c r="C978" s="37">
        <f t="shared" si="381"/>
        <v>2</v>
      </c>
      <c r="D978" s="37" t="str">
        <f t="shared" si="382"/>
        <v>2022_11_2</v>
      </c>
      <c r="E978" s="37" t="str">
        <f t="shared" si="384"/>
        <v>4_2_11</v>
      </c>
      <c r="F978" s="37">
        <f t="shared" si="385"/>
        <v>4</v>
      </c>
      <c r="G978" s="37">
        <f t="shared" si="386"/>
        <v>65</v>
      </c>
      <c r="H978" s="37">
        <f t="shared" si="387"/>
        <v>4065</v>
      </c>
      <c r="I978" s="44">
        <v>2022</v>
      </c>
      <c r="J978" s="44" t="s">
        <v>107</v>
      </c>
      <c r="K978" s="44" t="s">
        <v>109</v>
      </c>
      <c r="L978" s="44" t="str">
        <f t="shared" si="388"/>
        <v>2022_理数</v>
      </c>
      <c r="M978" s="44" t="str">
        <f t="shared" si="389"/>
        <v>2022_理数_理数探究</v>
      </c>
      <c r="N978" s="44">
        <f t="shared" si="383"/>
        <v>4065</v>
      </c>
      <c r="P978" s="44">
        <f t="shared" si="390"/>
        <v>977</v>
      </c>
    </row>
    <row r="979" spans="2:16" x14ac:dyDescent="0.2">
      <c r="B979" s="37">
        <f t="shared" si="380"/>
        <v>11</v>
      </c>
      <c r="C979" s="37">
        <f t="shared" si="381"/>
        <v>3</v>
      </c>
      <c r="D979" s="37" t="str">
        <f t="shared" si="382"/>
        <v>2022_11_3</v>
      </c>
      <c r="E979" s="37" t="str">
        <f t="shared" si="384"/>
        <v>4_3_11</v>
      </c>
      <c r="F979" s="37">
        <f t="shared" si="385"/>
        <v>4</v>
      </c>
      <c r="G979" s="37">
        <f t="shared" si="386"/>
        <v>66</v>
      </c>
      <c r="H979" s="37">
        <f t="shared" si="387"/>
        <v>4066</v>
      </c>
      <c r="I979" s="44">
        <v>2022</v>
      </c>
      <c r="J979" s="44" t="s">
        <v>107</v>
      </c>
      <c r="K979" s="44" t="s">
        <v>568</v>
      </c>
      <c r="L979" s="44" t="str">
        <f t="shared" si="388"/>
        <v>2022_理数</v>
      </c>
      <c r="M979" s="44" t="str">
        <f t="shared" si="389"/>
        <v>2022_理数_学校設定科目</v>
      </c>
      <c r="N979" s="44">
        <f t="shared" si="383"/>
        <v>4066</v>
      </c>
      <c r="P979" s="44">
        <f t="shared" si="390"/>
        <v>978</v>
      </c>
    </row>
    <row r="980" spans="2:16" x14ac:dyDescent="0.2">
      <c r="B980" s="37">
        <f t="shared" si="380"/>
        <v>12</v>
      </c>
      <c r="C980" s="37">
        <f t="shared" si="381"/>
        <v>1</v>
      </c>
      <c r="D980" s="37" t="str">
        <f t="shared" si="382"/>
        <v>2022_12_1</v>
      </c>
      <c r="E980" s="37" t="str">
        <f t="shared" si="384"/>
        <v>4_1_12</v>
      </c>
      <c r="F980" s="37">
        <f t="shared" si="385"/>
        <v>4</v>
      </c>
      <c r="G980" s="37">
        <f t="shared" si="386"/>
        <v>67</v>
      </c>
      <c r="H980" s="37">
        <f t="shared" si="387"/>
        <v>4067</v>
      </c>
      <c r="I980" s="44">
        <v>2022</v>
      </c>
      <c r="J980" s="44" t="s">
        <v>582</v>
      </c>
      <c r="K980" s="44" t="s">
        <v>110</v>
      </c>
      <c r="L980" s="44" t="str">
        <f t="shared" si="388"/>
        <v>2022_教科なし</v>
      </c>
      <c r="M980" s="44" t="str">
        <f t="shared" si="389"/>
        <v>2022_教科なし_総合的な探究の時間</v>
      </c>
      <c r="N980" s="44">
        <f t="shared" si="383"/>
        <v>4067</v>
      </c>
      <c r="P980" s="44">
        <f t="shared" si="390"/>
        <v>979</v>
      </c>
    </row>
    <row r="981" spans="2:16" x14ac:dyDescent="0.2">
      <c r="B981" s="37">
        <f t="shared" si="380"/>
        <v>12</v>
      </c>
      <c r="C981" s="37">
        <f t="shared" si="381"/>
        <v>2</v>
      </c>
      <c r="D981" s="37" t="str">
        <f t="shared" si="382"/>
        <v>2022_12_2</v>
      </c>
      <c r="E981" s="37" t="str">
        <f t="shared" si="384"/>
        <v>4_2_12</v>
      </c>
      <c r="F981" s="37">
        <f t="shared" si="385"/>
        <v>4</v>
      </c>
      <c r="G981" s="37">
        <f t="shared" si="386"/>
        <v>68</v>
      </c>
      <c r="H981" s="37">
        <f t="shared" si="387"/>
        <v>4068</v>
      </c>
      <c r="I981" s="44">
        <v>2022</v>
      </c>
      <c r="J981" s="44" t="s">
        <v>582</v>
      </c>
      <c r="K981" s="44" t="s">
        <v>407</v>
      </c>
      <c r="L981" s="44" t="str">
        <f t="shared" si="388"/>
        <v>2022_教科なし</v>
      </c>
      <c r="M981" s="44" t="str">
        <f t="shared" si="389"/>
        <v>2022_教科なし_留学</v>
      </c>
      <c r="N981" s="44">
        <f t="shared" si="383"/>
        <v>4068</v>
      </c>
      <c r="P981" s="44">
        <f t="shared" si="390"/>
        <v>980</v>
      </c>
    </row>
    <row r="982" spans="2:16" x14ac:dyDescent="0.2">
      <c r="B982" s="37">
        <f t="shared" si="380"/>
        <v>12</v>
      </c>
      <c r="C982" s="37">
        <f t="shared" si="381"/>
        <v>3</v>
      </c>
      <c r="D982" s="37" t="str">
        <f t="shared" si="382"/>
        <v>2022_12_3</v>
      </c>
      <c r="E982" s="37" t="str">
        <f t="shared" si="384"/>
        <v>4_3_12</v>
      </c>
      <c r="F982" s="37">
        <f t="shared" si="385"/>
        <v>4</v>
      </c>
      <c r="G982" s="37">
        <f t="shared" si="386"/>
        <v>69</v>
      </c>
      <c r="H982" s="37">
        <f t="shared" si="387"/>
        <v>4069</v>
      </c>
      <c r="I982" s="44">
        <v>2022</v>
      </c>
      <c r="J982" s="44" t="s">
        <v>582</v>
      </c>
      <c r="K982" s="44" t="s">
        <v>408</v>
      </c>
      <c r="L982" s="44" t="str">
        <f t="shared" si="388"/>
        <v>2022_教科なし</v>
      </c>
      <c r="M982" s="44" t="str">
        <f t="shared" si="389"/>
        <v>2022_教科なし_自立活動</v>
      </c>
      <c r="N982" s="44">
        <f t="shared" si="383"/>
        <v>4069</v>
      </c>
      <c r="P982" s="44">
        <f t="shared" si="390"/>
        <v>981</v>
      </c>
    </row>
    <row r="983" spans="2:16" x14ac:dyDescent="0.2">
      <c r="B983" s="37">
        <f t="shared" si="380"/>
        <v>12</v>
      </c>
      <c r="C983" s="37">
        <f t="shared" si="381"/>
        <v>4</v>
      </c>
      <c r="D983" s="37" t="str">
        <f t="shared" si="382"/>
        <v>2022_12_4</v>
      </c>
      <c r="E983" s="37" t="str">
        <f t="shared" si="384"/>
        <v>4_4_12</v>
      </c>
      <c r="F983" s="37">
        <f t="shared" si="385"/>
        <v>4</v>
      </c>
      <c r="G983" s="37">
        <f t="shared" si="386"/>
        <v>70</v>
      </c>
      <c r="H983" s="37">
        <f t="shared" si="387"/>
        <v>4070</v>
      </c>
      <c r="I983" s="44">
        <v>2022</v>
      </c>
      <c r="J983" s="44" t="s">
        <v>582</v>
      </c>
      <c r="K983" s="44" t="s">
        <v>409</v>
      </c>
      <c r="L983" s="44" t="str">
        <f t="shared" si="388"/>
        <v>2022_教科なし</v>
      </c>
      <c r="M983" s="44" t="str">
        <f t="shared" si="389"/>
        <v>2022_教科なし_日本語指導</v>
      </c>
      <c r="N983" s="44">
        <f t="shared" si="383"/>
        <v>4070</v>
      </c>
      <c r="P983" s="44">
        <f t="shared" si="390"/>
        <v>982</v>
      </c>
    </row>
    <row r="984" spans="2:16" x14ac:dyDescent="0.2">
      <c r="B984" s="37">
        <f t="shared" si="380"/>
        <v>13</v>
      </c>
      <c r="C984" s="37">
        <f t="shared" si="381"/>
        <v>1</v>
      </c>
      <c r="D984" s="37" t="str">
        <f t="shared" si="382"/>
        <v>2022_13_1</v>
      </c>
      <c r="E984" s="37" t="str">
        <f t="shared" si="384"/>
        <v>4_1_13</v>
      </c>
      <c r="F984" s="37">
        <f t="shared" si="385"/>
        <v>4</v>
      </c>
      <c r="G984" s="37">
        <f t="shared" si="386"/>
        <v>71</v>
      </c>
      <c r="H984" s="37">
        <f t="shared" si="387"/>
        <v>4071</v>
      </c>
      <c r="I984" s="44">
        <v>2022</v>
      </c>
      <c r="J984" s="44" t="s">
        <v>583</v>
      </c>
      <c r="K984" s="44" t="s">
        <v>568</v>
      </c>
      <c r="L984" s="44" t="str">
        <f t="shared" si="388"/>
        <v>2022_学校設定教科</v>
      </c>
      <c r="M984" s="44" t="str">
        <f t="shared" si="389"/>
        <v>2022_学校設定教科_学校設定科目</v>
      </c>
      <c r="N984" s="44">
        <f t="shared" si="383"/>
        <v>4071</v>
      </c>
      <c r="P984" s="44">
        <f t="shared" si="390"/>
        <v>983</v>
      </c>
    </row>
    <row r="985" spans="2:16" x14ac:dyDescent="0.2">
      <c r="B985" s="37">
        <f t="shared" si="380"/>
        <v>14</v>
      </c>
      <c r="C985" s="37">
        <f t="shared" si="381"/>
        <v>1</v>
      </c>
      <c r="D985" s="37" t="str">
        <f t="shared" si="382"/>
        <v>2022_14_1</v>
      </c>
      <c r="E985" s="37" t="str">
        <f t="shared" si="384"/>
        <v>4_1_14</v>
      </c>
      <c r="F985" s="37">
        <f t="shared" si="385"/>
        <v>4</v>
      </c>
      <c r="G985" s="37">
        <f t="shared" si="386"/>
        <v>72</v>
      </c>
      <c r="H985" s="37">
        <f t="shared" si="387"/>
        <v>4072</v>
      </c>
      <c r="I985" s="44">
        <v>2022</v>
      </c>
      <c r="J985" s="44" t="s">
        <v>111</v>
      </c>
      <c r="K985" s="44" t="s">
        <v>112</v>
      </c>
      <c r="L985" s="44" t="str">
        <f t="shared" si="388"/>
        <v>2022_農業</v>
      </c>
      <c r="M985" s="44" t="str">
        <f t="shared" si="389"/>
        <v>2022_農業_農業と環境</v>
      </c>
      <c r="N985" s="44">
        <f t="shared" si="383"/>
        <v>4072</v>
      </c>
      <c r="P985" s="44">
        <f t="shared" si="390"/>
        <v>984</v>
      </c>
    </row>
    <row r="986" spans="2:16" x14ac:dyDescent="0.2">
      <c r="B986" s="37">
        <f t="shared" si="380"/>
        <v>14</v>
      </c>
      <c r="C986" s="37">
        <f t="shared" si="381"/>
        <v>2</v>
      </c>
      <c r="D986" s="37" t="str">
        <f t="shared" si="382"/>
        <v>2022_14_2</v>
      </c>
      <c r="E986" s="37" t="str">
        <f t="shared" si="384"/>
        <v>4_2_14</v>
      </c>
      <c r="F986" s="37">
        <f t="shared" si="385"/>
        <v>4</v>
      </c>
      <c r="G986" s="37">
        <f t="shared" si="386"/>
        <v>73</v>
      </c>
      <c r="H986" s="37">
        <f t="shared" si="387"/>
        <v>4073</v>
      </c>
      <c r="I986" s="44">
        <v>2022</v>
      </c>
      <c r="J986" s="44" t="s">
        <v>111</v>
      </c>
      <c r="K986" s="44" t="s">
        <v>113</v>
      </c>
      <c r="L986" s="44" t="str">
        <f t="shared" si="388"/>
        <v>2022_農業</v>
      </c>
      <c r="M986" s="44" t="str">
        <f t="shared" si="389"/>
        <v>2022_農業_課題研究</v>
      </c>
      <c r="N986" s="44">
        <f t="shared" si="383"/>
        <v>4073</v>
      </c>
      <c r="P986" s="44">
        <f t="shared" si="390"/>
        <v>985</v>
      </c>
    </row>
    <row r="987" spans="2:16" x14ac:dyDescent="0.2">
      <c r="B987" s="37">
        <f t="shared" si="380"/>
        <v>14</v>
      </c>
      <c r="C987" s="37">
        <f t="shared" si="381"/>
        <v>3</v>
      </c>
      <c r="D987" s="37" t="str">
        <f t="shared" si="382"/>
        <v>2022_14_3</v>
      </c>
      <c r="E987" s="37" t="str">
        <f t="shared" si="384"/>
        <v>4_3_14</v>
      </c>
      <c r="F987" s="37">
        <f t="shared" si="385"/>
        <v>4</v>
      </c>
      <c r="G987" s="37">
        <f t="shared" si="386"/>
        <v>74</v>
      </c>
      <c r="H987" s="37">
        <f t="shared" si="387"/>
        <v>4074</v>
      </c>
      <c r="I987" s="44">
        <v>2022</v>
      </c>
      <c r="J987" s="44" t="s">
        <v>111</v>
      </c>
      <c r="K987" s="44" t="s">
        <v>114</v>
      </c>
      <c r="L987" s="44" t="str">
        <f t="shared" si="388"/>
        <v>2022_農業</v>
      </c>
      <c r="M987" s="44" t="str">
        <f t="shared" si="389"/>
        <v>2022_農業_総合実習</v>
      </c>
      <c r="N987" s="44">
        <f t="shared" si="383"/>
        <v>4074</v>
      </c>
      <c r="P987" s="44">
        <f t="shared" si="390"/>
        <v>986</v>
      </c>
    </row>
    <row r="988" spans="2:16" x14ac:dyDescent="0.2">
      <c r="B988" s="37">
        <f t="shared" si="380"/>
        <v>14</v>
      </c>
      <c r="C988" s="37">
        <f t="shared" si="381"/>
        <v>4</v>
      </c>
      <c r="D988" s="37" t="str">
        <f t="shared" si="382"/>
        <v>2022_14_4</v>
      </c>
      <c r="E988" s="37" t="str">
        <f t="shared" si="384"/>
        <v>4_4_14</v>
      </c>
      <c r="F988" s="37">
        <f t="shared" si="385"/>
        <v>4</v>
      </c>
      <c r="G988" s="37">
        <f t="shared" si="386"/>
        <v>75</v>
      </c>
      <c r="H988" s="37">
        <f t="shared" si="387"/>
        <v>4075</v>
      </c>
      <c r="I988" s="44">
        <v>2022</v>
      </c>
      <c r="J988" s="44" t="s">
        <v>111</v>
      </c>
      <c r="K988" s="44" t="s">
        <v>115</v>
      </c>
      <c r="L988" s="44" t="str">
        <f t="shared" si="388"/>
        <v>2022_農業</v>
      </c>
      <c r="M988" s="44" t="str">
        <f t="shared" si="389"/>
        <v>2022_農業_農業と情報</v>
      </c>
      <c r="N988" s="44">
        <f t="shared" si="383"/>
        <v>4075</v>
      </c>
      <c r="P988" s="44">
        <f t="shared" si="390"/>
        <v>987</v>
      </c>
    </row>
    <row r="989" spans="2:16" x14ac:dyDescent="0.2">
      <c r="B989" s="37">
        <f t="shared" si="380"/>
        <v>14</v>
      </c>
      <c r="C989" s="37">
        <f t="shared" si="381"/>
        <v>5</v>
      </c>
      <c r="D989" s="37" t="str">
        <f t="shared" si="382"/>
        <v>2022_14_5</v>
      </c>
      <c r="E989" s="37" t="str">
        <f t="shared" si="384"/>
        <v>4_5_14</v>
      </c>
      <c r="F989" s="37">
        <f t="shared" si="385"/>
        <v>4</v>
      </c>
      <c r="G989" s="37">
        <f t="shared" si="386"/>
        <v>76</v>
      </c>
      <c r="H989" s="37">
        <f t="shared" si="387"/>
        <v>4076</v>
      </c>
      <c r="I989" s="44">
        <v>2022</v>
      </c>
      <c r="J989" s="44" t="s">
        <v>111</v>
      </c>
      <c r="K989" s="44" t="s">
        <v>116</v>
      </c>
      <c r="L989" s="44" t="str">
        <f t="shared" si="388"/>
        <v>2022_農業</v>
      </c>
      <c r="M989" s="44" t="str">
        <f t="shared" si="389"/>
        <v>2022_農業_作物</v>
      </c>
      <c r="N989" s="44">
        <f t="shared" si="383"/>
        <v>4076</v>
      </c>
      <c r="P989" s="44">
        <f t="shared" si="390"/>
        <v>988</v>
      </c>
    </row>
    <row r="990" spans="2:16" x14ac:dyDescent="0.2">
      <c r="B990" s="37">
        <f t="shared" si="380"/>
        <v>14</v>
      </c>
      <c r="C990" s="37">
        <f t="shared" si="381"/>
        <v>6</v>
      </c>
      <c r="D990" s="37" t="str">
        <f t="shared" si="382"/>
        <v>2022_14_6</v>
      </c>
      <c r="E990" s="37" t="str">
        <f t="shared" si="384"/>
        <v>4_6_14</v>
      </c>
      <c r="F990" s="37">
        <f t="shared" si="385"/>
        <v>4</v>
      </c>
      <c r="G990" s="37">
        <f t="shared" si="386"/>
        <v>77</v>
      </c>
      <c r="H990" s="37">
        <f t="shared" si="387"/>
        <v>4077</v>
      </c>
      <c r="I990" s="44">
        <v>2022</v>
      </c>
      <c r="J990" s="44" t="s">
        <v>111</v>
      </c>
      <c r="K990" s="44" t="s">
        <v>117</v>
      </c>
      <c r="L990" s="44" t="str">
        <f t="shared" si="388"/>
        <v>2022_農業</v>
      </c>
      <c r="M990" s="44" t="str">
        <f t="shared" si="389"/>
        <v>2022_農業_野菜</v>
      </c>
      <c r="N990" s="44">
        <f t="shared" si="383"/>
        <v>4077</v>
      </c>
      <c r="P990" s="44">
        <f t="shared" si="390"/>
        <v>989</v>
      </c>
    </row>
    <row r="991" spans="2:16" x14ac:dyDescent="0.2">
      <c r="B991" s="37">
        <f t="shared" si="380"/>
        <v>14</v>
      </c>
      <c r="C991" s="37">
        <f t="shared" si="381"/>
        <v>7</v>
      </c>
      <c r="D991" s="37" t="str">
        <f t="shared" si="382"/>
        <v>2022_14_7</v>
      </c>
      <c r="E991" s="37" t="str">
        <f t="shared" si="384"/>
        <v>4_7_14</v>
      </c>
      <c r="F991" s="37">
        <f t="shared" si="385"/>
        <v>4</v>
      </c>
      <c r="G991" s="37">
        <f t="shared" si="386"/>
        <v>78</v>
      </c>
      <c r="H991" s="37">
        <f t="shared" si="387"/>
        <v>4078</v>
      </c>
      <c r="I991" s="44">
        <v>2022</v>
      </c>
      <c r="J991" s="44" t="s">
        <v>111</v>
      </c>
      <c r="K991" s="44" t="s">
        <v>118</v>
      </c>
      <c r="L991" s="44" t="str">
        <f t="shared" si="388"/>
        <v>2022_農業</v>
      </c>
      <c r="M991" s="44" t="str">
        <f t="shared" si="389"/>
        <v>2022_農業_果樹</v>
      </c>
      <c r="N991" s="44">
        <f t="shared" si="383"/>
        <v>4078</v>
      </c>
      <c r="P991" s="44">
        <f t="shared" si="390"/>
        <v>990</v>
      </c>
    </row>
    <row r="992" spans="2:16" x14ac:dyDescent="0.2">
      <c r="B992" s="37">
        <f t="shared" si="380"/>
        <v>14</v>
      </c>
      <c r="C992" s="37">
        <f t="shared" si="381"/>
        <v>8</v>
      </c>
      <c r="D992" s="37" t="str">
        <f t="shared" si="382"/>
        <v>2022_14_8</v>
      </c>
      <c r="E992" s="37" t="str">
        <f t="shared" si="384"/>
        <v>4_8_14</v>
      </c>
      <c r="F992" s="37">
        <f t="shared" si="385"/>
        <v>4</v>
      </c>
      <c r="G992" s="37">
        <f t="shared" si="386"/>
        <v>79</v>
      </c>
      <c r="H992" s="37">
        <f t="shared" si="387"/>
        <v>4079</v>
      </c>
      <c r="I992" s="44">
        <v>2022</v>
      </c>
      <c r="J992" s="44" t="s">
        <v>111</v>
      </c>
      <c r="K992" s="44" t="s">
        <v>119</v>
      </c>
      <c r="L992" s="44" t="str">
        <f t="shared" si="388"/>
        <v>2022_農業</v>
      </c>
      <c r="M992" s="44" t="str">
        <f t="shared" si="389"/>
        <v>2022_農業_草花</v>
      </c>
      <c r="N992" s="44">
        <f t="shared" si="383"/>
        <v>4079</v>
      </c>
      <c r="P992" s="44">
        <f t="shared" si="390"/>
        <v>991</v>
      </c>
    </row>
    <row r="993" spans="2:16" x14ac:dyDescent="0.2">
      <c r="B993" s="37">
        <f t="shared" si="380"/>
        <v>14</v>
      </c>
      <c r="C993" s="37">
        <f t="shared" si="381"/>
        <v>9</v>
      </c>
      <c r="D993" s="37" t="str">
        <f t="shared" si="382"/>
        <v>2022_14_9</v>
      </c>
      <c r="E993" s="37" t="str">
        <f t="shared" si="384"/>
        <v>4_9_14</v>
      </c>
      <c r="F993" s="37">
        <f t="shared" si="385"/>
        <v>4</v>
      </c>
      <c r="G993" s="37">
        <f t="shared" si="386"/>
        <v>80</v>
      </c>
      <c r="H993" s="37">
        <f t="shared" si="387"/>
        <v>4080</v>
      </c>
      <c r="I993" s="44">
        <v>2022</v>
      </c>
      <c r="J993" s="44" t="s">
        <v>111</v>
      </c>
      <c r="K993" s="44" t="s">
        <v>120</v>
      </c>
      <c r="L993" s="44" t="str">
        <f t="shared" si="388"/>
        <v>2022_農業</v>
      </c>
      <c r="M993" s="44" t="str">
        <f t="shared" si="389"/>
        <v>2022_農業_畜産</v>
      </c>
      <c r="N993" s="44">
        <f t="shared" si="383"/>
        <v>4080</v>
      </c>
      <c r="P993" s="44">
        <f t="shared" si="390"/>
        <v>992</v>
      </c>
    </row>
    <row r="994" spans="2:16" x14ac:dyDescent="0.2">
      <c r="B994" s="37">
        <f t="shared" si="380"/>
        <v>14</v>
      </c>
      <c r="C994" s="37">
        <f t="shared" si="381"/>
        <v>10</v>
      </c>
      <c r="D994" s="37" t="str">
        <f t="shared" si="382"/>
        <v>2022_14_10</v>
      </c>
      <c r="E994" s="37" t="str">
        <f t="shared" si="384"/>
        <v>4_10_14</v>
      </c>
      <c r="F994" s="37">
        <f t="shared" si="385"/>
        <v>4</v>
      </c>
      <c r="G994" s="37">
        <f t="shared" si="386"/>
        <v>81</v>
      </c>
      <c r="H994" s="37">
        <f t="shared" si="387"/>
        <v>4081</v>
      </c>
      <c r="I994" s="44">
        <v>2022</v>
      </c>
      <c r="J994" s="44" t="s">
        <v>111</v>
      </c>
      <c r="K994" s="44" t="s">
        <v>121</v>
      </c>
      <c r="L994" s="44" t="str">
        <f t="shared" si="388"/>
        <v>2022_農業</v>
      </c>
      <c r="M994" s="44" t="str">
        <f t="shared" si="389"/>
        <v>2022_農業_栽培と環境</v>
      </c>
      <c r="N994" s="44">
        <f t="shared" si="383"/>
        <v>4081</v>
      </c>
      <c r="P994" s="44">
        <f t="shared" si="390"/>
        <v>993</v>
      </c>
    </row>
    <row r="995" spans="2:16" x14ac:dyDescent="0.2">
      <c r="B995" s="37">
        <f t="shared" si="380"/>
        <v>14</v>
      </c>
      <c r="C995" s="37">
        <f t="shared" si="381"/>
        <v>11</v>
      </c>
      <c r="D995" s="37" t="str">
        <f t="shared" si="382"/>
        <v>2022_14_11</v>
      </c>
      <c r="E995" s="37" t="str">
        <f t="shared" si="384"/>
        <v>4_11_14</v>
      </c>
      <c r="F995" s="37">
        <f t="shared" si="385"/>
        <v>4</v>
      </c>
      <c r="G995" s="37">
        <f t="shared" si="386"/>
        <v>82</v>
      </c>
      <c r="H995" s="37">
        <f t="shared" si="387"/>
        <v>4082</v>
      </c>
      <c r="I995" s="44">
        <v>2022</v>
      </c>
      <c r="J995" s="44" t="s">
        <v>111</v>
      </c>
      <c r="K995" s="44" t="s">
        <v>122</v>
      </c>
      <c r="L995" s="44" t="str">
        <f t="shared" si="388"/>
        <v>2022_農業</v>
      </c>
      <c r="M995" s="44" t="str">
        <f t="shared" si="389"/>
        <v>2022_農業_飼育と環境</v>
      </c>
      <c r="N995" s="44">
        <f t="shared" si="383"/>
        <v>4082</v>
      </c>
      <c r="P995" s="44">
        <f t="shared" si="390"/>
        <v>994</v>
      </c>
    </row>
    <row r="996" spans="2:16" x14ac:dyDescent="0.2">
      <c r="B996" s="37">
        <f t="shared" si="380"/>
        <v>14</v>
      </c>
      <c r="C996" s="37">
        <f t="shared" si="381"/>
        <v>12</v>
      </c>
      <c r="D996" s="37" t="str">
        <f t="shared" si="382"/>
        <v>2022_14_12</v>
      </c>
      <c r="E996" s="37" t="str">
        <f t="shared" si="384"/>
        <v>4_12_14</v>
      </c>
      <c r="F996" s="37">
        <f t="shared" si="385"/>
        <v>4</v>
      </c>
      <c r="G996" s="37">
        <f t="shared" si="386"/>
        <v>83</v>
      </c>
      <c r="H996" s="37">
        <f t="shared" si="387"/>
        <v>4083</v>
      </c>
      <c r="I996" s="44">
        <v>2022</v>
      </c>
      <c r="J996" s="44" t="s">
        <v>111</v>
      </c>
      <c r="K996" s="44" t="s">
        <v>123</v>
      </c>
      <c r="L996" s="44" t="str">
        <f t="shared" si="388"/>
        <v>2022_農業</v>
      </c>
      <c r="M996" s="44" t="str">
        <f t="shared" si="389"/>
        <v>2022_農業_農業経営</v>
      </c>
      <c r="N996" s="44">
        <f t="shared" si="383"/>
        <v>4083</v>
      </c>
      <c r="P996" s="44">
        <f t="shared" si="390"/>
        <v>995</v>
      </c>
    </row>
    <row r="997" spans="2:16" x14ac:dyDescent="0.2">
      <c r="B997" s="37">
        <f t="shared" si="380"/>
        <v>14</v>
      </c>
      <c r="C997" s="37">
        <f t="shared" si="381"/>
        <v>13</v>
      </c>
      <c r="D997" s="37" t="str">
        <f t="shared" si="382"/>
        <v>2022_14_13</v>
      </c>
      <c r="E997" s="37" t="str">
        <f t="shared" si="384"/>
        <v>4_13_14</v>
      </c>
      <c r="F997" s="37">
        <f t="shared" si="385"/>
        <v>4</v>
      </c>
      <c r="G997" s="37">
        <f t="shared" si="386"/>
        <v>84</v>
      </c>
      <c r="H997" s="37">
        <f t="shared" si="387"/>
        <v>4084</v>
      </c>
      <c r="I997" s="44">
        <v>2022</v>
      </c>
      <c r="J997" s="44" t="s">
        <v>111</v>
      </c>
      <c r="K997" s="44" t="s">
        <v>124</v>
      </c>
      <c r="L997" s="44" t="str">
        <f t="shared" si="388"/>
        <v>2022_農業</v>
      </c>
      <c r="M997" s="44" t="str">
        <f t="shared" si="389"/>
        <v>2022_農業_農業機械</v>
      </c>
      <c r="N997" s="44">
        <f t="shared" si="383"/>
        <v>4084</v>
      </c>
      <c r="P997" s="44">
        <f t="shared" si="390"/>
        <v>996</v>
      </c>
    </row>
    <row r="998" spans="2:16" x14ac:dyDescent="0.2">
      <c r="B998" s="37">
        <f t="shared" si="380"/>
        <v>14</v>
      </c>
      <c r="C998" s="37">
        <f t="shared" si="381"/>
        <v>14</v>
      </c>
      <c r="D998" s="37" t="str">
        <f t="shared" si="382"/>
        <v>2022_14_14</v>
      </c>
      <c r="E998" s="37" t="str">
        <f t="shared" si="384"/>
        <v>4_14_14</v>
      </c>
      <c r="F998" s="37">
        <f t="shared" si="385"/>
        <v>4</v>
      </c>
      <c r="G998" s="37">
        <f t="shared" si="386"/>
        <v>85</v>
      </c>
      <c r="H998" s="37">
        <f t="shared" si="387"/>
        <v>4085</v>
      </c>
      <c r="I998" s="44">
        <v>2022</v>
      </c>
      <c r="J998" s="44" t="s">
        <v>111</v>
      </c>
      <c r="K998" s="44" t="s">
        <v>125</v>
      </c>
      <c r="L998" s="44" t="str">
        <f t="shared" si="388"/>
        <v>2022_農業</v>
      </c>
      <c r="M998" s="44" t="str">
        <f t="shared" si="389"/>
        <v>2022_農業_植物バイオテクノロジー</v>
      </c>
      <c r="N998" s="44">
        <f t="shared" si="383"/>
        <v>4085</v>
      </c>
      <c r="P998" s="44">
        <f t="shared" si="390"/>
        <v>997</v>
      </c>
    </row>
    <row r="999" spans="2:16" x14ac:dyDescent="0.2">
      <c r="B999" s="37">
        <f t="shared" si="380"/>
        <v>14</v>
      </c>
      <c r="C999" s="37">
        <f t="shared" si="381"/>
        <v>15</v>
      </c>
      <c r="D999" s="37" t="str">
        <f t="shared" si="382"/>
        <v>2022_14_15</v>
      </c>
      <c r="E999" s="37" t="str">
        <f t="shared" si="384"/>
        <v>4_15_14</v>
      </c>
      <c r="F999" s="37">
        <f t="shared" si="385"/>
        <v>4</v>
      </c>
      <c r="G999" s="37">
        <f t="shared" si="386"/>
        <v>86</v>
      </c>
      <c r="H999" s="37">
        <f t="shared" si="387"/>
        <v>4086</v>
      </c>
      <c r="I999" s="44">
        <v>2022</v>
      </c>
      <c r="J999" s="44" t="s">
        <v>111</v>
      </c>
      <c r="K999" s="44" t="s">
        <v>126</v>
      </c>
      <c r="L999" s="44" t="str">
        <f t="shared" si="388"/>
        <v>2022_農業</v>
      </c>
      <c r="M999" s="44" t="str">
        <f t="shared" si="389"/>
        <v>2022_農業_食品製造</v>
      </c>
      <c r="N999" s="44">
        <f t="shared" si="383"/>
        <v>4086</v>
      </c>
      <c r="P999" s="44">
        <f t="shared" si="390"/>
        <v>998</v>
      </c>
    </row>
    <row r="1000" spans="2:16" x14ac:dyDescent="0.2">
      <c r="B1000" s="37">
        <f t="shared" si="380"/>
        <v>14</v>
      </c>
      <c r="C1000" s="37">
        <f t="shared" si="381"/>
        <v>16</v>
      </c>
      <c r="D1000" s="37" t="str">
        <f t="shared" si="382"/>
        <v>2022_14_16</v>
      </c>
      <c r="E1000" s="37" t="str">
        <f t="shared" si="384"/>
        <v>4_16_14</v>
      </c>
      <c r="F1000" s="37">
        <f t="shared" si="385"/>
        <v>4</v>
      </c>
      <c r="G1000" s="37">
        <f t="shared" si="386"/>
        <v>87</v>
      </c>
      <c r="H1000" s="37">
        <f t="shared" si="387"/>
        <v>4087</v>
      </c>
      <c r="I1000" s="44">
        <v>2022</v>
      </c>
      <c r="J1000" s="44" t="s">
        <v>111</v>
      </c>
      <c r="K1000" s="44" t="s">
        <v>127</v>
      </c>
      <c r="L1000" s="44" t="str">
        <f t="shared" si="388"/>
        <v>2022_農業</v>
      </c>
      <c r="M1000" s="44" t="str">
        <f t="shared" si="389"/>
        <v>2022_農業_食品化学</v>
      </c>
      <c r="N1000" s="44">
        <f t="shared" si="383"/>
        <v>4087</v>
      </c>
      <c r="P1000" s="44">
        <f t="shared" si="390"/>
        <v>999</v>
      </c>
    </row>
    <row r="1001" spans="2:16" x14ac:dyDescent="0.2">
      <c r="B1001" s="37">
        <f t="shared" si="380"/>
        <v>14</v>
      </c>
      <c r="C1001" s="37">
        <f t="shared" si="381"/>
        <v>17</v>
      </c>
      <c r="D1001" s="37" t="str">
        <f t="shared" si="382"/>
        <v>2022_14_17</v>
      </c>
      <c r="E1001" s="37" t="str">
        <f t="shared" si="384"/>
        <v>4_17_14</v>
      </c>
      <c r="F1001" s="37">
        <f t="shared" si="385"/>
        <v>4</v>
      </c>
      <c r="G1001" s="37">
        <f t="shared" si="386"/>
        <v>88</v>
      </c>
      <c r="H1001" s="37">
        <f t="shared" si="387"/>
        <v>4088</v>
      </c>
      <c r="I1001" s="44">
        <v>2022</v>
      </c>
      <c r="J1001" s="44" t="s">
        <v>111</v>
      </c>
      <c r="K1001" s="44" t="s">
        <v>128</v>
      </c>
      <c r="L1001" s="44" t="str">
        <f t="shared" si="388"/>
        <v>2022_農業</v>
      </c>
      <c r="M1001" s="44" t="str">
        <f t="shared" si="389"/>
        <v>2022_農業_食品微生物</v>
      </c>
      <c r="N1001" s="44">
        <f t="shared" si="383"/>
        <v>4088</v>
      </c>
      <c r="P1001" s="44">
        <f t="shared" si="390"/>
        <v>1000</v>
      </c>
    </row>
    <row r="1002" spans="2:16" x14ac:dyDescent="0.2">
      <c r="B1002" s="37">
        <f t="shared" si="380"/>
        <v>14</v>
      </c>
      <c r="C1002" s="37">
        <f t="shared" si="381"/>
        <v>18</v>
      </c>
      <c r="D1002" s="37" t="str">
        <f t="shared" si="382"/>
        <v>2022_14_18</v>
      </c>
      <c r="E1002" s="37" t="str">
        <f t="shared" si="384"/>
        <v>4_18_14</v>
      </c>
      <c r="F1002" s="37">
        <f t="shared" si="385"/>
        <v>4</v>
      </c>
      <c r="G1002" s="37">
        <f t="shared" si="386"/>
        <v>89</v>
      </c>
      <c r="H1002" s="37">
        <f t="shared" si="387"/>
        <v>4089</v>
      </c>
      <c r="I1002" s="44">
        <v>2022</v>
      </c>
      <c r="J1002" s="44" t="s">
        <v>111</v>
      </c>
      <c r="K1002" s="44" t="s">
        <v>129</v>
      </c>
      <c r="L1002" s="44" t="str">
        <f t="shared" si="388"/>
        <v>2022_農業</v>
      </c>
      <c r="M1002" s="44" t="str">
        <f t="shared" si="389"/>
        <v>2022_農業_食品流通</v>
      </c>
      <c r="N1002" s="44">
        <f t="shared" si="383"/>
        <v>4089</v>
      </c>
      <c r="P1002" s="44">
        <f t="shared" si="390"/>
        <v>1001</v>
      </c>
    </row>
    <row r="1003" spans="2:16" x14ac:dyDescent="0.2">
      <c r="B1003" s="37">
        <f t="shared" si="380"/>
        <v>14</v>
      </c>
      <c r="C1003" s="37">
        <f t="shared" si="381"/>
        <v>19</v>
      </c>
      <c r="D1003" s="37" t="str">
        <f t="shared" si="382"/>
        <v>2022_14_19</v>
      </c>
      <c r="E1003" s="37" t="str">
        <f t="shared" si="384"/>
        <v>4_19_14</v>
      </c>
      <c r="F1003" s="37">
        <f t="shared" si="385"/>
        <v>4</v>
      </c>
      <c r="G1003" s="37">
        <f t="shared" si="386"/>
        <v>90</v>
      </c>
      <c r="H1003" s="37">
        <f t="shared" si="387"/>
        <v>4090</v>
      </c>
      <c r="I1003" s="44">
        <v>2022</v>
      </c>
      <c r="J1003" s="44" t="s">
        <v>111</v>
      </c>
      <c r="K1003" s="44" t="s">
        <v>130</v>
      </c>
      <c r="L1003" s="44" t="str">
        <f t="shared" si="388"/>
        <v>2022_農業</v>
      </c>
      <c r="M1003" s="44" t="str">
        <f t="shared" si="389"/>
        <v>2022_農業_森林科学</v>
      </c>
      <c r="N1003" s="44">
        <f t="shared" si="383"/>
        <v>4090</v>
      </c>
      <c r="P1003" s="44">
        <f t="shared" si="390"/>
        <v>1002</v>
      </c>
    </row>
    <row r="1004" spans="2:16" x14ac:dyDescent="0.2">
      <c r="B1004" s="37">
        <f t="shared" si="380"/>
        <v>14</v>
      </c>
      <c r="C1004" s="37">
        <f t="shared" si="381"/>
        <v>20</v>
      </c>
      <c r="D1004" s="37" t="str">
        <f t="shared" si="382"/>
        <v>2022_14_20</v>
      </c>
      <c r="E1004" s="37" t="str">
        <f t="shared" si="384"/>
        <v>4_20_14</v>
      </c>
      <c r="F1004" s="37">
        <f t="shared" si="385"/>
        <v>4</v>
      </c>
      <c r="G1004" s="37">
        <f t="shared" si="386"/>
        <v>91</v>
      </c>
      <c r="H1004" s="37">
        <f t="shared" si="387"/>
        <v>4091</v>
      </c>
      <c r="I1004" s="44">
        <v>2022</v>
      </c>
      <c r="J1004" s="44" t="s">
        <v>111</v>
      </c>
      <c r="K1004" s="44" t="s">
        <v>131</v>
      </c>
      <c r="L1004" s="44" t="str">
        <f t="shared" si="388"/>
        <v>2022_農業</v>
      </c>
      <c r="M1004" s="44" t="str">
        <f t="shared" si="389"/>
        <v>2022_農業_森林経営</v>
      </c>
      <c r="N1004" s="44">
        <f t="shared" si="383"/>
        <v>4091</v>
      </c>
      <c r="P1004" s="44">
        <f t="shared" si="390"/>
        <v>1003</v>
      </c>
    </row>
    <row r="1005" spans="2:16" x14ac:dyDescent="0.2">
      <c r="B1005" s="37">
        <f t="shared" si="380"/>
        <v>14</v>
      </c>
      <c r="C1005" s="37">
        <f t="shared" si="381"/>
        <v>21</v>
      </c>
      <c r="D1005" s="37" t="str">
        <f t="shared" si="382"/>
        <v>2022_14_21</v>
      </c>
      <c r="E1005" s="37" t="str">
        <f t="shared" si="384"/>
        <v>4_21_14</v>
      </c>
      <c r="F1005" s="37">
        <f t="shared" si="385"/>
        <v>4</v>
      </c>
      <c r="G1005" s="37">
        <f t="shared" si="386"/>
        <v>92</v>
      </c>
      <c r="H1005" s="37">
        <f t="shared" si="387"/>
        <v>4092</v>
      </c>
      <c r="I1005" s="44">
        <v>2022</v>
      </c>
      <c r="J1005" s="44" t="s">
        <v>111</v>
      </c>
      <c r="K1005" s="44" t="s">
        <v>132</v>
      </c>
      <c r="L1005" s="44" t="str">
        <f t="shared" si="388"/>
        <v>2022_農業</v>
      </c>
      <c r="M1005" s="44" t="str">
        <f t="shared" si="389"/>
        <v>2022_農業_林産物利用</v>
      </c>
      <c r="N1005" s="44">
        <f t="shared" si="383"/>
        <v>4092</v>
      </c>
      <c r="P1005" s="44">
        <f t="shared" si="390"/>
        <v>1004</v>
      </c>
    </row>
    <row r="1006" spans="2:16" x14ac:dyDescent="0.2">
      <c r="B1006" s="37">
        <f t="shared" si="380"/>
        <v>14</v>
      </c>
      <c r="C1006" s="37">
        <f t="shared" si="381"/>
        <v>22</v>
      </c>
      <c r="D1006" s="37" t="str">
        <f t="shared" si="382"/>
        <v>2022_14_22</v>
      </c>
      <c r="E1006" s="37" t="str">
        <f t="shared" si="384"/>
        <v>4_22_14</v>
      </c>
      <c r="F1006" s="37">
        <f t="shared" si="385"/>
        <v>4</v>
      </c>
      <c r="G1006" s="37">
        <f t="shared" si="386"/>
        <v>93</v>
      </c>
      <c r="H1006" s="37">
        <f t="shared" si="387"/>
        <v>4093</v>
      </c>
      <c r="I1006" s="44">
        <v>2022</v>
      </c>
      <c r="J1006" s="44" t="s">
        <v>111</v>
      </c>
      <c r="K1006" s="44" t="s">
        <v>133</v>
      </c>
      <c r="L1006" s="44" t="str">
        <f t="shared" si="388"/>
        <v>2022_農業</v>
      </c>
      <c r="M1006" s="44" t="str">
        <f t="shared" si="389"/>
        <v>2022_農業_農業土木設計</v>
      </c>
      <c r="N1006" s="44">
        <f t="shared" si="383"/>
        <v>4093</v>
      </c>
      <c r="P1006" s="44">
        <f t="shared" si="390"/>
        <v>1005</v>
      </c>
    </row>
    <row r="1007" spans="2:16" x14ac:dyDescent="0.2">
      <c r="B1007" s="37">
        <f t="shared" si="380"/>
        <v>14</v>
      </c>
      <c r="C1007" s="37">
        <f t="shared" si="381"/>
        <v>23</v>
      </c>
      <c r="D1007" s="37" t="str">
        <f t="shared" si="382"/>
        <v>2022_14_23</v>
      </c>
      <c r="E1007" s="37" t="str">
        <f t="shared" si="384"/>
        <v>4_23_14</v>
      </c>
      <c r="F1007" s="37">
        <f t="shared" si="385"/>
        <v>4</v>
      </c>
      <c r="G1007" s="37">
        <f t="shared" si="386"/>
        <v>94</v>
      </c>
      <c r="H1007" s="37">
        <f t="shared" si="387"/>
        <v>4094</v>
      </c>
      <c r="I1007" s="44">
        <v>2022</v>
      </c>
      <c r="J1007" s="44" t="s">
        <v>111</v>
      </c>
      <c r="K1007" s="44" t="s">
        <v>134</v>
      </c>
      <c r="L1007" s="44" t="str">
        <f t="shared" si="388"/>
        <v>2022_農業</v>
      </c>
      <c r="M1007" s="44" t="str">
        <f t="shared" si="389"/>
        <v>2022_農業_農業土木施工</v>
      </c>
      <c r="N1007" s="44">
        <f t="shared" si="383"/>
        <v>4094</v>
      </c>
      <c r="P1007" s="44">
        <f t="shared" si="390"/>
        <v>1006</v>
      </c>
    </row>
    <row r="1008" spans="2:16" x14ac:dyDescent="0.2">
      <c r="B1008" s="37">
        <f t="shared" si="380"/>
        <v>14</v>
      </c>
      <c r="C1008" s="37">
        <f t="shared" si="381"/>
        <v>24</v>
      </c>
      <c r="D1008" s="37" t="str">
        <f t="shared" si="382"/>
        <v>2022_14_24</v>
      </c>
      <c r="E1008" s="37" t="str">
        <f t="shared" si="384"/>
        <v>4_24_14</v>
      </c>
      <c r="F1008" s="37">
        <f t="shared" si="385"/>
        <v>4</v>
      </c>
      <c r="G1008" s="37">
        <f t="shared" si="386"/>
        <v>95</v>
      </c>
      <c r="H1008" s="37">
        <f t="shared" si="387"/>
        <v>4095</v>
      </c>
      <c r="I1008" s="44">
        <v>2022</v>
      </c>
      <c r="J1008" s="44" t="s">
        <v>111</v>
      </c>
      <c r="K1008" s="44" t="s">
        <v>135</v>
      </c>
      <c r="L1008" s="44" t="str">
        <f t="shared" si="388"/>
        <v>2022_農業</v>
      </c>
      <c r="M1008" s="44" t="str">
        <f t="shared" si="389"/>
        <v>2022_農業_水循環</v>
      </c>
      <c r="N1008" s="44">
        <f t="shared" si="383"/>
        <v>4095</v>
      </c>
      <c r="P1008" s="44">
        <f t="shared" si="390"/>
        <v>1007</v>
      </c>
    </row>
    <row r="1009" spans="2:16" x14ac:dyDescent="0.2">
      <c r="B1009" s="37">
        <f t="shared" si="380"/>
        <v>14</v>
      </c>
      <c r="C1009" s="37">
        <f t="shared" si="381"/>
        <v>25</v>
      </c>
      <c r="D1009" s="37" t="str">
        <f t="shared" si="382"/>
        <v>2022_14_25</v>
      </c>
      <c r="E1009" s="37" t="str">
        <f t="shared" si="384"/>
        <v>4_25_14</v>
      </c>
      <c r="F1009" s="37">
        <f t="shared" si="385"/>
        <v>4</v>
      </c>
      <c r="G1009" s="37">
        <f t="shared" si="386"/>
        <v>96</v>
      </c>
      <c r="H1009" s="37">
        <f t="shared" si="387"/>
        <v>4096</v>
      </c>
      <c r="I1009" s="44">
        <v>2022</v>
      </c>
      <c r="J1009" s="44" t="s">
        <v>111</v>
      </c>
      <c r="K1009" s="44" t="s">
        <v>136</v>
      </c>
      <c r="L1009" s="44" t="str">
        <f t="shared" si="388"/>
        <v>2022_農業</v>
      </c>
      <c r="M1009" s="44" t="str">
        <f t="shared" si="389"/>
        <v>2022_農業_造園計画</v>
      </c>
      <c r="N1009" s="44">
        <f t="shared" si="383"/>
        <v>4096</v>
      </c>
      <c r="P1009" s="44">
        <f t="shared" si="390"/>
        <v>1008</v>
      </c>
    </row>
    <row r="1010" spans="2:16" x14ac:dyDescent="0.2">
      <c r="B1010" s="37">
        <f t="shared" si="380"/>
        <v>14</v>
      </c>
      <c r="C1010" s="37">
        <f t="shared" si="381"/>
        <v>26</v>
      </c>
      <c r="D1010" s="37" t="str">
        <f t="shared" si="382"/>
        <v>2022_14_26</v>
      </c>
      <c r="E1010" s="37" t="str">
        <f t="shared" si="384"/>
        <v>4_26_14</v>
      </c>
      <c r="F1010" s="37">
        <f t="shared" si="385"/>
        <v>4</v>
      </c>
      <c r="G1010" s="37">
        <f t="shared" si="386"/>
        <v>97</v>
      </c>
      <c r="H1010" s="37">
        <f t="shared" si="387"/>
        <v>4097</v>
      </c>
      <c r="I1010" s="44">
        <v>2022</v>
      </c>
      <c r="J1010" s="44" t="s">
        <v>111</v>
      </c>
      <c r="K1010" s="44" t="s">
        <v>137</v>
      </c>
      <c r="L1010" s="44" t="str">
        <f t="shared" si="388"/>
        <v>2022_農業</v>
      </c>
      <c r="M1010" s="44" t="str">
        <f t="shared" si="389"/>
        <v>2022_農業_造園施工管理</v>
      </c>
      <c r="N1010" s="44">
        <f t="shared" si="383"/>
        <v>4097</v>
      </c>
      <c r="P1010" s="44">
        <f t="shared" si="390"/>
        <v>1009</v>
      </c>
    </row>
    <row r="1011" spans="2:16" x14ac:dyDescent="0.2">
      <c r="B1011" s="37">
        <f t="shared" si="380"/>
        <v>14</v>
      </c>
      <c r="C1011" s="37">
        <f t="shared" si="381"/>
        <v>27</v>
      </c>
      <c r="D1011" s="37" t="str">
        <f t="shared" si="382"/>
        <v>2022_14_27</v>
      </c>
      <c r="E1011" s="37" t="str">
        <f t="shared" si="384"/>
        <v>4_27_14</v>
      </c>
      <c r="F1011" s="37">
        <f t="shared" si="385"/>
        <v>4</v>
      </c>
      <c r="G1011" s="37">
        <f t="shared" si="386"/>
        <v>98</v>
      </c>
      <c r="H1011" s="37">
        <f t="shared" si="387"/>
        <v>4098</v>
      </c>
      <c r="I1011" s="44">
        <v>2022</v>
      </c>
      <c r="J1011" s="44" t="s">
        <v>111</v>
      </c>
      <c r="K1011" s="44" t="s">
        <v>138</v>
      </c>
      <c r="L1011" s="44" t="str">
        <f t="shared" si="388"/>
        <v>2022_農業</v>
      </c>
      <c r="M1011" s="44" t="str">
        <f t="shared" si="389"/>
        <v>2022_農業_造園植栽</v>
      </c>
      <c r="N1011" s="44">
        <f t="shared" si="383"/>
        <v>4098</v>
      </c>
      <c r="P1011" s="44">
        <f t="shared" si="390"/>
        <v>1010</v>
      </c>
    </row>
    <row r="1012" spans="2:16" x14ac:dyDescent="0.2">
      <c r="B1012" s="37">
        <f t="shared" si="380"/>
        <v>14</v>
      </c>
      <c r="C1012" s="37">
        <f t="shared" si="381"/>
        <v>28</v>
      </c>
      <c r="D1012" s="37" t="str">
        <f t="shared" si="382"/>
        <v>2022_14_28</v>
      </c>
      <c r="E1012" s="37" t="str">
        <f t="shared" si="384"/>
        <v>4_28_14</v>
      </c>
      <c r="F1012" s="37">
        <f t="shared" si="385"/>
        <v>4</v>
      </c>
      <c r="G1012" s="37">
        <f t="shared" si="386"/>
        <v>99</v>
      </c>
      <c r="H1012" s="37">
        <f t="shared" si="387"/>
        <v>4099</v>
      </c>
      <c r="I1012" s="44">
        <v>2022</v>
      </c>
      <c r="J1012" s="44" t="s">
        <v>111</v>
      </c>
      <c r="K1012" s="44" t="s">
        <v>139</v>
      </c>
      <c r="L1012" s="44" t="str">
        <f t="shared" si="388"/>
        <v>2022_農業</v>
      </c>
      <c r="M1012" s="44" t="str">
        <f t="shared" si="389"/>
        <v>2022_農業_測量</v>
      </c>
      <c r="N1012" s="44">
        <f t="shared" si="383"/>
        <v>4099</v>
      </c>
      <c r="P1012" s="44">
        <f t="shared" si="390"/>
        <v>1011</v>
      </c>
    </row>
    <row r="1013" spans="2:16" x14ac:dyDescent="0.2">
      <c r="B1013" s="37">
        <f t="shared" si="380"/>
        <v>14</v>
      </c>
      <c r="C1013" s="37">
        <f t="shared" si="381"/>
        <v>29</v>
      </c>
      <c r="D1013" s="37" t="str">
        <f t="shared" si="382"/>
        <v>2022_14_29</v>
      </c>
      <c r="E1013" s="37" t="str">
        <f t="shared" si="384"/>
        <v>4_29_14</v>
      </c>
      <c r="F1013" s="37">
        <f t="shared" si="385"/>
        <v>4</v>
      </c>
      <c r="G1013" s="37">
        <f t="shared" si="386"/>
        <v>100</v>
      </c>
      <c r="H1013" s="37">
        <f t="shared" si="387"/>
        <v>4100</v>
      </c>
      <c r="I1013" s="44">
        <v>2022</v>
      </c>
      <c r="J1013" s="44" t="s">
        <v>111</v>
      </c>
      <c r="K1013" s="44" t="s">
        <v>140</v>
      </c>
      <c r="L1013" s="44" t="str">
        <f t="shared" si="388"/>
        <v>2022_農業</v>
      </c>
      <c r="M1013" s="44" t="str">
        <f t="shared" si="389"/>
        <v>2022_農業_生物活用</v>
      </c>
      <c r="N1013" s="44">
        <f t="shared" si="383"/>
        <v>4100</v>
      </c>
      <c r="P1013" s="44">
        <f t="shared" si="390"/>
        <v>1012</v>
      </c>
    </row>
    <row r="1014" spans="2:16" x14ac:dyDescent="0.2">
      <c r="B1014" s="37">
        <f t="shared" si="380"/>
        <v>14</v>
      </c>
      <c r="C1014" s="37">
        <f t="shared" si="381"/>
        <v>30</v>
      </c>
      <c r="D1014" s="37" t="str">
        <f t="shared" si="382"/>
        <v>2022_14_30</v>
      </c>
      <c r="E1014" s="37" t="str">
        <f t="shared" si="384"/>
        <v>4_30_14</v>
      </c>
      <c r="F1014" s="37">
        <f t="shared" si="385"/>
        <v>4</v>
      </c>
      <c r="G1014" s="37">
        <f t="shared" si="386"/>
        <v>101</v>
      </c>
      <c r="H1014" s="37">
        <f t="shared" si="387"/>
        <v>4101</v>
      </c>
      <c r="I1014" s="44">
        <v>2022</v>
      </c>
      <c r="J1014" s="44" t="s">
        <v>111</v>
      </c>
      <c r="K1014" s="44" t="s">
        <v>141</v>
      </c>
      <c r="L1014" s="44" t="str">
        <f t="shared" si="388"/>
        <v>2022_農業</v>
      </c>
      <c r="M1014" s="44" t="str">
        <f t="shared" si="389"/>
        <v>2022_農業_地域資源活用</v>
      </c>
      <c r="N1014" s="44">
        <f t="shared" si="383"/>
        <v>4101</v>
      </c>
      <c r="P1014" s="44">
        <f t="shared" si="390"/>
        <v>1013</v>
      </c>
    </row>
    <row r="1015" spans="2:16" x14ac:dyDescent="0.2">
      <c r="B1015" s="37">
        <f t="shared" si="380"/>
        <v>14</v>
      </c>
      <c r="C1015" s="37">
        <f t="shared" si="381"/>
        <v>31</v>
      </c>
      <c r="D1015" s="37" t="str">
        <f t="shared" si="382"/>
        <v>2022_14_31</v>
      </c>
      <c r="E1015" s="37" t="str">
        <f t="shared" si="384"/>
        <v>4_31_14</v>
      </c>
      <c r="F1015" s="37">
        <f t="shared" si="385"/>
        <v>4</v>
      </c>
      <c r="G1015" s="37">
        <f t="shared" si="386"/>
        <v>102</v>
      </c>
      <c r="H1015" s="37">
        <f t="shared" si="387"/>
        <v>4102</v>
      </c>
      <c r="I1015" s="44">
        <v>2022</v>
      </c>
      <c r="J1015" s="44" t="s">
        <v>111</v>
      </c>
      <c r="K1015" s="44" t="s">
        <v>568</v>
      </c>
      <c r="L1015" s="44" t="str">
        <f t="shared" si="388"/>
        <v>2022_農業</v>
      </c>
      <c r="M1015" s="44" t="str">
        <f t="shared" si="389"/>
        <v>2022_農業_学校設定科目</v>
      </c>
      <c r="N1015" s="44">
        <f t="shared" si="383"/>
        <v>4102</v>
      </c>
      <c r="P1015" s="44">
        <f t="shared" si="390"/>
        <v>1014</v>
      </c>
    </row>
    <row r="1016" spans="2:16" x14ac:dyDescent="0.2">
      <c r="B1016" s="37">
        <f t="shared" si="380"/>
        <v>15</v>
      </c>
      <c r="C1016" s="37">
        <f t="shared" si="381"/>
        <v>1</v>
      </c>
      <c r="D1016" s="37" t="str">
        <f t="shared" si="382"/>
        <v>2022_15_1</v>
      </c>
      <c r="E1016" s="37" t="str">
        <f t="shared" si="384"/>
        <v>4_1_15</v>
      </c>
      <c r="F1016" s="37">
        <f t="shared" si="385"/>
        <v>4</v>
      </c>
      <c r="G1016" s="37">
        <f t="shared" si="386"/>
        <v>103</v>
      </c>
      <c r="H1016" s="37">
        <f t="shared" si="387"/>
        <v>4103</v>
      </c>
      <c r="I1016" s="44">
        <v>2022</v>
      </c>
      <c r="J1016" s="44" t="s">
        <v>142</v>
      </c>
      <c r="K1016" s="44" t="s">
        <v>143</v>
      </c>
      <c r="L1016" s="44" t="str">
        <f t="shared" si="388"/>
        <v>2022_工業</v>
      </c>
      <c r="M1016" s="44" t="str">
        <f t="shared" si="389"/>
        <v>2022_工業_工業技術基礎</v>
      </c>
      <c r="N1016" s="44">
        <f t="shared" si="383"/>
        <v>4103</v>
      </c>
      <c r="P1016" s="44">
        <f t="shared" si="390"/>
        <v>1015</v>
      </c>
    </row>
    <row r="1017" spans="2:16" x14ac:dyDescent="0.2">
      <c r="B1017" s="37">
        <f t="shared" si="380"/>
        <v>15</v>
      </c>
      <c r="C1017" s="37">
        <f t="shared" si="381"/>
        <v>2</v>
      </c>
      <c r="D1017" s="37" t="str">
        <f t="shared" si="382"/>
        <v>2022_15_2</v>
      </c>
      <c r="E1017" s="37" t="str">
        <f>IF($I1017="","",$F1017&amp;"_"&amp;$C1017&amp;"_"&amp;$B1017)</f>
        <v>4_2_15</v>
      </c>
      <c r="F1017" s="37">
        <f t="shared" si="385"/>
        <v>4</v>
      </c>
      <c r="G1017" s="37">
        <f t="shared" si="386"/>
        <v>104</v>
      </c>
      <c r="H1017" s="37">
        <f t="shared" si="387"/>
        <v>4104</v>
      </c>
      <c r="I1017" s="44">
        <v>2022</v>
      </c>
      <c r="J1017" s="44" t="s">
        <v>142</v>
      </c>
      <c r="K1017" s="44" t="s">
        <v>666</v>
      </c>
      <c r="L1017" s="44" t="str">
        <f t="shared" si="388"/>
        <v>2022_工業</v>
      </c>
      <c r="M1017" s="44" t="str">
        <f t="shared" si="389"/>
        <v>2022_工業_課題研究</v>
      </c>
      <c r="N1017" s="44">
        <f t="shared" si="383"/>
        <v>4104</v>
      </c>
      <c r="P1017" s="44">
        <f t="shared" si="390"/>
        <v>1016</v>
      </c>
    </row>
    <row r="1018" spans="2:16" x14ac:dyDescent="0.2">
      <c r="B1018" s="123">
        <v>15</v>
      </c>
      <c r="C1018" s="123">
        <v>60</v>
      </c>
      <c r="D1018" s="123" t="str">
        <f t="shared" si="382"/>
        <v>2022_15_60</v>
      </c>
      <c r="E1018" s="123" t="str">
        <f>IF($I1018="","",$F1018&amp;"_"&amp;$C1018&amp;"_"&amp;$B1018)</f>
        <v>4_60_15</v>
      </c>
      <c r="F1018" s="123">
        <v>4</v>
      </c>
      <c r="G1018" s="123">
        <v>314</v>
      </c>
      <c r="H1018" s="123">
        <v>4314</v>
      </c>
      <c r="I1018" s="124">
        <v>2022</v>
      </c>
      <c r="J1018" s="124" t="s">
        <v>142</v>
      </c>
      <c r="K1018" s="124" t="s">
        <v>21161</v>
      </c>
      <c r="L1018" s="124" t="str">
        <f t="shared" si="388"/>
        <v>2022_工業</v>
      </c>
      <c r="M1018" s="124" t="str">
        <f t="shared" si="389"/>
        <v>2022_工業_実習</v>
      </c>
      <c r="N1018" s="124">
        <f t="shared" si="383"/>
        <v>4314</v>
      </c>
      <c r="O1018" s="124"/>
      <c r="P1018" s="124">
        <v>1226</v>
      </c>
    </row>
    <row r="1019" spans="2:16" x14ac:dyDescent="0.2">
      <c r="B1019" s="37">
        <f>IF($I1019="","",IF($I1017&lt;&gt;$I1019,1,IF($J1017&lt;&gt;$J1019,B1017+1,B1017)))</f>
        <v>15</v>
      </c>
      <c r="C1019" s="37">
        <f>IF($I1019="","",IF($J1017&lt;&gt;$J1019,1,C1017+1))</f>
        <v>3</v>
      </c>
      <c r="D1019" s="37" t="str">
        <f t="shared" si="382"/>
        <v>2022_15_3</v>
      </c>
      <c r="E1019" s="37" t="str">
        <f t="shared" si="384"/>
        <v>4_3_15</v>
      </c>
      <c r="F1019" s="37">
        <f>IF($I1019="","",IF($I1017&lt;&gt;$I1019,F1017+1,F1017))</f>
        <v>4</v>
      </c>
      <c r="G1019" s="37">
        <f>IF($I1019="","",IF($I1017&lt;&gt;$I1019,1,G1017+1))</f>
        <v>105</v>
      </c>
      <c r="H1019" s="37">
        <f t="shared" si="387"/>
        <v>4105</v>
      </c>
      <c r="I1019" s="44">
        <v>2022</v>
      </c>
      <c r="J1019" s="44" t="s">
        <v>142</v>
      </c>
      <c r="K1019" s="44" t="s">
        <v>145</v>
      </c>
      <c r="L1019" s="44" t="str">
        <f t="shared" si="388"/>
        <v>2022_工業</v>
      </c>
      <c r="M1019" s="44" t="str">
        <f t="shared" si="389"/>
        <v>2022_工業_製図</v>
      </c>
      <c r="N1019" s="44">
        <f t="shared" si="383"/>
        <v>4105</v>
      </c>
      <c r="P1019" s="44">
        <f>IF(COUNTIF(K1019,"*"&amp;$X$1&amp;"*"),P1017+1,P1017)</f>
        <v>1017</v>
      </c>
    </row>
    <row r="1020" spans="2:16" x14ac:dyDescent="0.2">
      <c r="B1020" s="37">
        <f t="shared" si="380"/>
        <v>15</v>
      </c>
      <c r="C1020" s="37">
        <f t="shared" si="381"/>
        <v>4</v>
      </c>
      <c r="D1020" s="37" t="str">
        <f t="shared" si="382"/>
        <v>2022_15_4</v>
      </c>
      <c r="E1020" s="37" t="str">
        <f t="shared" si="384"/>
        <v>4_4_15</v>
      </c>
      <c r="F1020" s="37">
        <f t="shared" si="385"/>
        <v>4</v>
      </c>
      <c r="G1020" s="37">
        <f t="shared" si="386"/>
        <v>106</v>
      </c>
      <c r="H1020" s="37">
        <f t="shared" si="387"/>
        <v>4106</v>
      </c>
      <c r="I1020" s="44">
        <v>2022</v>
      </c>
      <c r="J1020" s="44" t="s">
        <v>142</v>
      </c>
      <c r="K1020" s="44" t="s">
        <v>146</v>
      </c>
      <c r="L1020" s="44" t="str">
        <f t="shared" si="388"/>
        <v>2022_工業</v>
      </c>
      <c r="M1020" s="44" t="str">
        <f t="shared" si="389"/>
        <v>2022_工業_工業情報数理</v>
      </c>
      <c r="N1020" s="44">
        <f t="shared" si="383"/>
        <v>4106</v>
      </c>
      <c r="P1020" s="44">
        <f t="shared" si="390"/>
        <v>1018</v>
      </c>
    </row>
    <row r="1021" spans="2:16" x14ac:dyDescent="0.2">
      <c r="B1021" s="37">
        <f t="shared" si="380"/>
        <v>15</v>
      </c>
      <c r="C1021" s="37">
        <f t="shared" si="381"/>
        <v>5</v>
      </c>
      <c r="D1021" s="37" t="str">
        <f t="shared" si="382"/>
        <v>2022_15_5</v>
      </c>
      <c r="E1021" s="37" t="str">
        <f t="shared" si="384"/>
        <v>4_5_15</v>
      </c>
      <c r="F1021" s="37">
        <f t="shared" si="385"/>
        <v>4</v>
      </c>
      <c r="G1021" s="37">
        <f t="shared" si="386"/>
        <v>107</v>
      </c>
      <c r="H1021" s="37">
        <f t="shared" si="387"/>
        <v>4107</v>
      </c>
      <c r="I1021" s="44">
        <v>2022</v>
      </c>
      <c r="J1021" s="44" t="s">
        <v>142</v>
      </c>
      <c r="K1021" s="44" t="s">
        <v>147</v>
      </c>
      <c r="L1021" s="44" t="str">
        <f t="shared" si="388"/>
        <v>2022_工業</v>
      </c>
      <c r="M1021" s="44" t="str">
        <f t="shared" si="389"/>
        <v>2022_工業_工業材料技術</v>
      </c>
      <c r="N1021" s="44">
        <f t="shared" si="383"/>
        <v>4107</v>
      </c>
      <c r="P1021" s="44">
        <f t="shared" si="390"/>
        <v>1019</v>
      </c>
    </row>
    <row r="1022" spans="2:16" x14ac:dyDescent="0.2">
      <c r="B1022" s="37">
        <f t="shared" si="380"/>
        <v>15</v>
      </c>
      <c r="C1022" s="37">
        <f t="shared" si="381"/>
        <v>6</v>
      </c>
      <c r="D1022" s="37" t="str">
        <f t="shared" si="382"/>
        <v>2022_15_6</v>
      </c>
      <c r="E1022" s="37" t="str">
        <f t="shared" si="384"/>
        <v>4_6_15</v>
      </c>
      <c r="F1022" s="37">
        <f t="shared" si="385"/>
        <v>4</v>
      </c>
      <c r="G1022" s="37">
        <f t="shared" si="386"/>
        <v>108</v>
      </c>
      <c r="H1022" s="37">
        <f t="shared" si="387"/>
        <v>4108</v>
      </c>
      <c r="I1022" s="44">
        <v>2022</v>
      </c>
      <c r="J1022" s="44" t="s">
        <v>142</v>
      </c>
      <c r="K1022" s="44" t="s">
        <v>370</v>
      </c>
      <c r="L1022" s="44" t="str">
        <f t="shared" si="388"/>
        <v>2022_工業</v>
      </c>
      <c r="M1022" s="44" t="str">
        <f t="shared" si="389"/>
        <v>2022_工業_工業技術英語</v>
      </c>
      <c r="N1022" s="44">
        <f t="shared" si="383"/>
        <v>4108</v>
      </c>
      <c r="P1022" s="44">
        <f t="shared" si="390"/>
        <v>1020</v>
      </c>
    </row>
    <row r="1023" spans="2:16" x14ac:dyDescent="0.2">
      <c r="B1023" s="37">
        <f t="shared" si="380"/>
        <v>15</v>
      </c>
      <c r="C1023" s="37">
        <f t="shared" si="381"/>
        <v>7</v>
      </c>
      <c r="D1023" s="37" t="str">
        <f t="shared" si="382"/>
        <v>2022_15_7</v>
      </c>
      <c r="E1023" s="37" t="str">
        <f t="shared" si="384"/>
        <v>4_7_15</v>
      </c>
      <c r="F1023" s="37">
        <f t="shared" si="385"/>
        <v>4</v>
      </c>
      <c r="G1023" s="37">
        <f t="shared" si="386"/>
        <v>109</v>
      </c>
      <c r="H1023" s="37">
        <f t="shared" si="387"/>
        <v>4109</v>
      </c>
      <c r="I1023" s="44">
        <v>2022</v>
      </c>
      <c r="J1023" s="44" t="s">
        <v>142</v>
      </c>
      <c r="K1023" s="44" t="s">
        <v>658</v>
      </c>
      <c r="L1023" s="44" t="str">
        <f t="shared" si="388"/>
        <v>2022_工業</v>
      </c>
      <c r="M1023" s="44" t="str">
        <f t="shared" si="389"/>
        <v>2022_工業_工業管理技術</v>
      </c>
      <c r="N1023" s="44">
        <f t="shared" si="383"/>
        <v>4109</v>
      </c>
      <c r="P1023" s="44">
        <f t="shared" si="390"/>
        <v>1021</v>
      </c>
    </row>
    <row r="1024" spans="2:16" x14ac:dyDescent="0.2">
      <c r="B1024" s="37">
        <f t="shared" si="380"/>
        <v>15</v>
      </c>
      <c r="C1024" s="37">
        <f t="shared" si="381"/>
        <v>8</v>
      </c>
      <c r="D1024" s="37" t="str">
        <f t="shared" si="382"/>
        <v>2022_15_8</v>
      </c>
      <c r="E1024" s="37" t="str">
        <f t="shared" si="384"/>
        <v>4_8_15</v>
      </c>
      <c r="F1024" s="37">
        <f t="shared" si="385"/>
        <v>4</v>
      </c>
      <c r="G1024" s="37">
        <f t="shared" si="386"/>
        <v>110</v>
      </c>
      <c r="H1024" s="37">
        <f t="shared" si="387"/>
        <v>4110</v>
      </c>
      <c r="I1024" s="44">
        <v>2022</v>
      </c>
      <c r="J1024" s="44" t="s">
        <v>142</v>
      </c>
      <c r="K1024" s="44" t="s">
        <v>659</v>
      </c>
      <c r="L1024" s="44" t="str">
        <f t="shared" si="388"/>
        <v>2022_工業</v>
      </c>
      <c r="M1024" s="44" t="str">
        <f t="shared" si="389"/>
        <v>2022_工業_工業環境技術</v>
      </c>
      <c r="N1024" s="44">
        <f t="shared" si="383"/>
        <v>4110</v>
      </c>
      <c r="P1024" s="44">
        <f t="shared" si="390"/>
        <v>1022</v>
      </c>
    </row>
    <row r="1025" spans="2:16" x14ac:dyDescent="0.2">
      <c r="B1025" s="37">
        <f t="shared" si="380"/>
        <v>15</v>
      </c>
      <c r="C1025" s="37">
        <f t="shared" si="381"/>
        <v>9</v>
      </c>
      <c r="D1025" s="37" t="str">
        <f t="shared" si="382"/>
        <v>2022_15_9</v>
      </c>
      <c r="E1025" s="37" t="str">
        <f t="shared" si="384"/>
        <v>4_9_15</v>
      </c>
      <c r="F1025" s="37">
        <f t="shared" si="385"/>
        <v>4</v>
      </c>
      <c r="G1025" s="37">
        <f t="shared" si="386"/>
        <v>111</v>
      </c>
      <c r="H1025" s="37">
        <f t="shared" si="387"/>
        <v>4111</v>
      </c>
      <c r="I1025" s="44">
        <v>2022</v>
      </c>
      <c r="J1025" s="44" t="s">
        <v>142</v>
      </c>
      <c r="K1025" s="44" t="s">
        <v>660</v>
      </c>
      <c r="L1025" s="44" t="str">
        <f t="shared" si="388"/>
        <v>2022_工業</v>
      </c>
      <c r="M1025" s="44" t="str">
        <f t="shared" si="389"/>
        <v>2022_工業_機械工作</v>
      </c>
      <c r="N1025" s="44">
        <f t="shared" si="383"/>
        <v>4111</v>
      </c>
      <c r="P1025" s="44">
        <f t="shared" si="390"/>
        <v>1023</v>
      </c>
    </row>
    <row r="1026" spans="2:16" x14ac:dyDescent="0.2">
      <c r="B1026" s="37">
        <f t="shared" si="380"/>
        <v>15</v>
      </c>
      <c r="C1026" s="37">
        <f t="shared" si="381"/>
        <v>10</v>
      </c>
      <c r="D1026" s="37" t="str">
        <f t="shared" si="382"/>
        <v>2022_15_10</v>
      </c>
      <c r="E1026" s="37" t="str">
        <f t="shared" si="384"/>
        <v>4_10_15</v>
      </c>
      <c r="F1026" s="37">
        <f t="shared" si="385"/>
        <v>4</v>
      </c>
      <c r="G1026" s="37">
        <f t="shared" si="386"/>
        <v>112</v>
      </c>
      <c r="H1026" s="37">
        <f t="shared" si="387"/>
        <v>4112</v>
      </c>
      <c r="I1026" s="44">
        <v>2022</v>
      </c>
      <c r="J1026" s="44" t="s">
        <v>142</v>
      </c>
      <c r="K1026" s="44" t="s">
        <v>661</v>
      </c>
      <c r="L1026" s="44" t="str">
        <f t="shared" si="388"/>
        <v>2022_工業</v>
      </c>
      <c r="M1026" s="44" t="str">
        <f t="shared" si="389"/>
        <v>2022_工業_機械設計</v>
      </c>
      <c r="N1026" s="44">
        <f t="shared" si="383"/>
        <v>4112</v>
      </c>
      <c r="P1026" s="44">
        <f t="shared" si="390"/>
        <v>1024</v>
      </c>
    </row>
    <row r="1027" spans="2:16" x14ac:dyDescent="0.2">
      <c r="B1027" s="37">
        <f t="shared" ref="B1027:B1090" si="391">IF($I1027="","",IF($I1026&lt;&gt;$I1027,1,IF($J1026&lt;&gt;$J1027,B1026+1,B1026)))</f>
        <v>15</v>
      </c>
      <c r="C1027" s="37">
        <f t="shared" ref="C1027:C1090" si="392">IF($I1027="","",IF($J1026&lt;&gt;$J1027,1,C1026+1))</f>
        <v>11</v>
      </c>
      <c r="D1027" s="37" t="str">
        <f t="shared" ref="D1027:D1090" si="393">IF($I1027="","",$I1027&amp;"_"&amp;$B1027&amp;"_"&amp;$C1027)</f>
        <v>2022_15_11</v>
      </c>
      <c r="E1027" s="37" t="str">
        <f t="shared" si="384"/>
        <v>4_11_15</v>
      </c>
      <c r="F1027" s="37">
        <f t="shared" si="385"/>
        <v>4</v>
      </c>
      <c r="G1027" s="37">
        <f t="shared" si="386"/>
        <v>113</v>
      </c>
      <c r="H1027" s="37">
        <f t="shared" si="387"/>
        <v>4113</v>
      </c>
      <c r="I1027" s="44">
        <v>2022</v>
      </c>
      <c r="J1027" s="44" t="s">
        <v>142</v>
      </c>
      <c r="K1027" s="44" t="s">
        <v>151</v>
      </c>
      <c r="L1027" s="44" t="str">
        <f t="shared" si="388"/>
        <v>2022_工業</v>
      </c>
      <c r="M1027" s="44" t="str">
        <f t="shared" si="389"/>
        <v>2022_工業_原動機</v>
      </c>
      <c r="N1027" s="44">
        <f t="shared" ref="N1027:N1090" si="394">H1027</f>
        <v>4113</v>
      </c>
      <c r="P1027" s="44">
        <f t="shared" si="390"/>
        <v>1025</v>
      </c>
    </row>
    <row r="1028" spans="2:16" x14ac:dyDescent="0.2">
      <c r="B1028" s="37">
        <f t="shared" si="391"/>
        <v>15</v>
      </c>
      <c r="C1028" s="37">
        <f t="shared" si="392"/>
        <v>12</v>
      </c>
      <c r="D1028" s="37" t="str">
        <f t="shared" si="393"/>
        <v>2022_15_12</v>
      </c>
      <c r="E1028" s="37" t="str">
        <f t="shared" ref="E1028:E1091" si="395">IF($I1028="","",$F1028&amp;"_"&amp;$C1028&amp;"_"&amp;$B1028)</f>
        <v>4_12_15</v>
      </c>
      <c r="F1028" s="37">
        <f t="shared" ref="F1028:F1091" si="396">IF($I1028="","",IF($I1027&lt;&gt;$I1028,F1027+1,F1027))</f>
        <v>4</v>
      </c>
      <c r="G1028" s="37">
        <f t="shared" ref="G1028:G1091" si="397">IF($I1028="","",IF($I1027&lt;&gt;$I1028,1,G1027+1))</f>
        <v>114</v>
      </c>
      <c r="H1028" s="37">
        <f t="shared" ref="H1028:H1091" si="398">IF($I1028="","",1000*F1028+G1028)</f>
        <v>4114</v>
      </c>
      <c r="I1028" s="44">
        <v>2022</v>
      </c>
      <c r="J1028" s="44" t="s">
        <v>142</v>
      </c>
      <c r="K1028" s="44" t="s">
        <v>152</v>
      </c>
      <c r="L1028" s="44" t="str">
        <f t="shared" ref="L1028:L1091" si="399">$I1028&amp;"_"&amp;$J1028</f>
        <v>2022_工業</v>
      </c>
      <c r="M1028" s="44" t="str">
        <f t="shared" ref="M1028:M1091" si="400">$I1028&amp;"_"&amp;$J1028&amp;"_"&amp;$K1028</f>
        <v>2022_工業_電子機械</v>
      </c>
      <c r="N1028" s="44">
        <f t="shared" si="394"/>
        <v>4114</v>
      </c>
      <c r="P1028" s="44">
        <f t="shared" ref="P1028:P1091" si="401">IF(COUNTIF(K1028,"*"&amp;$X$1&amp;"*"),P1027+1,P1027)</f>
        <v>1026</v>
      </c>
    </row>
    <row r="1029" spans="2:16" x14ac:dyDescent="0.2">
      <c r="B1029" s="37">
        <f t="shared" si="391"/>
        <v>15</v>
      </c>
      <c r="C1029" s="37">
        <f t="shared" si="392"/>
        <v>13</v>
      </c>
      <c r="D1029" s="37" t="str">
        <f t="shared" si="393"/>
        <v>2022_15_13</v>
      </c>
      <c r="E1029" s="37" t="str">
        <f t="shared" si="395"/>
        <v>4_13_15</v>
      </c>
      <c r="F1029" s="37">
        <f t="shared" si="396"/>
        <v>4</v>
      </c>
      <c r="G1029" s="37">
        <f t="shared" si="397"/>
        <v>115</v>
      </c>
      <c r="H1029" s="37">
        <f t="shared" si="398"/>
        <v>4115</v>
      </c>
      <c r="I1029" s="44">
        <v>2022</v>
      </c>
      <c r="J1029" s="44" t="s">
        <v>142</v>
      </c>
      <c r="K1029" s="44" t="s">
        <v>153</v>
      </c>
      <c r="L1029" s="44" t="str">
        <f t="shared" si="399"/>
        <v>2022_工業</v>
      </c>
      <c r="M1029" s="44" t="str">
        <f t="shared" si="400"/>
        <v>2022_工業_生産技術</v>
      </c>
      <c r="N1029" s="44">
        <f t="shared" si="394"/>
        <v>4115</v>
      </c>
      <c r="P1029" s="44">
        <f t="shared" si="401"/>
        <v>1027</v>
      </c>
    </row>
    <row r="1030" spans="2:16" x14ac:dyDescent="0.2">
      <c r="B1030" s="37">
        <f t="shared" si="391"/>
        <v>15</v>
      </c>
      <c r="C1030" s="37">
        <f t="shared" si="392"/>
        <v>14</v>
      </c>
      <c r="D1030" s="37" t="str">
        <f t="shared" si="393"/>
        <v>2022_15_14</v>
      </c>
      <c r="E1030" s="37" t="str">
        <f t="shared" si="395"/>
        <v>4_14_15</v>
      </c>
      <c r="F1030" s="37">
        <f t="shared" si="396"/>
        <v>4</v>
      </c>
      <c r="G1030" s="37">
        <f t="shared" si="397"/>
        <v>116</v>
      </c>
      <c r="H1030" s="37">
        <f t="shared" si="398"/>
        <v>4116</v>
      </c>
      <c r="I1030" s="44">
        <v>2022</v>
      </c>
      <c r="J1030" s="44" t="s">
        <v>142</v>
      </c>
      <c r="K1030" s="44" t="s">
        <v>154</v>
      </c>
      <c r="L1030" s="44" t="str">
        <f t="shared" si="399"/>
        <v>2022_工業</v>
      </c>
      <c r="M1030" s="44" t="str">
        <f t="shared" si="400"/>
        <v>2022_工業_自動車工学</v>
      </c>
      <c r="N1030" s="44">
        <f t="shared" si="394"/>
        <v>4116</v>
      </c>
      <c r="P1030" s="44">
        <f t="shared" si="401"/>
        <v>1028</v>
      </c>
    </row>
    <row r="1031" spans="2:16" x14ac:dyDescent="0.2">
      <c r="B1031" s="37">
        <f t="shared" si="391"/>
        <v>15</v>
      </c>
      <c r="C1031" s="37">
        <f t="shared" si="392"/>
        <v>15</v>
      </c>
      <c r="D1031" s="37" t="str">
        <f t="shared" si="393"/>
        <v>2022_15_15</v>
      </c>
      <c r="E1031" s="37" t="str">
        <f t="shared" si="395"/>
        <v>4_15_15</v>
      </c>
      <c r="F1031" s="37">
        <f t="shared" si="396"/>
        <v>4</v>
      </c>
      <c r="G1031" s="37">
        <f t="shared" si="397"/>
        <v>117</v>
      </c>
      <c r="H1031" s="37">
        <f t="shared" si="398"/>
        <v>4117</v>
      </c>
      <c r="I1031" s="44">
        <v>2022</v>
      </c>
      <c r="J1031" s="44" t="s">
        <v>142</v>
      </c>
      <c r="K1031" s="44" t="s">
        <v>155</v>
      </c>
      <c r="L1031" s="44" t="str">
        <f t="shared" si="399"/>
        <v>2022_工業</v>
      </c>
      <c r="M1031" s="44" t="str">
        <f t="shared" si="400"/>
        <v>2022_工業_自動車整備</v>
      </c>
      <c r="N1031" s="44">
        <f t="shared" si="394"/>
        <v>4117</v>
      </c>
      <c r="P1031" s="44">
        <f t="shared" si="401"/>
        <v>1029</v>
      </c>
    </row>
    <row r="1032" spans="2:16" x14ac:dyDescent="0.2">
      <c r="B1032" s="37">
        <f t="shared" si="391"/>
        <v>15</v>
      </c>
      <c r="C1032" s="37">
        <f t="shared" si="392"/>
        <v>16</v>
      </c>
      <c r="D1032" s="37" t="str">
        <f t="shared" si="393"/>
        <v>2022_15_16</v>
      </c>
      <c r="E1032" s="37" t="str">
        <f t="shared" si="395"/>
        <v>4_16_15</v>
      </c>
      <c r="F1032" s="37">
        <f t="shared" si="396"/>
        <v>4</v>
      </c>
      <c r="G1032" s="37">
        <f t="shared" si="397"/>
        <v>118</v>
      </c>
      <c r="H1032" s="37">
        <f t="shared" si="398"/>
        <v>4118</v>
      </c>
      <c r="I1032" s="44">
        <v>2022</v>
      </c>
      <c r="J1032" s="44" t="s">
        <v>142</v>
      </c>
      <c r="K1032" s="44" t="s">
        <v>156</v>
      </c>
      <c r="L1032" s="44" t="str">
        <f t="shared" si="399"/>
        <v>2022_工業</v>
      </c>
      <c r="M1032" s="44" t="str">
        <f t="shared" si="400"/>
        <v>2022_工業_船舶工学</v>
      </c>
      <c r="N1032" s="44">
        <f t="shared" si="394"/>
        <v>4118</v>
      </c>
      <c r="P1032" s="44">
        <f t="shared" si="401"/>
        <v>1030</v>
      </c>
    </row>
    <row r="1033" spans="2:16" x14ac:dyDescent="0.2">
      <c r="B1033" s="37">
        <f t="shared" si="391"/>
        <v>15</v>
      </c>
      <c r="C1033" s="37">
        <f t="shared" si="392"/>
        <v>17</v>
      </c>
      <c r="D1033" s="37" t="str">
        <f t="shared" si="393"/>
        <v>2022_15_17</v>
      </c>
      <c r="E1033" s="37" t="str">
        <f t="shared" si="395"/>
        <v>4_17_15</v>
      </c>
      <c r="F1033" s="37">
        <f t="shared" si="396"/>
        <v>4</v>
      </c>
      <c r="G1033" s="37">
        <f t="shared" si="397"/>
        <v>119</v>
      </c>
      <c r="H1033" s="37">
        <f t="shared" si="398"/>
        <v>4119</v>
      </c>
      <c r="I1033" s="44">
        <v>2022</v>
      </c>
      <c r="J1033" s="44" t="s">
        <v>142</v>
      </c>
      <c r="K1033" s="44" t="s">
        <v>157</v>
      </c>
      <c r="L1033" s="44" t="str">
        <f t="shared" si="399"/>
        <v>2022_工業</v>
      </c>
      <c r="M1033" s="44" t="str">
        <f t="shared" si="400"/>
        <v>2022_工業_電気回路</v>
      </c>
      <c r="N1033" s="44">
        <f t="shared" si="394"/>
        <v>4119</v>
      </c>
      <c r="P1033" s="44">
        <f t="shared" si="401"/>
        <v>1031</v>
      </c>
    </row>
    <row r="1034" spans="2:16" x14ac:dyDescent="0.2">
      <c r="B1034" s="37">
        <f t="shared" si="391"/>
        <v>15</v>
      </c>
      <c r="C1034" s="37">
        <f t="shared" si="392"/>
        <v>18</v>
      </c>
      <c r="D1034" s="37" t="str">
        <f t="shared" si="393"/>
        <v>2022_15_18</v>
      </c>
      <c r="E1034" s="37" t="str">
        <f t="shared" si="395"/>
        <v>4_18_15</v>
      </c>
      <c r="F1034" s="37">
        <f t="shared" si="396"/>
        <v>4</v>
      </c>
      <c r="G1034" s="37">
        <f t="shared" si="397"/>
        <v>120</v>
      </c>
      <c r="H1034" s="37">
        <f t="shared" si="398"/>
        <v>4120</v>
      </c>
      <c r="I1034" s="44">
        <v>2022</v>
      </c>
      <c r="J1034" s="44" t="s">
        <v>142</v>
      </c>
      <c r="K1034" s="44" t="s">
        <v>158</v>
      </c>
      <c r="L1034" s="44" t="str">
        <f t="shared" si="399"/>
        <v>2022_工業</v>
      </c>
      <c r="M1034" s="44" t="str">
        <f t="shared" si="400"/>
        <v>2022_工業_電気機器</v>
      </c>
      <c r="N1034" s="44">
        <f t="shared" si="394"/>
        <v>4120</v>
      </c>
      <c r="P1034" s="44">
        <f t="shared" si="401"/>
        <v>1032</v>
      </c>
    </row>
    <row r="1035" spans="2:16" x14ac:dyDescent="0.2">
      <c r="B1035" s="37">
        <f t="shared" si="391"/>
        <v>15</v>
      </c>
      <c r="C1035" s="37">
        <f t="shared" si="392"/>
        <v>19</v>
      </c>
      <c r="D1035" s="37" t="str">
        <f t="shared" si="393"/>
        <v>2022_15_19</v>
      </c>
      <c r="E1035" s="37" t="str">
        <f t="shared" si="395"/>
        <v>4_19_15</v>
      </c>
      <c r="F1035" s="37">
        <f t="shared" si="396"/>
        <v>4</v>
      </c>
      <c r="G1035" s="37">
        <f t="shared" si="397"/>
        <v>121</v>
      </c>
      <c r="H1035" s="37">
        <f t="shared" si="398"/>
        <v>4121</v>
      </c>
      <c r="I1035" s="44">
        <v>2022</v>
      </c>
      <c r="J1035" s="44" t="s">
        <v>142</v>
      </c>
      <c r="K1035" s="44" t="s">
        <v>159</v>
      </c>
      <c r="L1035" s="44" t="str">
        <f t="shared" si="399"/>
        <v>2022_工業</v>
      </c>
      <c r="M1035" s="44" t="str">
        <f t="shared" si="400"/>
        <v>2022_工業_電力技術</v>
      </c>
      <c r="N1035" s="44">
        <f t="shared" si="394"/>
        <v>4121</v>
      </c>
      <c r="P1035" s="44">
        <f t="shared" si="401"/>
        <v>1033</v>
      </c>
    </row>
    <row r="1036" spans="2:16" x14ac:dyDescent="0.2">
      <c r="B1036" s="37">
        <f t="shared" si="391"/>
        <v>15</v>
      </c>
      <c r="C1036" s="37">
        <f t="shared" si="392"/>
        <v>20</v>
      </c>
      <c r="D1036" s="37" t="str">
        <f t="shared" si="393"/>
        <v>2022_15_20</v>
      </c>
      <c r="E1036" s="37" t="str">
        <f t="shared" si="395"/>
        <v>4_20_15</v>
      </c>
      <c r="F1036" s="37">
        <f t="shared" si="396"/>
        <v>4</v>
      </c>
      <c r="G1036" s="37">
        <f t="shared" si="397"/>
        <v>122</v>
      </c>
      <c r="H1036" s="37">
        <f t="shared" si="398"/>
        <v>4122</v>
      </c>
      <c r="I1036" s="44">
        <v>2022</v>
      </c>
      <c r="J1036" s="44" t="s">
        <v>142</v>
      </c>
      <c r="K1036" s="44" t="s">
        <v>160</v>
      </c>
      <c r="L1036" s="44" t="str">
        <f t="shared" si="399"/>
        <v>2022_工業</v>
      </c>
      <c r="M1036" s="44" t="str">
        <f t="shared" si="400"/>
        <v>2022_工業_電子技術</v>
      </c>
      <c r="N1036" s="44">
        <f t="shared" si="394"/>
        <v>4122</v>
      </c>
      <c r="P1036" s="44">
        <f t="shared" si="401"/>
        <v>1034</v>
      </c>
    </row>
    <row r="1037" spans="2:16" x14ac:dyDescent="0.2">
      <c r="B1037" s="37">
        <f t="shared" si="391"/>
        <v>15</v>
      </c>
      <c r="C1037" s="37">
        <f t="shared" si="392"/>
        <v>21</v>
      </c>
      <c r="D1037" s="37" t="str">
        <f t="shared" si="393"/>
        <v>2022_15_21</v>
      </c>
      <c r="E1037" s="37" t="str">
        <f t="shared" si="395"/>
        <v>4_21_15</v>
      </c>
      <c r="F1037" s="37">
        <f t="shared" si="396"/>
        <v>4</v>
      </c>
      <c r="G1037" s="37">
        <f t="shared" si="397"/>
        <v>123</v>
      </c>
      <c r="H1037" s="37">
        <f t="shared" si="398"/>
        <v>4123</v>
      </c>
      <c r="I1037" s="44">
        <v>2022</v>
      </c>
      <c r="J1037" s="44" t="s">
        <v>142</v>
      </c>
      <c r="K1037" s="44" t="s">
        <v>161</v>
      </c>
      <c r="L1037" s="44" t="str">
        <f t="shared" si="399"/>
        <v>2022_工業</v>
      </c>
      <c r="M1037" s="44" t="str">
        <f t="shared" si="400"/>
        <v>2022_工業_電子回路</v>
      </c>
      <c r="N1037" s="44">
        <f t="shared" si="394"/>
        <v>4123</v>
      </c>
      <c r="P1037" s="44">
        <f t="shared" si="401"/>
        <v>1035</v>
      </c>
    </row>
    <row r="1038" spans="2:16" x14ac:dyDescent="0.2">
      <c r="B1038" s="37">
        <f t="shared" si="391"/>
        <v>15</v>
      </c>
      <c r="C1038" s="37">
        <f t="shared" si="392"/>
        <v>22</v>
      </c>
      <c r="D1038" s="37" t="str">
        <f t="shared" si="393"/>
        <v>2022_15_22</v>
      </c>
      <c r="E1038" s="37" t="str">
        <f t="shared" si="395"/>
        <v>4_22_15</v>
      </c>
      <c r="F1038" s="37">
        <f t="shared" si="396"/>
        <v>4</v>
      </c>
      <c r="G1038" s="37">
        <f t="shared" si="397"/>
        <v>124</v>
      </c>
      <c r="H1038" s="37">
        <f t="shared" si="398"/>
        <v>4124</v>
      </c>
      <c r="I1038" s="44">
        <v>2022</v>
      </c>
      <c r="J1038" s="44" t="s">
        <v>142</v>
      </c>
      <c r="K1038" s="44" t="s">
        <v>162</v>
      </c>
      <c r="L1038" s="44" t="str">
        <f t="shared" si="399"/>
        <v>2022_工業</v>
      </c>
      <c r="M1038" s="44" t="str">
        <f t="shared" si="400"/>
        <v>2022_工業_電子計測制御</v>
      </c>
      <c r="N1038" s="44">
        <f t="shared" si="394"/>
        <v>4124</v>
      </c>
      <c r="P1038" s="44">
        <f t="shared" si="401"/>
        <v>1036</v>
      </c>
    </row>
    <row r="1039" spans="2:16" x14ac:dyDescent="0.2">
      <c r="B1039" s="37">
        <f t="shared" si="391"/>
        <v>15</v>
      </c>
      <c r="C1039" s="37">
        <f t="shared" si="392"/>
        <v>23</v>
      </c>
      <c r="D1039" s="37" t="str">
        <f t="shared" si="393"/>
        <v>2022_15_23</v>
      </c>
      <c r="E1039" s="37" t="str">
        <f t="shared" si="395"/>
        <v>4_23_15</v>
      </c>
      <c r="F1039" s="37">
        <f t="shared" si="396"/>
        <v>4</v>
      </c>
      <c r="G1039" s="37">
        <f t="shared" si="397"/>
        <v>125</v>
      </c>
      <c r="H1039" s="37">
        <f t="shared" si="398"/>
        <v>4125</v>
      </c>
      <c r="I1039" s="44">
        <v>2022</v>
      </c>
      <c r="J1039" s="44" t="s">
        <v>142</v>
      </c>
      <c r="K1039" s="44" t="s">
        <v>163</v>
      </c>
      <c r="L1039" s="44" t="str">
        <f t="shared" si="399"/>
        <v>2022_工業</v>
      </c>
      <c r="M1039" s="44" t="str">
        <f t="shared" si="400"/>
        <v>2022_工業_通信技術</v>
      </c>
      <c r="N1039" s="44">
        <f t="shared" si="394"/>
        <v>4125</v>
      </c>
      <c r="P1039" s="44">
        <f t="shared" si="401"/>
        <v>1037</v>
      </c>
    </row>
    <row r="1040" spans="2:16" x14ac:dyDescent="0.2">
      <c r="B1040" s="37">
        <f t="shared" si="391"/>
        <v>15</v>
      </c>
      <c r="C1040" s="37">
        <f t="shared" si="392"/>
        <v>24</v>
      </c>
      <c r="D1040" s="37" t="str">
        <f t="shared" si="393"/>
        <v>2022_15_24</v>
      </c>
      <c r="E1040" s="37" t="str">
        <f t="shared" si="395"/>
        <v>4_24_15</v>
      </c>
      <c r="F1040" s="37">
        <f t="shared" si="396"/>
        <v>4</v>
      </c>
      <c r="G1040" s="37">
        <f t="shared" si="397"/>
        <v>126</v>
      </c>
      <c r="H1040" s="37">
        <f t="shared" si="398"/>
        <v>4126</v>
      </c>
      <c r="I1040" s="44">
        <v>2022</v>
      </c>
      <c r="J1040" s="44" t="s">
        <v>142</v>
      </c>
      <c r="K1040" s="44" t="s">
        <v>164</v>
      </c>
      <c r="L1040" s="44" t="str">
        <f t="shared" si="399"/>
        <v>2022_工業</v>
      </c>
      <c r="M1040" s="44" t="str">
        <f t="shared" si="400"/>
        <v>2022_工業_プログラミング技術</v>
      </c>
      <c r="N1040" s="44">
        <f t="shared" si="394"/>
        <v>4126</v>
      </c>
      <c r="P1040" s="44">
        <f t="shared" si="401"/>
        <v>1038</v>
      </c>
    </row>
    <row r="1041" spans="2:16" x14ac:dyDescent="0.2">
      <c r="B1041" s="37">
        <f t="shared" si="391"/>
        <v>15</v>
      </c>
      <c r="C1041" s="37">
        <f t="shared" si="392"/>
        <v>25</v>
      </c>
      <c r="D1041" s="37" t="str">
        <f t="shared" si="393"/>
        <v>2022_15_25</v>
      </c>
      <c r="E1041" s="37" t="str">
        <f t="shared" si="395"/>
        <v>4_25_15</v>
      </c>
      <c r="F1041" s="37">
        <f t="shared" si="396"/>
        <v>4</v>
      </c>
      <c r="G1041" s="37">
        <f t="shared" si="397"/>
        <v>127</v>
      </c>
      <c r="H1041" s="37">
        <f t="shared" si="398"/>
        <v>4127</v>
      </c>
      <c r="I1041" s="44">
        <v>2022</v>
      </c>
      <c r="J1041" s="44" t="s">
        <v>142</v>
      </c>
      <c r="K1041" s="44" t="s">
        <v>165</v>
      </c>
      <c r="L1041" s="44" t="str">
        <f t="shared" si="399"/>
        <v>2022_工業</v>
      </c>
      <c r="M1041" s="44" t="str">
        <f t="shared" si="400"/>
        <v>2022_工業_ハードウェア技術</v>
      </c>
      <c r="N1041" s="44">
        <f t="shared" si="394"/>
        <v>4127</v>
      </c>
      <c r="P1041" s="44">
        <f t="shared" si="401"/>
        <v>1039</v>
      </c>
    </row>
    <row r="1042" spans="2:16" x14ac:dyDescent="0.2">
      <c r="B1042" s="37">
        <f t="shared" si="391"/>
        <v>15</v>
      </c>
      <c r="C1042" s="37">
        <f t="shared" si="392"/>
        <v>26</v>
      </c>
      <c r="D1042" s="37" t="str">
        <f t="shared" si="393"/>
        <v>2022_15_26</v>
      </c>
      <c r="E1042" s="37" t="str">
        <f t="shared" si="395"/>
        <v>4_26_15</v>
      </c>
      <c r="F1042" s="37">
        <f t="shared" si="396"/>
        <v>4</v>
      </c>
      <c r="G1042" s="37">
        <f t="shared" si="397"/>
        <v>128</v>
      </c>
      <c r="H1042" s="37">
        <f t="shared" si="398"/>
        <v>4128</v>
      </c>
      <c r="I1042" s="44">
        <v>2022</v>
      </c>
      <c r="J1042" s="44" t="s">
        <v>142</v>
      </c>
      <c r="K1042" s="44" t="s">
        <v>166</v>
      </c>
      <c r="L1042" s="44" t="str">
        <f t="shared" si="399"/>
        <v>2022_工業</v>
      </c>
      <c r="M1042" s="44" t="str">
        <f t="shared" si="400"/>
        <v>2022_工業_ソフトウェア技術</v>
      </c>
      <c r="N1042" s="44">
        <f t="shared" si="394"/>
        <v>4128</v>
      </c>
      <c r="P1042" s="44">
        <f t="shared" si="401"/>
        <v>1040</v>
      </c>
    </row>
    <row r="1043" spans="2:16" x14ac:dyDescent="0.2">
      <c r="B1043" s="37">
        <f t="shared" si="391"/>
        <v>15</v>
      </c>
      <c r="C1043" s="37">
        <f t="shared" si="392"/>
        <v>27</v>
      </c>
      <c r="D1043" s="37" t="str">
        <f t="shared" si="393"/>
        <v>2022_15_27</v>
      </c>
      <c r="E1043" s="37" t="str">
        <f t="shared" si="395"/>
        <v>4_27_15</v>
      </c>
      <c r="F1043" s="37">
        <f t="shared" si="396"/>
        <v>4</v>
      </c>
      <c r="G1043" s="37">
        <f t="shared" si="397"/>
        <v>129</v>
      </c>
      <c r="H1043" s="37">
        <f t="shared" si="398"/>
        <v>4129</v>
      </c>
      <c r="I1043" s="44">
        <v>2022</v>
      </c>
      <c r="J1043" s="44" t="s">
        <v>142</v>
      </c>
      <c r="K1043" s="44" t="s">
        <v>167</v>
      </c>
      <c r="L1043" s="44" t="str">
        <f t="shared" si="399"/>
        <v>2022_工業</v>
      </c>
      <c r="M1043" s="44" t="str">
        <f t="shared" si="400"/>
        <v>2022_工業_コンピュータシステム技術</v>
      </c>
      <c r="N1043" s="44">
        <f t="shared" si="394"/>
        <v>4129</v>
      </c>
      <c r="P1043" s="44">
        <f t="shared" si="401"/>
        <v>1041</v>
      </c>
    </row>
    <row r="1044" spans="2:16" x14ac:dyDescent="0.2">
      <c r="B1044" s="37">
        <f t="shared" si="391"/>
        <v>15</v>
      </c>
      <c r="C1044" s="37">
        <f t="shared" si="392"/>
        <v>28</v>
      </c>
      <c r="D1044" s="37" t="str">
        <f t="shared" si="393"/>
        <v>2022_15_28</v>
      </c>
      <c r="E1044" s="37" t="str">
        <f t="shared" si="395"/>
        <v>4_28_15</v>
      </c>
      <c r="F1044" s="37">
        <f t="shared" si="396"/>
        <v>4</v>
      </c>
      <c r="G1044" s="37">
        <f t="shared" si="397"/>
        <v>130</v>
      </c>
      <c r="H1044" s="37">
        <f t="shared" si="398"/>
        <v>4130</v>
      </c>
      <c r="I1044" s="44">
        <v>2022</v>
      </c>
      <c r="J1044" s="44" t="s">
        <v>142</v>
      </c>
      <c r="K1044" s="44" t="s">
        <v>168</v>
      </c>
      <c r="L1044" s="44" t="str">
        <f t="shared" si="399"/>
        <v>2022_工業</v>
      </c>
      <c r="M1044" s="44" t="str">
        <f t="shared" si="400"/>
        <v>2022_工業_建築構造</v>
      </c>
      <c r="N1044" s="44">
        <f t="shared" si="394"/>
        <v>4130</v>
      </c>
      <c r="P1044" s="44">
        <f t="shared" si="401"/>
        <v>1042</v>
      </c>
    </row>
    <row r="1045" spans="2:16" x14ac:dyDescent="0.2">
      <c r="B1045" s="37">
        <f t="shared" si="391"/>
        <v>15</v>
      </c>
      <c r="C1045" s="37">
        <f t="shared" si="392"/>
        <v>29</v>
      </c>
      <c r="D1045" s="37" t="str">
        <f t="shared" si="393"/>
        <v>2022_15_29</v>
      </c>
      <c r="E1045" s="37" t="str">
        <f t="shared" si="395"/>
        <v>4_29_15</v>
      </c>
      <c r="F1045" s="37">
        <f t="shared" si="396"/>
        <v>4</v>
      </c>
      <c r="G1045" s="37">
        <f t="shared" si="397"/>
        <v>131</v>
      </c>
      <c r="H1045" s="37">
        <f t="shared" si="398"/>
        <v>4131</v>
      </c>
      <c r="I1045" s="44">
        <v>2022</v>
      </c>
      <c r="J1045" s="44" t="s">
        <v>142</v>
      </c>
      <c r="K1045" s="44" t="s">
        <v>169</v>
      </c>
      <c r="L1045" s="44" t="str">
        <f t="shared" si="399"/>
        <v>2022_工業</v>
      </c>
      <c r="M1045" s="44" t="str">
        <f t="shared" si="400"/>
        <v>2022_工業_建築計画</v>
      </c>
      <c r="N1045" s="44">
        <f t="shared" si="394"/>
        <v>4131</v>
      </c>
      <c r="P1045" s="44">
        <f t="shared" si="401"/>
        <v>1043</v>
      </c>
    </row>
    <row r="1046" spans="2:16" x14ac:dyDescent="0.2">
      <c r="B1046" s="37">
        <f t="shared" si="391"/>
        <v>15</v>
      </c>
      <c r="C1046" s="37">
        <f t="shared" si="392"/>
        <v>30</v>
      </c>
      <c r="D1046" s="37" t="str">
        <f t="shared" si="393"/>
        <v>2022_15_30</v>
      </c>
      <c r="E1046" s="37" t="str">
        <f t="shared" si="395"/>
        <v>4_30_15</v>
      </c>
      <c r="F1046" s="37">
        <f t="shared" si="396"/>
        <v>4</v>
      </c>
      <c r="G1046" s="37">
        <f t="shared" si="397"/>
        <v>132</v>
      </c>
      <c r="H1046" s="37">
        <f t="shared" si="398"/>
        <v>4132</v>
      </c>
      <c r="I1046" s="44">
        <v>2022</v>
      </c>
      <c r="J1046" s="44" t="s">
        <v>142</v>
      </c>
      <c r="K1046" s="44" t="s">
        <v>170</v>
      </c>
      <c r="L1046" s="44" t="str">
        <f t="shared" si="399"/>
        <v>2022_工業</v>
      </c>
      <c r="M1046" s="44" t="str">
        <f t="shared" si="400"/>
        <v>2022_工業_建築構造設計</v>
      </c>
      <c r="N1046" s="44">
        <f t="shared" si="394"/>
        <v>4132</v>
      </c>
      <c r="P1046" s="44">
        <f t="shared" si="401"/>
        <v>1044</v>
      </c>
    </row>
    <row r="1047" spans="2:16" x14ac:dyDescent="0.2">
      <c r="B1047" s="37">
        <f t="shared" si="391"/>
        <v>15</v>
      </c>
      <c r="C1047" s="37">
        <f t="shared" si="392"/>
        <v>31</v>
      </c>
      <c r="D1047" s="37" t="str">
        <f t="shared" si="393"/>
        <v>2022_15_31</v>
      </c>
      <c r="E1047" s="37" t="str">
        <f t="shared" si="395"/>
        <v>4_31_15</v>
      </c>
      <c r="F1047" s="37">
        <f t="shared" si="396"/>
        <v>4</v>
      </c>
      <c r="G1047" s="37">
        <f t="shared" si="397"/>
        <v>133</v>
      </c>
      <c r="H1047" s="37">
        <f t="shared" si="398"/>
        <v>4133</v>
      </c>
      <c r="I1047" s="44">
        <v>2022</v>
      </c>
      <c r="J1047" s="44" t="s">
        <v>142</v>
      </c>
      <c r="K1047" s="44" t="s">
        <v>171</v>
      </c>
      <c r="L1047" s="44" t="str">
        <f t="shared" si="399"/>
        <v>2022_工業</v>
      </c>
      <c r="M1047" s="44" t="str">
        <f t="shared" si="400"/>
        <v>2022_工業_建築施工</v>
      </c>
      <c r="N1047" s="44">
        <f t="shared" si="394"/>
        <v>4133</v>
      </c>
      <c r="P1047" s="44">
        <f t="shared" si="401"/>
        <v>1045</v>
      </c>
    </row>
    <row r="1048" spans="2:16" x14ac:dyDescent="0.2">
      <c r="B1048" s="37">
        <f t="shared" si="391"/>
        <v>15</v>
      </c>
      <c r="C1048" s="37">
        <f t="shared" si="392"/>
        <v>32</v>
      </c>
      <c r="D1048" s="37" t="str">
        <f t="shared" si="393"/>
        <v>2022_15_32</v>
      </c>
      <c r="E1048" s="37" t="str">
        <f t="shared" si="395"/>
        <v>4_32_15</v>
      </c>
      <c r="F1048" s="37">
        <f t="shared" si="396"/>
        <v>4</v>
      </c>
      <c r="G1048" s="37">
        <f t="shared" si="397"/>
        <v>134</v>
      </c>
      <c r="H1048" s="37">
        <f t="shared" si="398"/>
        <v>4134</v>
      </c>
      <c r="I1048" s="44">
        <v>2022</v>
      </c>
      <c r="J1048" s="44" t="s">
        <v>142</v>
      </c>
      <c r="K1048" s="44" t="s">
        <v>172</v>
      </c>
      <c r="L1048" s="44" t="str">
        <f t="shared" si="399"/>
        <v>2022_工業</v>
      </c>
      <c r="M1048" s="44" t="str">
        <f t="shared" si="400"/>
        <v>2022_工業_建築法規</v>
      </c>
      <c r="N1048" s="44">
        <f t="shared" si="394"/>
        <v>4134</v>
      </c>
      <c r="P1048" s="44">
        <f t="shared" si="401"/>
        <v>1046</v>
      </c>
    </row>
    <row r="1049" spans="2:16" x14ac:dyDescent="0.2">
      <c r="B1049" s="37">
        <f t="shared" si="391"/>
        <v>15</v>
      </c>
      <c r="C1049" s="37">
        <f t="shared" si="392"/>
        <v>33</v>
      </c>
      <c r="D1049" s="37" t="str">
        <f t="shared" si="393"/>
        <v>2022_15_33</v>
      </c>
      <c r="E1049" s="37" t="str">
        <f t="shared" si="395"/>
        <v>4_33_15</v>
      </c>
      <c r="F1049" s="37">
        <f t="shared" si="396"/>
        <v>4</v>
      </c>
      <c r="G1049" s="37">
        <f t="shared" si="397"/>
        <v>135</v>
      </c>
      <c r="H1049" s="37">
        <f t="shared" si="398"/>
        <v>4135</v>
      </c>
      <c r="I1049" s="44">
        <v>2022</v>
      </c>
      <c r="J1049" s="44" t="s">
        <v>142</v>
      </c>
      <c r="K1049" s="44" t="s">
        <v>173</v>
      </c>
      <c r="L1049" s="44" t="str">
        <f t="shared" si="399"/>
        <v>2022_工業</v>
      </c>
      <c r="M1049" s="44" t="str">
        <f t="shared" si="400"/>
        <v>2022_工業_設備計画</v>
      </c>
      <c r="N1049" s="44">
        <f t="shared" si="394"/>
        <v>4135</v>
      </c>
      <c r="P1049" s="44">
        <f t="shared" si="401"/>
        <v>1047</v>
      </c>
    </row>
    <row r="1050" spans="2:16" x14ac:dyDescent="0.2">
      <c r="B1050" s="37">
        <f t="shared" si="391"/>
        <v>15</v>
      </c>
      <c r="C1050" s="37">
        <f t="shared" si="392"/>
        <v>34</v>
      </c>
      <c r="D1050" s="37" t="str">
        <f t="shared" si="393"/>
        <v>2022_15_34</v>
      </c>
      <c r="E1050" s="37" t="str">
        <f t="shared" si="395"/>
        <v>4_34_15</v>
      </c>
      <c r="F1050" s="37">
        <f t="shared" si="396"/>
        <v>4</v>
      </c>
      <c r="G1050" s="37">
        <f t="shared" si="397"/>
        <v>136</v>
      </c>
      <c r="H1050" s="37">
        <f t="shared" si="398"/>
        <v>4136</v>
      </c>
      <c r="I1050" s="44">
        <v>2022</v>
      </c>
      <c r="J1050" s="44" t="s">
        <v>142</v>
      </c>
      <c r="K1050" s="44" t="s">
        <v>174</v>
      </c>
      <c r="L1050" s="44" t="str">
        <f t="shared" si="399"/>
        <v>2022_工業</v>
      </c>
      <c r="M1050" s="44" t="str">
        <f t="shared" si="400"/>
        <v>2022_工業_空気調和設備</v>
      </c>
      <c r="N1050" s="44">
        <f t="shared" si="394"/>
        <v>4136</v>
      </c>
      <c r="P1050" s="44">
        <f t="shared" si="401"/>
        <v>1048</v>
      </c>
    </row>
    <row r="1051" spans="2:16" x14ac:dyDescent="0.2">
      <c r="B1051" s="37">
        <f t="shared" si="391"/>
        <v>15</v>
      </c>
      <c r="C1051" s="37">
        <f t="shared" si="392"/>
        <v>35</v>
      </c>
      <c r="D1051" s="37" t="str">
        <f t="shared" si="393"/>
        <v>2022_15_35</v>
      </c>
      <c r="E1051" s="37" t="str">
        <f t="shared" si="395"/>
        <v>4_35_15</v>
      </c>
      <c r="F1051" s="37">
        <f t="shared" si="396"/>
        <v>4</v>
      </c>
      <c r="G1051" s="37">
        <f t="shared" si="397"/>
        <v>137</v>
      </c>
      <c r="H1051" s="37">
        <f t="shared" si="398"/>
        <v>4137</v>
      </c>
      <c r="I1051" s="44">
        <v>2022</v>
      </c>
      <c r="J1051" s="44" t="s">
        <v>142</v>
      </c>
      <c r="K1051" s="44" t="s">
        <v>175</v>
      </c>
      <c r="L1051" s="44" t="str">
        <f t="shared" si="399"/>
        <v>2022_工業</v>
      </c>
      <c r="M1051" s="44" t="str">
        <f t="shared" si="400"/>
        <v>2022_工業_衛生・防災設備</v>
      </c>
      <c r="N1051" s="44">
        <f t="shared" si="394"/>
        <v>4137</v>
      </c>
      <c r="P1051" s="44">
        <f t="shared" si="401"/>
        <v>1049</v>
      </c>
    </row>
    <row r="1052" spans="2:16" x14ac:dyDescent="0.2">
      <c r="B1052" s="37">
        <f t="shared" si="391"/>
        <v>15</v>
      </c>
      <c r="C1052" s="37">
        <f t="shared" si="392"/>
        <v>36</v>
      </c>
      <c r="D1052" s="37" t="str">
        <f t="shared" si="393"/>
        <v>2022_15_36</v>
      </c>
      <c r="E1052" s="37" t="str">
        <f t="shared" si="395"/>
        <v>4_36_15</v>
      </c>
      <c r="F1052" s="37">
        <f t="shared" si="396"/>
        <v>4</v>
      </c>
      <c r="G1052" s="37">
        <f t="shared" si="397"/>
        <v>138</v>
      </c>
      <c r="H1052" s="37">
        <f t="shared" si="398"/>
        <v>4138</v>
      </c>
      <c r="I1052" s="44">
        <v>2022</v>
      </c>
      <c r="J1052" s="44" t="s">
        <v>142</v>
      </c>
      <c r="K1052" s="44" t="s">
        <v>139</v>
      </c>
      <c r="L1052" s="44" t="str">
        <f t="shared" si="399"/>
        <v>2022_工業</v>
      </c>
      <c r="M1052" s="44" t="str">
        <f t="shared" si="400"/>
        <v>2022_工業_測量</v>
      </c>
      <c r="N1052" s="44">
        <f t="shared" si="394"/>
        <v>4138</v>
      </c>
      <c r="P1052" s="44">
        <f t="shared" si="401"/>
        <v>1050</v>
      </c>
    </row>
    <row r="1053" spans="2:16" x14ac:dyDescent="0.2">
      <c r="B1053" s="37">
        <f t="shared" si="391"/>
        <v>15</v>
      </c>
      <c r="C1053" s="37">
        <f t="shared" si="392"/>
        <v>37</v>
      </c>
      <c r="D1053" s="37" t="str">
        <f t="shared" si="393"/>
        <v>2022_15_37</v>
      </c>
      <c r="E1053" s="37" t="str">
        <f t="shared" si="395"/>
        <v>4_37_15</v>
      </c>
      <c r="F1053" s="37">
        <f t="shared" si="396"/>
        <v>4</v>
      </c>
      <c r="G1053" s="37">
        <f t="shared" si="397"/>
        <v>139</v>
      </c>
      <c r="H1053" s="37">
        <f t="shared" si="398"/>
        <v>4139</v>
      </c>
      <c r="I1053" s="44">
        <v>2022</v>
      </c>
      <c r="J1053" s="44" t="s">
        <v>142</v>
      </c>
      <c r="K1053" s="44" t="s">
        <v>176</v>
      </c>
      <c r="L1053" s="44" t="str">
        <f t="shared" si="399"/>
        <v>2022_工業</v>
      </c>
      <c r="M1053" s="44" t="str">
        <f t="shared" si="400"/>
        <v>2022_工業_土木基盤力学</v>
      </c>
      <c r="N1053" s="44">
        <f t="shared" si="394"/>
        <v>4139</v>
      </c>
      <c r="P1053" s="44">
        <f t="shared" si="401"/>
        <v>1051</v>
      </c>
    </row>
    <row r="1054" spans="2:16" x14ac:dyDescent="0.2">
      <c r="B1054" s="37">
        <f t="shared" si="391"/>
        <v>15</v>
      </c>
      <c r="C1054" s="37">
        <f t="shared" si="392"/>
        <v>38</v>
      </c>
      <c r="D1054" s="37" t="str">
        <f t="shared" si="393"/>
        <v>2022_15_38</v>
      </c>
      <c r="E1054" s="37" t="str">
        <f t="shared" si="395"/>
        <v>4_38_15</v>
      </c>
      <c r="F1054" s="37">
        <f t="shared" si="396"/>
        <v>4</v>
      </c>
      <c r="G1054" s="37">
        <f t="shared" si="397"/>
        <v>140</v>
      </c>
      <c r="H1054" s="37">
        <f t="shared" si="398"/>
        <v>4140</v>
      </c>
      <c r="I1054" s="44">
        <v>2022</v>
      </c>
      <c r="J1054" s="44" t="s">
        <v>142</v>
      </c>
      <c r="K1054" s="44" t="s">
        <v>177</v>
      </c>
      <c r="L1054" s="44" t="str">
        <f t="shared" si="399"/>
        <v>2022_工業</v>
      </c>
      <c r="M1054" s="44" t="str">
        <f t="shared" si="400"/>
        <v>2022_工業_土木構造設計</v>
      </c>
      <c r="N1054" s="44">
        <f t="shared" si="394"/>
        <v>4140</v>
      </c>
      <c r="P1054" s="44">
        <f t="shared" si="401"/>
        <v>1052</v>
      </c>
    </row>
    <row r="1055" spans="2:16" x14ac:dyDescent="0.2">
      <c r="B1055" s="37">
        <f t="shared" si="391"/>
        <v>15</v>
      </c>
      <c r="C1055" s="37">
        <f t="shared" si="392"/>
        <v>39</v>
      </c>
      <c r="D1055" s="37" t="str">
        <f t="shared" si="393"/>
        <v>2022_15_39</v>
      </c>
      <c r="E1055" s="37" t="str">
        <f t="shared" si="395"/>
        <v>4_39_15</v>
      </c>
      <c r="F1055" s="37">
        <f t="shared" si="396"/>
        <v>4</v>
      </c>
      <c r="G1055" s="37">
        <f t="shared" si="397"/>
        <v>141</v>
      </c>
      <c r="H1055" s="37">
        <f t="shared" si="398"/>
        <v>4141</v>
      </c>
      <c r="I1055" s="44">
        <v>2022</v>
      </c>
      <c r="J1055" s="44" t="s">
        <v>142</v>
      </c>
      <c r="K1055" s="44" t="s">
        <v>178</v>
      </c>
      <c r="L1055" s="44" t="str">
        <f t="shared" si="399"/>
        <v>2022_工業</v>
      </c>
      <c r="M1055" s="44" t="str">
        <f t="shared" si="400"/>
        <v>2022_工業_土木施工</v>
      </c>
      <c r="N1055" s="44">
        <f t="shared" si="394"/>
        <v>4141</v>
      </c>
      <c r="P1055" s="44">
        <f t="shared" si="401"/>
        <v>1053</v>
      </c>
    </row>
    <row r="1056" spans="2:16" x14ac:dyDescent="0.2">
      <c r="B1056" s="37">
        <f t="shared" si="391"/>
        <v>15</v>
      </c>
      <c r="C1056" s="37">
        <f t="shared" si="392"/>
        <v>40</v>
      </c>
      <c r="D1056" s="37" t="str">
        <f t="shared" si="393"/>
        <v>2022_15_40</v>
      </c>
      <c r="E1056" s="37" t="str">
        <f t="shared" si="395"/>
        <v>4_40_15</v>
      </c>
      <c r="F1056" s="37">
        <f t="shared" si="396"/>
        <v>4</v>
      </c>
      <c r="G1056" s="37">
        <f t="shared" si="397"/>
        <v>142</v>
      </c>
      <c r="H1056" s="37">
        <f t="shared" si="398"/>
        <v>4142</v>
      </c>
      <c r="I1056" s="44">
        <v>2022</v>
      </c>
      <c r="J1056" s="44" t="s">
        <v>142</v>
      </c>
      <c r="K1056" s="44" t="s">
        <v>179</v>
      </c>
      <c r="L1056" s="44" t="str">
        <f t="shared" si="399"/>
        <v>2022_工業</v>
      </c>
      <c r="M1056" s="44" t="str">
        <f t="shared" si="400"/>
        <v>2022_工業_社会基盤工学</v>
      </c>
      <c r="N1056" s="44">
        <f t="shared" si="394"/>
        <v>4142</v>
      </c>
      <c r="P1056" s="44">
        <f t="shared" si="401"/>
        <v>1054</v>
      </c>
    </row>
    <row r="1057" spans="2:16" x14ac:dyDescent="0.2">
      <c r="B1057" s="37">
        <f t="shared" si="391"/>
        <v>15</v>
      </c>
      <c r="C1057" s="37">
        <f t="shared" si="392"/>
        <v>41</v>
      </c>
      <c r="D1057" s="37" t="str">
        <f t="shared" si="393"/>
        <v>2022_15_41</v>
      </c>
      <c r="E1057" s="37" t="str">
        <f t="shared" si="395"/>
        <v>4_41_15</v>
      </c>
      <c r="F1057" s="37">
        <f t="shared" si="396"/>
        <v>4</v>
      </c>
      <c r="G1057" s="37">
        <f t="shared" si="397"/>
        <v>143</v>
      </c>
      <c r="H1057" s="37">
        <f t="shared" si="398"/>
        <v>4143</v>
      </c>
      <c r="I1057" s="44">
        <v>2022</v>
      </c>
      <c r="J1057" s="44" t="s">
        <v>142</v>
      </c>
      <c r="K1057" s="44" t="s">
        <v>180</v>
      </c>
      <c r="L1057" s="44" t="str">
        <f t="shared" si="399"/>
        <v>2022_工業</v>
      </c>
      <c r="M1057" s="44" t="str">
        <f t="shared" si="400"/>
        <v>2022_工業_工業化学</v>
      </c>
      <c r="N1057" s="44">
        <f t="shared" si="394"/>
        <v>4143</v>
      </c>
      <c r="P1057" s="44">
        <f t="shared" si="401"/>
        <v>1055</v>
      </c>
    </row>
    <row r="1058" spans="2:16" x14ac:dyDescent="0.2">
      <c r="B1058" s="37">
        <f t="shared" si="391"/>
        <v>15</v>
      </c>
      <c r="C1058" s="37">
        <f t="shared" si="392"/>
        <v>42</v>
      </c>
      <c r="D1058" s="37" t="str">
        <f t="shared" si="393"/>
        <v>2022_15_42</v>
      </c>
      <c r="E1058" s="37" t="str">
        <f t="shared" si="395"/>
        <v>4_42_15</v>
      </c>
      <c r="F1058" s="37">
        <f t="shared" si="396"/>
        <v>4</v>
      </c>
      <c r="G1058" s="37">
        <f t="shared" si="397"/>
        <v>144</v>
      </c>
      <c r="H1058" s="37">
        <f t="shared" si="398"/>
        <v>4144</v>
      </c>
      <c r="I1058" s="44">
        <v>2022</v>
      </c>
      <c r="J1058" s="44" t="s">
        <v>142</v>
      </c>
      <c r="K1058" s="44" t="s">
        <v>181</v>
      </c>
      <c r="L1058" s="44" t="str">
        <f t="shared" si="399"/>
        <v>2022_工業</v>
      </c>
      <c r="M1058" s="44" t="str">
        <f t="shared" si="400"/>
        <v>2022_工業_化学工学</v>
      </c>
      <c r="N1058" s="44">
        <f t="shared" si="394"/>
        <v>4144</v>
      </c>
      <c r="P1058" s="44">
        <f t="shared" si="401"/>
        <v>1056</v>
      </c>
    </row>
    <row r="1059" spans="2:16" x14ac:dyDescent="0.2">
      <c r="B1059" s="37">
        <f t="shared" si="391"/>
        <v>15</v>
      </c>
      <c r="C1059" s="37">
        <f t="shared" si="392"/>
        <v>43</v>
      </c>
      <c r="D1059" s="37" t="str">
        <f t="shared" si="393"/>
        <v>2022_15_43</v>
      </c>
      <c r="E1059" s="37" t="str">
        <f t="shared" si="395"/>
        <v>4_43_15</v>
      </c>
      <c r="F1059" s="37">
        <f t="shared" si="396"/>
        <v>4</v>
      </c>
      <c r="G1059" s="37">
        <f t="shared" si="397"/>
        <v>145</v>
      </c>
      <c r="H1059" s="37">
        <f t="shared" si="398"/>
        <v>4145</v>
      </c>
      <c r="I1059" s="44">
        <v>2022</v>
      </c>
      <c r="J1059" s="44" t="s">
        <v>142</v>
      </c>
      <c r="K1059" s="44" t="s">
        <v>182</v>
      </c>
      <c r="L1059" s="44" t="str">
        <f t="shared" si="399"/>
        <v>2022_工業</v>
      </c>
      <c r="M1059" s="44" t="str">
        <f t="shared" si="400"/>
        <v>2022_工業_地球環境化学</v>
      </c>
      <c r="N1059" s="44">
        <f t="shared" si="394"/>
        <v>4145</v>
      </c>
      <c r="P1059" s="44">
        <f t="shared" si="401"/>
        <v>1057</v>
      </c>
    </row>
    <row r="1060" spans="2:16" x14ac:dyDescent="0.2">
      <c r="B1060" s="37">
        <f t="shared" si="391"/>
        <v>15</v>
      </c>
      <c r="C1060" s="37">
        <f t="shared" si="392"/>
        <v>44</v>
      </c>
      <c r="D1060" s="37" t="str">
        <f t="shared" si="393"/>
        <v>2022_15_44</v>
      </c>
      <c r="E1060" s="37" t="str">
        <f t="shared" si="395"/>
        <v>4_44_15</v>
      </c>
      <c r="F1060" s="37">
        <f t="shared" si="396"/>
        <v>4</v>
      </c>
      <c r="G1060" s="37">
        <f t="shared" si="397"/>
        <v>146</v>
      </c>
      <c r="H1060" s="37">
        <f t="shared" si="398"/>
        <v>4146</v>
      </c>
      <c r="I1060" s="44">
        <v>2022</v>
      </c>
      <c r="J1060" s="44" t="s">
        <v>142</v>
      </c>
      <c r="K1060" s="44" t="s">
        <v>183</v>
      </c>
      <c r="L1060" s="44" t="str">
        <f t="shared" si="399"/>
        <v>2022_工業</v>
      </c>
      <c r="M1060" s="44" t="str">
        <f t="shared" si="400"/>
        <v>2022_工業_材料製造技術</v>
      </c>
      <c r="N1060" s="44">
        <f t="shared" si="394"/>
        <v>4146</v>
      </c>
      <c r="P1060" s="44">
        <f t="shared" si="401"/>
        <v>1058</v>
      </c>
    </row>
    <row r="1061" spans="2:16" x14ac:dyDescent="0.2">
      <c r="B1061" s="37">
        <f t="shared" si="391"/>
        <v>15</v>
      </c>
      <c r="C1061" s="37">
        <f t="shared" si="392"/>
        <v>45</v>
      </c>
      <c r="D1061" s="37" t="str">
        <f t="shared" si="393"/>
        <v>2022_15_45</v>
      </c>
      <c r="E1061" s="37" t="str">
        <f t="shared" si="395"/>
        <v>4_45_15</v>
      </c>
      <c r="F1061" s="37">
        <f t="shared" si="396"/>
        <v>4</v>
      </c>
      <c r="G1061" s="37">
        <f t="shared" si="397"/>
        <v>147</v>
      </c>
      <c r="H1061" s="37">
        <f t="shared" si="398"/>
        <v>4147</v>
      </c>
      <c r="I1061" s="44">
        <v>2022</v>
      </c>
      <c r="J1061" s="44" t="s">
        <v>142</v>
      </c>
      <c r="K1061" s="44" t="s">
        <v>184</v>
      </c>
      <c r="L1061" s="44" t="str">
        <f t="shared" si="399"/>
        <v>2022_工業</v>
      </c>
      <c r="M1061" s="44" t="str">
        <f t="shared" si="400"/>
        <v>2022_工業_材料工学</v>
      </c>
      <c r="N1061" s="44">
        <f t="shared" si="394"/>
        <v>4147</v>
      </c>
      <c r="P1061" s="44">
        <f t="shared" si="401"/>
        <v>1059</v>
      </c>
    </row>
    <row r="1062" spans="2:16" x14ac:dyDescent="0.2">
      <c r="B1062" s="37">
        <f t="shared" si="391"/>
        <v>15</v>
      </c>
      <c r="C1062" s="37">
        <f t="shared" si="392"/>
        <v>46</v>
      </c>
      <c r="D1062" s="37" t="str">
        <f t="shared" si="393"/>
        <v>2022_15_46</v>
      </c>
      <c r="E1062" s="37" t="str">
        <f t="shared" si="395"/>
        <v>4_46_15</v>
      </c>
      <c r="F1062" s="37">
        <f t="shared" si="396"/>
        <v>4</v>
      </c>
      <c r="G1062" s="37">
        <f t="shared" si="397"/>
        <v>148</v>
      </c>
      <c r="H1062" s="37">
        <f t="shared" si="398"/>
        <v>4148</v>
      </c>
      <c r="I1062" s="44">
        <v>2022</v>
      </c>
      <c r="J1062" s="44" t="s">
        <v>142</v>
      </c>
      <c r="K1062" s="44" t="s">
        <v>185</v>
      </c>
      <c r="L1062" s="44" t="str">
        <f t="shared" si="399"/>
        <v>2022_工業</v>
      </c>
      <c r="M1062" s="44" t="str">
        <f t="shared" si="400"/>
        <v>2022_工業_材料加工</v>
      </c>
      <c r="N1062" s="44">
        <f t="shared" si="394"/>
        <v>4148</v>
      </c>
      <c r="P1062" s="44">
        <f t="shared" si="401"/>
        <v>1060</v>
      </c>
    </row>
    <row r="1063" spans="2:16" x14ac:dyDescent="0.2">
      <c r="B1063" s="37">
        <f t="shared" si="391"/>
        <v>15</v>
      </c>
      <c r="C1063" s="37">
        <f t="shared" si="392"/>
        <v>47</v>
      </c>
      <c r="D1063" s="37" t="str">
        <f t="shared" si="393"/>
        <v>2022_15_47</v>
      </c>
      <c r="E1063" s="37" t="str">
        <f t="shared" si="395"/>
        <v>4_47_15</v>
      </c>
      <c r="F1063" s="37">
        <f t="shared" si="396"/>
        <v>4</v>
      </c>
      <c r="G1063" s="37">
        <f t="shared" si="397"/>
        <v>149</v>
      </c>
      <c r="H1063" s="37">
        <f t="shared" si="398"/>
        <v>4149</v>
      </c>
      <c r="I1063" s="44">
        <v>2022</v>
      </c>
      <c r="J1063" s="44" t="s">
        <v>142</v>
      </c>
      <c r="K1063" s="44" t="s">
        <v>662</v>
      </c>
      <c r="L1063" s="44" t="str">
        <f t="shared" si="399"/>
        <v>2022_工業</v>
      </c>
      <c r="M1063" s="44" t="str">
        <f t="shared" si="400"/>
        <v>2022_工業_セラミック化学</v>
      </c>
      <c r="N1063" s="44">
        <f t="shared" si="394"/>
        <v>4149</v>
      </c>
      <c r="P1063" s="44">
        <f t="shared" si="401"/>
        <v>1061</v>
      </c>
    </row>
    <row r="1064" spans="2:16" x14ac:dyDescent="0.2">
      <c r="B1064" s="37">
        <f t="shared" si="391"/>
        <v>15</v>
      </c>
      <c r="C1064" s="37">
        <f t="shared" si="392"/>
        <v>48</v>
      </c>
      <c r="D1064" s="37" t="str">
        <f t="shared" si="393"/>
        <v>2022_15_48</v>
      </c>
      <c r="E1064" s="37" t="str">
        <f t="shared" si="395"/>
        <v>4_48_15</v>
      </c>
      <c r="F1064" s="37">
        <f t="shared" si="396"/>
        <v>4</v>
      </c>
      <c r="G1064" s="37">
        <f t="shared" si="397"/>
        <v>150</v>
      </c>
      <c r="H1064" s="37">
        <f t="shared" si="398"/>
        <v>4150</v>
      </c>
      <c r="I1064" s="44">
        <v>2022</v>
      </c>
      <c r="J1064" s="44" t="s">
        <v>142</v>
      </c>
      <c r="K1064" s="44" t="s">
        <v>663</v>
      </c>
      <c r="L1064" s="44" t="str">
        <f t="shared" si="399"/>
        <v>2022_工業</v>
      </c>
      <c r="M1064" s="44" t="str">
        <f t="shared" si="400"/>
        <v>2022_工業_セラミック技術</v>
      </c>
      <c r="N1064" s="44">
        <f t="shared" si="394"/>
        <v>4150</v>
      </c>
      <c r="P1064" s="44">
        <f t="shared" si="401"/>
        <v>1062</v>
      </c>
    </row>
    <row r="1065" spans="2:16" x14ac:dyDescent="0.2">
      <c r="B1065" s="37">
        <f t="shared" si="391"/>
        <v>15</v>
      </c>
      <c r="C1065" s="37">
        <f t="shared" si="392"/>
        <v>49</v>
      </c>
      <c r="D1065" s="37" t="str">
        <f t="shared" si="393"/>
        <v>2022_15_49</v>
      </c>
      <c r="E1065" s="37" t="str">
        <f t="shared" si="395"/>
        <v>4_49_15</v>
      </c>
      <c r="F1065" s="37">
        <f t="shared" si="396"/>
        <v>4</v>
      </c>
      <c r="G1065" s="37">
        <f t="shared" si="397"/>
        <v>151</v>
      </c>
      <c r="H1065" s="37">
        <f t="shared" si="398"/>
        <v>4151</v>
      </c>
      <c r="I1065" s="44">
        <v>2022</v>
      </c>
      <c r="J1065" s="44" t="s">
        <v>142</v>
      </c>
      <c r="K1065" s="44" t="s">
        <v>188</v>
      </c>
      <c r="L1065" s="44" t="str">
        <f t="shared" si="399"/>
        <v>2022_工業</v>
      </c>
      <c r="M1065" s="44" t="str">
        <f t="shared" si="400"/>
        <v>2022_工業_セラミック工業</v>
      </c>
      <c r="N1065" s="44">
        <f t="shared" si="394"/>
        <v>4151</v>
      </c>
      <c r="P1065" s="44">
        <f t="shared" si="401"/>
        <v>1063</v>
      </c>
    </row>
    <row r="1066" spans="2:16" x14ac:dyDescent="0.2">
      <c r="B1066" s="37">
        <f t="shared" si="391"/>
        <v>15</v>
      </c>
      <c r="C1066" s="37">
        <f t="shared" si="392"/>
        <v>50</v>
      </c>
      <c r="D1066" s="37" t="str">
        <f t="shared" si="393"/>
        <v>2022_15_50</v>
      </c>
      <c r="E1066" s="37" t="str">
        <f t="shared" si="395"/>
        <v>4_50_15</v>
      </c>
      <c r="F1066" s="37">
        <f t="shared" si="396"/>
        <v>4</v>
      </c>
      <c r="G1066" s="37">
        <f t="shared" si="397"/>
        <v>152</v>
      </c>
      <c r="H1066" s="37">
        <f t="shared" si="398"/>
        <v>4152</v>
      </c>
      <c r="I1066" s="44">
        <v>2022</v>
      </c>
      <c r="J1066" s="44" t="s">
        <v>142</v>
      </c>
      <c r="K1066" s="44" t="s">
        <v>189</v>
      </c>
      <c r="L1066" s="44" t="str">
        <f t="shared" si="399"/>
        <v>2022_工業</v>
      </c>
      <c r="M1066" s="44" t="str">
        <f t="shared" si="400"/>
        <v>2022_工業_繊維製品</v>
      </c>
      <c r="N1066" s="44">
        <f t="shared" si="394"/>
        <v>4152</v>
      </c>
      <c r="P1066" s="44">
        <f t="shared" si="401"/>
        <v>1064</v>
      </c>
    </row>
    <row r="1067" spans="2:16" x14ac:dyDescent="0.2">
      <c r="B1067" s="37">
        <f t="shared" si="391"/>
        <v>15</v>
      </c>
      <c r="C1067" s="37">
        <f t="shared" si="392"/>
        <v>51</v>
      </c>
      <c r="D1067" s="37" t="str">
        <f t="shared" si="393"/>
        <v>2022_15_51</v>
      </c>
      <c r="E1067" s="37" t="str">
        <f t="shared" si="395"/>
        <v>4_51_15</v>
      </c>
      <c r="F1067" s="37">
        <f t="shared" si="396"/>
        <v>4</v>
      </c>
      <c r="G1067" s="37">
        <f t="shared" si="397"/>
        <v>153</v>
      </c>
      <c r="H1067" s="37">
        <f t="shared" si="398"/>
        <v>4153</v>
      </c>
      <c r="I1067" s="44">
        <v>2022</v>
      </c>
      <c r="J1067" s="44" t="s">
        <v>142</v>
      </c>
      <c r="K1067" s="44" t="s">
        <v>190</v>
      </c>
      <c r="L1067" s="44" t="str">
        <f t="shared" si="399"/>
        <v>2022_工業</v>
      </c>
      <c r="M1067" s="44" t="str">
        <f t="shared" si="400"/>
        <v>2022_工業_繊維・染色技術</v>
      </c>
      <c r="N1067" s="44">
        <f t="shared" si="394"/>
        <v>4153</v>
      </c>
      <c r="P1067" s="44">
        <f t="shared" si="401"/>
        <v>1065</v>
      </c>
    </row>
    <row r="1068" spans="2:16" x14ac:dyDescent="0.2">
      <c r="B1068" s="37">
        <f t="shared" si="391"/>
        <v>15</v>
      </c>
      <c r="C1068" s="37">
        <f t="shared" si="392"/>
        <v>52</v>
      </c>
      <c r="D1068" s="37" t="str">
        <f t="shared" si="393"/>
        <v>2022_15_52</v>
      </c>
      <c r="E1068" s="37" t="str">
        <f t="shared" si="395"/>
        <v>4_52_15</v>
      </c>
      <c r="F1068" s="37">
        <f t="shared" si="396"/>
        <v>4</v>
      </c>
      <c r="G1068" s="37">
        <f t="shared" si="397"/>
        <v>154</v>
      </c>
      <c r="H1068" s="37">
        <f t="shared" si="398"/>
        <v>4154</v>
      </c>
      <c r="I1068" s="44">
        <v>2022</v>
      </c>
      <c r="J1068" s="44" t="s">
        <v>142</v>
      </c>
      <c r="K1068" s="44" t="s">
        <v>191</v>
      </c>
      <c r="L1068" s="44" t="str">
        <f t="shared" si="399"/>
        <v>2022_工業</v>
      </c>
      <c r="M1068" s="44" t="str">
        <f t="shared" si="400"/>
        <v>2022_工業_染織デザイン</v>
      </c>
      <c r="N1068" s="44">
        <f t="shared" si="394"/>
        <v>4154</v>
      </c>
      <c r="P1068" s="44">
        <f t="shared" si="401"/>
        <v>1066</v>
      </c>
    </row>
    <row r="1069" spans="2:16" x14ac:dyDescent="0.2">
      <c r="B1069" s="37">
        <f t="shared" si="391"/>
        <v>15</v>
      </c>
      <c r="C1069" s="37">
        <f t="shared" si="392"/>
        <v>53</v>
      </c>
      <c r="D1069" s="37" t="str">
        <f t="shared" si="393"/>
        <v>2022_15_53</v>
      </c>
      <c r="E1069" s="37" t="str">
        <f t="shared" si="395"/>
        <v>4_53_15</v>
      </c>
      <c r="F1069" s="37">
        <f t="shared" si="396"/>
        <v>4</v>
      </c>
      <c r="G1069" s="37">
        <f t="shared" si="397"/>
        <v>155</v>
      </c>
      <c r="H1069" s="37">
        <f t="shared" si="398"/>
        <v>4155</v>
      </c>
      <c r="I1069" s="44">
        <v>2022</v>
      </c>
      <c r="J1069" s="44" t="s">
        <v>142</v>
      </c>
      <c r="K1069" s="44" t="s">
        <v>192</v>
      </c>
      <c r="L1069" s="44" t="str">
        <f t="shared" si="399"/>
        <v>2022_工業</v>
      </c>
      <c r="M1069" s="44" t="str">
        <f t="shared" si="400"/>
        <v>2022_工業_インテリア計画</v>
      </c>
      <c r="N1069" s="44">
        <f t="shared" si="394"/>
        <v>4155</v>
      </c>
      <c r="P1069" s="44">
        <f t="shared" si="401"/>
        <v>1067</v>
      </c>
    </row>
    <row r="1070" spans="2:16" x14ac:dyDescent="0.2">
      <c r="B1070" s="37">
        <f t="shared" si="391"/>
        <v>15</v>
      </c>
      <c r="C1070" s="37">
        <f t="shared" si="392"/>
        <v>54</v>
      </c>
      <c r="D1070" s="37" t="str">
        <f t="shared" si="393"/>
        <v>2022_15_54</v>
      </c>
      <c r="E1070" s="37" t="str">
        <f t="shared" si="395"/>
        <v>4_54_15</v>
      </c>
      <c r="F1070" s="37">
        <f t="shared" si="396"/>
        <v>4</v>
      </c>
      <c r="G1070" s="37">
        <f t="shared" si="397"/>
        <v>156</v>
      </c>
      <c r="H1070" s="37">
        <f t="shared" si="398"/>
        <v>4156</v>
      </c>
      <c r="I1070" s="44">
        <v>2022</v>
      </c>
      <c r="J1070" s="44" t="s">
        <v>142</v>
      </c>
      <c r="K1070" s="44" t="s">
        <v>193</v>
      </c>
      <c r="L1070" s="44" t="str">
        <f t="shared" si="399"/>
        <v>2022_工業</v>
      </c>
      <c r="M1070" s="44" t="str">
        <f t="shared" si="400"/>
        <v>2022_工業_インテリア装備</v>
      </c>
      <c r="N1070" s="44">
        <f t="shared" si="394"/>
        <v>4156</v>
      </c>
      <c r="P1070" s="44">
        <f t="shared" si="401"/>
        <v>1068</v>
      </c>
    </row>
    <row r="1071" spans="2:16" x14ac:dyDescent="0.2">
      <c r="B1071" s="37">
        <f t="shared" si="391"/>
        <v>15</v>
      </c>
      <c r="C1071" s="37">
        <f t="shared" si="392"/>
        <v>55</v>
      </c>
      <c r="D1071" s="37" t="str">
        <f t="shared" si="393"/>
        <v>2022_15_55</v>
      </c>
      <c r="E1071" s="37" t="str">
        <f t="shared" si="395"/>
        <v>4_55_15</v>
      </c>
      <c r="F1071" s="37">
        <f t="shared" si="396"/>
        <v>4</v>
      </c>
      <c r="G1071" s="37">
        <f t="shared" si="397"/>
        <v>157</v>
      </c>
      <c r="H1071" s="37">
        <f t="shared" si="398"/>
        <v>4157</v>
      </c>
      <c r="I1071" s="44">
        <v>2022</v>
      </c>
      <c r="J1071" s="44" t="s">
        <v>142</v>
      </c>
      <c r="K1071" s="44" t="s">
        <v>194</v>
      </c>
      <c r="L1071" s="44" t="str">
        <f t="shared" si="399"/>
        <v>2022_工業</v>
      </c>
      <c r="M1071" s="44" t="str">
        <f t="shared" si="400"/>
        <v>2022_工業_インテリアエレメント生産</v>
      </c>
      <c r="N1071" s="44">
        <f t="shared" si="394"/>
        <v>4157</v>
      </c>
      <c r="P1071" s="44">
        <f t="shared" si="401"/>
        <v>1069</v>
      </c>
    </row>
    <row r="1072" spans="2:16" x14ac:dyDescent="0.2">
      <c r="B1072" s="37">
        <f t="shared" si="391"/>
        <v>15</v>
      </c>
      <c r="C1072" s="37">
        <f t="shared" si="392"/>
        <v>56</v>
      </c>
      <c r="D1072" s="37" t="str">
        <f t="shared" si="393"/>
        <v>2022_15_56</v>
      </c>
      <c r="E1072" s="37" t="str">
        <f t="shared" si="395"/>
        <v>4_56_15</v>
      </c>
      <c r="F1072" s="37">
        <f t="shared" si="396"/>
        <v>4</v>
      </c>
      <c r="G1072" s="37">
        <f t="shared" si="397"/>
        <v>158</v>
      </c>
      <c r="H1072" s="37">
        <f t="shared" si="398"/>
        <v>4158</v>
      </c>
      <c r="I1072" s="44">
        <v>2022</v>
      </c>
      <c r="J1072" s="44" t="s">
        <v>142</v>
      </c>
      <c r="K1072" s="44" t="s">
        <v>195</v>
      </c>
      <c r="L1072" s="44" t="str">
        <f t="shared" si="399"/>
        <v>2022_工業</v>
      </c>
      <c r="M1072" s="44" t="str">
        <f t="shared" si="400"/>
        <v>2022_工業_デザイン実践</v>
      </c>
      <c r="N1072" s="44">
        <f t="shared" si="394"/>
        <v>4158</v>
      </c>
      <c r="P1072" s="44">
        <f t="shared" si="401"/>
        <v>1070</v>
      </c>
    </row>
    <row r="1073" spans="2:16" x14ac:dyDescent="0.2">
      <c r="B1073" s="37">
        <f t="shared" si="391"/>
        <v>15</v>
      </c>
      <c r="C1073" s="37">
        <f t="shared" si="392"/>
        <v>57</v>
      </c>
      <c r="D1073" s="37" t="str">
        <f t="shared" si="393"/>
        <v>2022_15_57</v>
      </c>
      <c r="E1073" s="37" t="str">
        <f t="shared" si="395"/>
        <v>4_57_15</v>
      </c>
      <c r="F1073" s="37">
        <f t="shared" si="396"/>
        <v>4</v>
      </c>
      <c r="G1073" s="37">
        <f t="shared" si="397"/>
        <v>159</v>
      </c>
      <c r="H1073" s="37">
        <f t="shared" si="398"/>
        <v>4159</v>
      </c>
      <c r="I1073" s="44">
        <v>2022</v>
      </c>
      <c r="J1073" s="44" t="s">
        <v>142</v>
      </c>
      <c r="K1073" s="44" t="s">
        <v>196</v>
      </c>
      <c r="L1073" s="44" t="str">
        <f t="shared" si="399"/>
        <v>2022_工業</v>
      </c>
      <c r="M1073" s="44" t="str">
        <f t="shared" si="400"/>
        <v>2022_工業_デザイン材料</v>
      </c>
      <c r="N1073" s="44">
        <f t="shared" si="394"/>
        <v>4159</v>
      </c>
      <c r="P1073" s="44">
        <f t="shared" si="401"/>
        <v>1071</v>
      </c>
    </row>
    <row r="1074" spans="2:16" x14ac:dyDescent="0.2">
      <c r="B1074" s="37">
        <f t="shared" si="391"/>
        <v>15</v>
      </c>
      <c r="C1074" s="37">
        <f t="shared" si="392"/>
        <v>58</v>
      </c>
      <c r="D1074" s="37" t="str">
        <f t="shared" si="393"/>
        <v>2022_15_58</v>
      </c>
      <c r="E1074" s="37" t="str">
        <f t="shared" si="395"/>
        <v>4_58_15</v>
      </c>
      <c r="F1074" s="37">
        <f t="shared" si="396"/>
        <v>4</v>
      </c>
      <c r="G1074" s="37">
        <f t="shared" si="397"/>
        <v>160</v>
      </c>
      <c r="H1074" s="37">
        <f t="shared" si="398"/>
        <v>4160</v>
      </c>
      <c r="I1074" s="44">
        <v>2022</v>
      </c>
      <c r="J1074" s="44" t="s">
        <v>142</v>
      </c>
      <c r="K1074" s="44" t="s">
        <v>197</v>
      </c>
      <c r="L1074" s="44" t="str">
        <f t="shared" si="399"/>
        <v>2022_工業</v>
      </c>
      <c r="M1074" s="44" t="str">
        <f t="shared" si="400"/>
        <v>2022_工業_デザイン史</v>
      </c>
      <c r="N1074" s="44">
        <f t="shared" si="394"/>
        <v>4160</v>
      </c>
      <c r="P1074" s="44">
        <f t="shared" si="401"/>
        <v>1072</v>
      </c>
    </row>
    <row r="1075" spans="2:16" x14ac:dyDescent="0.2">
      <c r="B1075" s="37">
        <f t="shared" si="391"/>
        <v>15</v>
      </c>
      <c r="C1075" s="37">
        <f t="shared" si="392"/>
        <v>59</v>
      </c>
      <c r="D1075" s="37" t="str">
        <f t="shared" si="393"/>
        <v>2022_15_59</v>
      </c>
      <c r="E1075" s="37" t="str">
        <f t="shared" si="395"/>
        <v>4_59_15</v>
      </c>
      <c r="F1075" s="37">
        <f t="shared" si="396"/>
        <v>4</v>
      </c>
      <c r="G1075" s="37">
        <f t="shared" si="397"/>
        <v>161</v>
      </c>
      <c r="H1075" s="37">
        <f t="shared" si="398"/>
        <v>4161</v>
      </c>
      <c r="I1075" s="44">
        <v>2022</v>
      </c>
      <c r="J1075" s="44" t="s">
        <v>142</v>
      </c>
      <c r="K1075" s="44" t="s">
        <v>568</v>
      </c>
      <c r="L1075" s="44" t="str">
        <f t="shared" si="399"/>
        <v>2022_工業</v>
      </c>
      <c r="M1075" s="44" t="str">
        <f t="shared" si="400"/>
        <v>2022_工業_学校設定科目</v>
      </c>
      <c r="N1075" s="44">
        <f t="shared" si="394"/>
        <v>4161</v>
      </c>
      <c r="P1075" s="44">
        <f t="shared" si="401"/>
        <v>1073</v>
      </c>
    </row>
    <row r="1076" spans="2:16" x14ac:dyDescent="0.2">
      <c r="B1076" s="37">
        <f t="shared" si="391"/>
        <v>16</v>
      </c>
      <c r="C1076" s="37">
        <f t="shared" si="392"/>
        <v>1</v>
      </c>
      <c r="D1076" s="37" t="str">
        <f t="shared" si="393"/>
        <v>2022_16_1</v>
      </c>
      <c r="E1076" s="37" t="str">
        <f t="shared" si="395"/>
        <v>4_1_16</v>
      </c>
      <c r="F1076" s="37">
        <f t="shared" si="396"/>
        <v>4</v>
      </c>
      <c r="G1076" s="37">
        <f t="shared" si="397"/>
        <v>162</v>
      </c>
      <c r="H1076" s="37">
        <f t="shared" si="398"/>
        <v>4162</v>
      </c>
      <c r="I1076" s="44">
        <v>2022</v>
      </c>
      <c r="J1076" s="44" t="s">
        <v>198</v>
      </c>
      <c r="K1076" s="44" t="s">
        <v>199</v>
      </c>
      <c r="L1076" s="44" t="str">
        <f t="shared" si="399"/>
        <v>2022_商業</v>
      </c>
      <c r="M1076" s="44" t="str">
        <f t="shared" si="400"/>
        <v>2022_商業_ビジネス基礎</v>
      </c>
      <c r="N1076" s="44">
        <f t="shared" si="394"/>
        <v>4162</v>
      </c>
      <c r="P1076" s="44">
        <f t="shared" si="401"/>
        <v>1074</v>
      </c>
    </row>
    <row r="1077" spans="2:16" x14ac:dyDescent="0.2">
      <c r="B1077" s="37">
        <f t="shared" si="391"/>
        <v>16</v>
      </c>
      <c r="C1077" s="37">
        <f t="shared" si="392"/>
        <v>2</v>
      </c>
      <c r="D1077" s="37" t="str">
        <f t="shared" si="393"/>
        <v>2022_16_2</v>
      </c>
      <c r="E1077" s="37" t="str">
        <f t="shared" si="395"/>
        <v>4_2_16</v>
      </c>
      <c r="F1077" s="37">
        <f t="shared" si="396"/>
        <v>4</v>
      </c>
      <c r="G1077" s="37">
        <f t="shared" si="397"/>
        <v>163</v>
      </c>
      <c r="H1077" s="37">
        <f t="shared" si="398"/>
        <v>4163</v>
      </c>
      <c r="I1077" s="44">
        <v>2022</v>
      </c>
      <c r="J1077" s="44" t="s">
        <v>198</v>
      </c>
      <c r="K1077" s="44" t="s">
        <v>113</v>
      </c>
      <c r="L1077" s="44" t="str">
        <f t="shared" si="399"/>
        <v>2022_商業</v>
      </c>
      <c r="M1077" s="44" t="str">
        <f t="shared" si="400"/>
        <v>2022_商業_課題研究</v>
      </c>
      <c r="N1077" s="44">
        <f t="shared" si="394"/>
        <v>4163</v>
      </c>
      <c r="P1077" s="44">
        <f t="shared" si="401"/>
        <v>1075</v>
      </c>
    </row>
    <row r="1078" spans="2:16" x14ac:dyDescent="0.2">
      <c r="B1078" s="37">
        <f t="shared" si="391"/>
        <v>16</v>
      </c>
      <c r="C1078" s="37">
        <f t="shared" si="392"/>
        <v>3</v>
      </c>
      <c r="D1078" s="37" t="str">
        <f t="shared" si="393"/>
        <v>2022_16_3</v>
      </c>
      <c r="E1078" s="37" t="str">
        <f t="shared" si="395"/>
        <v>4_3_16</v>
      </c>
      <c r="F1078" s="37">
        <f t="shared" si="396"/>
        <v>4</v>
      </c>
      <c r="G1078" s="37">
        <f t="shared" si="397"/>
        <v>164</v>
      </c>
      <c r="H1078" s="37">
        <f t="shared" si="398"/>
        <v>4164</v>
      </c>
      <c r="I1078" s="44">
        <v>2022</v>
      </c>
      <c r="J1078" s="44" t="s">
        <v>198</v>
      </c>
      <c r="K1078" s="44" t="s">
        <v>200</v>
      </c>
      <c r="L1078" s="44" t="str">
        <f t="shared" si="399"/>
        <v>2022_商業</v>
      </c>
      <c r="M1078" s="44" t="str">
        <f t="shared" si="400"/>
        <v>2022_商業_総合実践</v>
      </c>
      <c r="N1078" s="44">
        <f t="shared" si="394"/>
        <v>4164</v>
      </c>
      <c r="P1078" s="44">
        <f t="shared" si="401"/>
        <v>1076</v>
      </c>
    </row>
    <row r="1079" spans="2:16" x14ac:dyDescent="0.2">
      <c r="B1079" s="37">
        <f t="shared" si="391"/>
        <v>16</v>
      </c>
      <c r="C1079" s="37">
        <f t="shared" si="392"/>
        <v>4</v>
      </c>
      <c r="D1079" s="37" t="str">
        <f t="shared" si="393"/>
        <v>2022_16_4</v>
      </c>
      <c r="E1079" s="37" t="str">
        <f t="shared" si="395"/>
        <v>4_4_16</v>
      </c>
      <c r="F1079" s="37">
        <f t="shared" si="396"/>
        <v>4</v>
      </c>
      <c r="G1079" s="37">
        <f t="shared" si="397"/>
        <v>165</v>
      </c>
      <c r="H1079" s="37">
        <f t="shared" si="398"/>
        <v>4165</v>
      </c>
      <c r="I1079" s="44">
        <v>2022</v>
      </c>
      <c r="J1079" s="44" t="s">
        <v>198</v>
      </c>
      <c r="K1079" s="44" t="s">
        <v>201</v>
      </c>
      <c r="L1079" s="44" t="str">
        <f t="shared" si="399"/>
        <v>2022_商業</v>
      </c>
      <c r="M1079" s="44" t="str">
        <f t="shared" si="400"/>
        <v>2022_商業_ビジネス・コミュニケーション</v>
      </c>
      <c r="N1079" s="44">
        <f t="shared" si="394"/>
        <v>4165</v>
      </c>
      <c r="P1079" s="44">
        <f t="shared" si="401"/>
        <v>1077</v>
      </c>
    </row>
    <row r="1080" spans="2:16" x14ac:dyDescent="0.2">
      <c r="B1080" s="37">
        <f t="shared" si="391"/>
        <v>16</v>
      </c>
      <c r="C1080" s="37">
        <f t="shared" si="392"/>
        <v>5</v>
      </c>
      <c r="D1080" s="37" t="str">
        <f t="shared" si="393"/>
        <v>2022_16_5</v>
      </c>
      <c r="E1080" s="37" t="str">
        <f t="shared" si="395"/>
        <v>4_5_16</v>
      </c>
      <c r="F1080" s="37">
        <f t="shared" si="396"/>
        <v>4</v>
      </c>
      <c r="G1080" s="37">
        <f t="shared" si="397"/>
        <v>166</v>
      </c>
      <c r="H1080" s="37">
        <f t="shared" si="398"/>
        <v>4166</v>
      </c>
      <c r="I1080" s="44">
        <v>2022</v>
      </c>
      <c r="J1080" s="44" t="s">
        <v>198</v>
      </c>
      <c r="K1080" s="44" t="s">
        <v>202</v>
      </c>
      <c r="L1080" s="44" t="str">
        <f t="shared" si="399"/>
        <v>2022_商業</v>
      </c>
      <c r="M1080" s="44" t="str">
        <f t="shared" si="400"/>
        <v>2022_商業_マーケティング</v>
      </c>
      <c r="N1080" s="44">
        <f t="shared" si="394"/>
        <v>4166</v>
      </c>
      <c r="P1080" s="44">
        <f t="shared" si="401"/>
        <v>1078</v>
      </c>
    </row>
    <row r="1081" spans="2:16" x14ac:dyDescent="0.2">
      <c r="B1081" s="37">
        <f t="shared" si="391"/>
        <v>16</v>
      </c>
      <c r="C1081" s="37">
        <f t="shared" si="392"/>
        <v>6</v>
      </c>
      <c r="D1081" s="37" t="str">
        <f t="shared" si="393"/>
        <v>2022_16_6</v>
      </c>
      <c r="E1081" s="37" t="str">
        <f t="shared" si="395"/>
        <v>4_6_16</v>
      </c>
      <c r="F1081" s="37">
        <f t="shared" si="396"/>
        <v>4</v>
      </c>
      <c r="G1081" s="37">
        <f t="shared" si="397"/>
        <v>167</v>
      </c>
      <c r="H1081" s="37">
        <f t="shared" si="398"/>
        <v>4167</v>
      </c>
      <c r="I1081" s="44">
        <v>2022</v>
      </c>
      <c r="J1081" s="44" t="s">
        <v>198</v>
      </c>
      <c r="K1081" s="44" t="s">
        <v>203</v>
      </c>
      <c r="L1081" s="44" t="str">
        <f t="shared" si="399"/>
        <v>2022_商業</v>
      </c>
      <c r="M1081" s="44" t="str">
        <f t="shared" si="400"/>
        <v>2022_商業_商品開発と流通</v>
      </c>
      <c r="N1081" s="44">
        <f t="shared" si="394"/>
        <v>4167</v>
      </c>
      <c r="P1081" s="44">
        <f t="shared" si="401"/>
        <v>1079</v>
      </c>
    </row>
    <row r="1082" spans="2:16" x14ac:dyDescent="0.2">
      <c r="B1082" s="37">
        <f t="shared" si="391"/>
        <v>16</v>
      </c>
      <c r="C1082" s="37">
        <f t="shared" si="392"/>
        <v>7</v>
      </c>
      <c r="D1082" s="37" t="str">
        <f t="shared" si="393"/>
        <v>2022_16_7</v>
      </c>
      <c r="E1082" s="37" t="str">
        <f t="shared" si="395"/>
        <v>4_7_16</v>
      </c>
      <c r="F1082" s="37">
        <f t="shared" si="396"/>
        <v>4</v>
      </c>
      <c r="G1082" s="37">
        <f t="shared" si="397"/>
        <v>168</v>
      </c>
      <c r="H1082" s="37">
        <f t="shared" si="398"/>
        <v>4168</v>
      </c>
      <c r="I1082" s="44">
        <v>2022</v>
      </c>
      <c r="J1082" s="44" t="s">
        <v>198</v>
      </c>
      <c r="K1082" s="44" t="s">
        <v>204</v>
      </c>
      <c r="L1082" s="44" t="str">
        <f t="shared" si="399"/>
        <v>2022_商業</v>
      </c>
      <c r="M1082" s="44" t="str">
        <f t="shared" si="400"/>
        <v>2022_商業_観光ビジネス</v>
      </c>
      <c r="N1082" s="44">
        <f t="shared" si="394"/>
        <v>4168</v>
      </c>
      <c r="P1082" s="44">
        <f t="shared" si="401"/>
        <v>1080</v>
      </c>
    </row>
    <row r="1083" spans="2:16" x14ac:dyDescent="0.2">
      <c r="B1083" s="37">
        <f t="shared" si="391"/>
        <v>16</v>
      </c>
      <c r="C1083" s="37">
        <f t="shared" si="392"/>
        <v>8</v>
      </c>
      <c r="D1083" s="37" t="str">
        <f t="shared" si="393"/>
        <v>2022_16_8</v>
      </c>
      <c r="E1083" s="37" t="str">
        <f t="shared" si="395"/>
        <v>4_8_16</v>
      </c>
      <c r="F1083" s="37">
        <f t="shared" si="396"/>
        <v>4</v>
      </c>
      <c r="G1083" s="37">
        <f t="shared" si="397"/>
        <v>169</v>
      </c>
      <c r="H1083" s="37">
        <f t="shared" si="398"/>
        <v>4169</v>
      </c>
      <c r="I1083" s="44">
        <v>2022</v>
      </c>
      <c r="J1083" s="44" t="s">
        <v>198</v>
      </c>
      <c r="K1083" s="44" t="s">
        <v>205</v>
      </c>
      <c r="L1083" s="44" t="str">
        <f t="shared" si="399"/>
        <v>2022_商業</v>
      </c>
      <c r="M1083" s="44" t="str">
        <f t="shared" si="400"/>
        <v>2022_商業_ビジネス・マネジメント</v>
      </c>
      <c r="N1083" s="44">
        <f t="shared" si="394"/>
        <v>4169</v>
      </c>
      <c r="P1083" s="44">
        <f t="shared" si="401"/>
        <v>1081</v>
      </c>
    </row>
    <row r="1084" spans="2:16" x14ac:dyDescent="0.2">
      <c r="B1084" s="37">
        <f t="shared" si="391"/>
        <v>16</v>
      </c>
      <c r="C1084" s="37">
        <f t="shared" si="392"/>
        <v>9</v>
      </c>
      <c r="D1084" s="37" t="str">
        <f t="shared" si="393"/>
        <v>2022_16_9</v>
      </c>
      <c r="E1084" s="37" t="str">
        <f t="shared" si="395"/>
        <v>4_9_16</v>
      </c>
      <c r="F1084" s="37">
        <f t="shared" si="396"/>
        <v>4</v>
      </c>
      <c r="G1084" s="37">
        <f t="shared" si="397"/>
        <v>170</v>
      </c>
      <c r="H1084" s="37">
        <f t="shared" si="398"/>
        <v>4170</v>
      </c>
      <c r="I1084" s="44">
        <v>2022</v>
      </c>
      <c r="J1084" s="44" t="s">
        <v>198</v>
      </c>
      <c r="K1084" s="44" t="s">
        <v>21162</v>
      </c>
      <c r="L1084" s="44" t="str">
        <f t="shared" si="399"/>
        <v>2022_商業</v>
      </c>
      <c r="M1084" s="44" t="str">
        <f t="shared" si="400"/>
        <v>2022_商業_グローバル経済</v>
      </c>
      <c r="N1084" s="44">
        <f t="shared" si="394"/>
        <v>4170</v>
      </c>
      <c r="P1084" s="44">
        <f t="shared" si="401"/>
        <v>1082</v>
      </c>
    </row>
    <row r="1085" spans="2:16" x14ac:dyDescent="0.2">
      <c r="B1085" s="37">
        <f t="shared" si="391"/>
        <v>16</v>
      </c>
      <c r="C1085" s="37">
        <f t="shared" si="392"/>
        <v>10</v>
      </c>
      <c r="D1085" s="37" t="str">
        <f t="shared" si="393"/>
        <v>2022_16_10</v>
      </c>
      <c r="E1085" s="37" t="str">
        <f t="shared" si="395"/>
        <v>4_10_16</v>
      </c>
      <c r="F1085" s="37">
        <f t="shared" si="396"/>
        <v>4</v>
      </c>
      <c r="G1085" s="37">
        <f t="shared" si="397"/>
        <v>171</v>
      </c>
      <c r="H1085" s="37">
        <f t="shared" si="398"/>
        <v>4171</v>
      </c>
      <c r="I1085" s="44">
        <v>2022</v>
      </c>
      <c r="J1085" s="44" t="s">
        <v>198</v>
      </c>
      <c r="K1085" s="44" t="s">
        <v>206</v>
      </c>
      <c r="L1085" s="44" t="str">
        <f t="shared" si="399"/>
        <v>2022_商業</v>
      </c>
      <c r="M1085" s="44" t="str">
        <f t="shared" si="400"/>
        <v>2022_商業_ビジネス法規</v>
      </c>
      <c r="N1085" s="44">
        <f t="shared" si="394"/>
        <v>4171</v>
      </c>
      <c r="P1085" s="44">
        <f t="shared" si="401"/>
        <v>1083</v>
      </c>
    </row>
    <row r="1086" spans="2:16" x14ac:dyDescent="0.2">
      <c r="B1086" s="37">
        <f t="shared" si="391"/>
        <v>16</v>
      </c>
      <c r="C1086" s="37">
        <f t="shared" si="392"/>
        <v>11</v>
      </c>
      <c r="D1086" s="37" t="str">
        <f t="shared" si="393"/>
        <v>2022_16_11</v>
      </c>
      <c r="E1086" s="37" t="str">
        <f t="shared" si="395"/>
        <v>4_11_16</v>
      </c>
      <c r="F1086" s="37">
        <f t="shared" si="396"/>
        <v>4</v>
      </c>
      <c r="G1086" s="37">
        <f t="shared" si="397"/>
        <v>172</v>
      </c>
      <c r="H1086" s="37">
        <f t="shared" si="398"/>
        <v>4172</v>
      </c>
      <c r="I1086" s="44">
        <v>2022</v>
      </c>
      <c r="J1086" s="44" t="s">
        <v>198</v>
      </c>
      <c r="K1086" s="44" t="s">
        <v>207</v>
      </c>
      <c r="L1086" s="44" t="str">
        <f t="shared" si="399"/>
        <v>2022_商業</v>
      </c>
      <c r="M1086" s="44" t="str">
        <f t="shared" si="400"/>
        <v>2022_商業_簿記</v>
      </c>
      <c r="N1086" s="44">
        <f t="shared" si="394"/>
        <v>4172</v>
      </c>
      <c r="P1086" s="44">
        <f t="shared" si="401"/>
        <v>1084</v>
      </c>
    </row>
    <row r="1087" spans="2:16" x14ac:dyDescent="0.2">
      <c r="B1087" s="37">
        <f t="shared" si="391"/>
        <v>16</v>
      </c>
      <c r="C1087" s="37">
        <f t="shared" si="392"/>
        <v>12</v>
      </c>
      <c r="D1087" s="37" t="str">
        <f t="shared" si="393"/>
        <v>2022_16_12</v>
      </c>
      <c r="E1087" s="37" t="str">
        <f t="shared" si="395"/>
        <v>4_12_16</v>
      </c>
      <c r="F1087" s="37">
        <f t="shared" si="396"/>
        <v>4</v>
      </c>
      <c r="G1087" s="37">
        <f t="shared" si="397"/>
        <v>173</v>
      </c>
      <c r="H1087" s="37">
        <f t="shared" si="398"/>
        <v>4173</v>
      </c>
      <c r="I1087" s="44">
        <v>2022</v>
      </c>
      <c r="J1087" s="44" t="s">
        <v>198</v>
      </c>
      <c r="K1087" s="44" t="s">
        <v>208</v>
      </c>
      <c r="L1087" s="44" t="str">
        <f t="shared" si="399"/>
        <v>2022_商業</v>
      </c>
      <c r="M1087" s="44" t="str">
        <f t="shared" si="400"/>
        <v>2022_商業_財務会計Ⅰ</v>
      </c>
      <c r="N1087" s="44">
        <f t="shared" si="394"/>
        <v>4173</v>
      </c>
      <c r="P1087" s="44">
        <f t="shared" si="401"/>
        <v>1085</v>
      </c>
    </row>
    <row r="1088" spans="2:16" x14ac:dyDescent="0.2">
      <c r="B1088" s="37">
        <f t="shared" si="391"/>
        <v>16</v>
      </c>
      <c r="C1088" s="37">
        <f t="shared" si="392"/>
        <v>13</v>
      </c>
      <c r="D1088" s="37" t="str">
        <f t="shared" si="393"/>
        <v>2022_16_13</v>
      </c>
      <c r="E1088" s="37" t="str">
        <f t="shared" si="395"/>
        <v>4_13_16</v>
      </c>
      <c r="F1088" s="37">
        <f t="shared" si="396"/>
        <v>4</v>
      </c>
      <c r="G1088" s="37">
        <f t="shared" si="397"/>
        <v>174</v>
      </c>
      <c r="H1088" s="37">
        <f t="shared" si="398"/>
        <v>4174</v>
      </c>
      <c r="I1088" s="44">
        <v>2022</v>
      </c>
      <c r="J1088" s="44" t="s">
        <v>198</v>
      </c>
      <c r="K1088" s="44" t="s">
        <v>209</v>
      </c>
      <c r="L1088" s="44" t="str">
        <f t="shared" si="399"/>
        <v>2022_商業</v>
      </c>
      <c r="M1088" s="44" t="str">
        <f t="shared" si="400"/>
        <v>2022_商業_財務会計Ⅱ</v>
      </c>
      <c r="N1088" s="44">
        <f t="shared" si="394"/>
        <v>4174</v>
      </c>
      <c r="P1088" s="44">
        <f t="shared" si="401"/>
        <v>1086</v>
      </c>
    </row>
    <row r="1089" spans="2:16" x14ac:dyDescent="0.2">
      <c r="B1089" s="37">
        <f t="shared" si="391"/>
        <v>16</v>
      </c>
      <c r="C1089" s="37">
        <f t="shared" si="392"/>
        <v>14</v>
      </c>
      <c r="D1089" s="37" t="str">
        <f t="shared" si="393"/>
        <v>2022_16_14</v>
      </c>
      <c r="E1089" s="37" t="str">
        <f t="shared" si="395"/>
        <v>4_14_16</v>
      </c>
      <c r="F1089" s="37">
        <f t="shared" si="396"/>
        <v>4</v>
      </c>
      <c r="G1089" s="37">
        <f t="shared" si="397"/>
        <v>175</v>
      </c>
      <c r="H1089" s="37">
        <f t="shared" si="398"/>
        <v>4175</v>
      </c>
      <c r="I1089" s="44">
        <v>2022</v>
      </c>
      <c r="J1089" s="44" t="s">
        <v>198</v>
      </c>
      <c r="K1089" s="44" t="s">
        <v>210</v>
      </c>
      <c r="L1089" s="44" t="str">
        <f t="shared" si="399"/>
        <v>2022_商業</v>
      </c>
      <c r="M1089" s="44" t="str">
        <f t="shared" si="400"/>
        <v>2022_商業_原価計算</v>
      </c>
      <c r="N1089" s="44">
        <f t="shared" si="394"/>
        <v>4175</v>
      </c>
      <c r="P1089" s="44">
        <f t="shared" si="401"/>
        <v>1087</v>
      </c>
    </row>
    <row r="1090" spans="2:16" x14ac:dyDescent="0.2">
      <c r="B1090" s="37">
        <f t="shared" si="391"/>
        <v>16</v>
      </c>
      <c r="C1090" s="37">
        <f t="shared" si="392"/>
        <v>15</v>
      </c>
      <c r="D1090" s="37" t="str">
        <f t="shared" si="393"/>
        <v>2022_16_15</v>
      </c>
      <c r="E1090" s="37" t="str">
        <f t="shared" si="395"/>
        <v>4_15_16</v>
      </c>
      <c r="F1090" s="37">
        <f t="shared" si="396"/>
        <v>4</v>
      </c>
      <c r="G1090" s="37">
        <f t="shared" si="397"/>
        <v>176</v>
      </c>
      <c r="H1090" s="37">
        <f t="shared" si="398"/>
        <v>4176</v>
      </c>
      <c r="I1090" s="44">
        <v>2022</v>
      </c>
      <c r="J1090" s="44" t="s">
        <v>198</v>
      </c>
      <c r="K1090" s="44" t="s">
        <v>211</v>
      </c>
      <c r="L1090" s="44" t="str">
        <f t="shared" si="399"/>
        <v>2022_商業</v>
      </c>
      <c r="M1090" s="44" t="str">
        <f t="shared" si="400"/>
        <v>2022_商業_管理会計</v>
      </c>
      <c r="N1090" s="44">
        <f t="shared" si="394"/>
        <v>4176</v>
      </c>
      <c r="P1090" s="44">
        <f t="shared" si="401"/>
        <v>1088</v>
      </c>
    </row>
    <row r="1091" spans="2:16" x14ac:dyDescent="0.2">
      <c r="B1091" s="37">
        <f t="shared" ref="B1091:B1154" si="402">IF($I1091="","",IF($I1090&lt;&gt;$I1091,1,IF($J1090&lt;&gt;$J1091,B1090+1,B1090)))</f>
        <v>16</v>
      </c>
      <c r="C1091" s="37">
        <f t="shared" ref="C1091:C1154" si="403">IF($I1091="","",IF($J1090&lt;&gt;$J1091,1,C1090+1))</f>
        <v>16</v>
      </c>
      <c r="D1091" s="37" t="str">
        <f t="shared" ref="D1091:D1154" si="404">IF($I1091="","",$I1091&amp;"_"&amp;$B1091&amp;"_"&amp;$C1091)</f>
        <v>2022_16_16</v>
      </c>
      <c r="E1091" s="37" t="str">
        <f t="shared" si="395"/>
        <v>4_16_16</v>
      </c>
      <c r="F1091" s="37">
        <f t="shared" si="396"/>
        <v>4</v>
      </c>
      <c r="G1091" s="37">
        <f t="shared" si="397"/>
        <v>177</v>
      </c>
      <c r="H1091" s="37">
        <f t="shared" si="398"/>
        <v>4177</v>
      </c>
      <c r="I1091" s="44">
        <v>2022</v>
      </c>
      <c r="J1091" s="44" t="s">
        <v>198</v>
      </c>
      <c r="K1091" s="44" t="s">
        <v>212</v>
      </c>
      <c r="L1091" s="44" t="str">
        <f t="shared" si="399"/>
        <v>2022_商業</v>
      </c>
      <c r="M1091" s="44" t="str">
        <f t="shared" si="400"/>
        <v>2022_商業_情報処理</v>
      </c>
      <c r="N1091" s="44">
        <f t="shared" ref="N1091:N1154" si="405">H1091</f>
        <v>4177</v>
      </c>
      <c r="P1091" s="44">
        <f t="shared" si="401"/>
        <v>1089</v>
      </c>
    </row>
    <row r="1092" spans="2:16" x14ac:dyDescent="0.2">
      <c r="B1092" s="37">
        <f t="shared" si="402"/>
        <v>16</v>
      </c>
      <c r="C1092" s="37">
        <f t="shared" si="403"/>
        <v>17</v>
      </c>
      <c r="D1092" s="37" t="str">
        <f t="shared" si="404"/>
        <v>2022_16_17</v>
      </c>
      <c r="E1092" s="37" t="str">
        <f t="shared" ref="E1092:E1155" si="406">IF($I1092="","",$F1092&amp;"_"&amp;$C1092&amp;"_"&amp;$B1092)</f>
        <v>4_17_16</v>
      </c>
      <c r="F1092" s="37">
        <f t="shared" ref="F1092:F1155" si="407">IF($I1092="","",IF($I1091&lt;&gt;$I1092,F1091+1,F1091))</f>
        <v>4</v>
      </c>
      <c r="G1092" s="37">
        <f t="shared" ref="G1092:G1155" si="408">IF($I1092="","",IF($I1091&lt;&gt;$I1092,1,G1091+1))</f>
        <v>178</v>
      </c>
      <c r="H1092" s="37">
        <f t="shared" ref="H1092:H1155" si="409">IF($I1092="","",1000*F1092+G1092)</f>
        <v>4178</v>
      </c>
      <c r="I1092" s="44">
        <v>2022</v>
      </c>
      <c r="J1092" s="44" t="s">
        <v>198</v>
      </c>
      <c r="K1092" s="44" t="s">
        <v>21163</v>
      </c>
      <c r="L1092" s="44" t="str">
        <f t="shared" ref="L1092:L1155" si="410">$I1092&amp;"_"&amp;$J1092</f>
        <v>2022_商業</v>
      </c>
      <c r="M1092" s="44" t="str">
        <f t="shared" ref="M1092:M1155" si="411">$I1092&amp;"_"&amp;$J1092&amp;"_"&amp;$K1092</f>
        <v>2022_商業_ソフトウェア活用</v>
      </c>
      <c r="N1092" s="44">
        <f t="shared" si="405"/>
        <v>4178</v>
      </c>
      <c r="P1092" s="44">
        <f t="shared" ref="P1092:P1155" si="412">IF(COUNTIF(K1092,"*"&amp;$X$1&amp;"*"),P1091+1,P1091)</f>
        <v>1090</v>
      </c>
    </row>
    <row r="1093" spans="2:16" x14ac:dyDescent="0.2">
      <c r="B1093" s="37">
        <f t="shared" si="402"/>
        <v>16</v>
      </c>
      <c r="C1093" s="37">
        <f t="shared" si="403"/>
        <v>18</v>
      </c>
      <c r="D1093" s="37" t="str">
        <f t="shared" si="404"/>
        <v>2022_16_18</v>
      </c>
      <c r="E1093" s="37" t="str">
        <f t="shared" si="406"/>
        <v>4_18_16</v>
      </c>
      <c r="F1093" s="37">
        <f t="shared" si="407"/>
        <v>4</v>
      </c>
      <c r="G1093" s="37">
        <f t="shared" si="408"/>
        <v>179</v>
      </c>
      <c r="H1093" s="37">
        <f t="shared" si="409"/>
        <v>4179</v>
      </c>
      <c r="I1093" s="44">
        <v>2022</v>
      </c>
      <c r="J1093" s="44" t="s">
        <v>198</v>
      </c>
      <c r="K1093" s="44" t="s">
        <v>213</v>
      </c>
      <c r="L1093" s="44" t="str">
        <f t="shared" si="410"/>
        <v>2022_商業</v>
      </c>
      <c r="M1093" s="44" t="str">
        <f t="shared" si="411"/>
        <v>2022_商業_プログラミング</v>
      </c>
      <c r="N1093" s="44">
        <f t="shared" si="405"/>
        <v>4179</v>
      </c>
      <c r="P1093" s="44">
        <f t="shared" si="412"/>
        <v>1091</v>
      </c>
    </row>
    <row r="1094" spans="2:16" x14ac:dyDescent="0.2">
      <c r="B1094" s="37">
        <f t="shared" si="402"/>
        <v>16</v>
      </c>
      <c r="C1094" s="37">
        <f t="shared" si="403"/>
        <v>19</v>
      </c>
      <c r="D1094" s="37" t="str">
        <f t="shared" si="404"/>
        <v>2022_16_19</v>
      </c>
      <c r="E1094" s="37" t="str">
        <f t="shared" si="406"/>
        <v>4_19_16</v>
      </c>
      <c r="F1094" s="37">
        <f t="shared" si="407"/>
        <v>4</v>
      </c>
      <c r="G1094" s="37">
        <f t="shared" si="408"/>
        <v>180</v>
      </c>
      <c r="H1094" s="37">
        <f t="shared" si="409"/>
        <v>4180</v>
      </c>
      <c r="I1094" s="44">
        <v>2022</v>
      </c>
      <c r="J1094" s="44" t="s">
        <v>198</v>
      </c>
      <c r="K1094" s="44" t="s">
        <v>214</v>
      </c>
      <c r="L1094" s="44" t="str">
        <f t="shared" si="410"/>
        <v>2022_商業</v>
      </c>
      <c r="M1094" s="44" t="str">
        <f t="shared" si="411"/>
        <v>2022_商業_ネットワーク活用</v>
      </c>
      <c r="N1094" s="44">
        <f t="shared" si="405"/>
        <v>4180</v>
      </c>
      <c r="P1094" s="44">
        <f t="shared" si="412"/>
        <v>1092</v>
      </c>
    </row>
    <row r="1095" spans="2:16" x14ac:dyDescent="0.2">
      <c r="B1095" s="37">
        <f t="shared" si="402"/>
        <v>16</v>
      </c>
      <c r="C1095" s="37">
        <f t="shared" si="403"/>
        <v>20</v>
      </c>
      <c r="D1095" s="37" t="str">
        <f t="shared" si="404"/>
        <v>2022_16_20</v>
      </c>
      <c r="E1095" s="37" t="str">
        <f t="shared" si="406"/>
        <v>4_20_16</v>
      </c>
      <c r="F1095" s="37">
        <f t="shared" si="407"/>
        <v>4</v>
      </c>
      <c r="G1095" s="37">
        <f t="shared" si="408"/>
        <v>181</v>
      </c>
      <c r="H1095" s="37">
        <f t="shared" si="409"/>
        <v>4181</v>
      </c>
      <c r="I1095" s="44">
        <v>2022</v>
      </c>
      <c r="J1095" s="44" t="s">
        <v>198</v>
      </c>
      <c r="K1095" s="44" t="s">
        <v>664</v>
      </c>
      <c r="L1095" s="44" t="str">
        <f t="shared" si="410"/>
        <v>2022_商業</v>
      </c>
      <c r="M1095" s="44" t="str">
        <f t="shared" si="411"/>
        <v>2022_商業_ネットワーク管理</v>
      </c>
      <c r="N1095" s="44">
        <f t="shared" si="405"/>
        <v>4181</v>
      </c>
      <c r="P1095" s="44">
        <f t="shared" si="412"/>
        <v>1093</v>
      </c>
    </row>
    <row r="1096" spans="2:16" x14ac:dyDescent="0.2">
      <c r="B1096" s="37">
        <f t="shared" si="402"/>
        <v>16</v>
      </c>
      <c r="C1096" s="37">
        <f t="shared" si="403"/>
        <v>21</v>
      </c>
      <c r="D1096" s="37" t="str">
        <f t="shared" si="404"/>
        <v>2022_16_21</v>
      </c>
      <c r="E1096" s="37" t="str">
        <f t="shared" si="406"/>
        <v>4_21_16</v>
      </c>
      <c r="F1096" s="37">
        <f t="shared" si="407"/>
        <v>4</v>
      </c>
      <c r="G1096" s="37">
        <f t="shared" si="408"/>
        <v>182</v>
      </c>
      <c r="H1096" s="37">
        <f t="shared" si="409"/>
        <v>4182</v>
      </c>
      <c r="I1096" s="44">
        <v>2022</v>
      </c>
      <c r="J1096" s="44" t="s">
        <v>198</v>
      </c>
      <c r="K1096" s="44" t="s">
        <v>665</v>
      </c>
      <c r="L1096" s="44" t="str">
        <f t="shared" si="410"/>
        <v>2022_商業</v>
      </c>
      <c r="M1096" s="44" t="str">
        <f t="shared" si="411"/>
        <v>2022_商業_情報の表現と管理</v>
      </c>
      <c r="N1096" s="44">
        <f t="shared" si="405"/>
        <v>4182</v>
      </c>
      <c r="P1096" s="44">
        <f t="shared" si="412"/>
        <v>1094</v>
      </c>
    </row>
    <row r="1097" spans="2:16" x14ac:dyDescent="0.2">
      <c r="B1097" s="37">
        <f t="shared" si="402"/>
        <v>16</v>
      </c>
      <c r="C1097" s="37">
        <f t="shared" si="403"/>
        <v>22</v>
      </c>
      <c r="D1097" s="37" t="str">
        <f t="shared" si="404"/>
        <v>2022_16_22</v>
      </c>
      <c r="E1097" s="37" t="str">
        <f t="shared" si="406"/>
        <v>4_22_16</v>
      </c>
      <c r="F1097" s="37">
        <f t="shared" si="407"/>
        <v>4</v>
      </c>
      <c r="G1097" s="37">
        <f t="shared" si="408"/>
        <v>183</v>
      </c>
      <c r="H1097" s="37">
        <f t="shared" si="409"/>
        <v>4183</v>
      </c>
      <c r="I1097" s="44">
        <v>2022</v>
      </c>
      <c r="J1097" s="44" t="s">
        <v>198</v>
      </c>
      <c r="K1097" s="44" t="s">
        <v>568</v>
      </c>
      <c r="L1097" s="44" t="str">
        <f t="shared" si="410"/>
        <v>2022_商業</v>
      </c>
      <c r="M1097" s="44" t="str">
        <f t="shared" si="411"/>
        <v>2022_商業_学校設定科目</v>
      </c>
      <c r="N1097" s="44">
        <f t="shared" si="405"/>
        <v>4183</v>
      </c>
      <c r="P1097" s="44">
        <f t="shared" si="412"/>
        <v>1095</v>
      </c>
    </row>
    <row r="1098" spans="2:16" x14ac:dyDescent="0.2">
      <c r="B1098" s="37">
        <f t="shared" si="402"/>
        <v>17</v>
      </c>
      <c r="C1098" s="37">
        <f t="shared" si="403"/>
        <v>1</v>
      </c>
      <c r="D1098" s="37" t="str">
        <f t="shared" si="404"/>
        <v>2022_17_1</v>
      </c>
      <c r="E1098" s="37" t="str">
        <f t="shared" si="406"/>
        <v>4_1_17</v>
      </c>
      <c r="F1098" s="37">
        <f t="shared" si="407"/>
        <v>4</v>
      </c>
      <c r="G1098" s="37">
        <f t="shared" si="408"/>
        <v>184</v>
      </c>
      <c r="H1098" s="37">
        <f t="shared" si="409"/>
        <v>4184</v>
      </c>
      <c r="I1098" s="44">
        <v>2022</v>
      </c>
      <c r="J1098" s="44" t="s">
        <v>215</v>
      </c>
      <c r="K1098" s="44" t="s">
        <v>216</v>
      </c>
      <c r="L1098" s="44" t="str">
        <f t="shared" si="410"/>
        <v>2022_水産</v>
      </c>
      <c r="M1098" s="44" t="str">
        <f t="shared" si="411"/>
        <v>2022_水産_水産海洋基礎</v>
      </c>
      <c r="N1098" s="44">
        <f t="shared" si="405"/>
        <v>4184</v>
      </c>
      <c r="P1098" s="44">
        <f t="shared" si="412"/>
        <v>1096</v>
      </c>
    </row>
    <row r="1099" spans="2:16" x14ac:dyDescent="0.2">
      <c r="B1099" s="37">
        <f t="shared" si="402"/>
        <v>17</v>
      </c>
      <c r="C1099" s="37">
        <f t="shared" si="403"/>
        <v>2</v>
      </c>
      <c r="D1099" s="37" t="str">
        <f t="shared" si="404"/>
        <v>2022_17_2</v>
      </c>
      <c r="E1099" s="37" t="str">
        <f t="shared" si="406"/>
        <v>4_2_17</v>
      </c>
      <c r="F1099" s="37">
        <f t="shared" si="407"/>
        <v>4</v>
      </c>
      <c r="G1099" s="37">
        <f t="shared" si="408"/>
        <v>185</v>
      </c>
      <c r="H1099" s="37">
        <f t="shared" si="409"/>
        <v>4185</v>
      </c>
      <c r="I1099" s="44">
        <v>2022</v>
      </c>
      <c r="J1099" s="44" t="s">
        <v>215</v>
      </c>
      <c r="K1099" s="44" t="s">
        <v>666</v>
      </c>
      <c r="L1099" s="44" t="str">
        <f t="shared" si="410"/>
        <v>2022_水産</v>
      </c>
      <c r="M1099" s="44" t="str">
        <f t="shared" si="411"/>
        <v>2022_水産_課題研究</v>
      </c>
      <c r="N1099" s="44">
        <f t="shared" si="405"/>
        <v>4185</v>
      </c>
      <c r="P1099" s="44">
        <f t="shared" si="412"/>
        <v>1097</v>
      </c>
    </row>
    <row r="1100" spans="2:16" x14ac:dyDescent="0.2">
      <c r="B1100" s="37">
        <f t="shared" si="402"/>
        <v>17</v>
      </c>
      <c r="C1100" s="37">
        <f t="shared" si="403"/>
        <v>3</v>
      </c>
      <c r="D1100" s="37" t="str">
        <f t="shared" si="404"/>
        <v>2022_17_3</v>
      </c>
      <c r="E1100" s="37" t="str">
        <f t="shared" si="406"/>
        <v>4_3_17</v>
      </c>
      <c r="F1100" s="37">
        <f t="shared" si="407"/>
        <v>4</v>
      </c>
      <c r="G1100" s="37">
        <f t="shared" si="408"/>
        <v>186</v>
      </c>
      <c r="H1100" s="37">
        <f t="shared" si="409"/>
        <v>4186</v>
      </c>
      <c r="I1100" s="44">
        <v>2022</v>
      </c>
      <c r="J1100" s="44" t="s">
        <v>215</v>
      </c>
      <c r="K1100" s="44" t="s">
        <v>667</v>
      </c>
      <c r="L1100" s="44" t="str">
        <f t="shared" si="410"/>
        <v>2022_水産</v>
      </c>
      <c r="M1100" s="44" t="str">
        <f t="shared" si="411"/>
        <v>2022_水産_総合実習</v>
      </c>
      <c r="N1100" s="44">
        <f t="shared" si="405"/>
        <v>4186</v>
      </c>
      <c r="P1100" s="44">
        <f t="shared" si="412"/>
        <v>1098</v>
      </c>
    </row>
    <row r="1101" spans="2:16" x14ac:dyDescent="0.2">
      <c r="B1101" s="37">
        <f t="shared" si="402"/>
        <v>17</v>
      </c>
      <c r="C1101" s="37">
        <f t="shared" si="403"/>
        <v>4</v>
      </c>
      <c r="D1101" s="37" t="str">
        <f t="shared" si="404"/>
        <v>2022_17_4</v>
      </c>
      <c r="E1101" s="37" t="str">
        <f t="shared" si="406"/>
        <v>4_4_17</v>
      </c>
      <c r="F1101" s="37">
        <f t="shared" si="407"/>
        <v>4</v>
      </c>
      <c r="G1101" s="37">
        <f t="shared" si="408"/>
        <v>187</v>
      </c>
      <c r="H1101" s="37">
        <f t="shared" si="409"/>
        <v>4187</v>
      </c>
      <c r="I1101" s="44">
        <v>2022</v>
      </c>
      <c r="J1101" s="44" t="s">
        <v>215</v>
      </c>
      <c r="K1101" s="44" t="s">
        <v>668</v>
      </c>
      <c r="L1101" s="44" t="str">
        <f t="shared" si="410"/>
        <v>2022_水産</v>
      </c>
      <c r="M1101" s="44" t="str">
        <f t="shared" si="411"/>
        <v>2022_水産_海洋情報技術</v>
      </c>
      <c r="N1101" s="44">
        <f t="shared" si="405"/>
        <v>4187</v>
      </c>
      <c r="P1101" s="44">
        <f t="shared" si="412"/>
        <v>1099</v>
      </c>
    </row>
    <row r="1102" spans="2:16" x14ac:dyDescent="0.2">
      <c r="B1102" s="37">
        <f t="shared" si="402"/>
        <v>17</v>
      </c>
      <c r="C1102" s="37">
        <f t="shared" si="403"/>
        <v>5</v>
      </c>
      <c r="D1102" s="37" t="str">
        <f t="shared" si="404"/>
        <v>2022_17_5</v>
      </c>
      <c r="E1102" s="37" t="str">
        <f t="shared" si="406"/>
        <v>4_5_17</v>
      </c>
      <c r="F1102" s="37">
        <f t="shared" si="407"/>
        <v>4</v>
      </c>
      <c r="G1102" s="37">
        <f t="shared" si="408"/>
        <v>188</v>
      </c>
      <c r="H1102" s="37">
        <f t="shared" si="409"/>
        <v>4188</v>
      </c>
      <c r="I1102" s="44">
        <v>2022</v>
      </c>
      <c r="J1102" s="44" t="s">
        <v>215</v>
      </c>
      <c r="K1102" s="44" t="s">
        <v>669</v>
      </c>
      <c r="L1102" s="44" t="str">
        <f t="shared" si="410"/>
        <v>2022_水産</v>
      </c>
      <c r="M1102" s="44" t="str">
        <f t="shared" si="411"/>
        <v>2022_水産_水産海洋科学</v>
      </c>
      <c r="N1102" s="44">
        <f t="shared" si="405"/>
        <v>4188</v>
      </c>
      <c r="P1102" s="44">
        <f t="shared" si="412"/>
        <v>1100</v>
      </c>
    </row>
    <row r="1103" spans="2:16" x14ac:dyDescent="0.2">
      <c r="B1103" s="37">
        <f t="shared" si="402"/>
        <v>17</v>
      </c>
      <c r="C1103" s="37">
        <f t="shared" si="403"/>
        <v>6</v>
      </c>
      <c r="D1103" s="37" t="str">
        <f t="shared" si="404"/>
        <v>2022_17_6</v>
      </c>
      <c r="E1103" s="37" t="str">
        <f t="shared" si="406"/>
        <v>4_6_17</v>
      </c>
      <c r="F1103" s="37">
        <f t="shared" si="407"/>
        <v>4</v>
      </c>
      <c r="G1103" s="37">
        <f t="shared" si="408"/>
        <v>189</v>
      </c>
      <c r="H1103" s="37">
        <f t="shared" si="409"/>
        <v>4189</v>
      </c>
      <c r="I1103" s="44">
        <v>2022</v>
      </c>
      <c r="J1103" s="44" t="s">
        <v>215</v>
      </c>
      <c r="K1103" s="44" t="s">
        <v>219</v>
      </c>
      <c r="L1103" s="44" t="str">
        <f t="shared" si="410"/>
        <v>2022_水産</v>
      </c>
      <c r="M1103" s="44" t="str">
        <f t="shared" si="411"/>
        <v>2022_水産_漁業</v>
      </c>
      <c r="N1103" s="44">
        <f t="shared" si="405"/>
        <v>4189</v>
      </c>
      <c r="P1103" s="44">
        <f t="shared" si="412"/>
        <v>1101</v>
      </c>
    </row>
    <row r="1104" spans="2:16" x14ac:dyDescent="0.2">
      <c r="B1104" s="37">
        <f t="shared" si="402"/>
        <v>17</v>
      </c>
      <c r="C1104" s="37">
        <f t="shared" si="403"/>
        <v>7</v>
      </c>
      <c r="D1104" s="37" t="str">
        <f t="shared" si="404"/>
        <v>2022_17_7</v>
      </c>
      <c r="E1104" s="37" t="str">
        <f t="shared" si="406"/>
        <v>4_7_17</v>
      </c>
      <c r="F1104" s="37">
        <f t="shared" si="407"/>
        <v>4</v>
      </c>
      <c r="G1104" s="37">
        <f t="shared" si="408"/>
        <v>190</v>
      </c>
      <c r="H1104" s="37">
        <f t="shared" si="409"/>
        <v>4190</v>
      </c>
      <c r="I1104" s="44">
        <v>2022</v>
      </c>
      <c r="J1104" s="44" t="s">
        <v>215</v>
      </c>
      <c r="K1104" s="44" t="s">
        <v>220</v>
      </c>
      <c r="L1104" s="44" t="str">
        <f t="shared" si="410"/>
        <v>2022_水産</v>
      </c>
      <c r="M1104" s="44" t="str">
        <f t="shared" si="411"/>
        <v>2022_水産_航海・計器</v>
      </c>
      <c r="N1104" s="44">
        <f t="shared" si="405"/>
        <v>4190</v>
      </c>
      <c r="P1104" s="44">
        <f t="shared" si="412"/>
        <v>1102</v>
      </c>
    </row>
    <row r="1105" spans="2:16" x14ac:dyDescent="0.2">
      <c r="B1105" s="37">
        <f t="shared" si="402"/>
        <v>17</v>
      </c>
      <c r="C1105" s="37">
        <f t="shared" si="403"/>
        <v>8</v>
      </c>
      <c r="D1105" s="37" t="str">
        <f t="shared" si="404"/>
        <v>2022_17_8</v>
      </c>
      <c r="E1105" s="37" t="str">
        <f t="shared" si="406"/>
        <v>4_8_17</v>
      </c>
      <c r="F1105" s="37">
        <f t="shared" si="407"/>
        <v>4</v>
      </c>
      <c r="G1105" s="37">
        <f t="shared" si="408"/>
        <v>191</v>
      </c>
      <c r="H1105" s="37">
        <f t="shared" si="409"/>
        <v>4191</v>
      </c>
      <c r="I1105" s="44">
        <v>2022</v>
      </c>
      <c r="J1105" s="44" t="s">
        <v>215</v>
      </c>
      <c r="K1105" s="44" t="s">
        <v>221</v>
      </c>
      <c r="L1105" s="44" t="str">
        <f t="shared" si="410"/>
        <v>2022_水産</v>
      </c>
      <c r="M1105" s="44" t="str">
        <f t="shared" si="411"/>
        <v>2022_水産_船舶運用</v>
      </c>
      <c r="N1105" s="44">
        <f t="shared" si="405"/>
        <v>4191</v>
      </c>
      <c r="P1105" s="44">
        <f t="shared" si="412"/>
        <v>1103</v>
      </c>
    </row>
    <row r="1106" spans="2:16" x14ac:dyDescent="0.2">
      <c r="B1106" s="37">
        <f t="shared" si="402"/>
        <v>17</v>
      </c>
      <c r="C1106" s="37">
        <f t="shared" si="403"/>
        <v>9</v>
      </c>
      <c r="D1106" s="37" t="str">
        <f t="shared" si="404"/>
        <v>2022_17_9</v>
      </c>
      <c r="E1106" s="37" t="str">
        <f t="shared" si="406"/>
        <v>4_9_17</v>
      </c>
      <c r="F1106" s="37">
        <f t="shared" si="407"/>
        <v>4</v>
      </c>
      <c r="G1106" s="37">
        <f t="shared" si="408"/>
        <v>192</v>
      </c>
      <c r="H1106" s="37">
        <f t="shared" si="409"/>
        <v>4192</v>
      </c>
      <c r="I1106" s="44">
        <v>2022</v>
      </c>
      <c r="J1106" s="44" t="s">
        <v>215</v>
      </c>
      <c r="K1106" s="44" t="s">
        <v>222</v>
      </c>
      <c r="L1106" s="44" t="str">
        <f t="shared" si="410"/>
        <v>2022_水産</v>
      </c>
      <c r="M1106" s="44" t="str">
        <f t="shared" si="411"/>
        <v>2022_水産_船用機関</v>
      </c>
      <c r="N1106" s="44">
        <f t="shared" si="405"/>
        <v>4192</v>
      </c>
      <c r="P1106" s="44">
        <f t="shared" si="412"/>
        <v>1104</v>
      </c>
    </row>
    <row r="1107" spans="2:16" x14ac:dyDescent="0.2">
      <c r="B1107" s="37">
        <f t="shared" si="402"/>
        <v>17</v>
      </c>
      <c r="C1107" s="37">
        <f t="shared" si="403"/>
        <v>10</v>
      </c>
      <c r="D1107" s="37" t="str">
        <f t="shared" si="404"/>
        <v>2022_17_10</v>
      </c>
      <c r="E1107" s="37" t="str">
        <f t="shared" si="406"/>
        <v>4_10_17</v>
      </c>
      <c r="F1107" s="37">
        <f t="shared" si="407"/>
        <v>4</v>
      </c>
      <c r="G1107" s="37">
        <f t="shared" si="408"/>
        <v>193</v>
      </c>
      <c r="H1107" s="37">
        <f t="shared" si="409"/>
        <v>4193</v>
      </c>
      <c r="I1107" s="44">
        <v>2022</v>
      </c>
      <c r="J1107" s="44" t="s">
        <v>215</v>
      </c>
      <c r="K1107" s="44" t="s">
        <v>223</v>
      </c>
      <c r="L1107" s="44" t="str">
        <f t="shared" si="410"/>
        <v>2022_水産</v>
      </c>
      <c r="M1107" s="44" t="str">
        <f t="shared" si="411"/>
        <v>2022_水産_機械設計工作</v>
      </c>
      <c r="N1107" s="44">
        <f t="shared" si="405"/>
        <v>4193</v>
      </c>
      <c r="P1107" s="44">
        <f t="shared" si="412"/>
        <v>1105</v>
      </c>
    </row>
    <row r="1108" spans="2:16" x14ac:dyDescent="0.2">
      <c r="B1108" s="37">
        <f t="shared" si="402"/>
        <v>17</v>
      </c>
      <c r="C1108" s="37">
        <f t="shared" si="403"/>
        <v>11</v>
      </c>
      <c r="D1108" s="37" t="str">
        <f t="shared" si="404"/>
        <v>2022_17_11</v>
      </c>
      <c r="E1108" s="37" t="str">
        <f t="shared" si="406"/>
        <v>4_11_17</v>
      </c>
      <c r="F1108" s="37">
        <f t="shared" si="407"/>
        <v>4</v>
      </c>
      <c r="G1108" s="37">
        <f t="shared" si="408"/>
        <v>194</v>
      </c>
      <c r="H1108" s="37">
        <f t="shared" si="409"/>
        <v>4194</v>
      </c>
      <c r="I1108" s="44">
        <v>2022</v>
      </c>
      <c r="J1108" s="44" t="s">
        <v>215</v>
      </c>
      <c r="K1108" s="44" t="s">
        <v>224</v>
      </c>
      <c r="L1108" s="44" t="str">
        <f t="shared" si="410"/>
        <v>2022_水産</v>
      </c>
      <c r="M1108" s="44" t="str">
        <f t="shared" si="411"/>
        <v>2022_水産_電気理論</v>
      </c>
      <c r="N1108" s="44">
        <f t="shared" si="405"/>
        <v>4194</v>
      </c>
      <c r="P1108" s="44">
        <f t="shared" si="412"/>
        <v>1106</v>
      </c>
    </row>
    <row r="1109" spans="2:16" x14ac:dyDescent="0.2">
      <c r="B1109" s="37">
        <f t="shared" si="402"/>
        <v>17</v>
      </c>
      <c r="C1109" s="37">
        <f t="shared" si="403"/>
        <v>12</v>
      </c>
      <c r="D1109" s="37" t="str">
        <f t="shared" si="404"/>
        <v>2022_17_12</v>
      </c>
      <c r="E1109" s="37" t="str">
        <f t="shared" si="406"/>
        <v>4_12_17</v>
      </c>
      <c r="F1109" s="37">
        <f t="shared" si="407"/>
        <v>4</v>
      </c>
      <c r="G1109" s="37">
        <f t="shared" si="408"/>
        <v>195</v>
      </c>
      <c r="H1109" s="37">
        <f t="shared" si="409"/>
        <v>4195</v>
      </c>
      <c r="I1109" s="44">
        <v>2022</v>
      </c>
      <c r="J1109" s="44" t="s">
        <v>215</v>
      </c>
      <c r="K1109" s="44" t="s">
        <v>225</v>
      </c>
      <c r="L1109" s="44" t="str">
        <f t="shared" si="410"/>
        <v>2022_水産</v>
      </c>
      <c r="M1109" s="44" t="str">
        <f t="shared" si="411"/>
        <v>2022_水産_移動体通信工学</v>
      </c>
      <c r="N1109" s="44">
        <f t="shared" si="405"/>
        <v>4195</v>
      </c>
      <c r="P1109" s="44">
        <f t="shared" si="412"/>
        <v>1107</v>
      </c>
    </row>
    <row r="1110" spans="2:16" x14ac:dyDescent="0.2">
      <c r="B1110" s="37">
        <f t="shared" si="402"/>
        <v>17</v>
      </c>
      <c r="C1110" s="37">
        <f t="shared" si="403"/>
        <v>13</v>
      </c>
      <c r="D1110" s="37" t="str">
        <f t="shared" si="404"/>
        <v>2022_17_13</v>
      </c>
      <c r="E1110" s="37" t="str">
        <f t="shared" si="406"/>
        <v>4_13_17</v>
      </c>
      <c r="F1110" s="37">
        <f t="shared" si="407"/>
        <v>4</v>
      </c>
      <c r="G1110" s="37">
        <f t="shared" si="408"/>
        <v>196</v>
      </c>
      <c r="H1110" s="37">
        <f t="shared" si="409"/>
        <v>4196</v>
      </c>
      <c r="I1110" s="44">
        <v>2022</v>
      </c>
      <c r="J1110" s="44" t="s">
        <v>215</v>
      </c>
      <c r="K1110" s="44" t="s">
        <v>226</v>
      </c>
      <c r="L1110" s="44" t="str">
        <f t="shared" si="410"/>
        <v>2022_水産</v>
      </c>
      <c r="M1110" s="44" t="str">
        <f t="shared" si="411"/>
        <v>2022_水産_海洋通信技術</v>
      </c>
      <c r="N1110" s="44">
        <f t="shared" si="405"/>
        <v>4196</v>
      </c>
      <c r="P1110" s="44">
        <f t="shared" si="412"/>
        <v>1108</v>
      </c>
    </row>
    <row r="1111" spans="2:16" x14ac:dyDescent="0.2">
      <c r="B1111" s="37">
        <f t="shared" si="402"/>
        <v>17</v>
      </c>
      <c r="C1111" s="37">
        <f t="shared" si="403"/>
        <v>14</v>
      </c>
      <c r="D1111" s="37" t="str">
        <f t="shared" si="404"/>
        <v>2022_17_14</v>
      </c>
      <c r="E1111" s="37" t="str">
        <f t="shared" si="406"/>
        <v>4_14_17</v>
      </c>
      <c r="F1111" s="37">
        <f t="shared" si="407"/>
        <v>4</v>
      </c>
      <c r="G1111" s="37">
        <f t="shared" si="408"/>
        <v>197</v>
      </c>
      <c r="H1111" s="37">
        <f t="shared" si="409"/>
        <v>4197</v>
      </c>
      <c r="I1111" s="44">
        <v>2022</v>
      </c>
      <c r="J1111" s="44" t="s">
        <v>215</v>
      </c>
      <c r="K1111" s="44" t="s">
        <v>227</v>
      </c>
      <c r="L1111" s="44" t="str">
        <f t="shared" si="410"/>
        <v>2022_水産</v>
      </c>
      <c r="M1111" s="44" t="str">
        <f t="shared" si="411"/>
        <v>2022_水産_資源増殖</v>
      </c>
      <c r="N1111" s="44">
        <f t="shared" si="405"/>
        <v>4197</v>
      </c>
      <c r="P1111" s="44">
        <f t="shared" si="412"/>
        <v>1109</v>
      </c>
    </row>
    <row r="1112" spans="2:16" x14ac:dyDescent="0.2">
      <c r="B1112" s="37">
        <f t="shared" si="402"/>
        <v>17</v>
      </c>
      <c r="C1112" s="37">
        <f t="shared" si="403"/>
        <v>15</v>
      </c>
      <c r="D1112" s="37" t="str">
        <f t="shared" si="404"/>
        <v>2022_17_15</v>
      </c>
      <c r="E1112" s="37" t="str">
        <f t="shared" si="406"/>
        <v>4_15_17</v>
      </c>
      <c r="F1112" s="37">
        <f t="shared" si="407"/>
        <v>4</v>
      </c>
      <c r="G1112" s="37">
        <f t="shared" si="408"/>
        <v>198</v>
      </c>
      <c r="H1112" s="37">
        <f t="shared" si="409"/>
        <v>4198</v>
      </c>
      <c r="I1112" s="44">
        <v>2022</v>
      </c>
      <c r="J1112" s="44" t="s">
        <v>215</v>
      </c>
      <c r="K1112" s="44" t="s">
        <v>228</v>
      </c>
      <c r="L1112" s="44" t="str">
        <f t="shared" si="410"/>
        <v>2022_水産</v>
      </c>
      <c r="M1112" s="44" t="str">
        <f t="shared" si="411"/>
        <v>2022_水産_海洋生物</v>
      </c>
      <c r="N1112" s="44">
        <f t="shared" si="405"/>
        <v>4198</v>
      </c>
      <c r="P1112" s="44">
        <f t="shared" si="412"/>
        <v>1110</v>
      </c>
    </row>
    <row r="1113" spans="2:16" x14ac:dyDescent="0.2">
      <c r="B1113" s="37">
        <f t="shared" si="402"/>
        <v>17</v>
      </c>
      <c r="C1113" s="37">
        <f t="shared" si="403"/>
        <v>16</v>
      </c>
      <c r="D1113" s="37" t="str">
        <f t="shared" si="404"/>
        <v>2022_17_16</v>
      </c>
      <c r="E1113" s="37" t="str">
        <f t="shared" si="406"/>
        <v>4_16_17</v>
      </c>
      <c r="F1113" s="37">
        <f t="shared" si="407"/>
        <v>4</v>
      </c>
      <c r="G1113" s="37">
        <f t="shared" si="408"/>
        <v>199</v>
      </c>
      <c r="H1113" s="37">
        <f t="shared" si="409"/>
        <v>4199</v>
      </c>
      <c r="I1113" s="44">
        <v>2022</v>
      </c>
      <c r="J1113" s="44" t="s">
        <v>215</v>
      </c>
      <c r="K1113" s="44" t="s">
        <v>229</v>
      </c>
      <c r="L1113" s="44" t="str">
        <f t="shared" si="410"/>
        <v>2022_水産</v>
      </c>
      <c r="M1113" s="44" t="str">
        <f t="shared" si="411"/>
        <v>2022_水産_海洋環境</v>
      </c>
      <c r="N1113" s="44">
        <f t="shared" si="405"/>
        <v>4199</v>
      </c>
      <c r="P1113" s="44">
        <f t="shared" si="412"/>
        <v>1111</v>
      </c>
    </row>
    <row r="1114" spans="2:16" x14ac:dyDescent="0.2">
      <c r="B1114" s="37">
        <f t="shared" si="402"/>
        <v>17</v>
      </c>
      <c r="C1114" s="37">
        <f t="shared" si="403"/>
        <v>17</v>
      </c>
      <c r="D1114" s="37" t="str">
        <f t="shared" si="404"/>
        <v>2022_17_17</v>
      </c>
      <c r="E1114" s="37" t="str">
        <f t="shared" si="406"/>
        <v>4_17_17</v>
      </c>
      <c r="F1114" s="37">
        <f t="shared" si="407"/>
        <v>4</v>
      </c>
      <c r="G1114" s="37">
        <f t="shared" si="408"/>
        <v>200</v>
      </c>
      <c r="H1114" s="37">
        <f t="shared" si="409"/>
        <v>4200</v>
      </c>
      <c r="I1114" s="44">
        <v>2022</v>
      </c>
      <c r="J1114" s="44" t="s">
        <v>215</v>
      </c>
      <c r="K1114" s="44" t="s">
        <v>230</v>
      </c>
      <c r="L1114" s="44" t="str">
        <f t="shared" si="410"/>
        <v>2022_水産</v>
      </c>
      <c r="M1114" s="44" t="str">
        <f t="shared" si="411"/>
        <v>2022_水産_小型船舶</v>
      </c>
      <c r="N1114" s="44">
        <f t="shared" si="405"/>
        <v>4200</v>
      </c>
      <c r="P1114" s="44">
        <f t="shared" si="412"/>
        <v>1112</v>
      </c>
    </row>
    <row r="1115" spans="2:16" x14ac:dyDescent="0.2">
      <c r="B1115" s="37">
        <f t="shared" si="402"/>
        <v>17</v>
      </c>
      <c r="C1115" s="37">
        <f t="shared" si="403"/>
        <v>18</v>
      </c>
      <c r="D1115" s="37" t="str">
        <f t="shared" si="404"/>
        <v>2022_17_18</v>
      </c>
      <c r="E1115" s="37" t="str">
        <f t="shared" si="406"/>
        <v>4_18_17</v>
      </c>
      <c r="F1115" s="37">
        <f t="shared" si="407"/>
        <v>4</v>
      </c>
      <c r="G1115" s="37">
        <f t="shared" si="408"/>
        <v>201</v>
      </c>
      <c r="H1115" s="37">
        <f t="shared" si="409"/>
        <v>4201</v>
      </c>
      <c r="I1115" s="44">
        <v>2022</v>
      </c>
      <c r="J1115" s="44" t="s">
        <v>215</v>
      </c>
      <c r="K1115" s="44" t="s">
        <v>670</v>
      </c>
      <c r="L1115" s="44" t="str">
        <f t="shared" si="410"/>
        <v>2022_水産</v>
      </c>
      <c r="M1115" s="44" t="str">
        <f t="shared" si="411"/>
        <v>2022_水産_食品製造</v>
      </c>
      <c r="N1115" s="44">
        <f t="shared" si="405"/>
        <v>4201</v>
      </c>
      <c r="P1115" s="44">
        <f t="shared" si="412"/>
        <v>1113</v>
      </c>
    </row>
    <row r="1116" spans="2:16" x14ac:dyDescent="0.2">
      <c r="B1116" s="37">
        <f t="shared" si="402"/>
        <v>17</v>
      </c>
      <c r="C1116" s="37">
        <f t="shared" si="403"/>
        <v>19</v>
      </c>
      <c r="D1116" s="37" t="str">
        <f t="shared" si="404"/>
        <v>2022_17_19</v>
      </c>
      <c r="E1116" s="37" t="str">
        <f t="shared" si="406"/>
        <v>4_19_17</v>
      </c>
      <c r="F1116" s="37">
        <f t="shared" si="407"/>
        <v>4</v>
      </c>
      <c r="G1116" s="37">
        <f t="shared" si="408"/>
        <v>202</v>
      </c>
      <c r="H1116" s="37">
        <f t="shared" si="409"/>
        <v>4202</v>
      </c>
      <c r="I1116" s="44">
        <v>2022</v>
      </c>
      <c r="J1116" s="44" t="s">
        <v>215</v>
      </c>
      <c r="K1116" s="44" t="s">
        <v>671</v>
      </c>
      <c r="L1116" s="44" t="str">
        <f t="shared" si="410"/>
        <v>2022_水産</v>
      </c>
      <c r="M1116" s="44" t="str">
        <f t="shared" si="411"/>
        <v>2022_水産_食品管理</v>
      </c>
      <c r="N1116" s="44">
        <f t="shared" si="405"/>
        <v>4202</v>
      </c>
      <c r="P1116" s="44">
        <f t="shared" si="412"/>
        <v>1114</v>
      </c>
    </row>
    <row r="1117" spans="2:16" x14ac:dyDescent="0.2">
      <c r="B1117" s="37">
        <f t="shared" si="402"/>
        <v>17</v>
      </c>
      <c r="C1117" s="37">
        <f t="shared" si="403"/>
        <v>20</v>
      </c>
      <c r="D1117" s="37" t="str">
        <f t="shared" si="404"/>
        <v>2022_17_20</v>
      </c>
      <c r="E1117" s="37" t="str">
        <f t="shared" si="406"/>
        <v>4_20_17</v>
      </c>
      <c r="F1117" s="37">
        <f t="shared" si="407"/>
        <v>4</v>
      </c>
      <c r="G1117" s="37">
        <f t="shared" si="408"/>
        <v>203</v>
      </c>
      <c r="H1117" s="37">
        <f t="shared" si="409"/>
        <v>4203</v>
      </c>
      <c r="I1117" s="44">
        <v>2022</v>
      </c>
      <c r="J1117" s="44" t="s">
        <v>215</v>
      </c>
      <c r="K1117" s="44" t="s">
        <v>232</v>
      </c>
      <c r="L1117" s="44" t="str">
        <f t="shared" si="410"/>
        <v>2022_水産</v>
      </c>
      <c r="M1117" s="44" t="str">
        <f t="shared" si="411"/>
        <v>2022_水産_水産流通</v>
      </c>
      <c r="N1117" s="44">
        <f t="shared" si="405"/>
        <v>4203</v>
      </c>
      <c r="P1117" s="44">
        <f t="shared" si="412"/>
        <v>1115</v>
      </c>
    </row>
    <row r="1118" spans="2:16" x14ac:dyDescent="0.2">
      <c r="B1118" s="37">
        <f t="shared" si="402"/>
        <v>17</v>
      </c>
      <c r="C1118" s="37">
        <f t="shared" si="403"/>
        <v>21</v>
      </c>
      <c r="D1118" s="37" t="str">
        <f t="shared" si="404"/>
        <v>2022_17_21</v>
      </c>
      <c r="E1118" s="37" t="str">
        <f t="shared" si="406"/>
        <v>4_21_17</v>
      </c>
      <c r="F1118" s="37">
        <f t="shared" si="407"/>
        <v>4</v>
      </c>
      <c r="G1118" s="37">
        <f t="shared" si="408"/>
        <v>204</v>
      </c>
      <c r="H1118" s="37">
        <f t="shared" si="409"/>
        <v>4204</v>
      </c>
      <c r="I1118" s="44">
        <v>2022</v>
      </c>
      <c r="J1118" s="44" t="s">
        <v>215</v>
      </c>
      <c r="K1118" s="44" t="s">
        <v>233</v>
      </c>
      <c r="L1118" s="44" t="str">
        <f t="shared" si="410"/>
        <v>2022_水産</v>
      </c>
      <c r="M1118" s="44" t="str">
        <f t="shared" si="411"/>
        <v>2022_水産_ダイビング</v>
      </c>
      <c r="N1118" s="44">
        <f t="shared" si="405"/>
        <v>4204</v>
      </c>
      <c r="P1118" s="44">
        <f t="shared" si="412"/>
        <v>1116</v>
      </c>
    </row>
    <row r="1119" spans="2:16" x14ac:dyDescent="0.2">
      <c r="B1119" s="37">
        <f t="shared" si="402"/>
        <v>17</v>
      </c>
      <c r="C1119" s="37">
        <f t="shared" si="403"/>
        <v>22</v>
      </c>
      <c r="D1119" s="37" t="str">
        <f t="shared" si="404"/>
        <v>2022_17_22</v>
      </c>
      <c r="E1119" s="37" t="str">
        <f t="shared" si="406"/>
        <v>4_22_17</v>
      </c>
      <c r="F1119" s="37">
        <f t="shared" si="407"/>
        <v>4</v>
      </c>
      <c r="G1119" s="37">
        <f t="shared" si="408"/>
        <v>205</v>
      </c>
      <c r="H1119" s="37">
        <f t="shared" si="409"/>
        <v>4205</v>
      </c>
      <c r="I1119" s="44">
        <v>2022</v>
      </c>
      <c r="J1119" s="44" t="s">
        <v>215</v>
      </c>
      <c r="K1119" s="44" t="s">
        <v>234</v>
      </c>
      <c r="L1119" s="44" t="str">
        <f t="shared" si="410"/>
        <v>2022_水産</v>
      </c>
      <c r="M1119" s="44" t="str">
        <f t="shared" si="411"/>
        <v>2022_水産_マリンスポーツ</v>
      </c>
      <c r="N1119" s="44">
        <f t="shared" si="405"/>
        <v>4205</v>
      </c>
      <c r="P1119" s="44">
        <f t="shared" si="412"/>
        <v>1117</v>
      </c>
    </row>
    <row r="1120" spans="2:16" x14ac:dyDescent="0.2">
      <c r="B1120" s="37">
        <f t="shared" si="402"/>
        <v>17</v>
      </c>
      <c r="C1120" s="37">
        <f t="shared" si="403"/>
        <v>23</v>
      </c>
      <c r="D1120" s="37" t="str">
        <f t="shared" si="404"/>
        <v>2022_17_23</v>
      </c>
      <c r="E1120" s="37" t="str">
        <f t="shared" si="406"/>
        <v>4_23_17</v>
      </c>
      <c r="F1120" s="37">
        <f t="shared" si="407"/>
        <v>4</v>
      </c>
      <c r="G1120" s="37">
        <f t="shared" si="408"/>
        <v>206</v>
      </c>
      <c r="H1120" s="37">
        <f t="shared" si="409"/>
        <v>4206</v>
      </c>
      <c r="I1120" s="44">
        <v>2022</v>
      </c>
      <c r="J1120" s="44" t="s">
        <v>215</v>
      </c>
      <c r="K1120" s="44" t="s">
        <v>568</v>
      </c>
      <c r="L1120" s="44" t="str">
        <f t="shared" si="410"/>
        <v>2022_水産</v>
      </c>
      <c r="M1120" s="44" t="str">
        <f t="shared" si="411"/>
        <v>2022_水産_学校設定科目</v>
      </c>
      <c r="N1120" s="44">
        <f t="shared" si="405"/>
        <v>4206</v>
      </c>
      <c r="P1120" s="44">
        <f t="shared" si="412"/>
        <v>1118</v>
      </c>
    </row>
    <row r="1121" spans="2:16" x14ac:dyDescent="0.2">
      <c r="B1121" s="37">
        <f t="shared" si="402"/>
        <v>18</v>
      </c>
      <c r="C1121" s="37">
        <f t="shared" si="403"/>
        <v>1</v>
      </c>
      <c r="D1121" s="37" t="str">
        <f t="shared" si="404"/>
        <v>2022_18_1</v>
      </c>
      <c r="E1121" s="37" t="str">
        <f t="shared" si="406"/>
        <v>4_1_18</v>
      </c>
      <c r="F1121" s="37">
        <f t="shared" si="407"/>
        <v>4</v>
      </c>
      <c r="G1121" s="37">
        <f t="shared" si="408"/>
        <v>207</v>
      </c>
      <c r="H1121" s="37">
        <f t="shared" si="409"/>
        <v>4207</v>
      </c>
      <c r="I1121" s="44">
        <v>2022</v>
      </c>
      <c r="J1121" s="44" t="s">
        <v>643</v>
      </c>
      <c r="K1121" s="44" t="s">
        <v>235</v>
      </c>
      <c r="L1121" s="44" t="str">
        <f t="shared" si="410"/>
        <v>2022_専・家庭</v>
      </c>
      <c r="M1121" s="44" t="str">
        <f t="shared" si="411"/>
        <v>2022_専・家庭_生活産業基礎</v>
      </c>
      <c r="N1121" s="44">
        <f t="shared" si="405"/>
        <v>4207</v>
      </c>
      <c r="P1121" s="44">
        <f t="shared" si="412"/>
        <v>1119</v>
      </c>
    </row>
    <row r="1122" spans="2:16" x14ac:dyDescent="0.2">
      <c r="B1122" s="37">
        <f t="shared" si="402"/>
        <v>18</v>
      </c>
      <c r="C1122" s="37">
        <f t="shared" si="403"/>
        <v>2</v>
      </c>
      <c r="D1122" s="37" t="str">
        <f t="shared" si="404"/>
        <v>2022_18_2</v>
      </c>
      <c r="E1122" s="37" t="str">
        <f t="shared" si="406"/>
        <v>4_2_18</v>
      </c>
      <c r="F1122" s="37">
        <f t="shared" si="407"/>
        <v>4</v>
      </c>
      <c r="G1122" s="37">
        <f t="shared" si="408"/>
        <v>208</v>
      </c>
      <c r="H1122" s="37">
        <f t="shared" si="409"/>
        <v>4208</v>
      </c>
      <c r="I1122" s="44">
        <v>2022</v>
      </c>
      <c r="J1122" s="44" t="s">
        <v>643</v>
      </c>
      <c r="K1122" s="44" t="s">
        <v>113</v>
      </c>
      <c r="L1122" s="44" t="str">
        <f t="shared" si="410"/>
        <v>2022_専・家庭</v>
      </c>
      <c r="M1122" s="44" t="str">
        <f t="shared" si="411"/>
        <v>2022_専・家庭_課題研究</v>
      </c>
      <c r="N1122" s="44">
        <f t="shared" si="405"/>
        <v>4208</v>
      </c>
      <c r="P1122" s="44">
        <f t="shared" si="412"/>
        <v>1120</v>
      </c>
    </row>
    <row r="1123" spans="2:16" x14ac:dyDescent="0.2">
      <c r="B1123" s="37">
        <f t="shared" si="402"/>
        <v>18</v>
      </c>
      <c r="C1123" s="37">
        <f t="shared" si="403"/>
        <v>3</v>
      </c>
      <c r="D1123" s="37" t="str">
        <f t="shared" si="404"/>
        <v>2022_18_3</v>
      </c>
      <c r="E1123" s="37" t="str">
        <f t="shared" si="406"/>
        <v>4_3_18</v>
      </c>
      <c r="F1123" s="37">
        <f t="shared" si="407"/>
        <v>4</v>
      </c>
      <c r="G1123" s="37">
        <f t="shared" si="408"/>
        <v>209</v>
      </c>
      <c r="H1123" s="37">
        <f t="shared" si="409"/>
        <v>4209</v>
      </c>
      <c r="I1123" s="44">
        <v>2022</v>
      </c>
      <c r="J1123" s="44" t="s">
        <v>643</v>
      </c>
      <c r="K1123" s="44" t="s">
        <v>236</v>
      </c>
      <c r="L1123" s="44" t="str">
        <f t="shared" si="410"/>
        <v>2022_専・家庭</v>
      </c>
      <c r="M1123" s="44" t="str">
        <f t="shared" si="411"/>
        <v>2022_専・家庭_生活産業情報</v>
      </c>
      <c r="N1123" s="44">
        <f t="shared" si="405"/>
        <v>4209</v>
      </c>
      <c r="P1123" s="44">
        <f t="shared" si="412"/>
        <v>1121</v>
      </c>
    </row>
    <row r="1124" spans="2:16" x14ac:dyDescent="0.2">
      <c r="B1124" s="37">
        <f t="shared" si="402"/>
        <v>18</v>
      </c>
      <c r="C1124" s="37">
        <f t="shared" si="403"/>
        <v>4</v>
      </c>
      <c r="D1124" s="37" t="str">
        <f t="shared" si="404"/>
        <v>2022_18_4</v>
      </c>
      <c r="E1124" s="37" t="str">
        <f t="shared" si="406"/>
        <v>4_4_18</v>
      </c>
      <c r="F1124" s="37">
        <f t="shared" si="407"/>
        <v>4</v>
      </c>
      <c r="G1124" s="37">
        <f t="shared" si="408"/>
        <v>210</v>
      </c>
      <c r="H1124" s="37">
        <f t="shared" si="409"/>
        <v>4210</v>
      </c>
      <c r="I1124" s="44">
        <v>2022</v>
      </c>
      <c r="J1124" s="44" t="s">
        <v>643</v>
      </c>
      <c r="K1124" s="44" t="s">
        <v>237</v>
      </c>
      <c r="L1124" s="44" t="str">
        <f t="shared" si="410"/>
        <v>2022_専・家庭</v>
      </c>
      <c r="M1124" s="44" t="str">
        <f t="shared" si="411"/>
        <v>2022_専・家庭_消費生活</v>
      </c>
      <c r="N1124" s="44">
        <f t="shared" si="405"/>
        <v>4210</v>
      </c>
      <c r="P1124" s="44">
        <f t="shared" si="412"/>
        <v>1122</v>
      </c>
    </row>
    <row r="1125" spans="2:16" x14ac:dyDescent="0.2">
      <c r="B1125" s="37">
        <f t="shared" si="402"/>
        <v>18</v>
      </c>
      <c r="C1125" s="37">
        <f t="shared" si="403"/>
        <v>5</v>
      </c>
      <c r="D1125" s="37" t="str">
        <f t="shared" si="404"/>
        <v>2022_18_5</v>
      </c>
      <c r="E1125" s="37" t="str">
        <f t="shared" si="406"/>
        <v>4_5_18</v>
      </c>
      <c r="F1125" s="37">
        <f t="shared" si="407"/>
        <v>4</v>
      </c>
      <c r="G1125" s="37">
        <f t="shared" si="408"/>
        <v>211</v>
      </c>
      <c r="H1125" s="37">
        <f t="shared" si="409"/>
        <v>4211</v>
      </c>
      <c r="I1125" s="44">
        <v>2022</v>
      </c>
      <c r="J1125" s="44" t="s">
        <v>643</v>
      </c>
      <c r="K1125" s="44" t="s">
        <v>238</v>
      </c>
      <c r="L1125" s="44" t="str">
        <f t="shared" si="410"/>
        <v>2022_専・家庭</v>
      </c>
      <c r="M1125" s="44" t="str">
        <f t="shared" si="411"/>
        <v>2022_専・家庭_保育基礎</v>
      </c>
      <c r="N1125" s="44">
        <f t="shared" si="405"/>
        <v>4211</v>
      </c>
      <c r="P1125" s="44">
        <f t="shared" si="412"/>
        <v>1123</v>
      </c>
    </row>
    <row r="1126" spans="2:16" x14ac:dyDescent="0.2">
      <c r="B1126" s="37">
        <f t="shared" si="402"/>
        <v>18</v>
      </c>
      <c r="C1126" s="37">
        <f t="shared" si="403"/>
        <v>6</v>
      </c>
      <c r="D1126" s="37" t="str">
        <f t="shared" si="404"/>
        <v>2022_18_6</v>
      </c>
      <c r="E1126" s="37" t="str">
        <f t="shared" si="406"/>
        <v>4_6_18</v>
      </c>
      <c r="F1126" s="37">
        <f t="shared" si="407"/>
        <v>4</v>
      </c>
      <c r="G1126" s="37">
        <f t="shared" si="408"/>
        <v>212</v>
      </c>
      <c r="H1126" s="37">
        <f t="shared" si="409"/>
        <v>4212</v>
      </c>
      <c r="I1126" s="44">
        <v>2022</v>
      </c>
      <c r="J1126" s="44" t="s">
        <v>643</v>
      </c>
      <c r="K1126" s="44" t="s">
        <v>239</v>
      </c>
      <c r="L1126" s="44" t="str">
        <f t="shared" si="410"/>
        <v>2022_専・家庭</v>
      </c>
      <c r="M1126" s="44" t="str">
        <f t="shared" si="411"/>
        <v>2022_専・家庭_保育実践</v>
      </c>
      <c r="N1126" s="44">
        <f t="shared" si="405"/>
        <v>4212</v>
      </c>
      <c r="P1126" s="44">
        <f t="shared" si="412"/>
        <v>1124</v>
      </c>
    </row>
    <row r="1127" spans="2:16" x14ac:dyDescent="0.2">
      <c r="B1127" s="37">
        <f t="shared" si="402"/>
        <v>18</v>
      </c>
      <c r="C1127" s="37">
        <f t="shared" si="403"/>
        <v>7</v>
      </c>
      <c r="D1127" s="37" t="str">
        <f t="shared" si="404"/>
        <v>2022_18_7</v>
      </c>
      <c r="E1127" s="37" t="str">
        <f t="shared" si="406"/>
        <v>4_7_18</v>
      </c>
      <c r="F1127" s="37">
        <f t="shared" si="407"/>
        <v>4</v>
      </c>
      <c r="G1127" s="37">
        <f t="shared" si="408"/>
        <v>213</v>
      </c>
      <c r="H1127" s="37">
        <f t="shared" si="409"/>
        <v>4213</v>
      </c>
      <c r="I1127" s="44">
        <v>2022</v>
      </c>
      <c r="J1127" s="44" t="s">
        <v>643</v>
      </c>
      <c r="K1127" s="44" t="s">
        <v>240</v>
      </c>
      <c r="L1127" s="44" t="str">
        <f t="shared" si="410"/>
        <v>2022_専・家庭</v>
      </c>
      <c r="M1127" s="44" t="str">
        <f t="shared" si="411"/>
        <v>2022_専・家庭_生活と福祉</v>
      </c>
      <c r="N1127" s="44">
        <f t="shared" si="405"/>
        <v>4213</v>
      </c>
      <c r="P1127" s="44">
        <f t="shared" si="412"/>
        <v>1125</v>
      </c>
    </row>
    <row r="1128" spans="2:16" x14ac:dyDescent="0.2">
      <c r="B1128" s="37">
        <f t="shared" si="402"/>
        <v>18</v>
      </c>
      <c r="C1128" s="37">
        <f t="shared" si="403"/>
        <v>8</v>
      </c>
      <c r="D1128" s="37" t="str">
        <f t="shared" si="404"/>
        <v>2022_18_8</v>
      </c>
      <c r="E1128" s="37" t="str">
        <f t="shared" si="406"/>
        <v>4_8_18</v>
      </c>
      <c r="F1128" s="37">
        <f t="shared" si="407"/>
        <v>4</v>
      </c>
      <c r="G1128" s="37">
        <f t="shared" si="408"/>
        <v>214</v>
      </c>
      <c r="H1128" s="37">
        <f t="shared" si="409"/>
        <v>4214</v>
      </c>
      <c r="I1128" s="44">
        <v>2022</v>
      </c>
      <c r="J1128" s="44" t="s">
        <v>643</v>
      </c>
      <c r="K1128" s="44" t="s">
        <v>241</v>
      </c>
      <c r="L1128" s="44" t="str">
        <f t="shared" si="410"/>
        <v>2022_専・家庭</v>
      </c>
      <c r="M1128" s="44" t="str">
        <f t="shared" si="411"/>
        <v>2022_専・家庭_住生活デザイン</v>
      </c>
      <c r="N1128" s="44">
        <f t="shared" si="405"/>
        <v>4214</v>
      </c>
      <c r="P1128" s="44">
        <f t="shared" si="412"/>
        <v>1126</v>
      </c>
    </row>
    <row r="1129" spans="2:16" x14ac:dyDescent="0.2">
      <c r="B1129" s="37">
        <f t="shared" si="402"/>
        <v>18</v>
      </c>
      <c r="C1129" s="37">
        <f t="shared" si="403"/>
        <v>9</v>
      </c>
      <c r="D1129" s="37" t="str">
        <f t="shared" si="404"/>
        <v>2022_18_9</v>
      </c>
      <c r="E1129" s="37" t="str">
        <f t="shared" si="406"/>
        <v>4_9_18</v>
      </c>
      <c r="F1129" s="37">
        <f t="shared" si="407"/>
        <v>4</v>
      </c>
      <c r="G1129" s="37">
        <f t="shared" si="408"/>
        <v>215</v>
      </c>
      <c r="H1129" s="37">
        <f t="shared" si="409"/>
        <v>4215</v>
      </c>
      <c r="I1129" s="44">
        <v>2022</v>
      </c>
      <c r="J1129" s="44" t="s">
        <v>643</v>
      </c>
      <c r="K1129" s="44" t="s">
        <v>242</v>
      </c>
      <c r="L1129" s="44" t="str">
        <f t="shared" si="410"/>
        <v>2022_専・家庭</v>
      </c>
      <c r="M1129" s="44" t="str">
        <f t="shared" si="411"/>
        <v>2022_専・家庭_服飾文化</v>
      </c>
      <c r="N1129" s="44">
        <f t="shared" si="405"/>
        <v>4215</v>
      </c>
      <c r="P1129" s="44">
        <f t="shared" si="412"/>
        <v>1127</v>
      </c>
    </row>
    <row r="1130" spans="2:16" x14ac:dyDescent="0.2">
      <c r="B1130" s="37">
        <f t="shared" si="402"/>
        <v>18</v>
      </c>
      <c r="C1130" s="37">
        <f t="shared" si="403"/>
        <v>10</v>
      </c>
      <c r="D1130" s="37" t="str">
        <f t="shared" si="404"/>
        <v>2022_18_10</v>
      </c>
      <c r="E1130" s="37" t="str">
        <f t="shared" si="406"/>
        <v>4_10_18</v>
      </c>
      <c r="F1130" s="37">
        <f t="shared" si="407"/>
        <v>4</v>
      </c>
      <c r="G1130" s="37">
        <f t="shared" si="408"/>
        <v>216</v>
      </c>
      <c r="H1130" s="37">
        <f t="shared" si="409"/>
        <v>4216</v>
      </c>
      <c r="I1130" s="44">
        <v>2022</v>
      </c>
      <c r="J1130" s="44" t="s">
        <v>643</v>
      </c>
      <c r="K1130" s="44" t="s">
        <v>243</v>
      </c>
      <c r="L1130" s="44" t="str">
        <f t="shared" si="410"/>
        <v>2022_専・家庭</v>
      </c>
      <c r="M1130" s="44" t="str">
        <f t="shared" si="411"/>
        <v>2022_専・家庭_ファッション造形基礎</v>
      </c>
      <c r="N1130" s="44">
        <f t="shared" si="405"/>
        <v>4216</v>
      </c>
      <c r="P1130" s="44">
        <f t="shared" si="412"/>
        <v>1128</v>
      </c>
    </row>
    <row r="1131" spans="2:16" x14ac:dyDescent="0.2">
      <c r="B1131" s="37">
        <f t="shared" si="402"/>
        <v>18</v>
      </c>
      <c r="C1131" s="37">
        <f t="shared" si="403"/>
        <v>11</v>
      </c>
      <c r="D1131" s="37" t="str">
        <f t="shared" si="404"/>
        <v>2022_18_11</v>
      </c>
      <c r="E1131" s="37" t="str">
        <f t="shared" si="406"/>
        <v>4_11_18</v>
      </c>
      <c r="F1131" s="37">
        <f t="shared" si="407"/>
        <v>4</v>
      </c>
      <c r="G1131" s="37">
        <f t="shared" si="408"/>
        <v>217</v>
      </c>
      <c r="H1131" s="37">
        <f t="shared" si="409"/>
        <v>4217</v>
      </c>
      <c r="I1131" s="44">
        <v>2022</v>
      </c>
      <c r="J1131" s="44" t="s">
        <v>643</v>
      </c>
      <c r="K1131" s="44" t="s">
        <v>244</v>
      </c>
      <c r="L1131" s="44" t="str">
        <f t="shared" si="410"/>
        <v>2022_専・家庭</v>
      </c>
      <c r="M1131" s="44" t="str">
        <f t="shared" si="411"/>
        <v>2022_専・家庭_ファッション造形</v>
      </c>
      <c r="N1131" s="44">
        <f t="shared" si="405"/>
        <v>4217</v>
      </c>
      <c r="P1131" s="44">
        <f t="shared" si="412"/>
        <v>1129</v>
      </c>
    </row>
    <row r="1132" spans="2:16" x14ac:dyDescent="0.2">
      <c r="B1132" s="37">
        <f t="shared" si="402"/>
        <v>18</v>
      </c>
      <c r="C1132" s="37">
        <f t="shared" si="403"/>
        <v>12</v>
      </c>
      <c r="D1132" s="37" t="str">
        <f t="shared" si="404"/>
        <v>2022_18_12</v>
      </c>
      <c r="E1132" s="37" t="str">
        <f t="shared" si="406"/>
        <v>4_12_18</v>
      </c>
      <c r="F1132" s="37">
        <f t="shared" si="407"/>
        <v>4</v>
      </c>
      <c r="G1132" s="37">
        <f t="shared" si="408"/>
        <v>218</v>
      </c>
      <c r="H1132" s="37">
        <f t="shared" si="409"/>
        <v>4218</v>
      </c>
      <c r="I1132" s="44">
        <v>2022</v>
      </c>
      <c r="J1132" s="44" t="s">
        <v>643</v>
      </c>
      <c r="K1132" s="44" t="s">
        <v>245</v>
      </c>
      <c r="L1132" s="44" t="str">
        <f t="shared" si="410"/>
        <v>2022_専・家庭</v>
      </c>
      <c r="M1132" s="44" t="str">
        <f t="shared" si="411"/>
        <v>2022_専・家庭_ファッションデザイン</v>
      </c>
      <c r="N1132" s="44">
        <f t="shared" si="405"/>
        <v>4218</v>
      </c>
      <c r="P1132" s="44">
        <f t="shared" si="412"/>
        <v>1130</v>
      </c>
    </row>
    <row r="1133" spans="2:16" x14ac:dyDescent="0.2">
      <c r="B1133" s="37">
        <f t="shared" si="402"/>
        <v>18</v>
      </c>
      <c r="C1133" s="37">
        <f t="shared" si="403"/>
        <v>13</v>
      </c>
      <c r="D1133" s="37" t="str">
        <f t="shared" si="404"/>
        <v>2022_18_13</v>
      </c>
      <c r="E1133" s="37" t="str">
        <f t="shared" si="406"/>
        <v>4_13_18</v>
      </c>
      <c r="F1133" s="37">
        <f t="shared" si="407"/>
        <v>4</v>
      </c>
      <c r="G1133" s="37">
        <f t="shared" si="408"/>
        <v>219</v>
      </c>
      <c r="H1133" s="37">
        <f t="shared" si="409"/>
        <v>4219</v>
      </c>
      <c r="I1133" s="44">
        <v>2022</v>
      </c>
      <c r="J1133" s="44" t="s">
        <v>643</v>
      </c>
      <c r="K1133" s="44" t="s">
        <v>246</v>
      </c>
      <c r="L1133" s="44" t="str">
        <f t="shared" si="410"/>
        <v>2022_専・家庭</v>
      </c>
      <c r="M1133" s="44" t="str">
        <f t="shared" si="411"/>
        <v>2022_専・家庭_服飾手芸</v>
      </c>
      <c r="N1133" s="44">
        <f t="shared" si="405"/>
        <v>4219</v>
      </c>
      <c r="P1133" s="44">
        <f t="shared" si="412"/>
        <v>1131</v>
      </c>
    </row>
    <row r="1134" spans="2:16" x14ac:dyDescent="0.2">
      <c r="B1134" s="37">
        <f t="shared" si="402"/>
        <v>18</v>
      </c>
      <c r="C1134" s="37">
        <f t="shared" si="403"/>
        <v>14</v>
      </c>
      <c r="D1134" s="37" t="str">
        <f t="shared" si="404"/>
        <v>2022_18_14</v>
      </c>
      <c r="E1134" s="37" t="str">
        <f t="shared" si="406"/>
        <v>4_14_18</v>
      </c>
      <c r="F1134" s="37">
        <f t="shared" si="407"/>
        <v>4</v>
      </c>
      <c r="G1134" s="37">
        <f t="shared" si="408"/>
        <v>220</v>
      </c>
      <c r="H1134" s="37">
        <f t="shared" si="409"/>
        <v>4220</v>
      </c>
      <c r="I1134" s="44">
        <v>2022</v>
      </c>
      <c r="J1134" s="44" t="s">
        <v>643</v>
      </c>
      <c r="K1134" s="44" t="s">
        <v>247</v>
      </c>
      <c r="L1134" s="44" t="str">
        <f t="shared" si="410"/>
        <v>2022_専・家庭</v>
      </c>
      <c r="M1134" s="44" t="str">
        <f t="shared" si="411"/>
        <v>2022_専・家庭_フードデザイン</v>
      </c>
      <c r="N1134" s="44">
        <f t="shared" si="405"/>
        <v>4220</v>
      </c>
      <c r="P1134" s="44">
        <f t="shared" si="412"/>
        <v>1132</v>
      </c>
    </row>
    <row r="1135" spans="2:16" x14ac:dyDescent="0.2">
      <c r="B1135" s="37">
        <f t="shared" si="402"/>
        <v>18</v>
      </c>
      <c r="C1135" s="37">
        <f t="shared" si="403"/>
        <v>15</v>
      </c>
      <c r="D1135" s="37" t="str">
        <f t="shared" si="404"/>
        <v>2022_18_15</v>
      </c>
      <c r="E1135" s="37" t="str">
        <f t="shared" si="406"/>
        <v>4_15_18</v>
      </c>
      <c r="F1135" s="37">
        <f t="shared" si="407"/>
        <v>4</v>
      </c>
      <c r="G1135" s="37">
        <f t="shared" si="408"/>
        <v>221</v>
      </c>
      <c r="H1135" s="37">
        <f t="shared" si="409"/>
        <v>4221</v>
      </c>
      <c r="I1135" s="44">
        <v>2022</v>
      </c>
      <c r="J1135" s="44" t="s">
        <v>643</v>
      </c>
      <c r="K1135" s="44" t="s">
        <v>248</v>
      </c>
      <c r="L1135" s="44" t="str">
        <f t="shared" si="410"/>
        <v>2022_専・家庭</v>
      </c>
      <c r="M1135" s="44" t="str">
        <f t="shared" si="411"/>
        <v>2022_専・家庭_食文化</v>
      </c>
      <c r="N1135" s="44">
        <f t="shared" si="405"/>
        <v>4221</v>
      </c>
      <c r="P1135" s="44">
        <f t="shared" si="412"/>
        <v>1133</v>
      </c>
    </row>
    <row r="1136" spans="2:16" x14ac:dyDescent="0.2">
      <c r="B1136" s="37">
        <f t="shared" si="402"/>
        <v>18</v>
      </c>
      <c r="C1136" s="37">
        <f t="shared" si="403"/>
        <v>16</v>
      </c>
      <c r="D1136" s="37" t="str">
        <f t="shared" si="404"/>
        <v>2022_18_16</v>
      </c>
      <c r="E1136" s="37" t="str">
        <f t="shared" si="406"/>
        <v>4_16_18</v>
      </c>
      <c r="F1136" s="37">
        <f t="shared" si="407"/>
        <v>4</v>
      </c>
      <c r="G1136" s="37">
        <f t="shared" si="408"/>
        <v>222</v>
      </c>
      <c r="H1136" s="37">
        <f t="shared" si="409"/>
        <v>4222</v>
      </c>
      <c r="I1136" s="44">
        <v>2022</v>
      </c>
      <c r="J1136" s="44" t="s">
        <v>643</v>
      </c>
      <c r="K1136" s="44" t="s">
        <v>249</v>
      </c>
      <c r="L1136" s="44" t="str">
        <f t="shared" si="410"/>
        <v>2022_専・家庭</v>
      </c>
      <c r="M1136" s="44" t="str">
        <f t="shared" si="411"/>
        <v>2022_専・家庭_調理</v>
      </c>
      <c r="N1136" s="44">
        <f t="shared" si="405"/>
        <v>4222</v>
      </c>
      <c r="P1136" s="44">
        <f t="shared" si="412"/>
        <v>1134</v>
      </c>
    </row>
    <row r="1137" spans="2:16" x14ac:dyDescent="0.2">
      <c r="B1137" s="37">
        <f t="shared" si="402"/>
        <v>18</v>
      </c>
      <c r="C1137" s="37">
        <f t="shared" si="403"/>
        <v>17</v>
      </c>
      <c r="D1137" s="37" t="str">
        <f t="shared" si="404"/>
        <v>2022_18_17</v>
      </c>
      <c r="E1137" s="37" t="str">
        <f t="shared" si="406"/>
        <v>4_17_18</v>
      </c>
      <c r="F1137" s="37">
        <f t="shared" si="407"/>
        <v>4</v>
      </c>
      <c r="G1137" s="37">
        <f t="shared" si="408"/>
        <v>223</v>
      </c>
      <c r="H1137" s="37">
        <f t="shared" si="409"/>
        <v>4223</v>
      </c>
      <c r="I1137" s="44">
        <v>2022</v>
      </c>
      <c r="J1137" s="44" t="s">
        <v>643</v>
      </c>
      <c r="K1137" s="44" t="s">
        <v>250</v>
      </c>
      <c r="L1137" s="44" t="str">
        <f t="shared" si="410"/>
        <v>2022_専・家庭</v>
      </c>
      <c r="M1137" s="44" t="str">
        <f t="shared" si="411"/>
        <v>2022_専・家庭_栄養</v>
      </c>
      <c r="N1137" s="44">
        <f t="shared" si="405"/>
        <v>4223</v>
      </c>
      <c r="P1137" s="44">
        <f t="shared" si="412"/>
        <v>1135</v>
      </c>
    </row>
    <row r="1138" spans="2:16" x14ac:dyDescent="0.2">
      <c r="B1138" s="37">
        <f t="shared" si="402"/>
        <v>18</v>
      </c>
      <c r="C1138" s="37">
        <f t="shared" si="403"/>
        <v>18</v>
      </c>
      <c r="D1138" s="37" t="str">
        <f t="shared" si="404"/>
        <v>2022_18_18</v>
      </c>
      <c r="E1138" s="37" t="str">
        <f t="shared" si="406"/>
        <v>4_18_18</v>
      </c>
      <c r="F1138" s="37">
        <f t="shared" si="407"/>
        <v>4</v>
      </c>
      <c r="G1138" s="37">
        <f t="shared" si="408"/>
        <v>224</v>
      </c>
      <c r="H1138" s="37">
        <f t="shared" si="409"/>
        <v>4224</v>
      </c>
      <c r="I1138" s="44">
        <v>2022</v>
      </c>
      <c r="J1138" s="44" t="s">
        <v>643</v>
      </c>
      <c r="K1138" s="44" t="s">
        <v>251</v>
      </c>
      <c r="L1138" s="44" t="str">
        <f t="shared" si="410"/>
        <v>2022_専・家庭</v>
      </c>
      <c r="M1138" s="44" t="str">
        <f t="shared" si="411"/>
        <v>2022_専・家庭_食品</v>
      </c>
      <c r="N1138" s="44">
        <f t="shared" si="405"/>
        <v>4224</v>
      </c>
      <c r="P1138" s="44">
        <f t="shared" si="412"/>
        <v>1136</v>
      </c>
    </row>
    <row r="1139" spans="2:16" x14ac:dyDescent="0.2">
      <c r="B1139" s="37">
        <f t="shared" si="402"/>
        <v>18</v>
      </c>
      <c r="C1139" s="37">
        <f t="shared" si="403"/>
        <v>19</v>
      </c>
      <c r="D1139" s="37" t="str">
        <f t="shared" si="404"/>
        <v>2022_18_19</v>
      </c>
      <c r="E1139" s="37" t="str">
        <f t="shared" si="406"/>
        <v>4_19_18</v>
      </c>
      <c r="F1139" s="37">
        <f t="shared" si="407"/>
        <v>4</v>
      </c>
      <c r="G1139" s="37">
        <f t="shared" si="408"/>
        <v>225</v>
      </c>
      <c r="H1139" s="37">
        <f t="shared" si="409"/>
        <v>4225</v>
      </c>
      <c r="I1139" s="44">
        <v>2022</v>
      </c>
      <c r="J1139" s="44" t="s">
        <v>643</v>
      </c>
      <c r="K1139" s="44" t="s">
        <v>252</v>
      </c>
      <c r="L1139" s="44" t="str">
        <f t="shared" si="410"/>
        <v>2022_専・家庭</v>
      </c>
      <c r="M1139" s="44" t="str">
        <f t="shared" si="411"/>
        <v>2022_専・家庭_食品衛生</v>
      </c>
      <c r="N1139" s="44">
        <f t="shared" si="405"/>
        <v>4225</v>
      </c>
      <c r="P1139" s="44">
        <f t="shared" si="412"/>
        <v>1137</v>
      </c>
    </row>
    <row r="1140" spans="2:16" x14ac:dyDescent="0.2">
      <c r="B1140" s="37">
        <f t="shared" si="402"/>
        <v>18</v>
      </c>
      <c r="C1140" s="37">
        <f t="shared" si="403"/>
        <v>20</v>
      </c>
      <c r="D1140" s="37" t="str">
        <f t="shared" si="404"/>
        <v>2022_18_20</v>
      </c>
      <c r="E1140" s="37" t="str">
        <f t="shared" si="406"/>
        <v>4_20_18</v>
      </c>
      <c r="F1140" s="37">
        <f t="shared" si="407"/>
        <v>4</v>
      </c>
      <c r="G1140" s="37">
        <f t="shared" si="408"/>
        <v>226</v>
      </c>
      <c r="H1140" s="37">
        <f t="shared" si="409"/>
        <v>4226</v>
      </c>
      <c r="I1140" s="44">
        <v>2022</v>
      </c>
      <c r="J1140" s="44" t="s">
        <v>643</v>
      </c>
      <c r="K1140" s="44" t="s">
        <v>253</v>
      </c>
      <c r="L1140" s="44" t="str">
        <f t="shared" si="410"/>
        <v>2022_専・家庭</v>
      </c>
      <c r="M1140" s="44" t="str">
        <f t="shared" si="411"/>
        <v>2022_専・家庭_公衆衛生</v>
      </c>
      <c r="N1140" s="44">
        <f t="shared" si="405"/>
        <v>4226</v>
      </c>
      <c r="P1140" s="44">
        <f t="shared" si="412"/>
        <v>1138</v>
      </c>
    </row>
    <row r="1141" spans="2:16" x14ac:dyDescent="0.2">
      <c r="B1141" s="37">
        <f t="shared" si="402"/>
        <v>18</v>
      </c>
      <c r="C1141" s="37">
        <f t="shared" si="403"/>
        <v>21</v>
      </c>
      <c r="D1141" s="37" t="str">
        <f t="shared" si="404"/>
        <v>2022_18_21</v>
      </c>
      <c r="E1141" s="37" t="str">
        <f t="shared" si="406"/>
        <v>4_21_18</v>
      </c>
      <c r="F1141" s="37">
        <f t="shared" si="407"/>
        <v>4</v>
      </c>
      <c r="G1141" s="37">
        <f t="shared" si="408"/>
        <v>227</v>
      </c>
      <c r="H1141" s="37">
        <f t="shared" si="409"/>
        <v>4227</v>
      </c>
      <c r="I1141" s="44">
        <v>2022</v>
      </c>
      <c r="J1141" s="44" t="s">
        <v>643</v>
      </c>
      <c r="K1141" s="44" t="s">
        <v>254</v>
      </c>
      <c r="L1141" s="44" t="str">
        <f t="shared" si="410"/>
        <v>2022_専・家庭</v>
      </c>
      <c r="M1141" s="44" t="str">
        <f t="shared" si="411"/>
        <v>2022_専・家庭_総合調理実習</v>
      </c>
      <c r="N1141" s="44">
        <f t="shared" si="405"/>
        <v>4227</v>
      </c>
      <c r="P1141" s="44">
        <f t="shared" si="412"/>
        <v>1139</v>
      </c>
    </row>
    <row r="1142" spans="2:16" x14ac:dyDescent="0.2">
      <c r="B1142" s="37">
        <f t="shared" si="402"/>
        <v>18</v>
      </c>
      <c r="C1142" s="37">
        <f t="shared" si="403"/>
        <v>22</v>
      </c>
      <c r="D1142" s="37" t="str">
        <f t="shared" si="404"/>
        <v>2022_18_22</v>
      </c>
      <c r="E1142" s="37" t="str">
        <f t="shared" si="406"/>
        <v>4_22_18</v>
      </c>
      <c r="F1142" s="37">
        <f t="shared" si="407"/>
        <v>4</v>
      </c>
      <c r="G1142" s="37">
        <f t="shared" si="408"/>
        <v>228</v>
      </c>
      <c r="H1142" s="37">
        <f t="shared" si="409"/>
        <v>4228</v>
      </c>
      <c r="I1142" s="44">
        <v>2022</v>
      </c>
      <c r="J1142" s="44" t="s">
        <v>643</v>
      </c>
      <c r="K1142" s="44" t="s">
        <v>568</v>
      </c>
      <c r="L1142" s="44" t="str">
        <f t="shared" si="410"/>
        <v>2022_専・家庭</v>
      </c>
      <c r="M1142" s="44" t="str">
        <f t="shared" si="411"/>
        <v>2022_専・家庭_学校設定科目</v>
      </c>
      <c r="N1142" s="44">
        <f t="shared" si="405"/>
        <v>4228</v>
      </c>
      <c r="P1142" s="44">
        <f t="shared" si="412"/>
        <v>1140</v>
      </c>
    </row>
    <row r="1143" spans="2:16" x14ac:dyDescent="0.2">
      <c r="B1143" s="37">
        <f t="shared" si="402"/>
        <v>19</v>
      </c>
      <c r="C1143" s="37">
        <f t="shared" si="403"/>
        <v>1</v>
      </c>
      <c r="D1143" s="37" t="str">
        <f t="shared" si="404"/>
        <v>2022_19_1</v>
      </c>
      <c r="E1143" s="37" t="str">
        <f t="shared" si="406"/>
        <v>4_1_19</v>
      </c>
      <c r="F1143" s="37">
        <f t="shared" si="407"/>
        <v>4</v>
      </c>
      <c r="G1143" s="37">
        <f t="shared" si="408"/>
        <v>229</v>
      </c>
      <c r="H1143" s="37">
        <f t="shared" si="409"/>
        <v>4229</v>
      </c>
      <c r="I1143" s="44">
        <v>2022</v>
      </c>
      <c r="J1143" s="44" t="s">
        <v>255</v>
      </c>
      <c r="K1143" s="44" t="s">
        <v>256</v>
      </c>
      <c r="L1143" s="44" t="str">
        <f t="shared" si="410"/>
        <v>2022_看護</v>
      </c>
      <c r="M1143" s="44" t="str">
        <f t="shared" si="411"/>
        <v>2022_看護_基礎看護</v>
      </c>
      <c r="N1143" s="44">
        <f t="shared" si="405"/>
        <v>4229</v>
      </c>
      <c r="P1143" s="44">
        <f t="shared" si="412"/>
        <v>1141</v>
      </c>
    </row>
    <row r="1144" spans="2:16" x14ac:dyDescent="0.2">
      <c r="B1144" s="37">
        <f t="shared" si="402"/>
        <v>19</v>
      </c>
      <c r="C1144" s="37">
        <f t="shared" si="403"/>
        <v>2</v>
      </c>
      <c r="D1144" s="37" t="str">
        <f t="shared" si="404"/>
        <v>2022_19_2</v>
      </c>
      <c r="E1144" s="37" t="str">
        <f t="shared" si="406"/>
        <v>4_2_19</v>
      </c>
      <c r="F1144" s="37">
        <f t="shared" si="407"/>
        <v>4</v>
      </c>
      <c r="G1144" s="37">
        <f t="shared" si="408"/>
        <v>230</v>
      </c>
      <c r="H1144" s="37">
        <f t="shared" si="409"/>
        <v>4230</v>
      </c>
      <c r="I1144" s="44">
        <v>2022</v>
      </c>
      <c r="J1144" s="44" t="s">
        <v>255</v>
      </c>
      <c r="K1144" s="44" t="s">
        <v>257</v>
      </c>
      <c r="L1144" s="44" t="str">
        <f t="shared" si="410"/>
        <v>2022_看護</v>
      </c>
      <c r="M1144" s="44" t="str">
        <f t="shared" si="411"/>
        <v>2022_看護_人体の構造と機能</v>
      </c>
      <c r="N1144" s="44">
        <f t="shared" si="405"/>
        <v>4230</v>
      </c>
      <c r="P1144" s="44">
        <f t="shared" si="412"/>
        <v>1142</v>
      </c>
    </row>
    <row r="1145" spans="2:16" x14ac:dyDescent="0.2">
      <c r="B1145" s="37">
        <f t="shared" si="402"/>
        <v>19</v>
      </c>
      <c r="C1145" s="37">
        <f t="shared" si="403"/>
        <v>3</v>
      </c>
      <c r="D1145" s="37" t="str">
        <f t="shared" si="404"/>
        <v>2022_19_3</v>
      </c>
      <c r="E1145" s="37" t="str">
        <f t="shared" si="406"/>
        <v>4_3_19</v>
      </c>
      <c r="F1145" s="37">
        <f t="shared" si="407"/>
        <v>4</v>
      </c>
      <c r="G1145" s="37">
        <f t="shared" si="408"/>
        <v>231</v>
      </c>
      <c r="H1145" s="37">
        <f t="shared" si="409"/>
        <v>4231</v>
      </c>
      <c r="I1145" s="44">
        <v>2022</v>
      </c>
      <c r="J1145" s="44" t="s">
        <v>255</v>
      </c>
      <c r="K1145" s="44" t="s">
        <v>258</v>
      </c>
      <c r="L1145" s="44" t="str">
        <f t="shared" si="410"/>
        <v>2022_看護</v>
      </c>
      <c r="M1145" s="44" t="str">
        <f t="shared" si="411"/>
        <v>2022_看護_疾病の成り立ちと回復の促進</v>
      </c>
      <c r="N1145" s="44">
        <f t="shared" si="405"/>
        <v>4231</v>
      </c>
      <c r="P1145" s="44">
        <f t="shared" si="412"/>
        <v>1143</v>
      </c>
    </row>
    <row r="1146" spans="2:16" x14ac:dyDescent="0.2">
      <c r="B1146" s="37">
        <f t="shared" si="402"/>
        <v>19</v>
      </c>
      <c r="C1146" s="37">
        <f t="shared" si="403"/>
        <v>4</v>
      </c>
      <c r="D1146" s="37" t="str">
        <f t="shared" si="404"/>
        <v>2022_19_4</v>
      </c>
      <c r="E1146" s="37" t="str">
        <f t="shared" si="406"/>
        <v>4_4_19</v>
      </c>
      <c r="F1146" s="37">
        <f t="shared" si="407"/>
        <v>4</v>
      </c>
      <c r="G1146" s="37">
        <f t="shared" si="408"/>
        <v>232</v>
      </c>
      <c r="H1146" s="37">
        <f t="shared" si="409"/>
        <v>4232</v>
      </c>
      <c r="I1146" s="44">
        <v>2022</v>
      </c>
      <c r="J1146" s="44" t="s">
        <v>255</v>
      </c>
      <c r="K1146" s="44" t="s">
        <v>259</v>
      </c>
      <c r="L1146" s="44" t="str">
        <f t="shared" si="410"/>
        <v>2022_看護</v>
      </c>
      <c r="M1146" s="44" t="str">
        <f t="shared" si="411"/>
        <v>2022_看護_健康支援と社会保障制度</v>
      </c>
      <c r="N1146" s="44">
        <f t="shared" si="405"/>
        <v>4232</v>
      </c>
      <c r="P1146" s="44">
        <f t="shared" si="412"/>
        <v>1144</v>
      </c>
    </row>
    <row r="1147" spans="2:16" x14ac:dyDescent="0.2">
      <c r="B1147" s="37">
        <f t="shared" si="402"/>
        <v>19</v>
      </c>
      <c r="C1147" s="37">
        <f t="shared" si="403"/>
        <v>5</v>
      </c>
      <c r="D1147" s="37" t="str">
        <f t="shared" si="404"/>
        <v>2022_19_5</v>
      </c>
      <c r="E1147" s="37" t="str">
        <f t="shared" si="406"/>
        <v>4_5_19</v>
      </c>
      <c r="F1147" s="37">
        <f t="shared" si="407"/>
        <v>4</v>
      </c>
      <c r="G1147" s="37">
        <f t="shared" si="408"/>
        <v>233</v>
      </c>
      <c r="H1147" s="37">
        <f t="shared" si="409"/>
        <v>4233</v>
      </c>
      <c r="I1147" s="44">
        <v>2022</v>
      </c>
      <c r="J1147" s="44" t="s">
        <v>255</v>
      </c>
      <c r="K1147" s="44" t="s">
        <v>260</v>
      </c>
      <c r="L1147" s="44" t="str">
        <f t="shared" si="410"/>
        <v>2022_看護</v>
      </c>
      <c r="M1147" s="44" t="str">
        <f t="shared" si="411"/>
        <v>2022_看護_成人看護</v>
      </c>
      <c r="N1147" s="44">
        <f t="shared" si="405"/>
        <v>4233</v>
      </c>
      <c r="P1147" s="44">
        <f t="shared" si="412"/>
        <v>1145</v>
      </c>
    </row>
    <row r="1148" spans="2:16" x14ac:dyDescent="0.2">
      <c r="B1148" s="37">
        <f t="shared" si="402"/>
        <v>19</v>
      </c>
      <c r="C1148" s="37">
        <f t="shared" si="403"/>
        <v>6</v>
      </c>
      <c r="D1148" s="37" t="str">
        <f t="shared" si="404"/>
        <v>2022_19_6</v>
      </c>
      <c r="E1148" s="37" t="str">
        <f t="shared" si="406"/>
        <v>4_6_19</v>
      </c>
      <c r="F1148" s="37">
        <f t="shared" si="407"/>
        <v>4</v>
      </c>
      <c r="G1148" s="37">
        <f t="shared" si="408"/>
        <v>234</v>
      </c>
      <c r="H1148" s="37">
        <f t="shared" si="409"/>
        <v>4234</v>
      </c>
      <c r="I1148" s="44">
        <v>2022</v>
      </c>
      <c r="J1148" s="44" t="s">
        <v>255</v>
      </c>
      <c r="K1148" s="44" t="s">
        <v>261</v>
      </c>
      <c r="L1148" s="44" t="str">
        <f t="shared" si="410"/>
        <v>2022_看護</v>
      </c>
      <c r="M1148" s="44" t="str">
        <f t="shared" si="411"/>
        <v>2022_看護_老年看護</v>
      </c>
      <c r="N1148" s="44">
        <f t="shared" si="405"/>
        <v>4234</v>
      </c>
      <c r="P1148" s="44">
        <f t="shared" si="412"/>
        <v>1146</v>
      </c>
    </row>
    <row r="1149" spans="2:16" x14ac:dyDescent="0.2">
      <c r="B1149" s="37">
        <f t="shared" si="402"/>
        <v>19</v>
      </c>
      <c r="C1149" s="37">
        <f t="shared" si="403"/>
        <v>7</v>
      </c>
      <c r="D1149" s="37" t="str">
        <f t="shared" si="404"/>
        <v>2022_19_7</v>
      </c>
      <c r="E1149" s="37" t="str">
        <f t="shared" si="406"/>
        <v>4_7_19</v>
      </c>
      <c r="F1149" s="37">
        <f t="shared" si="407"/>
        <v>4</v>
      </c>
      <c r="G1149" s="37">
        <f t="shared" si="408"/>
        <v>235</v>
      </c>
      <c r="H1149" s="37">
        <f t="shared" si="409"/>
        <v>4235</v>
      </c>
      <c r="I1149" s="44">
        <v>2022</v>
      </c>
      <c r="J1149" s="44" t="s">
        <v>255</v>
      </c>
      <c r="K1149" s="44" t="s">
        <v>262</v>
      </c>
      <c r="L1149" s="44" t="str">
        <f t="shared" si="410"/>
        <v>2022_看護</v>
      </c>
      <c r="M1149" s="44" t="str">
        <f t="shared" si="411"/>
        <v>2022_看護_小児看護</v>
      </c>
      <c r="N1149" s="44">
        <f t="shared" si="405"/>
        <v>4235</v>
      </c>
      <c r="P1149" s="44">
        <f t="shared" si="412"/>
        <v>1147</v>
      </c>
    </row>
    <row r="1150" spans="2:16" x14ac:dyDescent="0.2">
      <c r="B1150" s="37">
        <f t="shared" si="402"/>
        <v>19</v>
      </c>
      <c r="C1150" s="37">
        <f t="shared" si="403"/>
        <v>8</v>
      </c>
      <c r="D1150" s="37" t="str">
        <f t="shared" si="404"/>
        <v>2022_19_8</v>
      </c>
      <c r="E1150" s="37" t="str">
        <f t="shared" si="406"/>
        <v>4_8_19</v>
      </c>
      <c r="F1150" s="37">
        <f t="shared" si="407"/>
        <v>4</v>
      </c>
      <c r="G1150" s="37">
        <f t="shared" si="408"/>
        <v>236</v>
      </c>
      <c r="H1150" s="37">
        <f t="shared" si="409"/>
        <v>4236</v>
      </c>
      <c r="I1150" s="44">
        <v>2022</v>
      </c>
      <c r="J1150" s="44" t="s">
        <v>255</v>
      </c>
      <c r="K1150" s="44" t="s">
        <v>263</v>
      </c>
      <c r="L1150" s="44" t="str">
        <f t="shared" si="410"/>
        <v>2022_看護</v>
      </c>
      <c r="M1150" s="44" t="str">
        <f t="shared" si="411"/>
        <v>2022_看護_母性看護</v>
      </c>
      <c r="N1150" s="44">
        <f t="shared" si="405"/>
        <v>4236</v>
      </c>
      <c r="P1150" s="44">
        <f t="shared" si="412"/>
        <v>1148</v>
      </c>
    </row>
    <row r="1151" spans="2:16" x14ac:dyDescent="0.2">
      <c r="B1151" s="37">
        <f t="shared" si="402"/>
        <v>19</v>
      </c>
      <c r="C1151" s="37">
        <f t="shared" si="403"/>
        <v>9</v>
      </c>
      <c r="D1151" s="37" t="str">
        <f t="shared" si="404"/>
        <v>2022_19_9</v>
      </c>
      <c r="E1151" s="37" t="str">
        <f t="shared" si="406"/>
        <v>4_9_19</v>
      </c>
      <c r="F1151" s="37">
        <f t="shared" si="407"/>
        <v>4</v>
      </c>
      <c r="G1151" s="37">
        <f t="shared" si="408"/>
        <v>237</v>
      </c>
      <c r="H1151" s="37">
        <f t="shared" si="409"/>
        <v>4237</v>
      </c>
      <c r="I1151" s="44">
        <v>2022</v>
      </c>
      <c r="J1151" s="44" t="s">
        <v>255</v>
      </c>
      <c r="K1151" s="44" t="s">
        <v>264</v>
      </c>
      <c r="L1151" s="44" t="str">
        <f t="shared" si="410"/>
        <v>2022_看護</v>
      </c>
      <c r="M1151" s="44" t="str">
        <f t="shared" si="411"/>
        <v>2022_看護_精神看護</v>
      </c>
      <c r="N1151" s="44">
        <f t="shared" si="405"/>
        <v>4237</v>
      </c>
      <c r="P1151" s="44">
        <f t="shared" si="412"/>
        <v>1149</v>
      </c>
    </row>
    <row r="1152" spans="2:16" x14ac:dyDescent="0.2">
      <c r="B1152" s="37">
        <f t="shared" si="402"/>
        <v>19</v>
      </c>
      <c r="C1152" s="37">
        <f t="shared" si="403"/>
        <v>10</v>
      </c>
      <c r="D1152" s="37" t="str">
        <f t="shared" si="404"/>
        <v>2022_19_10</v>
      </c>
      <c r="E1152" s="37" t="str">
        <f t="shared" si="406"/>
        <v>4_10_19</v>
      </c>
      <c r="F1152" s="37">
        <f t="shared" si="407"/>
        <v>4</v>
      </c>
      <c r="G1152" s="37">
        <f t="shared" si="408"/>
        <v>238</v>
      </c>
      <c r="H1152" s="37">
        <f t="shared" si="409"/>
        <v>4238</v>
      </c>
      <c r="I1152" s="44">
        <v>2022</v>
      </c>
      <c r="J1152" s="44" t="s">
        <v>255</v>
      </c>
      <c r="K1152" s="44" t="s">
        <v>265</v>
      </c>
      <c r="L1152" s="44" t="str">
        <f t="shared" si="410"/>
        <v>2022_看護</v>
      </c>
      <c r="M1152" s="44" t="str">
        <f t="shared" si="411"/>
        <v>2022_看護_在宅看護</v>
      </c>
      <c r="N1152" s="44">
        <f t="shared" si="405"/>
        <v>4238</v>
      </c>
      <c r="P1152" s="44">
        <f t="shared" si="412"/>
        <v>1150</v>
      </c>
    </row>
    <row r="1153" spans="2:16" x14ac:dyDescent="0.2">
      <c r="B1153" s="37">
        <f t="shared" si="402"/>
        <v>19</v>
      </c>
      <c r="C1153" s="37">
        <f t="shared" si="403"/>
        <v>11</v>
      </c>
      <c r="D1153" s="37" t="str">
        <f t="shared" si="404"/>
        <v>2022_19_11</v>
      </c>
      <c r="E1153" s="37" t="str">
        <f t="shared" si="406"/>
        <v>4_11_19</v>
      </c>
      <c r="F1153" s="37">
        <f t="shared" si="407"/>
        <v>4</v>
      </c>
      <c r="G1153" s="37">
        <f t="shared" si="408"/>
        <v>239</v>
      </c>
      <c r="H1153" s="37">
        <f t="shared" si="409"/>
        <v>4239</v>
      </c>
      <c r="I1153" s="44">
        <v>2022</v>
      </c>
      <c r="J1153" s="44" t="s">
        <v>255</v>
      </c>
      <c r="K1153" s="44" t="s">
        <v>266</v>
      </c>
      <c r="L1153" s="44" t="str">
        <f t="shared" si="410"/>
        <v>2022_看護</v>
      </c>
      <c r="M1153" s="44" t="str">
        <f t="shared" si="411"/>
        <v>2022_看護_看護の統合と実践</v>
      </c>
      <c r="N1153" s="44">
        <f t="shared" si="405"/>
        <v>4239</v>
      </c>
      <c r="P1153" s="44">
        <f t="shared" si="412"/>
        <v>1151</v>
      </c>
    </row>
    <row r="1154" spans="2:16" x14ac:dyDescent="0.2">
      <c r="B1154" s="37">
        <f t="shared" si="402"/>
        <v>19</v>
      </c>
      <c r="C1154" s="37">
        <f t="shared" si="403"/>
        <v>12</v>
      </c>
      <c r="D1154" s="37" t="str">
        <f t="shared" si="404"/>
        <v>2022_19_12</v>
      </c>
      <c r="E1154" s="37" t="str">
        <f t="shared" si="406"/>
        <v>4_12_19</v>
      </c>
      <c r="F1154" s="37">
        <f t="shared" si="407"/>
        <v>4</v>
      </c>
      <c r="G1154" s="37">
        <f t="shared" si="408"/>
        <v>240</v>
      </c>
      <c r="H1154" s="37">
        <f t="shared" si="409"/>
        <v>4240</v>
      </c>
      <c r="I1154" s="44">
        <v>2022</v>
      </c>
      <c r="J1154" s="44" t="s">
        <v>255</v>
      </c>
      <c r="K1154" s="44" t="s">
        <v>267</v>
      </c>
      <c r="L1154" s="44" t="str">
        <f t="shared" si="410"/>
        <v>2022_看護</v>
      </c>
      <c r="M1154" s="44" t="str">
        <f t="shared" si="411"/>
        <v>2022_看護_看護臨地実習</v>
      </c>
      <c r="N1154" s="44">
        <f t="shared" si="405"/>
        <v>4240</v>
      </c>
      <c r="P1154" s="44">
        <f t="shared" si="412"/>
        <v>1152</v>
      </c>
    </row>
    <row r="1155" spans="2:16" x14ac:dyDescent="0.2">
      <c r="B1155" s="37">
        <f t="shared" ref="B1155:B1218" si="413">IF($I1155="","",IF($I1154&lt;&gt;$I1155,1,IF($J1154&lt;&gt;$J1155,B1154+1,B1154)))</f>
        <v>19</v>
      </c>
      <c r="C1155" s="37">
        <f t="shared" ref="C1155:C1218" si="414">IF($I1155="","",IF($J1154&lt;&gt;$J1155,1,C1154+1))</f>
        <v>13</v>
      </c>
      <c r="D1155" s="37" t="str">
        <f t="shared" ref="D1155:D1218" si="415">IF($I1155="","",$I1155&amp;"_"&amp;$B1155&amp;"_"&amp;$C1155)</f>
        <v>2022_19_13</v>
      </c>
      <c r="E1155" s="37" t="str">
        <f t="shared" si="406"/>
        <v>4_13_19</v>
      </c>
      <c r="F1155" s="37">
        <f t="shared" si="407"/>
        <v>4</v>
      </c>
      <c r="G1155" s="37">
        <f t="shared" si="408"/>
        <v>241</v>
      </c>
      <c r="H1155" s="37">
        <f t="shared" si="409"/>
        <v>4241</v>
      </c>
      <c r="I1155" s="44">
        <v>2022</v>
      </c>
      <c r="J1155" s="44" t="s">
        <v>255</v>
      </c>
      <c r="K1155" s="44" t="s">
        <v>268</v>
      </c>
      <c r="L1155" s="44" t="str">
        <f t="shared" si="410"/>
        <v>2022_看護</v>
      </c>
      <c r="M1155" s="44" t="str">
        <f t="shared" si="411"/>
        <v>2022_看護_看護情報</v>
      </c>
      <c r="N1155" s="44">
        <f t="shared" ref="N1155:N1218" si="416">H1155</f>
        <v>4241</v>
      </c>
      <c r="P1155" s="44">
        <f t="shared" si="412"/>
        <v>1153</v>
      </c>
    </row>
    <row r="1156" spans="2:16" x14ac:dyDescent="0.2">
      <c r="B1156" s="37">
        <f t="shared" si="413"/>
        <v>19</v>
      </c>
      <c r="C1156" s="37">
        <f t="shared" si="414"/>
        <v>14</v>
      </c>
      <c r="D1156" s="37" t="str">
        <f t="shared" si="415"/>
        <v>2022_19_14</v>
      </c>
      <c r="E1156" s="37" t="str">
        <f t="shared" ref="E1156:E1219" si="417">IF($I1156="","",$F1156&amp;"_"&amp;$C1156&amp;"_"&amp;$B1156)</f>
        <v>4_14_19</v>
      </c>
      <c r="F1156" s="37">
        <f t="shared" ref="F1156:F1219" si="418">IF($I1156="","",IF($I1155&lt;&gt;$I1156,F1155+1,F1155))</f>
        <v>4</v>
      </c>
      <c r="G1156" s="37">
        <f t="shared" ref="G1156:G1219" si="419">IF($I1156="","",IF($I1155&lt;&gt;$I1156,1,G1155+1))</f>
        <v>242</v>
      </c>
      <c r="H1156" s="37">
        <f t="shared" ref="H1156:H1219" si="420">IF($I1156="","",1000*F1156+G1156)</f>
        <v>4242</v>
      </c>
      <c r="I1156" s="44">
        <v>2022</v>
      </c>
      <c r="J1156" s="44" t="s">
        <v>255</v>
      </c>
      <c r="K1156" s="44" t="s">
        <v>568</v>
      </c>
      <c r="L1156" s="44" t="str">
        <f t="shared" ref="L1156:L1219" si="421">$I1156&amp;"_"&amp;$J1156</f>
        <v>2022_看護</v>
      </c>
      <c r="M1156" s="44" t="str">
        <f t="shared" ref="M1156:M1219" si="422">$I1156&amp;"_"&amp;$J1156&amp;"_"&amp;$K1156</f>
        <v>2022_看護_学校設定科目</v>
      </c>
      <c r="N1156" s="44">
        <f t="shared" si="416"/>
        <v>4242</v>
      </c>
      <c r="P1156" s="44">
        <f t="shared" ref="P1156:P1219" si="423">IF(COUNTIF(K1156,"*"&amp;$X$1&amp;"*"),P1155+1,P1155)</f>
        <v>1154</v>
      </c>
    </row>
    <row r="1157" spans="2:16" x14ac:dyDescent="0.2">
      <c r="B1157" s="37">
        <f t="shared" si="413"/>
        <v>20</v>
      </c>
      <c r="C1157" s="37">
        <f t="shared" si="414"/>
        <v>1</v>
      </c>
      <c r="D1157" s="37" t="str">
        <f t="shared" si="415"/>
        <v>2022_20_1</v>
      </c>
      <c r="E1157" s="37" t="str">
        <f t="shared" si="417"/>
        <v>4_1_20</v>
      </c>
      <c r="F1157" s="37">
        <f t="shared" si="418"/>
        <v>4</v>
      </c>
      <c r="G1157" s="37">
        <f t="shared" si="419"/>
        <v>243</v>
      </c>
      <c r="H1157" s="37">
        <f t="shared" si="420"/>
        <v>4243</v>
      </c>
      <c r="I1157" s="44">
        <v>2022</v>
      </c>
      <c r="J1157" s="44" t="s">
        <v>602</v>
      </c>
      <c r="K1157" s="44" t="s">
        <v>269</v>
      </c>
      <c r="L1157" s="44" t="str">
        <f t="shared" si="421"/>
        <v>2022_専・情報</v>
      </c>
      <c r="M1157" s="44" t="str">
        <f t="shared" si="422"/>
        <v>2022_専・情報_情報産業と社会</v>
      </c>
      <c r="N1157" s="44">
        <f t="shared" si="416"/>
        <v>4243</v>
      </c>
      <c r="P1157" s="44">
        <f t="shared" si="423"/>
        <v>1155</v>
      </c>
    </row>
    <row r="1158" spans="2:16" x14ac:dyDescent="0.2">
      <c r="B1158" s="37">
        <f t="shared" si="413"/>
        <v>20</v>
      </c>
      <c r="C1158" s="37">
        <f t="shared" si="414"/>
        <v>2</v>
      </c>
      <c r="D1158" s="37" t="str">
        <f t="shared" si="415"/>
        <v>2022_20_2</v>
      </c>
      <c r="E1158" s="37" t="str">
        <f t="shared" si="417"/>
        <v>4_2_20</v>
      </c>
      <c r="F1158" s="37">
        <f t="shared" si="418"/>
        <v>4</v>
      </c>
      <c r="G1158" s="37">
        <f t="shared" si="419"/>
        <v>244</v>
      </c>
      <c r="H1158" s="37">
        <f t="shared" si="420"/>
        <v>4244</v>
      </c>
      <c r="I1158" s="44">
        <v>2022</v>
      </c>
      <c r="J1158" s="44" t="s">
        <v>602</v>
      </c>
      <c r="K1158" s="44" t="s">
        <v>113</v>
      </c>
      <c r="L1158" s="44" t="str">
        <f t="shared" si="421"/>
        <v>2022_専・情報</v>
      </c>
      <c r="M1158" s="44" t="str">
        <f t="shared" si="422"/>
        <v>2022_専・情報_課題研究</v>
      </c>
      <c r="N1158" s="44">
        <f t="shared" si="416"/>
        <v>4244</v>
      </c>
      <c r="P1158" s="44">
        <f t="shared" si="423"/>
        <v>1156</v>
      </c>
    </row>
    <row r="1159" spans="2:16" x14ac:dyDescent="0.2">
      <c r="B1159" s="37">
        <f t="shared" si="413"/>
        <v>20</v>
      </c>
      <c r="C1159" s="37">
        <f t="shared" si="414"/>
        <v>3</v>
      </c>
      <c r="D1159" s="37" t="str">
        <f t="shared" si="415"/>
        <v>2022_20_3</v>
      </c>
      <c r="E1159" s="37" t="str">
        <f t="shared" si="417"/>
        <v>4_3_20</v>
      </c>
      <c r="F1159" s="37">
        <f t="shared" si="418"/>
        <v>4</v>
      </c>
      <c r="G1159" s="37">
        <f t="shared" si="419"/>
        <v>245</v>
      </c>
      <c r="H1159" s="37">
        <f t="shared" si="420"/>
        <v>4245</v>
      </c>
      <c r="I1159" s="44">
        <v>2022</v>
      </c>
      <c r="J1159" s="44" t="s">
        <v>602</v>
      </c>
      <c r="K1159" s="44" t="s">
        <v>270</v>
      </c>
      <c r="L1159" s="44" t="str">
        <f t="shared" si="421"/>
        <v>2022_専・情報</v>
      </c>
      <c r="M1159" s="44" t="str">
        <f t="shared" si="422"/>
        <v>2022_専・情報_情報の表現と管理</v>
      </c>
      <c r="N1159" s="44">
        <f t="shared" si="416"/>
        <v>4245</v>
      </c>
      <c r="P1159" s="44">
        <f t="shared" si="423"/>
        <v>1157</v>
      </c>
    </row>
    <row r="1160" spans="2:16" x14ac:dyDescent="0.2">
      <c r="B1160" s="37">
        <f t="shared" si="413"/>
        <v>20</v>
      </c>
      <c r="C1160" s="37">
        <f t="shared" si="414"/>
        <v>4</v>
      </c>
      <c r="D1160" s="37" t="str">
        <f t="shared" si="415"/>
        <v>2022_20_4</v>
      </c>
      <c r="E1160" s="37" t="str">
        <f t="shared" si="417"/>
        <v>4_4_20</v>
      </c>
      <c r="F1160" s="37">
        <f t="shared" si="418"/>
        <v>4</v>
      </c>
      <c r="G1160" s="37">
        <f t="shared" si="419"/>
        <v>246</v>
      </c>
      <c r="H1160" s="37">
        <f t="shared" si="420"/>
        <v>4246</v>
      </c>
      <c r="I1160" s="44">
        <v>2022</v>
      </c>
      <c r="J1160" s="44" t="s">
        <v>602</v>
      </c>
      <c r="K1160" s="44" t="s">
        <v>271</v>
      </c>
      <c r="L1160" s="44" t="str">
        <f t="shared" si="421"/>
        <v>2022_専・情報</v>
      </c>
      <c r="M1160" s="44" t="str">
        <f t="shared" si="422"/>
        <v>2022_専・情報_情報テクノロジー</v>
      </c>
      <c r="N1160" s="44">
        <f t="shared" si="416"/>
        <v>4246</v>
      </c>
      <c r="P1160" s="44">
        <f t="shared" si="423"/>
        <v>1158</v>
      </c>
    </row>
    <row r="1161" spans="2:16" x14ac:dyDescent="0.2">
      <c r="B1161" s="37">
        <f t="shared" si="413"/>
        <v>20</v>
      </c>
      <c r="C1161" s="37">
        <f t="shared" si="414"/>
        <v>5</v>
      </c>
      <c r="D1161" s="37" t="str">
        <f t="shared" si="415"/>
        <v>2022_20_5</v>
      </c>
      <c r="E1161" s="37" t="str">
        <f t="shared" si="417"/>
        <v>4_5_20</v>
      </c>
      <c r="F1161" s="37">
        <f t="shared" si="418"/>
        <v>4</v>
      </c>
      <c r="G1161" s="37">
        <f t="shared" si="419"/>
        <v>247</v>
      </c>
      <c r="H1161" s="37">
        <f t="shared" si="420"/>
        <v>4247</v>
      </c>
      <c r="I1161" s="44">
        <v>2022</v>
      </c>
      <c r="J1161" s="44" t="s">
        <v>602</v>
      </c>
      <c r="K1161" s="44" t="s">
        <v>272</v>
      </c>
      <c r="L1161" s="44" t="str">
        <f t="shared" si="421"/>
        <v>2022_専・情報</v>
      </c>
      <c r="M1161" s="44" t="str">
        <f t="shared" si="422"/>
        <v>2022_専・情報_情報セキュリティ</v>
      </c>
      <c r="N1161" s="44">
        <f t="shared" si="416"/>
        <v>4247</v>
      </c>
      <c r="P1161" s="44">
        <f t="shared" si="423"/>
        <v>1159</v>
      </c>
    </row>
    <row r="1162" spans="2:16" x14ac:dyDescent="0.2">
      <c r="B1162" s="37">
        <f t="shared" si="413"/>
        <v>20</v>
      </c>
      <c r="C1162" s="37">
        <f t="shared" si="414"/>
        <v>6</v>
      </c>
      <c r="D1162" s="37" t="str">
        <f t="shared" si="415"/>
        <v>2022_20_6</v>
      </c>
      <c r="E1162" s="37" t="str">
        <f t="shared" si="417"/>
        <v>4_6_20</v>
      </c>
      <c r="F1162" s="37">
        <f t="shared" si="418"/>
        <v>4</v>
      </c>
      <c r="G1162" s="37">
        <f t="shared" si="419"/>
        <v>248</v>
      </c>
      <c r="H1162" s="37">
        <f t="shared" si="420"/>
        <v>4248</v>
      </c>
      <c r="I1162" s="44">
        <v>2022</v>
      </c>
      <c r="J1162" s="44" t="s">
        <v>602</v>
      </c>
      <c r="K1162" s="44" t="s">
        <v>273</v>
      </c>
      <c r="L1162" s="44" t="str">
        <f t="shared" si="421"/>
        <v>2022_専・情報</v>
      </c>
      <c r="M1162" s="44" t="str">
        <f t="shared" si="422"/>
        <v>2022_専・情報_情報システムのプログラミング</v>
      </c>
      <c r="N1162" s="44">
        <f t="shared" si="416"/>
        <v>4248</v>
      </c>
      <c r="P1162" s="44">
        <f t="shared" si="423"/>
        <v>1160</v>
      </c>
    </row>
    <row r="1163" spans="2:16" x14ac:dyDescent="0.2">
      <c r="B1163" s="37">
        <f t="shared" si="413"/>
        <v>20</v>
      </c>
      <c r="C1163" s="37">
        <f t="shared" si="414"/>
        <v>7</v>
      </c>
      <c r="D1163" s="37" t="str">
        <f t="shared" si="415"/>
        <v>2022_20_7</v>
      </c>
      <c r="E1163" s="37" t="str">
        <f t="shared" si="417"/>
        <v>4_7_20</v>
      </c>
      <c r="F1163" s="37">
        <f t="shared" si="418"/>
        <v>4</v>
      </c>
      <c r="G1163" s="37">
        <f t="shared" si="419"/>
        <v>249</v>
      </c>
      <c r="H1163" s="37">
        <f t="shared" si="420"/>
        <v>4249</v>
      </c>
      <c r="I1163" s="44">
        <v>2022</v>
      </c>
      <c r="J1163" s="44" t="s">
        <v>602</v>
      </c>
      <c r="K1163" s="44" t="s">
        <v>274</v>
      </c>
      <c r="L1163" s="44" t="str">
        <f t="shared" si="421"/>
        <v>2022_専・情報</v>
      </c>
      <c r="M1163" s="44" t="str">
        <f t="shared" si="422"/>
        <v>2022_専・情報_ネットワークシステム</v>
      </c>
      <c r="N1163" s="44">
        <f t="shared" si="416"/>
        <v>4249</v>
      </c>
      <c r="P1163" s="44">
        <f t="shared" si="423"/>
        <v>1161</v>
      </c>
    </row>
    <row r="1164" spans="2:16" x14ac:dyDescent="0.2">
      <c r="B1164" s="37">
        <f t="shared" si="413"/>
        <v>20</v>
      </c>
      <c r="C1164" s="37">
        <f t="shared" si="414"/>
        <v>8</v>
      </c>
      <c r="D1164" s="37" t="str">
        <f t="shared" si="415"/>
        <v>2022_20_8</v>
      </c>
      <c r="E1164" s="37" t="str">
        <f t="shared" si="417"/>
        <v>4_8_20</v>
      </c>
      <c r="F1164" s="37">
        <f t="shared" si="418"/>
        <v>4</v>
      </c>
      <c r="G1164" s="37">
        <f t="shared" si="419"/>
        <v>250</v>
      </c>
      <c r="H1164" s="37">
        <f t="shared" si="420"/>
        <v>4250</v>
      </c>
      <c r="I1164" s="44">
        <v>2022</v>
      </c>
      <c r="J1164" s="44" t="s">
        <v>602</v>
      </c>
      <c r="K1164" s="44" t="s">
        <v>275</v>
      </c>
      <c r="L1164" s="44" t="str">
        <f t="shared" si="421"/>
        <v>2022_専・情報</v>
      </c>
      <c r="M1164" s="44" t="str">
        <f t="shared" si="422"/>
        <v>2022_専・情報_データベース</v>
      </c>
      <c r="N1164" s="44">
        <f t="shared" si="416"/>
        <v>4250</v>
      </c>
      <c r="P1164" s="44">
        <f t="shared" si="423"/>
        <v>1162</v>
      </c>
    </row>
    <row r="1165" spans="2:16" x14ac:dyDescent="0.2">
      <c r="B1165" s="37">
        <f t="shared" si="413"/>
        <v>20</v>
      </c>
      <c r="C1165" s="37">
        <f t="shared" si="414"/>
        <v>9</v>
      </c>
      <c r="D1165" s="37" t="str">
        <f t="shared" si="415"/>
        <v>2022_20_9</v>
      </c>
      <c r="E1165" s="37" t="str">
        <f t="shared" si="417"/>
        <v>4_9_20</v>
      </c>
      <c r="F1165" s="37">
        <f t="shared" si="418"/>
        <v>4</v>
      </c>
      <c r="G1165" s="37">
        <f t="shared" si="419"/>
        <v>251</v>
      </c>
      <c r="H1165" s="37">
        <f t="shared" si="420"/>
        <v>4251</v>
      </c>
      <c r="I1165" s="44">
        <v>2022</v>
      </c>
      <c r="J1165" s="44" t="s">
        <v>602</v>
      </c>
      <c r="K1165" s="44" t="s">
        <v>276</v>
      </c>
      <c r="L1165" s="44" t="str">
        <f t="shared" si="421"/>
        <v>2022_専・情報</v>
      </c>
      <c r="M1165" s="44" t="str">
        <f t="shared" si="422"/>
        <v>2022_専・情報_情報デザイン</v>
      </c>
      <c r="N1165" s="44">
        <f t="shared" si="416"/>
        <v>4251</v>
      </c>
      <c r="P1165" s="44">
        <f t="shared" si="423"/>
        <v>1163</v>
      </c>
    </row>
    <row r="1166" spans="2:16" x14ac:dyDescent="0.2">
      <c r="B1166" s="37">
        <f t="shared" si="413"/>
        <v>20</v>
      </c>
      <c r="C1166" s="37">
        <f t="shared" si="414"/>
        <v>10</v>
      </c>
      <c r="D1166" s="37" t="str">
        <f t="shared" si="415"/>
        <v>2022_20_10</v>
      </c>
      <c r="E1166" s="37" t="str">
        <f t="shared" si="417"/>
        <v>4_10_20</v>
      </c>
      <c r="F1166" s="37">
        <f t="shared" si="418"/>
        <v>4</v>
      </c>
      <c r="G1166" s="37">
        <f t="shared" si="419"/>
        <v>252</v>
      </c>
      <c r="H1166" s="37">
        <f t="shared" si="420"/>
        <v>4252</v>
      </c>
      <c r="I1166" s="44">
        <v>2022</v>
      </c>
      <c r="J1166" s="44" t="s">
        <v>602</v>
      </c>
      <c r="K1166" s="44" t="s">
        <v>277</v>
      </c>
      <c r="L1166" s="44" t="str">
        <f t="shared" si="421"/>
        <v>2022_専・情報</v>
      </c>
      <c r="M1166" s="44" t="str">
        <f t="shared" si="422"/>
        <v>2022_専・情報_コンテンツの制作と発信</v>
      </c>
      <c r="N1166" s="44">
        <f t="shared" si="416"/>
        <v>4252</v>
      </c>
      <c r="P1166" s="44">
        <f t="shared" si="423"/>
        <v>1164</v>
      </c>
    </row>
    <row r="1167" spans="2:16" x14ac:dyDescent="0.2">
      <c r="B1167" s="37">
        <f t="shared" si="413"/>
        <v>20</v>
      </c>
      <c r="C1167" s="37">
        <f t="shared" si="414"/>
        <v>11</v>
      </c>
      <c r="D1167" s="37" t="str">
        <f t="shared" si="415"/>
        <v>2022_20_11</v>
      </c>
      <c r="E1167" s="37" t="str">
        <f t="shared" si="417"/>
        <v>4_11_20</v>
      </c>
      <c r="F1167" s="37">
        <f t="shared" si="418"/>
        <v>4</v>
      </c>
      <c r="G1167" s="37">
        <f t="shared" si="419"/>
        <v>253</v>
      </c>
      <c r="H1167" s="37">
        <f t="shared" si="420"/>
        <v>4253</v>
      </c>
      <c r="I1167" s="44">
        <v>2022</v>
      </c>
      <c r="J1167" s="44" t="s">
        <v>602</v>
      </c>
      <c r="K1167" s="44" t="s">
        <v>278</v>
      </c>
      <c r="L1167" s="44" t="str">
        <f t="shared" si="421"/>
        <v>2022_専・情報</v>
      </c>
      <c r="M1167" s="44" t="str">
        <f t="shared" si="422"/>
        <v>2022_専・情報_メディアとサービス</v>
      </c>
      <c r="N1167" s="44">
        <f t="shared" si="416"/>
        <v>4253</v>
      </c>
      <c r="P1167" s="44">
        <f t="shared" si="423"/>
        <v>1165</v>
      </c>
    </row>
    <row r="1168" spans="2:16" x14ac:dyDescent="0.2">
      <c r="B1168" s="37">
        <f t="shared" si="413"/>
        <v>20</v>
      </c>
      <c r="C1168" s="37">
        <f t="shared" si="414"/>
        <v>12</v>
      </c>
      <c r="D1168" s="37" t="str">
        <f t="shared" si="415"/>
        <v>2022_20_12</v>
      </c>
      <c r="E1168" s="37" t="str">
        <f t="shared" si="417"/>
        <v>4_12_20</v>
      </c>
      <c r="F1168" s="37">
        <f t="shared" si="418"/>
        <v>4</v>
      </c>
      <c r="G1168" s="37">
        <f t="shared" si="419"/>
        <v>254</v>
      </c>
      <c r="H1168" s="37">
        <f t="shared" si="420"/>
        <v>4254</v>
      </c>
      <c r="I1168" s="44">
        <v>2022</v>
      </c>
      <c r="J1168" s="44" t="s">
        <v>602</v>
      </c>
      <c r="K1168" s="44" t="s">
        <v>279</v>
      </c>
      <c r="L1168" s="44" t="str">
        <f t="shared" si="421"/>
        <v>2022_専・情報</v>
      </c>
      <c r="M1168" s="44" t="str">
        <f t="shared" si="422"/>
        <v>2022_専・情報_情報実習</v>
      </c>
      <c r="N1168" s="44">
        <f t="shared" si="416"/>
        <v>4254</v>
      </c>
      <c r="P1168" s="44">
        <f t="shared" si="423"/>
        <v>1166</v>
      </c>
    </row>
    <row r="1169" spans="2:16" x14ac:dyDescent="0.2">
      <c r="B1169" s="37">
        <f t="shared" si="413"/>
        <v>20</v>
      </c>
      <c r="C1169" s="37">
        <f t="shared" si="414"/>
        <v>13</v>
      </c>
      <c r="D1169" s="37" t="str">
        <f t="shared" si="415"/>
        <v>2022_20_13</v>
      </c>
      <c r="E1169" s="37" t="str">
        <f t="shared" si="417"/>
        <v>4_13_20</v>
      </c>
      <c r="F1169" s="37">
        <f t="shared" si="418"/>
        <v>4</v>
      </c>
      <c r="G1169" s="37">
        <f t="shared" si="419"/>
        <v>255</v>
      </c>
      <c r="H1169" s="37">
        <f t="shared" si="420"/>
        <v>4255</v>
      </c>
      <c r="I1169" s="44">
        <v>2022</v>
      </c>
      <c r="J1169" s="44" t="s">
        <v>602</v>
      </c>
      <c r="K1169" s="44" t="s">
        <v>568</v>
      </c>
      <c r="L1169" s="44" t="str">
        <f t="shared" si="421"/>
        <v>2022_専・情報</v>
      </c>
      <c r="M1169" s="44" t="str">
        <f t="shared" si="422"/>
        <v>2022_専・情報_学校設定科目</v>
      </c>
      <c r="N1169" s="44">
        <f t="shared" si="416"/>
        <v>4255</v>
      </c>
      <c r="P1169" s="44">
        <f t="shared" si="423"/>
        <v>1167</v>
      </c>
    </row>
    <row r="1170" spans="2:16" x14ac:dyDescent="0.2">
      <c r="B1170" s="37">
        <f t="shared" si="413"/>
        <v>21</v>
      </c>
      <c r="C1170" s="37">
        <f t="shared" si="414"/>
        <v>1</v>
      </c>
      <c r="D1170" s="37" t="str">
        <f t="shared" si="415"/>
        <v>2022_21_1</v>
      </c>
      <c r="E1170" s="37" t="str">
        <f t="shared" si="417"/>
        <v>4_1_21</v>
      </c>
      <c r="F1170" s="37">
        <f t="shared" si="418"/>
        <v>4</v>
      </c>
      <c r="G1170" s="37">
        <f t="shared" si="419"/>
        <v>256</v>
      </c>
      <c r="H1170" s="37">
        <f t="shared" si="420"/>
        <v>4256</v>
      </c>
      <c r="I1170" s="44">
        <v>2022</v>
      </c>
      <c r="J1170" s="44" t="s">
        <v>280</v>
      </c>
      <c r="K1170" s="44" t="s">
        <v>281</v>
      </c>
      <c r="L1170" s="44" t="str">
        <f t="shared" si="421"/>
        <v>2022_福祉</v>
      </c>
      <c r="M1170" s="44" t="str">
        <f t="shared" si="422"/>
        <v>2022_福祉_社会福祉基礎</v>
      </c>
      <c r="N1170" s="44">
        <f t="shared" si="416"/>
        <v>4256</v>
      </c>
      <c r="P1170" s="44">
        <f t="shared" si="423"/>
        <v>1168</v>
      </c>
    </row>
    <row r="1171" spans="2:16" x14ac:dyDescent="0.2">
      <c r="B1171" s="37">
        <f t="shared" si="413"/>
        <v>21</v>
      </c>
      <c r="C1171" s="37">
        <f t="shared" si="414"/>
        <v>2</v>
      </c>
      <c r="D1171" s="37" t="str">
        <f t="shared" si="415"/>
        <v>2022_21_2</v>
      </c>
      <c r="E1171" s="37" t="str">
        <f t="shared" si="417"/>
        <v>4_2_21</v>
      </c>
      <c r="F1171" s="37">
        <f t="shared" si="418"/>
        <v>4</v>
      </c>
      <c r="G1171" s="37">
        <f t="shared" si="419"/>
        <v>257</v>
      </c>
      <c r="H1171" s="37">
        <f t="shared" si="420"/>
        <v>4257</v>
      </c>
      <c r="I1171" s="44">
        <v>2022</v>
      </c>
      <c r="J1171" s="44" t="s">
        <v>280</v>
      </c>
      <c r="K1171" s="44" t="s">
        <v>282</v>
      </c>
      <c r="L1171" s="44" t="str">
        <f t="shared" si="421"/>
        <v>2022_福祉</v>
      </c>
      <c r="M1171" s="44" t="str">
        <f t="shared" si="422"/>
        <v>2022_福祉_介護福祉基礎</v>
      </c>
      <c r="N1171" s="44">
        <f t="shared" si="416"/>
        <v>4257</v>
      </c>
      <c r="P1171" s="44">
        <f t="shared" si="423"/>
        <v>1169</v>
      </c>
    </row>
    <row r="1172" spans="2:16" x14ac:dyDescent="0.2">
      <c r="B1172" s="37">
        <f t="shared" si="413"/>
        <v>21</v>
      </c>
      <c r="C1172" s="37">
        <f t="shared" si="414"/>
        <v>3</v>
      </c>
      <c r="D1172" s="37" t="str">
        <f t="shared" si="415"/>
        <v>2022_21_3</v>
      </c>
      <c r="E1172" s="37" t="str">
        <f t="shared" si="417"/>
        <v>4_3_21</v>
      </c>
      <c r="F1172" s="37">
        <f t="shared" si="418"/>
        <v>4</v>
      </c>
      <c r="G1172" s="37">
        <f t="shared" si="419"/>
        <v>258</v>
      </c>
      <c r="H1172" s="37">
        <f t="shared" si="420"/>
        <v>4258</v>
      </c>
      <c r="I1172" s="44">
        <v>2022</v>
      </c>
      <c r="J1172" s="44" t="s">
        <v>280</v>
      </c>
      <c r="K1172" s="44" t="s">
        <v>283</v>
      </c>
      <c r="L1172" s="44" t="str">
        <f t="shared" si="421"/>
        <v>2022_福祉</v>
      </c>
      <c r="M1172" s="44" t="str">
        <f t="shared" si="422"/>
        <v>2022_福祉_コミュニケーション技術</v>
      </c>
      <c r="N1172" s="44">
        <f t="shared" si="416"/>
        <v>4258</v>
      </c>
      <c r="P1172" s="44">
        <f t="shared" si="423"/>
        <v>1170</v>
      </c>
    </row>
    <row r="1173" spans="2:16" x14ac:dyDescent="0.2">
      <c r="B1173" s="37">
        <f t="shared" si="413"/>
        <v>21</v>
      </c>
      <c r="C1173" s="37">
        <f t="shared" si="414"/>
        <v>4</v>
      </c>
      <c r="D1173" s="37" t="str">
        <f t="shared" si="415"/>
        <v>2022_21_4</v>
      </c>
      <c r="E1173" s="37" t="str">
        <f t="shared" si="417"/>
        <v>4_4_21</v>
      </c>
      <c r="F1173" s="37">
        <f t="shared" si="418"/>
        <v>4</v>
      </c>
      <c r="G1173" s="37">
        <f t="shared" si="419"/>
        <v>259</v>
      </c>
      <c r="H1173" s="37">
        <f t="shared" si="420"/>
        <v>4259</v>
      </c>
      <c r="I1173" s="44">
        <v>2022</v>
      </c>
      <c r="J1173" s="44" t="s">
        <v>280</v>
      </c>
      <c r="K1173" s="44" t="s">
        <v>284</v>
      </c>
      <c r="L1173" s="44" t="str">
        <f t="shared" si="421"/>
        <v>2022_福祉</v>
      </c>
      <c r="M1173" s="44" t="str">
        <f t="shared" si="422"/>
        <v>2022_福祉_生活支援技術</v>
      </c>
      <c r="N1173" s="44">
        <f t="shared" si="416"/>
        <v>4259</v>
      </c>
      <c r="P1173" s="44">
        <f t="shared" si="423"/>
        <v>1171</v>
      </c>
    </row>
    <row r="1174" spans="2:16" x14ac:dyDescent="0.2">
      <c r="B1174" s="37">
        <f t="shared" si="413"/>
        <v>21</v>
      </c>
      <c r="C1174" s="37">
        <f t="shared" si="414"/>
        <v>5</v>
      </c>
      <c r="D1174" s="37" t="str">
        <f t="shared" si="415"/>
        <v>2022_21_5</v>
      </c>
      <c r="E1174" s="37" t="str">
        <f t="shared" si="417"/>
        <v>4_5_21</v>
      </c>
      <c r="F1174" s="37">
        <f t="shared" si="418"/>
        <v>4</v>
      </c>
      <c r="G1174" s="37">
        <f t="shared" si="419"/>
        <v>260</v>
      </c>
      <c r="H1174" s="37">
        <f t="shared" si="420"/>
        <v>4260</v>
      </c>
      <c r="I1174" s="44">
        <v>2022</v>
      </c>
      <c r="J1174" s="44" t="s">
        <v>280</v>
      </c>
      <c r="K1174" s="44" t="s">
        <v>285</v>
      </c>
      <c r="L1174" s="44" t="str">
        <f t="shared" si="421"/>
        <v>2022_福祉</v>
      </c>
      <c r="M1174" s="44" t="str">
        <f t="shared" si="422"/>
        <v>2022_福祉_介護過程</v>
      </c>
      <c r="N1174" s="44">
        <f t="shared" si="416"/>
        <v>4260</v>
      </c>
      <c r="P1174" s="44">
        <f t="shared" si="423"/>
        <v>1172</v>
      </c>
    </row>
    <row r="1175" spans="2:16" x14ac:dyDescent="0.2">
      <c r="B1175" s="37">
        <f t="shared" si="413"/>
        <v>21</v>
      </c>
      <c r="C1175" s="37">
        <f t="shared" si="414"/>
        <v>6</v>
      </c>
      <c r="D1175" s="37" t="str">
        <f t="shared" si="415"/>
        <v>2022_21_6</v>
      </c>
      <c r="E1175" s="37" t="str">
        <f t="shared" si="417"/>
        <v>4_6_21</v>
      </c>
      <c r="F1175" s="37">
        <f t="shared" si="418"/>
        <v>4</v>
      </c>
      <c r="G1175" s="37">
        <f t="shared" si="419"/>
        <v>261</v>
      </c>
      <c r="H1175" s="37">
        <f t="shared" si="420"/>
        <v>4261</v>
      </c>
      <c r="I1175" s="44">
        <v>2022</v>
      </c>
      <c r="J1175" s="44" t="s">
        <v>280</v>
      </c>
      <c r="K1175" s="44" t="s">
        <v>286</v>
      </c>
      <c r="L1175" s="44" t="str">
        <f t="shared" si="421"/>
        <v>2022_福祉</v>
      </c>
      <c r="M1175" s="44" t="str">
        <f t="shared" si="422"/>
        <v>2022_福祉_介護総合演習</v>
      </c>
      <c r="N1175" s="44">
        <f t="shared" si="416"/>
        <v>4261</v>
      </c>
      <c r="P1175" s="44">
        <f t="shared" si="423"/>
        <v>1173</v>
      </c>
    </row>
    <row r="1176" spans="2:16" x14ac:dyDescent="0.2">
      <c r="B1176" s="37">
        <f t="shared" si="413"/>
        <v>21</v>
      </c>
      <c r="C1176" s="37">
        <f t="shared" si="414"/>
        <v>7</v>
      </c>
      <c r="D1176" s="37" t="str">
        <f t="shared" si="415"/>
        <v>2022_21_7</v>
      </c>
      <c r="E1176" s="37" t="str">
        <f t="shared" si="417"/>
        <v>4_7_21</v>
      </c>
      <c r="F1176" s="37">
        <f t="shared" si="418"/>
        <v>4</v>
      </c>
      <c r="G1176" s="37">
        <f t="shared" si="419"/>
        <v>262</v>
      </c>
      <c r="H1176" s="37">
        <f t="shared" si="420"/>
        <v>4262</v>
      </c>
      <c r="I1176" s="44">
        <v>2022</v>
      </c>
      <c r="J1176" s="44" t="s">
        <v>280</v>
      </c>
      <c r="K1176" s="44" t="s">
        <v>287</v>
      </c>
      <c r="L1176" s="44" t="str">
        <f t="shared" si="421"/>
        <v>2022_福祉</v>
      </c>
      <c r="M1176" s="44" t="str">
        <f t="shared" si="422"/>
        <v>2022_福祉_介護実習</v>
      </c>
      <c r="N1176" s="44">
        <f t="shared" si="416"/>
        <v>4262</v>
      </c>
      <c r="P1176" s="44">
        <f t="shared" si="423"/>
        <v>1174</v>
      </c>
    </row>
    <row r="1177" spans="2:16" x14ac:dyDescent="0.2">
      <c r="B1177" s="37">
        <f t="shared" si="413"/>
        <v>21</v>
      </c>
      <c r="C1177" s="37">
        <f t="shared" si="414"/>
        <v>8</v>
      </c>
      <c r="D1177" s="37" t="str">
        <f t="shared" si="415"/>
        <v>2022_21_8</v>
      </c>
      <c r="E1177" s="37" t="str">
        <f t="shared" si="417"/>
        <v>4_8_21</v>
      </c>
      <c r="F1177" s="37">
        <f t="shared" si="418"/>
        <v>4</v>
      </c>
      <c r="G1177" s="37">
        <f t="shared" si="419"/>
        <v>263</v>
      </c>
      <c r="H1177" s="37">
        <f t="shared" si="420"/>
        <v>4263</v>
      </c>
      <c r="I1177" s="44">
        <v>2022</v>
      </c>
      <c r="J1177" s="44" t="s">
        <v>280</v>
      </c>
      <c r="K1177" s="44" t="s">
        <v>288</v>
      </c>
      <c r="L1177" s="44" t="str">
        <f t="shared" si="421"/>
        <v>2022_福祉</v>
      </c>
      <c r="M1177" s="44" t="str">
        <f t="shared" si="422"/>
        <v>2022_福祉_こころとからだの理解</v>
      </c>
      <c r="N1177" s="44">
        <f t="shared" si="416"/>
        <v>4263</v>
      </c>
      <c r="P1177" s="44">
        <f t="shared" si="423"/>
        <v>1175</v>
      </c>
    </row>
    <row r="1178" spans="2:16" x14ac:dyDescent="0.2">
      <c r="B1178" s="37">
        <f t="shared" si="413"/>
        <v>21</v>
      </c>
      <c r="C1178" s="37">
        <f t="shared" si="414"/>
        <v>9</v>
      </c>
      <c r="D1178" s="37" t="str">
        <f t="shared" si="415"/>
        <v>2022_21_9</v>
      </c>
      <c r="E1178" s="37" t="str">
        <f t="shared" si="417"/>
        <v>4_9_21</v>
      </c>
      <c r="F1178" s="37">
        <f t="shared" si="418"/>
        <v>4</v>
      </c>
      <c r="G1178" s="37">
        <f t="shared" si="419"/>
        <v>264</v>
      </c>
      <c r="H1178" s="37">
        <f t="shared" si="420"/>
        <v>4264</v>
      </c>
      <c r="I1178" s="44">
        <v>2022</v>
      </c>
      <c r="J1178" s="44" t="s">
        <v>280</v>
      </c>
      <c r="K1178" s="44" t="s">
        <v>289</v>
      </c>
      <c r="L1178" s="44" t="str">
        <f t="shared" si="421"/>
        <v>2022_福祉</v>
      </c>
      <c r="M1178" s="44" t="str">
        <f t="shared" si="422"/>
        <v>2022_福祉_福祉情報</v>
      </c>
      <c r="N1178" s="44">
        <f t="shared" si="416"/>
        <v>4264</v>
      </c>
      <c r="P1178" s="44">
        <f t="shared" si="423"/>
        <v>1176</v>
      </c>
    </row>
    <row r="1179" spans="2:16" x14ac:dyDescent="0.2">
      <c r="B1179" s="37">
        <f t="shared" si="413"/>
        <v>21</v>
      </c>
      <c r="C1179" s="37">
        <f t="shared" si="414"/>
        <v>10</v>
      </c>
      <c r="D1179" s="37" t="str">
        <f t="shared" si="415"/>
        <v>2022_21_10</v>
      </c>
      <c r="E1179" s="37" t="str">
        <f t="shared" si="417"/>
        <v>4_10_21</v>
      </c>
      <c r="F1179" s="37">
        <f t="shared" si="418"/>
        <v>4</v>
      </c>
      <c r="G1179" s="37">
        <f t="shared" si="419"/>
        <v>265</v>
      </c>
      <c r="H1179" s="37">
        <f t="shared" si="420"/>
        <v>4265</v>
      </c>
      <c r="I1179" s="44">
        <v>2022</v>
      </c>
      <c r="J1179" s="44" t="s">
        <v>280</v>
      </c>
      <c r="K1179" s="44" t="s">
        <v>568</v>
      </c>
      <c r="L1179" s="44" t="str">
        <f t="shared" si="421"/>
        <v>2022_福祉</v>
      </c>
      <c r="M1179" s="44" t="str">
        <f t="shared" si="422"/>
        <v>2022_福祉_学校設定科目</v>
      </c>
      <c r="N1179" s="44">
        <f t="shared" si="416"/>
        <v>4265</v>
      </c>
      <c r="P1179" s="44">
        <f t="shared" si="423"/>
        <v>1177</v>
      </c>
    </row>
    <row r="1180" spans="2:16" x14ac:dyDescent="0.2">
      <c r="B1180" s="37">
        <f t="shared" si="413"/>
        <v>22</v>
      </c>
      <c r="C1180" s="37">
        <f t="shared" si="414"/>
        <v>1</v>
      </c>
      <c r="D1180" s="37" t="str">
        <f t="shared" si="415"/>
        <v>2022_22_1</v>
      </c>
      <c r="E1180" s="37" t="str">
        <f t="shared" si="417"/>
        <v>4_1_22</v>
      </c>
      <c r="F1180" s="37">
        <f t="shared" si="418"/>
        <v>4</v>
      </c>
      <c r="G1180" s="37">
        <f t="shared" si="419"/>
        <v>266</v>
      </c>
      <c r="H1180" s="37">
        <f t="shared" si="420"/>
        <v>4266</v>
      </c>
      <c r="I1180" s="44">
        <v>2022</v>
      </c>
      <c r="J1180" s="44" t="s">
        <v>672</v>
      </c>
      <c r="K1180" s="44" t="s">
        <v>290</v>
      </c>
      <c r="L1180" s="44" t="str">
        <f t="shared" si="421"/>
        <v>2022_専・理数</v>
      </c>
      <c r="M1180" s="44" t="str">
        <f t="shared" si="422"/>
        <v>2022_専・理数_理数数学Ⅰ</v>
      </c>
      <c r="N1180" s="44">
        <f t="shared" si="416"/>
        <v>4266</v>
      </c>
      <c r="P1180" s="44">
        <f t="shared" si="423"/>
        <v>1178</v>
      </c>
    </row>
    <row r="1181" spans="2:16" x14ac:dyDescent="0.2">
      <c r="B1181" s="37">
        <f t="shared" si="413"/>
        <v>22</v>
      </c>
      <c r="C1181" s="37">
        <f t="shared" si="414"/>
        <v>2</v>
      </c>
      <c r="D1181" s="37" t="str">
        <f t="shared" si="415"/>
        <v>2022_22_2</v>
      </c>
      <c r="E1181" s="37" t="str">
        <f t="shared" si="417"/>
        <v>4_2_22</v>
      </c>
      <c r="F1181" s="37">
        <f t="shared" si="418"/>
        <v>4</v>
      </c>
      <c r="G1181" s="37">
        <f t="shared" si="419"/>
        <v>267</v>
      </c>
      <c r="H1181" s="37">
        <f t="shared" si="420"/>
        <v>4267</v>
      </c>
      <c r="I1181" s="44">
        <v>2022</v>
      </c>
      <c r="J1181" s="44" t="s">
        <v>672</v>
      </c>
      <c r="K1181" s="44" t="s">
        <v>291</v>
      </c>
      <c r="L1181" s="44" t="str">
        <f t="shared" si="421"/>
        <v>2022_専・理数</v>
      </c>
      <c r="M1181" s="44" t="str">
        <f t="shared" si="422"/>
        <v>2022_専・理数_理数数学Ⅱ</v>
      </c>
      <c r="N1181" s="44">
        <f t="shared" si="416"/>
        <v>4267</v>
      </c>
      <c r="P1181" s="44">
        <f t="shared" si="423"/>
        <v>1179</v>
      </c>
    </row>
    <row r="1182" spans="2:16" x14ac:dyDescent="0.2">
      <c r="B1182" s="37">
        <f t="shared" si="413"/>
        <v>22</v>
      </c>
      <c r="C1182" s="37">
        <f t="shared" si="414"/>
        <v>3</v>
      </c>
      <c r="D1182" s="37" t="str">
        <f t="shared" si="415"/>
        <v>2022_22_3</v>
      </c>
      <c r="E1182" s="37" t="str">
        <f t="shared" si="417"/>
        <v>4_3_22</v>
      </c>
      <c r="F1182" s="37">
        <f t="shared" si="418"/>
        <v>4</v>
      </c>
      <c r="G1182" s="37">
        <f t="shared" si="419"/>
        <v>268</v>
      </c>
      <c r="H1182" s="37">
        <f t="shared" si="420"/>
        <v>4268</v>
      </c>
      <c r="I1182" s="44">
        <v>2022</v>
      </c>
      <c r="J1182" s="44" t="s">
        <v>672</v>
      </c>
      <c r="K1182" s="44" t="s">
        <v>292</v>
      </c>
      <c r="L1182" s="44" t="str">
        <f t="shared" si="421"/>
        <v>2022_専・理数</v>
      </c>
      <c r="M1182" s="44" t="str">
        <f t="shared" si="422"/>
        <v>2022_専・理数_理数数学特論</v>
      </c>
      <c r="N1182" s="44">
        <f t="shared" si="416"/>
        <v>4268</v>
      </c>
      <c r="P1182" s="44">
        <f t="shared" si="423"/>
        <v>1180</v>
      </c>
    </row>
    <row r="1183" spans="2:16" x14ac:dyDescent="0.2">
      <c r="B1183" s="37">
        <f t="shared" si="413"/>
        <v>22</v>
      </c>
      <c r="C1183" s="37">
        <f t="shared" si="414"/>
        <v>4</v>
      </c>
      <c r="D1183" s="37" t="str">
        <f t="shared" si="415"/>
        <v>2022_22_4</v>
      </c>
      <c r="E1183" s="37" t="str">
        <f t="shared" si="417"/>
        <v>4_4_22</v>
      </c>
      <c r="F1183" s="37">
        <f t="shared" si="418"/>
        <v>4</v>
      </c>
      <c r="G1183" s="37">
        <f t="shared" si="419"/>
        <v>269</v>
      </c>
      <c r="H1183" s="37">
        <f t="shared" si="420"/>
        <v>4269</v>
      </c>
      <c r="I1183" s="44">
        <v>2022</v>
      </c>
      <c r="J1183" s="44" t="s">
        <v>672</v>
      </c>
      <c r="K1183" s="44" t="s">
        <v>293</v>
      </c>
      <c r="L1183" s="44" t="str">
        <f t="shared" si="421"/>
        <v>2022_専・理数</v>
      </c>
      <c r="M1183" s="44" t="str">
        <f t="shared" si="422"/>
        <v>2022_専・理数_理数物理</v>
      </c>
      <c r="N1183" s="44">
        <f t="shared" si="416"/>
        <v>4269</v>
      </c>
      <c r="P1183" s="44">
        <f t="shared" si="423"/>
        <v>1181</v>
      </c>
    </row>
    <row r="1184" spans="2:16" x14ac:dyDescent="0.2">
      <c r="B1184" s="37">
        <f t="shared" si="413"/>
        <v>22</v>
      </c>
      <c r="C1184" s="37">
        <f t="shared" si="414"/>
        <v>5</v>
      </c>
      <c r="D1184" s="37" t="str">
        <f t="shared" si="415"/>
        <v>2022_22_5</v>
      </c>
      <c r="E1184" s="37" t="str">
        <f t="shared" si="417"/>
        <v>4_5_22</v>
      </c>
      <c r="F1184" s="37">
        <f t="shared" si="418"/>
        <v>4</v>
      </c>
      <c r="G1184" s="37">
        <f t="shared" si="419"/>
        <v>270</v>
      </c>
      <c r="H1184" s="37">
        <f t="shared" si="420"/>
        <v>4270</v>
      </c>
      <c r="I1184" s="44">
        <v>2022</v>
      </c>
      <c r="J1184" s="44" t="s">
        <v>672</v>
      </c>
      <c r="K1184" s="44" t="s">
        <v>294</v>
      </c>
      <c r="L1184" s="44" t="str">
        <f t="shared" si="421"/>
        <v>2022_専・理数</v>
      </c>
      <c r="M1184" s="44" t="str">
        <f t="shared" si="422"/>
        <v>2022_専・理数_理数化学</v>
      </c>
      <c r="N1184" s="44">
        <f t="shared" si="416"/>
        <v>4270</v>
      </c>
      <c r="P1184" s="44">
        <f t="shared" si="423"/>
        <v>1182</v>
      </c>
    </row>
    <row r="1185" spans="2:16" x14ac:dyDescent="0.2">
      <c r="B1185" s="37">
        <f t="shared" si="413"/>
        <v>22</v>
      </c>
      <c r="C1185" s="37">
        <f t="shared" si="414"/>
        <v>6</v>
      </c>
      <c r="D1185" s="37" t="str">
        <f t="shared" si="415"/>
        <v>2022_22_6</v>
      </c>
      <c r="E1185" s="37" t="str">
        <f t="shared" si="417"/>
        <v>4_6_22</v>
      </c>
      <c r="F1185" s="37">
        <f t="shared" si="418"/>
        <v>4</v>
      </c>
      <c r="G1185" s="37">
        <f t="shared" si="419"/>
        <v>271</v>
      </c>
      <c r="H1185" s="37">
        <f t="shared" si="420"/>
        <v>4271</v>
      </c>
      <c r="I1185" s="44">
        <v>2022</v>
      </c>
      <c r="J1185" s="44" t="s">
        <v>672</v>
      </c>
      <c r="K1185" s="44" t="s">
        <v>295</v>
      </c>
      <c r="L1185" s="44" t="str">
        <f t="shared" si="421"/>
        <v>2022_専・理数</v>
      </c>
      <c r="M1185" s="44" t="str">
        <f t="shared" si="422"/>
        <v>2022_専・理数_理数生物</v>
      </c>
      <c r="N1185" s="44">
        <f t="shared" si="416"/>
        <v>4271</v>
      </c>
      <c r="P1185" s="44">
        <f t="shared" si="423"/>
        <v>1183</v>
      </c>
    </row>
    <row r="1186" spans="2:16" x14ac:dyDescent="0.2">
      <c r="B1186" s="37">
        <f t="shared" si="413"/>
        <v>22</v>
      </c>
      <c r="C1186" s="37">
        <f t="shared" si="414"/>
        <v>7</v>
      </c>
      <c r="D1186" s="37" t="str">
        <f t="shared" si="415"/>
        <v>2022_22_7</v>
      </c>
      <c r="E1186" s="37" t="str">
        <f t="shared" si="417"/>
        <v>4_7_22</v>
      </c>
      <c r="F1186" s="37">
        <f t="shared" si="418"/>
        <v>4</v>
      </c>
      <c r="G1186" s="37">
        <f t="shared" si="419"/>
        <v>272</v>
      </c>
      <c r="H1186" s="37">
        <f t="shared" si="420"/>
        <v>4272</v>
      </c>
      <c r="I1186" s="44">
        <v>2022</v>
      </c>
      <c r="J1186" s="44" t="s">
        <v>672</v>
      </c>
      <c r="K1186" s="44" t="s">
        <v>296</v>
      </c>
      <c r="L1186" s="44" t="str">
        <f t="shared" si="421"/>
        <v>2022_専・理数</v>
      </c>
      <c r="M1186" s="44" t="str">
        <f t="shared" si="422"/>
        <v>2022_専・理数_理数地学</v>
      </c>
      <c r="N1186" s="44">
        <f t="shared" si="416"/>
        <v>4272</v>
      </c>
      <c r="P1186" s="44">
        <f t="shared" si="423"/>
        <v>1184</v>
      </c>
    </row>
    <row r="1187" spans="2:16" x14ac:dyDescent="0.2">
      <c r="B1187" s="37">
        <f t="shared" si="413"/>
        <v>22</v>
      </c>
      <c r="C1187" s="37">
        <f t="shared" si="414"/>
        <v>8</v>
      </c>
      <c r="D1187" s="37" t="str">
        <f t="shared" si="415"/>
        <v>2022_22_8</v>
      </c>
      <c r="E1187" s="37" t="str">
        <f t="shared" si="417"/>
        <v>4_8_22</v>
      </c>
      <c r="F1187" s="37">
        <f t="shared" si="418"/>
        <v>4</v>
      </c>
      <c r="G1187" s="37">
        <f t="shared" si="419"/>
        <v>273</v>
      </c>
      <c r="H1187" s="37">
        <f t="shared" si="420"/>
        <v>4273</v>
      </c>
      <c r="I1187" s="44">
        <v>2022</v>
      </c>
      <c r="J1187" s="44" t="s">
        <v>672</v>
      </c>
      <c r="K1187" s="44" t="s">
        <v>568</v>
      </c>
      <c r="L1187" s="44" t="str">
        <f t="shared" si="421"/>
        <v>2022_専・理数</v>
      </c>
      <c r="M1187" s="44" t="str">
        <f t="shared" si="422"/>
        <v>2022_専・理数_学校設定科目</v>
      </c>
      <c r="N1187" s="44">
        <f t="shared" si="416"/>
        <v>4273</v>
      </c>
      <c r="P1187" s="44">
        <f t="shared" si="423"/>
        <v>1185</v>
      </c>
    </row>
    <row r="1188" spans="2:16" x14ac:dyDescent="0.2">
      <c r="B1188" s="37">
        <f t="shared" si="413"/>
        <v>23</v>
      </c>
      <c r="C1188" s="37">
        <f t="shared" si="414"/>
        <v>1</v>
      </c>
      <c r="D1188" s="37" t="str">
        <f t="shared" si="415"/>
        <v>2022_23_1</v>
      </c>
      <c r="E1188" s="37" t="str">
        <f t="shared" si="417"/>
        <v>4_1_23</v>
      </c>
      <c r="F1188" s="37">
        <f t="shared" si="418"/>
        <v>4</v>
      </c>
      <c r="G1188" s="37">
        <f t="shared" si="419"/>
        <v>274</v>
      </c>
      <c r="H1188" s="37">
        <f t="shared" si="420"/>
        <v>4274</v>
      </c>
      <c r="I1188" s="44">
        <v>2022</v>
      </c>
      <c r="J1188" s="44" t="s">
        <v>86</v>
      </c>
      <c r="K1188" s="44" t="s">
        <v>297</v>
      </c>
      <c r="L1188" s="44" t="str">
        <f t="shared" si="421"/>
        <v>2022_体育</v>
      </c>
      <c r="M1188" s="44" t="str">
        <f t="shared" si="422"/>
        <v>2022_体育_スポーツ概論</v>
      </c>
      <c r="N1188" s="44">
        <f t="shared" si="416"/>
        <v>4274</v>
      </c>
      <c r="P1188" s="44">
        <f t="shared" si="423"/>
        <v>1186</v>
      </c>
    </row>
    <row r="1189" spans="2:16" x14ac:dyDescent="0.2">
      <c r="B1189" s="37">
        <f t="shared" si="413"/>
        <v>23</v>
      </c>
      <c r="C1189" s="37">
        <f t="shared" si="414"/>
        <v>2</v>
      </c>
      <c r="D1189" s="37" t="str">
        <f t="shared" si="415"/>
        <v>2022_23_2</v>
      </c>
      <c r="E1189" s="37" t="str">
        <f t="shared" si="417"/>
        <v>4_2_23</v>
      </c>
      <c r="F1189" s="37">
        <f t="shared" si="418"/>
        <v>4</v>
      </c>
      <c r="G1189" s="37">
        <f t="shared" si="419"/>
        <v>275</v>
      </c>
      <c r="H1189" s="37">
        <f t="shared" si="420"/>
        <v>4275</v>
      </c>
      <c r="I1189" s="44">
        <v>2022</v>
      </c>
      <c r="J1189" s="44" t="s">
        <v>86</v>
      </c>
      <c r="K1189" s="44" t="s">
        <v>298</v>
      </c>
      <c r="L1189" s="44" t="str">
        <f t="shared" si="421"/>
        <v>2022_体育</v>
      </c>
      <c r="M1189" s="44" t="str">
        <f t="shared" si="422"/>
        <v>2022_体育_スポーツⅠ</v>
      </c>
      <c r="N1189" s="44">
        <f t="shared" si="416"/>
        <v>4275</v>
      </c>
      <c r="P1189" s="44">
        <f t="shared" si="423"/>
        <v>1187</v>
      </c>
    </row>
    <row r="1190" spans="2:16" x14ac:dyDescent="0.2">
      <c r="B1190" s="37">
        <f t="shared" si="413"/>
        <v>23</v>
      </c>
      <c r="C1190" s="37">
        <f t="shared" si="414"/>
        <v>3</v>
      </c>
      <c r="D1190" s="37" t="str">
        <f t="shared" si="415"/>
        <v>2022_23_3</v>
      </c>
      <c r="E1190" s="37" t="str">
        <f t="shared" si="417"/>
        <v>4_3_23</v>
      </c>
      <c r="F1190" s="37">
        <f t="shared" si="418"/>
        <v>4</v>
      </c>
      <c r="G1190" s="37">
        <f t="shared" si="419"/>
        <v>276</v>
      </c>
      <c r="H1190" s="37">
        <f t="shared" si="420"/>
        <v>4276</v>
      </c>
      <c r="I1190" s="44">
        <v>2022</v>
      </c>
      <c r="J1190" s="44" t="s">
        <v>86</v>
      </c>
      <c r="K1190" s="44" t="s">
        <v>299</v>
      </c>
      <c r="L1190" s="44" t="str">
        <f t="shared" si="421"/>
        <v>2022_体育</v>
      </c>
      <c r="M1190" s="44" t="str">
        <f t="shared" si="422"/>
        <v>2022_体育_スポーツⅡ</v>
      </c>
      <c r="N1190" s="44">
        <f t="shared" si="416"/>
        <v>4276</v>
      </c>
      <c r="P1190" s="44">
        <f t="shared" si="423"/>
        <v>1188</v>
      </c>
    </row>
    <row r="1191" spans="2:16" x14ac:dyDescent="0.2">
      <c r="B1191" s="37">
        <f t="shared" si="413"/>
        <v>23</v>
      </c>
      <c r="C1191" s="37">
        <f t="shared" si="414"/>
        <v>4</v>
      </c>
      <c r="D1191" s="37" t="str">
        <f t="shared" si="415"/>
        <v>2022_23_4</v>
      </c>
      <c r="E1191" s="37" t="str">
        <f t="shared" si="417"/>
        <v>4_4_23</v>
      </c>
      <c r="F1191" s="37">
        <f t="shared" si="418"/>
        <v>4</v>
      </c>
      <c r="G1191" s="37">
        <f t="shared" si="419"/>
        <v>277</v>
      </c>
      <c r="H1191" s="37">
        <f t="shared" si="420"/>
        <v>4277</v>
      </c>
      <c r="I1191" s="44">
        <v>2022</v>
      </c>
      <c r="J1191" s="44" t="s">
        <v>86</v>
      </c>
      <c r="K1191" s="44" t="s">
        <v>300</v>
      </c>
      <c r="L1191" s="44" t="str">
        <f t="shared" si="421"/>
        <v>2022_体育</v>
      </c>
      <c r="M1191" s="44" t="str">
        <f t="shared" si="422"/>
        <v>2022_体育_スポーツⅢ</v>
      </c>
      <c r="N1191" s="44">
        <f t="shared" si="416"/>
        <v>4277</v>
      </c>
      <c r="P1191" s="44">
        <f t="shared" si="423"/>
        <v>1189</v>
      </c>
    </row>
    <row r="1192" spans="2:16" x14ac:dyDescent="0.2">
      <c r="B1192" s="37">
        <f t="shared" si="413"/>
        <v>23</v>
      </c>
      <c r="C1192" s="37">
        <f t="shared" si="414"/>
        <v>5</v>
      </c>
      <c r="D1192" s="37" t="str">
        <f t="shared" si="415"/>
        <v>2022_23_5</v>
      </c>
      <c r="E1192" s="37" t="str">
        <f t="shared" si="417"/>
        <v>4_5_23</v>
      </c>
      <c r="F1192" s="37">
        <f t="shared" si="418"/>
        <v>4</v>
      </c>
      <c r="G1192" s="37">
        <f t="shared" si="419"/>
        <v>278</v>
      </c>
      <c r="H1192" s="37">
        <f t="shared" si="420"/>
        <v>4278</v>
      </c>
      <c r="I1192" s="44">
        <v>2022</v>
      </c>
      <c r="J1192" s="44" t="s">
        <v>86</v>
      </c>
      <c r="K1192" s="44" t="s">
        <v>301</v>
      </c>
      <c r="L1192" s="44" t="str">
        <f t="shared" si="421"/>
        <v>2022_体育</v>
      </c>
      <c r="M1192" s="44" t="str">
        <f t="shared" si="422"/>
        <v>2022_体育_スポーツⅣ</v>
      </c>
      <c r="N1192" s="44">
        <f t="shared" si="416"/>
        <v>4278</v>
      </c>
      <c r="P1192" s="44">
        <f t="shared" si="423"/>
        <v>1190</v>
      </c>
    </row>
    <row r="1193" spans="2:16" x14ac:dyDescent="0.2">
      <c r="B1193" s="37">
        <f t="shared" si="413"/>
        <v>23</v>
      </c>
      <c r="C1193" s="37">
        <f t="shared" si="414"/>
        <v>6</v>
      </c>
      <c r="D1193" s="37" t="str">
        <f t="shared" si="415"/>
        <v>2022_23_6</v>
      </c>
      <c r="E1193" s="37" t="str">
        <f t="shared" si="417"/>
        <v>4_6_23</v>
      </c>
      <c r="F1193" s="37">
        <f t="shared" si="418"/>
        <v>4</v>
      </c>
      <c r="G1193" s="37">
        <f t="shared" si="419"/>
        <v>279</v>
      </c>
      <c r="H1193" s="37">
        <f t="shared" si="420"/>
        <v>4279</v>
      </c>
      <c r="I1193" s="44">
        <v>2022</v>
      </c>
      <c r="J1193" s="44" t="s">
        <v>86</v>
      </c>
      <c r="K1193" s="44" t="s">
        <v>302</v>
      </c>
      <c r="L1193" s="44" t="str">
        <f t="shared" si="421"/>
        <v>2022_体育</v>
      </c>
      <c r="M1193" s="44" t="str">
        <f t="shared" si="422"/>
        <v>2022_体育_スポーツⅤ</v>
      </c>
      <c r="N1193" s="44">
        <f t="shared" si="416"/>
        <v>4279</v>
      </c>
      <c r="P1193" s="44">
        <f t="shared" si="423"/>
        <v>1191</v>
      </c>
    </row>
    <row r="1194" spans="2:16" x14ac:dyDescent="0.2">
      <c r="B1194" s="37">
        <f t="shared" si="413"/>
        <v>23</v>
      </c>
      <c r="C1194" s="37">
        <f t="shared" si="414"/>
        <v>7</v>
      </c>
      <c r="D1194" s="37" t="str">
        <f t="shared" si="415"/>
        <v>2022_23_7</v>
      </c>
      <c r="E1194" s="37" t="str">
        <f t="shared" si="417"/>
        <v>4_7_23</v>
      </c>
      <c r="F1194" s="37">
        <f t="shared" si="418"/>
        <v>4</v>
      </c>
      <c r="G1194" s="37">
        <f t="shared" si="419"/>
        <v>280</v>
      </c>
      <c r="H1194" s="37">
        <f t="shared" si="420"/>
        <v>4280</v>
      </c>
      <c r="I1194" s="44">
        <v>2022</v>
      </c>
      <c r="J1194" s="44" t="s">
        <v>86</v>
      </c>
      <c r="K1194" s="44" t="s">
        <v>303</v>
      </c>
      <c r="L1194" s="44" t="str">
        <f t="shared" si="421"/>
        <v>2022_体育</v>
      </c>
      <c r="M1194" s="44" t="str">
        <f t="shared" si="422"/>
        <v>2022_体育_スポーツⅥ</v>
      </c>
      <c r="N1194" s="44">
        <f t="shared" si="416"/>
        <v>4280</v>
      </c>
      <c r="P1194" s="44">
        <f t="shared" si="423"/>
        <v>1192</v>
      </c>
    </row>
    <row r="1195" spans="2:16" x14ac:dyDescent="0.2">
      <c r="B1195" s="37">
        <f t="shared" si="413"/>
        <v>23</v>
      </c>
      <c r="C1195" s="37">
        <f t="shared" si="414"/>
        <v>8</v>
      </c>
      <c r="D1195" s="37" t="str">
        <f t="shared" si="415"/>
        <v>2022_23_8</v>
      </c>
      <c r="E1195" s="37" t="str">
        <f t="shared" si="417"/>
        <v>4_8_23</v>
      </c>
      <c r="F1195" s="37">
        <f t="shared" si="418"/>
        <v>4</v>
      </c>
      <c r="G1195" s="37">
        <f t="shared" si="419"/>
        <v>281</v>
      </c>
      <c r="H1195" s="37">
        <f t="shared" si="420"/>
        <v>4281</v>
      </c>
      <c r="I1195" s="44">
        <v>2022</v>
      </c>
      <c r="J1195" s="44" t="s">
        <v>86</v>
      </c>
      <c r="K1195" s="44" t="s">
        <v>304</v>
      </c>
      <c r="L1195" s="44" t="str">
        <f t="shared" si="421"/>
        <v>2022_体育</v>
      </c>
      <c r="M1195" s="44" t="str">
        <f t="shared" si="422"/>
        <v>2022_体育_スポーツ総合演習</v>
      </c>
      <c r="N1195" s="44">
        <f t="shared" si="416"/>
        <v>4281</v>
      </c>
      <c r="P1195" s="44">
        <f t="shared" si="423"/>
        <v>1193</v>
      </c>
    </row>
    <row r="1196" spans="2:16" x14ac:dyDescent="0.2">
      <c r="B1196" s="37">
        <f t="shared" si="413"/>
        <v>23</v>
      </c>
      <c r="C1196" s="37">
        <f t="shared" si="414"/>
        <v>9</v>
      </c>
      <c r="D1196" s="37" t="str">
        <f t="shared" si="415"/>
        <v>2022_23_9</v>
      </c>
      <c r="E1196" s="37" t="str">
        <f t="shared" si="417"/>
        <v>4_9_23</v>
      </c>
      <c r="F1196" s="37">
        <f t="shared" si="418"/>
        <v>4</v>
      </c>
      <c r="G1196" s="37">
        <f t="shared" si="419"/>
        <v>282</v>
      </c>
      <c r="H1196" s="37">
        <f t="shared" si="420"/>
        <v>4282</v>
      </c>
      <c r="I1196" s="44">
        <v>2022</v>
      </c>
      <c r="J1196" s="44" t="s">
        <v>86</v>
      </c>
      <c r="K1196" s="44" t="s">
        <v>568</v>
      </c>
      <c r="L1196" s="44" t="str">
        <f t="shared" si="421"/>
        <v>2022_体育</v>
      </c>
      <c r="M1196" s="44" t="str">
        <f t="shared" si="422"/>
        <v>2022_体育_学校設定科目</v>
      </c>
      <c r="N1196" s="44">
        <f t="shared" si="416"/>
        <v>4282</v>
      </c>
      <c r="P1196" s="44">
        <f t="shared" si="423"/>
        <v>1194</v>
      </c>
    </row>
    <row r="1197" spans="2:16" x14ac:dyDescent="0.2">
      <c r="B1197" s="37">
        <f t="shared" si="413"/>
        <v>24</v>
      </c>
      <c r="C1197" s="37">
        <f t="shared" si="414"/>
        <v>1</v>
      </c>
      <c r="D1197" s="37" t="str">
        <f t="shared" si="415"/>
        <v>2022_24_1</v>
      </c>
      <c r="E1197" s="37" t="str">
        <f t="shared" si="417"/>
        <v>4_1_24</v>
      </c>
      <c r="F1197" s="37">
        <f t="shared" si="418"/>
        <v>4</v>
      </c>
      <c r="G1197" s="37">
        <f t="shared" si="419"/>
        <v>283</v>
      </c>
      <c r="H1197" s="37">
        <f t="shared" si="420"/>
        <v>4283</v>
      </c>
      <c r="I1197" s="44">
        <v>2022</v>
      </c>
      <c r="J1197" s="44" t="s">
        <v>305</v>
      </c>
      <c r="K1197" s="44" t="s">
        <v>306</v>
      </c>
      <c r="L1197" s="44" t="str">
        <f t="shared" si="421"/>
        <v>2022_音楽</v>
      </c>
      <c r="M1197" s="44" t="str">
        <f t="shared" si="422"/>
        <v>2022_音楽_音楽理論</v>
      </c>
      <c r="N1197" s="44">
        <f t="shared" si="416"/>
        <v>4283</v>
      </c>
      <c r="P1197" s="44">
        <f t="shared" si="423"/>
        <v>1195</v>
      </c>
    </row>
    <row r="1198" spans="2:16" x14ac:dyDescent="0.2">
      <c r="B1198" s="37">
        <f t="shared" si="413"/>
        <v>24</v>
      </c>
      <c r="C1198" s="37">
        <f t="shared" si="414"/>
        <v>2</v>
      </c>
      <c r="D1198" s="37" t="str">
        <f t="shared" si="415"/>
        <v>2022_24_2</v>
      </c>
      <c r="E1198" s="37" t="str">
        <f t="shared" si="417"/>
        <v>4_2_24</v>
      </c>
      <c r="F1198" s="37">
        <f t="shared" si="418"/>
        <v>4</v>
      </c>
      <c r="G1198" s="37">
        <f t="shared" si="419"/>
        <v>284</v>
      </c>
      <c r="H1198" s="37">
        <f t="shared" si="420"/>
        <v>4284</v>
      </c>
      <c r="I1198" s="44">
        <v>2022</v>
      </c>
      <c r="J1198" s="44" t="s">
        <v>305</v>
      </c>
      <c r="K1198" s="44" t="s">
        <v>307</v>
      </c>
      <c r="L1198" s="44" t="str">
        <f t="shared" si="421"/>
        <v>2022_音楽</v>
      </c>
      <c r="M1198" s="44" t="str">
        <f t="shared" si="422"/>
        <v>2022_音楽_音楽史</v>
      </c>
      <c r="N1198" s="44">
        <f t="shared" si="416"/>
        <v>4284</v>
      </c>
      <c r="P1198" s="44">
        <f t="shared" si="423"/>
        <v>1196</v>
      </c>
    </row>
    <row r="1199" spans="2:16" x14ac:dyDescent="0.2">
      <c r="B1199" s="37">
        <f t="shared" si="413"/>
        <v>24</v>
      </c>
      <c r="C1199" s="37">
        <f t="shared" si="414"/>
        <v>3</v>
      </c>
      <c r="D1199" s="37" t="str">
        <f t="shared" si="415"/>
        <v>2022_24_3</v>
      </c>
      <c r="E1199" s="37" t="str">
        <f t="shared" si="417"/>
        <v>4_3_24</v>
      </c>
      <c r="F1199" s="37">
        <f t="shared" si="418"/>
        <v>4</v>
      </c>
      <c r="G1199" s="37">
        <f t="shared" si="419"/>
        <v>285</v>
      </c>
      <c r="H1199" s="37">
        <f t="shared" si="420"/>
        <v>4285</v>
      </c>
      <c r="I1199" s="44">
        <v>2022</v>
      </c>
      <c r="J1199" s="44" t="s">
        <v>305</v>
      </c>
      <c r="K1199" s="44" t="s">
        <v>308</v>
      </c>
      <c r="L1199" s="44" t="str">
        <f t="shared" si="421"/>
        <v>2022_音楽</v>
      </c>
      <c r="M1199" s="44" t="str">
        <f t="shared" si="422"/>
        <v>2022_音楽_演奏研究</v>
      </c>
      <c r="N1199" s="44">
        <f t="shared" si="416"/>
        <v>4285</v>
      </c>
      <c r="P1199" s="44">
        <f t="shared" si="423"/>
        <v>1197</v>
      </c>
    </row>
    <row r="1200" spans="2:16" x14ac:dyDescent="0.2">
      <c r="B1200" s="37">
        <f t="shared" si="413"/>
        <v>24</v>
      </c>
      <c r="C1200" s="37">
        <f t="shared" si="414"/>
        <v>4</v>
      </c>
      <c r="D1200" s="37" t="str">
        <f t="shared" si="415"/>
        <v>2022_24_4</v>
      </c>
      <c r="E1200" s="37" t="str">
        <f t="shared" si="417"/>
        <v>4_4_24</v>
      </c>
      <c r="F1200" s="37">
        <f t="shared" si="418"/>
        <v>4</v>
      </c>
      <c r="G1200" s="37">
        <f t="shared" si="419"/>
        <v>286</v>
      </c>
      <c r="H1200" s="37">
        <f t="shared" si="420"/>
        <v>4286</v>
      </c>
      <c r="I1200" s="44">
        <v>2022</v>
      </c>
      <c r="J1200" s="44" t="s">
        <v>305</v>
      </c>
      <c r="K1200" s="44" t="s">
        <v>309</v>
      </c>
      <c r="L1200" s="44" t="str">
        <f t="shared" si="421"/>
        <v>2022_音楽</v>
      </c>
      <c r="M1200" s="44" t="str">
        <f t="shared" si="422"/>
        <v>2022_音楽_ソルフェージュ</v>
      </c>
      <c r="N1200" s="44">
        <f t="shared" si="416"/>
        <v>4286</v>
      </c>
      <c r="P1200" s="44">
        <f t="shared" si="423"/>
        <v>1198</v>
      </c>
    </row>
    <row r="1201" spans="2:16" x14ac:dyDescent="0.2">
      <c r="B1201" s="37">
        <f t="shared" si="413"/>
        <v>24</v>
      </c>
      <c r="C1201" s="37">
        <f t="shared" si="414"/>
        <v>5</v>
      </c>
      <c r="D1201" s="37" t="str">
        <f t="shared" si="415"/>
        <v>2022_24_5</v>
      </c>
      <c r="E1201" s="37" t="str">
        <f t="shared" si="417"/>
        <v>4_5_24</v>
      </c>
      <c r="F1201" s="37">
        <f t="shared" si="418"/>
        <v>4</v>
      </c>
      <c r="G1201" s="37">
        <f t="shared" si="419"/>
        <v>287</v>
      </c>
      <c r="H1201" s="37">
        <f t="shared" si="420"/>
        <v>4287</v>
      </c>
      <c r="I1201" s="44">
        <v>2022</v>
      </c>
      <c r="J1201" s="44" t="s">
        <v>305</v>
      </c>
      <c r="K1201" s="44" t="s">
        <v>310</v>
      </c>
      <c r="L1201" s="44" t="str">
        <f t="shared" si="421"/>
        <v>2022_音楽</v>
      </c>
      <c r="M1201" s="44" t="str">
        <f t="shared" si="422"/>
        <v>2022_音楽_声楽</v>
      </c>
      <c r="N1201" s="44">
        <f t="shared" si="416"/>
        <v>4287</v>
      </c>
      <c r="P1201" s="44">
        <f t="shared" si="423"/>
        <v>1199</v>
      </c>
    </row>
    <row r="1202" spans="2:16" x14ac:dyDescent="0.2">
      <c r="B1202" s="37">
        <f t="shared" si="413"/>
        <v>24</v>
      </c>
      <c r="C1202" s="37">
        <f t="shared" si="414"/>
        <v>6</v>
      </c>
      <c r="D1202" s="37" t="str">
        <f t="shared" si="415"/>
        <v>2022_24_6</v>
      </c>
      <c r="E1202" s="37" t="str">
        <f t="shared" si="417"/>
        <v>4_6_24</v>
      </c>
      <c r="F1202" s="37">
        <f t="shared" si="418"/>
        <v>4</v>
      </c>
      <c r="G1202" s="37">
        <f t="shared" si="419"/>
        <v>288</v>
      </c>
      <c r="H1202" s="37">
        <f t="shared" si="420"/>
        <v>4288</v>
      </c>
      <c r="I1202" s="44">
        <v>2022</v>
      </c>
      <c r="J1202" s="44" t="s">
        <v>305</v>
      </c>
      <c r="K1202" s="44" t="s">
        <v>311</v>
      </c>
      <c r="L1202" s="44" t="str">
        <f t="shared" si="421"/>
        <v>2022_音楽</v>
      </c>
      <c r="M1202" s="44" t="str">
        <f t="shared" si="422"/>
        <v>2022_音楽_器楽</v>
      </c>
      <c r="N1202" s="44">
        <f t="shared" si="416"/>
        <v>4288</v>
      </c>
      <c r="P1202" s="44">
        <f t="shared" si="423"/>
        <v>1200</v>
      </c>
    </row>
    <row r="1203" spans="2:16" x14ac:dyDescent="0.2">
      <c r="B1203" s="37">
        <f t="shared" si="413"/>
        <v>24</v>
      </c>
      <c r="C1203" s="37">
        <f t="shared" si="414"/>
        <v>7</v>
      </c>
      <c r="D1203" s="37" t="str">
        <f t="shared" si="415"/>
        <v>2022_24_7</v>
      </c>
      <c r="E1203" s="37" t="str">
        <f t="shared" si="417"/>
        <v>4_7_24</v>
      </c>
      <c r="F1203" s="37">
        <f t="shared" si="418"/>
        <v>4</v>
      </c>
      <c r="G1203" s="37">
        <f t="shared" si="419"/>
        <v>289</v>
      </c>
      <c r="H1203" s="37">
        <f t="shared" si="420"/>
        <v>4289</v>
      </c>
      <c r="I1203" s="44">
        <v>2022</v>
      </c>
      <c r="J1203" s="44" t="s">
        <v>305</v>
      </c>
      <c r="K1203" s="44" t="s">
        <v>312</v>
      </c>
      <c r="L1203" s="44" t="str">
        <f t="shared" si="421"/>
        <v>2022_音楽</v>
      </c>
      <c r="M1203" s="44" t="str">
        <f t="shared" si="422"/>
        <v>2022_音楽_作曲</v>
      </c>
      <c r="N1203" s="44">
        <f t="shared" si="416"/>
        <v>4289</v>
      </c>
      <c r="P1203" s="44">
        <f t="shared" si="423"/>
        <v>1201</v>
      </c>
    </row>
    <row r="1204" spans="2:16" x14ac:dyDescent="0.2">
      <c r="B1204" s="37">
        <f t="shared" si="413"/>
        <v>24</v>
      </c>
      <c r="C1204" s="37">
        <f t="shared" si="414"/>
        <v>8</v>
      </c>
      <c r="D1204" s="37" t="str">
        <f t="shared" si="415"/>
        <v>2022_24_8</v>
      </c>
      <c r="E1204" s="37" t="str">
        <f t="shared" si="417"/>
        <v>4_8_24</v>
      </c>
      <c r="F1204" s="37">
        <f t="shared" si="418"/>
        <v>4</v>
      </c>
      <c r="G1204" s="37">
        <f t="shared" si="419"/>
        <v>290</v>
      </c>
      <c r="H1204" s="37">
        <f t="shared" si="420"/>
        <v>4290</v>
      </c>
      <c r="I1204" s="44">
        <v>2022</v>
      </c>
      <c r="J1204" s="44" t="s">
        <v>305</v>
      </c>
      <c r="K1204" s="44" t="s">
        <v>313</v>
      </c>
      <c r="L1204" s="44" t="str">
        <f t="shared" si="421"/>
        <v>2022_音楽</v>
      </c>
      <c r="M1204" s="44" t="str">
        <f t="shared" si="422"/>
        <v>2022_音楽_鑑賞研究</v>
      </c>
      <c r="N1204" s="44">
        <f t="shared" si="416"/>
        <v>4290</v>
      </c>
      <c r="P1204" s="44">
        <f t="shared" si="423"/>
        <v>1202</v>
      </c>
    </row>
    <row r="1205" spans="2:16" x14ac:dyDescent="0.2">
      <c r="B1205" s="37">
        <f t="shared" si="413"/>
        <v>24</v>
      </c>
      <c r="C1205" s="37">
        <f t="shared" si="414"/>
        <v>9</v>
      </c>
      <c r="D1205" s="37" t="str">
        <f t="shared" si="415"/>
        <v>2022_24_9</v>
      </c>
      <c r="E1205" s="37" t="str">
        <f t="shared" si="417"/>
        <v>4_9_24</v>
      </c>
      <c r="F1205" s="37">
        <f t="shared" si="418"/>
        <v>4</v>
      </c>
      <c r="G1205" s="37">
        <f t="shared" si="419"/>
        <v>291</v>
      </c>
      <c r="H1205" s="37">
        <f t="shared" si="420"/>
        <v>4291</v>
      </c>
      <c r="I1205" s="44">
        <v>2022</v>
      </c>
      <c r="J1205" s="44" t="s">
        <v>305</v>
      </c>
      <c r="K1205" s="44" t="s">
        <v>568</v>
      </c>
      <c r="L1205" s="44" t="str">
        <f t="shared" si="421"/>
        <v>2022_音楽</v>
      </c>
      <c r="M1205" s="44" t="str">
        <f t="shared" si="422"/>
        <v>2022_音楽_学校設定科目</v>
      </c>
      <c r="N1205" s="44">
        <f t="shared" si="416"/>
        <v>4291</v>
      </c>
      <c r="P1205" s="44">
        <f t="shared" si="423"/>
        <v>1203</v>
      </c>
    </row>
    <row r="1206" spans="2:16" x14ac:dyDescent="0.2">
      <c r="B1206" s="37">
        <f t="shared" si="413"/>
        <v>25</v>
      </c>
      <c r="C1206" s="37">
        <f t="shared" si="414"/>
        <v>1</v>
      </c>
      <c r="D1206" s="37" t="str">
        <f t="shared" si="415"/>
        <v>2022_25_1</v>
      </c>
      <c r="E1206" s="37" t="str">
        <f t="shared" si="417"/>
        <v>4_1_25</v>
      </c>
      <c r="F1206" s="37">
        <f t="shared" si="418"/>
        <v>4</v>
      </c>
      <c r="G1206" s="37">
        <f t="shared" si="419"/>
        <v>292</v>
      </c>
      <c r="H1206" s="37">
        <f t="shared" si="420"/>
        <v>4292</v>
      </c>
      <c r="I1206" s="44">
        <v>2022</v>
      </c>
      <c r="J1206" s="44" t="s">
        <v>314</v>
      </c>
      <c r="K1206" s="44" t="s">
        <v>315</v>
      </c>
      <c r="L1206" s="44" t="str">
        <f t="shared" si="421"/>
        <v>2022_美術</v>
      </c>
      <c r="M1206" s="44" t="str">
        <f t="shared" si="422"/>
        <v>2022_美術_美術概論</v>
      </c>
      <c r="N1206" s="44">
        <f t="shared" si="416"/>
        <v>4292</v>
      </c>
      <c r="P1206" s="44">
        <f t="shared" si="423"/>
        <v>1204</v>
      </c>
    </row>
    <row r="1207" spans="2:16" x14ac:dyDescent="0.2">
      <c r="B1207" s="37">
        <f t="shared" si="413"/>
        <v>25</v>
      </c>
      <c r="C1207" s="37">
        <f t="shared" si="414"/>
        <v>2</v>
      </c>
      <c r="D1207" s="37" t="str">
        <f t="shared" si="415"/>
        <v>2022_25_2</v>
      </c>
      <c r="E1207" s="37" t="str">
        <f t="shared" si="417"/>
        <v>4_2_25</v>
      </c>
      <c r="F1207" s="37">
        <f t="shared" si="418"/>
        <v>4</v>
      </c>
      <c r="G1207" s="37">
        <f t="shared" si="419"/>
        <v>293</v>
      </c>
      <c r="H1207" s="37">
        <f t="shared" si="420"/>
        <v>4293</v>
      </c>
      <c r="I1207" s="44">
        <v>2022</v>
      </c>
      <c r="J1207" s="44" t="s">
        <v>314</v>
      </c>
      <c r="K1207" s="44" t="s">
        <v>316</v>
      </c>
      <c r="L1207" s="44" t="str">
        <f t="shared" si="421"/>
        <v>2022_美術</v>
      </c>
      <c r="M1207" s="44" t="str">
        <f t="shared" si="422"/>
        <v>2022_美術_美術史</v>
      </c>
      <c r="N1207" s="44">
        <f t="shared" si="416"/>
        <v>4293</v>
      </c>
      <c r="P1207" s="44">
        <f t="shared" si="423"/>
        <v>1205</v>
      </c>
    </row>
    <row r="1208" spans="2:16" x14ac:dyDescent="0.2">
      <c r="B1208" s="37">
        <f t="shared" si="413"/>
        <v>25</v>
      </c>
      <c r="C1208" s="37">
        <f t="shared" si="414"/>
        <v>3</v>
      </c>
      <c r="D1208" s="37" t="str">
        <f t="shared" si="415"/>
        <v>2022_25_3</v>
      </c>
      <c r="E1208" s="37" t="str">
        <f t="shared" si="417"/>
        <v>4_3_25</v>
      </c>
      <c r="F1208" s="37">
        <f t="shared" si="418"/>
        <v>4</v>
      </c>
      <c r="G1208" s="37">
        <f t="shared" si="419"/>
        <v>294</v>
      </c>
      <c r="H1208" s="37">
        <f t="shared" si="420"/>
        <v>4294</v>
      </c>
      <c r="I1208" s="44">
        <v>2022</v>
      </c>
      <c r="J1208" s="44" t="s">
        <v>314</v>
      </c>
      <c r="K1208" s="44" t="s">
        <v>313</v>
      </c>
      <c r="L1208" s="44" t="str">
        <f t="shared" si="421"/>
        <v>2022_美術</v>
      </c>
      <c r="M1208" s="44" t="str">
        <f t="shared" si="422"/>
        <v>2022_美術_鑑賞研究</v>
      </c>
      <c r="N1208" s="44">
        <f t="shared" si="416"/>
        <v>4294</v>
      </c>
      <c r="P1208" s="44">
        <f t="shared" si="423"/>
        <v>1206</v>
      </c>
    </row>
    <row r="1209" spans="2:16" x14ac:dyDescent="0.2">
      <c r="B1209" s="37">
        <f t="shared" si="413"/>
        <v>25</v>
      </c>
      <c r="C1209" s="37">
        <f t="shared" si="414"/>
        <v>4</v>
      </c>
      <c r="D1209" s="37" t="str">
        <f t="shared" si="415"/>
        <v>2022_25_4</v>
      </c>
      <c r="E1209" s="37" t="str">
        <f t="shared" si="417"/>
        <v>4_4_25</v>
      </c>
      <c r="F1209" s="37">
        <f t="shared" si="418"/>
        <v>4</v>
      </c>
      <c r="G1209" s="37">
        <f t="shared" si="419"/>
        <v>295</v>
      </c>
      <c r="H1209" s="37">
        <f t="shared" si="420"/>
        <v>4295</v>
      </c>
      <c r="I1209" s="44">
        <v>2022</v>
      </c>
      <c r="J1209" s="44" t="s">
        <v>314</v>
      </c>
      <c r="K1209" s="44" t="s">
        <v>317</v>
      </c>
      <c r="L1209" s="44" t="str">
        <f t="shared" si="421"/>
        <v>2022_美術</v>
      </c>
      <c r="M1209" s="44" t="str">
        <f t="shared" si="422"/>
        <v>2022_美術_素描</v>
      </c>
      <c r="N1209" s="44">
        <f t="shared" si="416"/>
        <v>4295</v>
      </c>
      <c r="P1209" s="44">
        <f t="shared" si="423"/>
        <v>1207</v>
      </c>
    </row>
    <row r="1210" spans="2:16" x14ac:dyDescent="0.2">
      <c r="B1210" s="37">
        <f t="shared" si="413"/>
        <v>25</v>
      </c>
      <c r="C1210" s="37">
        <f t="shared" si="414"/>
        <v>5</v>
      </c>
      <c r="D1210" s="37" t="str">
        <f t="shared" si="415"/>
        <v>2022_25_5</v>
      </c>
      <c r="E1210" s="37" t="str">
        <f t="shared" si="417"/>
        <v>4_5_25</v>
      </c>
      <c r="F1210" s="37">
        <f t="shared" si="418"/>
        <v>4</v>
      </c>
      <c r="G1210" s="37">
        <f t="shared" si="419"/>
        <v>296</v>
      </c>
      <c r="H1210" s="37">
        <f t="shared" si="420"/>
        <v>4296</v>
      </c>
      <c r="I1210" s="44">
        <v>2022</v>
      </c>
      <c r="J1210" s="44" t="s">
        <v>314</v>
      </c>
      <c r="K1210" s="44" t="s">
        <v>318</v>
      </c>
      <c r="L1210" s="44" t="str">
        <f t="shared" si="421"/>
        <v>2022_美術</v>
      </c>
      <c r="M1210" s="44" t="str">
        <f t="shared" si="422"/>
        <v>2022_美術_構成</v>
      </c>
      <c r="N1210" s="44">
        <f t="shared" si="416"/>
        <v>4296</v>
      </c>
      <c r="P1210" s="44">
        <f t="shared" si="423"/>
        <v>1208</v>
      </c>
    </row>
    <row r="1211" spans="2:16" x14ac:dyDescent="0.2">
      <c r="B1211" s="37">
        <f t="shared" si="413"/>
        <v>25</v>
      </c>
      <c r="C1211" s="37">
        <f t="shared" si="414"/>
        <v>6</v>
      </c>
      <c r="D1211" s="37" t="str">
        <f t="shared" si="415"/>
        <v>2022_25_6</v>
      </c>
      <c r="E1211" s="37" t="str">
        <f t="shared" si="417"/>
        <v>4_6_25</v>
      </c>
      <c r="F1211" s="37">
        <f t="shared" si="418"/>
        <v>4</v>
      </c>
      <c r="G1211" s="37">
        <f t="shared" si="419"/>
        <v>297</v>
      </c>
      <c r="H1211" s="37">
        <f t="shared" si="420"/>
        <v>4297</v>
      </c>
      <c r="I1211" s="44">
        <v>2022</v>
      </c>
      <c r="J1211" s="44" t="s">
        <v>314</v>
      </c>
      <c r="K1211" s="44" t="s">
        <v>319</v>
      </c>
      <c r="L1211" s="44" t="str">
        <f t="shared" si="421"/>
        <v>2022_美術</v>
      </c>
      <c r="M1211" s="44" t="str">
        <f t="shared" si="422"/>
        <v>2022_美術_絵画</v>
      </c>
      <c r="N1211" s="44">
        <f t="shared" si="416"/>
        <v>4297</v>
      </c>
      <c r="P1211" s="44">
        <f t="shared" si="423"/>
        <v>1209</v>
      </c>
    </row>
    <row r="1212" spans="2:16" x14ac:dyDescent="0.2">
      <c r="B1212" s="37">
        <f t="shared" si="413"/>
        <v>25</v>
      </c>
      <c r="C1212" s="37">
        <f t="shared" si="414"/>
        <v>7</v>
      </c>
      <c r="D1212" s="37" t="str">
        <f t="shared" si="415"/>
        <v>2022_25_7</v>
      </c>
      <c r="E1212" s="37" t="str">
        <f t="shared" si="417"/>
        <v>4_7_25</v>
      </c>
      <c r="F1212" s="37">
        <f t="shared" si="418"/>
        <v>4</v>
      </c>
      <c r="G1212" s="37">
        <f t="shared" si="419"/>
        <v>298</v>
      </c>
      <c r="H1212" s="37">
        <f t="shared" si="420"/>
        <v>4298</v>
      </c>
      <c r="I1212" s="44">
        <v>2022</v>
      </c>
      <c r="J1212" s="44" t="s">
        <v>314</v>
      </c>
      <c r="K1212" s="44" t="s">
        <v>320</v>
      </c>
      <c r="L1212" s="44" t="str">
        <f t="shared" si="421"/>
        <v>2022_美術</v>
      </c>
      <c r="M1212" s="44" t="str">
        <f t="shared" si="422"/>
        <v>2022_美術_版画</v>
      </c>
      <c r="N1212" s="44">
        <f t="shared" si="416"/>
        <v>4298</v>
      </c>
      <c r="P1212" s="44">
        <f t="shared" si="423"/>
        <v>1210</v>
      </c>
    </row>
    <row r="1213" spans="2:16" x14ac:dyDescent="0.2">
      <c r="B1213" s="37">
        <f t="shared" si="413"/>
        <v>25</v>
      </c>
      <c r="C1213" s="37">
        <f t="shared" si="414"/>
        <v>8</v>
      </c>
      <c r="D1213" s="37" t="str">
        <f t="shared" si="415"/>
        <v>2022_25_8</v>
      </c>
      <c r="E1213" s="37" t="str">
        <f t="shared" si="417"/>
        <v>4_8_25</v>
      </c>
      <c r="F1213" s="37">
        <f t="shared" si="418"/>
        <v>4</v>
      </c>
      <c r="G1213" s="37">
        <f t="shared" si="419"/>
        <v>299</v>
      </c>
      <c r="H1213" s="37">
        <f t="shared" si="420"/>
        <v>4299</v>
      </c>
      <c r="I1213" s="44">
        <v>2022</v>
      </c>
      <c r="J1213" s="44" t="s">
        <v>314</v>
      </c>
      <c r="K1213" s="44" t="s">
        <v>321</v>
      </c>
      <c r="L1213" s="44" t="str">
        <f t="shared" si="421"/>
        <v>2022_美術</v>
      </c>
      <c r="M1213" s="44" t="str">
        <f t="shared" si="422"/>
        <v>2022_美術_彫刻</v>
      </c>
      <c r="N1213" s="44">
        <f t="shared" si="416"/>
        <v>4299</v>
      </c>
      <c r="P1213" s="44">
        <f t="shared" si="423"/>
        <v>1211</v>
      </c>
    </row>
    <row r="1214" spans="2:16" x14ac:dyDescent="0.2">
      <c r="B1214" s="37">
        <f t="shared" si="413"/>
        <v>25</v>
      </c>
      <c r="C1214" s="37">
        <f t="shared" si="414"/>
        <v>9</v>
      </c>
      <c r="D1214" s="37" t="str">
        <f t="shared" si="415"/>
        <v>2022_25_9</v>
      </c>
      <c r="E1214" s="37" t="str">
        <f t="shared" si="417"/>
        <v>4_9_25</v>
      </c>
      <c r="F1214" s="37">
        <f t="shared" si="418"/>
        <v>4</v>
      </c>
      <c r="G1214" s="37">
        <f t="shared" si="419"/>
        <v>300</v>
      </c>
      <c r="H1214" s="37">
        <f t="shared" si="420"/>
        <v>4300</v>
      </c>
      <c r="I1214" s="44">
        <v>2022</v>
      </c>
      <c r="J1214" s="44" t="s">
        <v>314</v>
      </c>
      <c r="K1214" s="44" t="s">
        <v>322</v>
      </c>
      <c r="L1214" s="44" t="str">
        <f t="shared" si="421"/>
        <v>2022_美術</v>
      </c>
      <c r="M1214" s="44" t="str">
        <f t="shared" si="422"/>
        <v>2022_美術_ビジュアルデザイン</v>
      </c>
      <c r="N1214" s="44">
        <f t="shared" si="416"/>
        <v>4300</v>
      </c>
      <c r="P1214" s="44">
        <f t="shared" si="423"/>
        <v>1212</v>
      </c>
    </row>
    <row r="1215" spans="2:16" x14ac:dyDescent="0.2">
      <c r="B1215" s="37">
        <f t="shared" si="413"/>
        <v>25</v>
      </c>
      <c r="C1215" s="37">
        <f t="shared" si="414"/>
        <v>10</v>
      </c>
      <c r="D1215" s="37" t="str">
        <f t="shared" si="415"/>
        <v>2022_25_10</v>
      </c>
      <c r="E1215" s="37" t="str">
        <f t="shared" si="417"/>
        <v>4_10_25</v>
      </c>
      <c r="F1215" s="37">
        <f t="shared" si="418"/>
        <v>4</v>
      </c>
      <c r="G1215" s="37">
        <f t="shared" si="419"/>
        <v>301</v>
      </c>
      <c r="H1215" s="37">
        <f t="shared" si="420"/>
        <v>4301</v>
      </c>
      <c r="I1215" s="44">
        <v>2022</v>
      </c>
      <c r="J1215" s="44" t="s">
        <v>314</v>
      </c>
      <c r="K1215" s="44" t="s">
        <v>323</v>
      </c>
      <c r="L1215" s="44" t="str">
        <f t="shared" si="421"/>
        <v>2022_美術</v>
      </c>
      <c r="M1215" s="44" t="str">
        <f t="shared" si="422"/>
        <v>2022_美術_クラフトデザイン</v>
      </c>
      <c r="N1215" s="44">
        <f t="shared" si="416"/>
        <v>4301</v>
      </c>
      <c r="P1215" s="44">
        <f t="shared" si="423"/>
        <v>1213</v>
      </c>
    </row>
    <row r="1216" spans="2:16" x14ac:dyDescent="0.2">
      <c r="B1216" s="37">
        <f t="shared" si="413"/>
        <v>25</v>
      </c>
      <c r="C1216" s="37">
        <f t="shared" si="414"/>
        <v>11</v>
      </c>
      <c r="D1216" s="37" t="str">
        <f t="shared" si="415"/>
        <v>2022_25_11</v>
      </c>
      <c r="E1216" s="37" t="str">
        <f t="shared" si="417"/>
        <v>4_11_25</v>
      </c>
      <c r="F1216" s="37">
        <f t="shared" si="418"/>
        <v>4</v>
      </c>
      <c r="G1216" s="37">
        <f t="shared" si="419"/>
        <v>302</v>
      </c>
      <c r="H1216" s="37">
        <f t="shared" si="420"/>
        <v>4302</v>
      </c>
      <c r="I1216" s="44">
        <v>2022</v>
      </c>
      <c r="J1216" s="44" t="s">
        <v>314</v>
      </c>
      <c r="K1216" s="44" t="s">
        <v>324</v>
      </c>
      <c r="L1216" s="44" t="str">
        <f t="shared" si="421"/>
        <v>2022_美術</v>
      </c>
      <c r="M1216" s="44" t="str">
        <f t="shared" si="422"/>
        <v>2022_美術_情報メディアデザイン</v>
      </c>
      <c r="N1216" s="44">
        <f t="shared" si="416"/>
        <v>4302</v>
      </c>
      <c r="P1216" s="44">
        <f t="shared" si="423"/>
        <v>1214</v>
      </c>
    </row>
    <row r="1217" spans="2:16" x14ac:dyDescent="0.2">
      <c r="B1217" s="37">
        <f t="shared" si="413"/>
        <v>25</v>
      </c>
      <c r="C1217" s="37">
        <f t="shared" si="414"/>
        <v>12</v>
      </c>
      <c r="D1217" s="37" t="str">
        <f t="shared" si="415"/>
        <v>2022_25_12</v>
      </c>
      <c r="E1217" s="37" t="str">
        <f t="shared" si="417"/>
        <v>4_12_25</v>
      </c>
      <c r="F1217" s="37">
        <f t="shared" si="418"/>
        <v>4</v>
      </c>
      <c r="G1217" s="37">
        <f t="shared" si="419"/>
        <v>303</v>
      </c>
      <c r="H1217" s="37">
        <f t="shared" si="420"/>
        <v>4303</v>
      </c>
      <c r="I1217" s="44">
        <v>2022</v>
      </c>
      <c r="J1217" s="44" t="s">
        <v>314</v>
      </c>
      <c r="K1217" s="44" t="s">
        <v>325</v>
      </c>
      <c r="L1217" s="44" t="str">
        <f t="shared" si="421"/>
        <v>2022_美術</v>
      </c>
      <c r="M1217" s="44" t="str">
        <f t="shared" si="422"/>
        <v>2022_美術_映像表現</v>
      </c>
      <c r="N1217" s="44">
        <f t="shared" si="416"/>
        <v>4303</v>
      </c>
      <c r="P1217" s="44">
        <f t="shared" si="423"/>
        <v>1215</v>
      </c>
    </row>
    <row r="1218" spans="2:16" x14ac:dyDescent="0.2">
      <c r="B1218" s="37">
        <f t="shared" si="413"/>
        <v>25</v>
      </c>
      <c r="C1218" s="37">
        <f t="shared" si="414"/>
        <v>13</v>
      </c>
      <c r="D1218" s="37" t="str">
        <f t="shared" si="415"/>
        <v>2022_25_13</v>
      </c>
      <c r="E1218" s="37" t="str">
        <f t="shared" si="417"/>
        <v>4_13_25</v>
      </c>
      <c r="F1218" s="37">
        <f t="shared" si="418"/>
        <v>4</v>
      </c>
      <c r="G1218" s="37">
        <f t="shared" si="419"/>
        <v>304</v>
      </c>
      <c r="H1218" s="37">
        <f t="shared" si="420"/>
        <v>4304</v>
      </c>
      <c r="I1218" s="44">
        <v>2022</v>
      </c>
      <c r="J1218" s="44" t="s">
        <v>314</v>
      </c>
      <c r="K1218" s="44" t="s">
        <v>326</v>
      </c>
      <c r="L1218" s="44" t="str">
        <f t="shared" si="421"/>
        <v>2022_美術</v>
      </c>
      <c r="M1218" s="44" t="str">
        <f t="shared" si="422"/>
        <v>2022_美術_環境造形</v>
      </c>
      <c r="N1218" s="44">
        <f t="shared" si="416"/>
        <v>4304</v>
      </c>
      <c r="P1218" s="44">
        <f t="shared" si="423"/>
        <v>1216</v>
      </c>
    </row>
    <row r="1219" spans="2:16" x14ac:dyDescent="0.2">
      <c r="B1219" s="37">
        <f t="shared" ref="B1219:B1227" si="424">IF($I1219="","",IF($I1218&lt;&gt;$I1219,1,IF($J1218&lt;&gt;$J1219,B1218+1,B1218)))</f>
        <v>25</v>
      </c>
      <c r="C1219" s="37">
        <f t="shared" ref="C1219:C1227" si="425">IF($I1219="","",IF($J1218&lt;&gt;$J1219,1,C1218+1))</f>
        <v>14</v>
      </c>
      <c r="D1219" s="37" t="str">
        <f t="shared" ref="D1219:D1227" si="426">IF($I1219="","",$I1219&amp;"_"&amp;$B1219&amp;"_"&amp;$C1219)</f>
        <v>2022_25_14</v>
      </c>
      <c r="E1219" s="37" t="str">
        <f t="shared" si="417"/>
        <v>4_14_25</v>
      </c>
      <c r="F1219" s="37">
        <f t="shared" si="418"/>
        <v>4</v>
      </c>
      <c r="G1219" s="37">
        <f t="shared" si="419"/>
        <v>305</v>
      </c>
      <c r="H1219" s="37">
        <f t="shared" si="420"/>
        <v>4305</v>
      </c>
      <c r="I1219" s="44">
        <v>2022</v>
      </c>
      <c r="J1219" s="44" t="s">
        <v>314</v>
      </c>
      <c r="K1219" s="44" t="s">
        <v>568</v>
      </c>
      <c r="L1219" s="44" t="str">
        <f t="shared" si="421"/>
        <v>2022_美術</v>
      </c>
      <c r="M1219" s="44" t="str">
        <f t="shared" si="422"/>
        <v>2022_美術_学校設定科目</v>
      </c>
      <c r="N1219" s="44">
        <f t="shared" ref="N1219:N1227" si="427">H1219</f>
        <v>4305</v>
      </c>
      <c r="P1219" s="44">
        <f t="shared" si="423"/>
        <v>1217</v>
      </c>
    </row>
    <row r="1220" spans="2:16" x14ac:dyDescent="0.2">
      <c r="B1220" s="37">
        <f t="shared" si="424"/>
        <v>26</v>
      </c>
      <c r="C1220" s="37">
        <f t="shared" si="425"/>
        <v>1</v>
      </c>
      <c r="D1220" s="37" t="str">
        <f t="shared" si="426"/>
        <v>2022_26_1</v>
      </c>
      <c r="E1220" s="37" t="str">
        <f t="shared" ref="E1220:E1227" si="428">IF($I1220="","",$F1220&amp;"_"&amp;$C1220&amp;"_"&amp;$B1220)</f>
        <v>4_1_26</v>
      </c>
      <c r="F1220" s="37">
        <f t="shared" ref="F1220:F1227" si="429">IF($I1220="","",IF($I1219&lt;&gt;$I1220,F1219+1,F1219))</f>
        <v>4</v>
      </c>
      <c r="G1220" s="37">
        <f t="shared" ref="G1220:G1227" si="430">IF($I1220="","",IF($I1219&lt;&gt;$I1220,1,G1219+1))</f>
        <v>306</v>
      </c>
      <c r="H1220" s="37">
        <f t="shared" ref="H1220:H1227" si="431">IF($I1220="","",1000*F1220+G1220)</f>
        <v>4306</v>
      </c>
      <c r="I1220" s="44">
        <v>2022</v>
      </c>
      <c r="J1220" s="44" t="s">
        <v>327</v>
      </c>
      <c r="K1220" s="44" t="s">
        <v>328</v>
      </c>
      <c r="L1220" s="44" t="str">
        <f t="shared" ref="L1220:L1227" si="432">$I1220&amp;"_"&amp;$J1220</f>
        <v>2022_英語</v>
      </c>
      <c r="M1220" s="44" t="str">
        <f t="shared" ref="M1220:M1227" si="433">$I1220&amp;"_"&amp;$J1220&amp;"_"&amp;$K1220</f>
        <v>2022_英語_総合英語Ⅰ</v>
      </c>
      <c r="N1220" s="44">
        <f t="shared" si="427"/>
        <v>4306</v>
      </c>
      <c r="P1220" s="44">
        <f t="shared" ref="P1220:P1227" si="434">IF(COUNTIF(K1220,"*"&amp;$X$1&amp;"*"),P1219+1,P1219)</f>
        <v>1218</v>
      </c>
    </row>
    <row r="1221" spans="2:16" x14ac:dyDescent="0.2">
      <c r="B1221" s="37">
        <f t="shared" si="424"/>
        <v>26</v>
      </c>
      <c r="C1221" s="37">
        <f t="shared" si="425"/>
        <v>2</v>
      </c>
      <c r="D1221" s="37" t="str">
        <f t="shared" si="426"/>
        <v>2022_26_2</v>
      </c>
      <c r="E1221" s="37" t="str">
        <f t="shared" si="428"/>
        <v>4_2_26</v>
      </c>
      <c r="F1221" s="37">
        <f t="shared" si="429"/>
        <v>4</v>
      </c>
      <c r="G1221" s="37">
        <f t="shared" si="430"/>
        <v>307</v>
      </c>
      <c r="H1221" s="37">
        <f t="shared" si="431"/>
        <v>4307</v>
      </c>
      <c r="I1221" s="44">
        <v>2022</v>
      </c>
      <c r="J1221" s="44" t="s">
        <v>327</v>
      </c>
      <c r="K1221" s="44" t="s">
        <v>329</v>
      </c>
      <c r="L1221" s="44" t="str">
        <f t="shared" si="432"/>
        <v>2022_英語</v>
      </c>
      <c r="M1221" s="44" t="str">
        <f t="shared" si="433"/>
        <v>2022_英語_総合英語Ⅱ</v>
      </c>
      <c r="N1221" s="44">
        <f t="shared" si="427"/>
        <v>4307</v>
      </c>
      <c r="P1221" s="44">
        <f t="shared" si="434"/>
        <v>1219</v>
      </c>
    </row>
    <row r="1222" spans="2:16" x14ac:dyDescent="0.2">
      <c r="B1222" s="37">
        <f t="shared" si="424"/>
        <v>26</v>
      </c>
      <c r="C1222" s="37">
        <f t="shared" si="425"/>
        <v>3</v>
      </c>
      <c r="D1222" s="37" t="str">
        <f t="shared" si="426"/>
        <v>2022_26_3</v>
      </c>
      <c r="E1222" s="37" t="str">
        <f t="shared" si="428"/>
        <v>4_3_26</v>
      </c>
      <c r="F1222" s="37">
        <f t="shared" si="429"/>
        <v>4</v>
      </c>
      <c r="G1222" s="37">
        <f t="shared" si="430"/>
        <v>308</v>
      </c>
      <c r="H1222" s="37">
        <f t="shared" si="431"/>
        <v>4308</v>
      </c>
      <c r="I1222" s="44">
        <v>2022</v>
      </c>
      <c r="J1222" s="44" t="s">
        <v>327</v>
      </c>
      <c r="K1222" s="44" t="s">
        <v>330</v>
      </c>
      <c r="L1222" s="44" t="str">
        <f t="shared" si="432"/>
        <v>2022_英語</v>
      </c>
      <c r="M1222" s="44" t="str">
        <f t="shared" si="433"/>
        <v>2022_英語_総合英語Ⅲ</v>
      </c>
      <c r="N1222" s="44">
        <f t="shared" si="427"/>
        <v>4308</v>
      </c>
      <c r="P1222" s="44">
        <f t="shared" si="434"/>
        <v>1220</v>
      </c>
    </row>
    <row r="1223" spans="2:16" x14ac:dyDescent="0.2">
      <c r="B1223" s="37">
        <f t="shared" si="424"/>
        <v>26</v>
      </c>
      <c r="C1223" s="37">
        <f t="shared" si="425"/>
        <v>4</v>
      </c>
      <c r="D1223" s="37" t="str">
        <f t="shared" si="426"/>
        <v>2022_26_4</v>
      </c>
      <c r="E1223" s="37" t="str">
        <f t="shared" si="428"/>
        <v>4_4_26</v>
      </c>
      <c r="F1223" s="37">
        <f t="shared" si="429"/>
        <v>4</v>
      </c>
      <c r="G1223" s="37">
        <f t="shared" si="430"/>
        <v>309</v>
      </c>
      <c r="H1223" s="37">
        <f t="shared" si="431"/>
        <v>4309</v>
      </c>
      <c r="I1223" s="44">
        <v>2022</v>
      </c>
      <c r="J1223" s="44" t="s">
        <v>327</v>
      </c>
      <c r="K1223" s="44" t="s">
        <v>331</v>
      </c>
      <c r="L1223" s="44" t="str">
        <f t="shared" si="432"/>
        <v>2022_英語</v>
      </c>
      <c r="M1223" s="44" t="str">
        <f t="shared" si="433"/>
        <v>2022_英語_ディベート・ディスカッションⅠ</v>
      </c>
      <c r="N1223" s="44">
        <f t="shared" si="427"/>
        <v>4309</v>
      </c>
      <c r="P1223" s="44">
        <f t="shared" si="434"/>
        <v>1221</v>
      </c>
    </row>
    <row r="1224" spans="2:16" x14ac:dyDescent="0.2">
      <c r="B1224" s="37">
        <f t="shared" si="424"/>
        <v>26</v>
      </c>
      <c r="C1224" s="37">
        <f t="shared" si="425"/>
        <v>5</v>
      </c>
      <c r="D1224" s="37" t="str">
        <f t="shared" si="426"/>
        <v>2022_26_5</v>
      </c>
      <c r="E1224" s="37" t="str">
        <f t="shared" si="428"/>
        <v>4_5_26</v>
      </c>
      <c r="F1224" s="37">
        <f t="shared" si="429"/>
        <v>4</v>
      </c>
      <c r="G1224" s="37">
        <f t="shared" si="430"/>
        <v>310</v>
      </c>
      <c r="H1224" s="37">
        <f t="shared" si="431"/>
        <v>4310</v>
      </c>
      <c r="I1224" s="44">
        <v>2022</v>
      </c>
      <c r="J1224" s="44" t="s">
        <v>327</v>
      </c>
      <c r="K1224" s="44" t="s">
        <v>332</v>
      </c>
      <c r="L1224" s="44" t="str">
        <f t="shared" si="432"/>
        <v>2022_英語</v>
      </c>
      <c r="M1224" s="44" t="str">
        <f t="shared" si="433"/>
        <v>2022_英語_ディベート・ディスカッションⅡ</v>
      </c>
      <c r="N1224" s="44">
        <f t="shared" si="427"/>
        <v>4310</v>
      </c>
      <c r="P1224" s="44">
        <f t="shared" si="434"/>
        <v>1222</v>
      </c>
    </row>
    <row r="1225" spans="2:16" x14ac:dyDescent="0.2">
      <c r="B1225" s="37">
        <f t="shared" si="424"/>
        <v>26</v>
      </c>
      <c r="C1225" s="37">
        <f t="shared" si="425"/>
        <v>6</v>
      </c>
      <c r="D1225" s="37" t="str">
        <f t="shared" si="426"/>
        <v>2022_26_6</v>
      </c>
      <c r="E1225" s="37" t="str">
        <f t="shared" si="428"/>
        <v>4_6_26</v>
      </c>
      <c r="F1225" s="37">
        <f t="shared" si="429"/>
        <v>4</v>
      </c>
      <c r="G1225" s="37">
        <f t="shared" si="430"/>
        <v>311</v>
      </c>
      <c r="H1225" s="37">
        <f t="shared" si="431"/>
        <v>4311</v>
      </c>
      <c r="I1225" s="44">
        <v>2022</v>
      </c>
      <c r="J1225" s="44" t="s">
        <v>327</v>
      </c>
      <c r="K1225" s="44" t="s">
        <v>333</v>
      </c>
      <c r="L1225" s="44" t="str">
        <f t="shared" si="432"/>
        <v>2022_英語</v>
      </c>
      <c r="M1225" s="44" t="str">
        <f t="shared" si="433"/>
        <v>2022_英語_エッセイライティングⅠ</v>
      </c>
      <c r="N1225" s="44">
        <f t="shared" si="427"/>
        <v>4311</v>
      </c>
      <c r="P1225" s="44">
        <f t="shared" si="434"/>
        <v>1223</v>
      </c>
    </row>
    <row r="1226" spans="2:16" x14ac:dyDescent="0.2">
      <c r="B1226" s="37">
        <f t="shared" si="424"/>
        <v>26</v>
      </c>
      <c r="C1226" s="37">
        <f t="shared" si="425"/>
        <v>7</v>
      </c>
      <c r="D1226" s="37" t="str">
        <f t="shared" si="426"/>
        <v>2022_26_7</v>
      </c>
      <c r="E1226" s="37" t="str">
        <f t="shared" si="428"/>
        <v>4_7_26</v>
      </c>
      <c r="F1226" s="37">
        <f t="shared" si="429"/>
        <v>4</v>
      </c>
      <c r="G1226" s="37">
        <f t="shared" si="430"/>
        <v>312</v>
      </c>
      <c r="H1226" s="37">
        <f t="shared" si="431"/>
        <v>4312</v>
      </c>
      <c r="I1226" s="44">
        <v>2022</v>
      </c>
      <c r="J1226" s="44" t="s">
        <v>327</v>
      </c>
      <c r="K1226" s="44" t="s">
        <v>673</v>
      </c>
      <c r="L1226" s="44" t="str">
        <f t="shared" si="432"/>
        <v>2022_英語</v>
      </c>
      <c r="M1226" s="44" t="str">
        <f t="shared" si="433"/>
        <v>2022_英語_エッセイライティングⅡ</v>
      </c>
      <c r="N1226" s="44">
        <f t="shared" si="427"/>
        <v>4312</v>
      </c>
      <c r="P1226" s="44">
        <f t="shared" si="434"/>
        <v>1224</v>
      </c>
    </row>
    <row r="1227" spans="2:16" x14ac:dyDescent="0.2">
      <c r="B1227" s="37">
        <f t="shared" si="424"/>
        <v>26</v>
      </c>
      <c r="C1227" s="37">
        <f t="shared" si="425"/>
        <v>8</v>
      </c>
      <c r="D1227" s="37" t="str">
        <f t="shared" si="426"/>
        <v>2022_26_8</v>
      </c>
      <c r="E1227" s="37" t="str">
        <f t="shared" si="428"/>
        <v>4_8_26</v>
      </c>
      <c r="F1227" s="37">
        <f t="shared" si="429"/>
        <v>4</v>
      </c>
      <c r="G1227" s="37">
        <f t="shared" si="430"/>
        <v>313</v>
      </c>
      <c r="H1227" s="37">
        <f t="shared" si="431"/>
        <v>4313</v>
      </c>
      <c r="I1227" s="44">
        <v>2022</v>
      </c>
      <c r="J1227" s="44" t="s">
        <v>327</v>
      </c>
      <c r="K1227" s="44" t="s">
        <v>568</v>
      </c>
      <c r="L1227" s="44" t="str">
        <f t="shared" si="432"/>
        <v>2022_英語</v>
      </c>
      <c r="M1227" s="44" t="str">
        <f t="shared" si="433"/>
        <v>2022_英語_学校設定科目</v>
      </c>
      <c r="N1227" s="44">
        <f t="shared" si="427"/>
        <v>4313</v>
      </c>
      <c r="P1227" s="44">
        <f t="shared" si="434"/>
        <v>1225</v>
      </c>
    </row>
  </sheetData>
  <autoFilter ref="B1:BA1227" xr:uid="{00000000-0001-0000-0A00-000000000000}"/>
  <phoneticPr fontId="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BE91"/>
  <sheetViews>
    <sheetView view="pageBreakPreview" zoomScaleNormal="70" zoomScaleSheetLayoutView="100" workbookViewId="0">
      <pane ySplit="2" topLeftCell="A3" activePane="bottomLeft" state="frozen"/>
      <selection pane="bottomLeft" activeCell="BC2" sqref="BC2"/>
    </sheetView>
  </sheetViews>
  <sheetFormatPr defaultColWidth="2.25" defaultRowHeight="0" customHeight="1" zeroHeight="1" x14ac:dyDescent="0.55000000000000004"/>
  <cols>
    <col min="1" max="1" width="2.25" style="29" hidden="1" customWidth="1"/>
    <col min="2" max="2" width="22" style="29" hidden="1" customWidth="1"/>
    <col min="3" max="3" width="2.25" style="29" hidden="1" customWidth="1"/>
    <col min="4" max="4" width="7.5" style="29" hidden="1" customWidth="1"/>
    <col min="5" max="6" width="3" style="29" hidden="1" customWidth="1"/>
    <col min="7" max="10" width="6.83203125" style="29" hidden="1" customWidth="1"/>
    <col min="11" max="11" width="3.08203125" style="29" hidden="1" customWidth="1"/>
    <col min="12" max="14" width="2.25" style="29" hidden="1" customWidth="1"/>
    <col min="15" max="15" width="7.83203125" style="36" hidden="1" customWidth="1"/>
    <col min="16" max="18" width="2.25" style="2" customWidth="1"/>
    <col min="19" max="34" width="2" style="2" customWidth="1"/>
    <col min="35" max="54" width="2.25" style="2" customWidth="1"/>
    <col min="55" max="55" width="3.33203125" style="2" customWidth="1"/>
    <col min="56" max="56" width="0.75" style="2" customWidth="1"/>
    <col min="57" max="57" width="41.08203125" style="2" customWidth="1"/>
    <col min="58" max="16384" width="2.25" style="2"/>
  </cols>
  <sheetData>
    <row r="1" spans="3:57" ht="19.5" hidden="1" customHeight="1" thickBot="1" x14ac:dyDescent="0.6"/>
    <row r="2" spans="3:57" ht="25.5" customHeight="1" thickBot="1" x14ac:dyDescent="0.6">
      <c r="E2" s="29" t="s">
        <v>21123</v>
      </c>
      <c r="F2" s="29">
        <v>24</v>
      </c>
      <c r="G2" s="114"/>
      <c r="P2" s="3" t="s">
        <v>685</v>
      </c>
      <c r="AB2" s="59"/>
      <c r="BC2" s="79" t="s">
        <v>21144</v>
      </c>
      <c r="BD2" s="64"/>
      <c r="BE2" s="257" t="s">
        <v>691</v>
      </c>
    </row>
    <row r="3" spans="3:57" ht="4.5" customHeight="1" x14ac:dyDescent="0.55000000000000004">
      <c r="G3" s="114"/>
      <c r="BE3" s="258"/>
    </row>
    <row r="4" spans="3:57" ht="18.75" customHeight="1" x14ac:dyDescent="0.55000000000000004">
      <c r="G4" s="114"/>
      <c r="O4" s="36" t="str">
        <f>BC2</f>
        <v>A</v>
      </c>
      <c r="BC4" s="39"/>
      <c r="BD4" s="39"/>
      <c r="BE4" s="258"/>
    </row>
    <row r="5" spans="3:57" ht="20.25" customHeight="1" x14ac:dyDescent="0.55000000000000004">
      <c r="G5" s="114"/>
      <c r="AO5" s="39"/>
      <c r="AP5" s="39"/>
      <c r="AQ5" s="39"/>
      <c r="AR5" s="39"/>
      <c r="AS5" s="39"/>
      <c r="AT5" s="39"/>
      <c r="BC5" s="39"/>
      <c r="BD5" s="39"/>
      <c r="BE5" s="60"/>
    </row>
    <row r="6" spans="3:57" ht="20.25" customHeight="1" x14ac:dyDescent="0.55000000000000004">
      <c r="AO6" s="39"/>
      <c r="AP6" s="39"/>
      <c r="BC6" s="39"/>
      <c r="BD6" s="39"/>
      <c r="BE6" s="60"/>
    </row>
    <row r="7" spans="3:57" ht="20.25" customHeight="1" x14ac:dyDescent="0.55000000000000004">
      <c r="AB7" s="39"/>
      <c r="AC7" s="39"/>
      <c r="AD7" s="39"/>
      <c r="AE7" s="39"/>
      <c r="AF7" s="39"/>
      <c r="AG7" s="39"/>
      <c r="AH7" s="39"/>
      <c r="AI7" s="39"/>
      <c r="AJ7" s="39"/>
      <c r="AK7" s="39"/>
      <c r="AL7" s="39"/>
      <c r="AM7" s="39"/>
      <c r="AN7" s="39"/>
      <c r="AO7" s="39"/>
      <c r="AP7" s="39"/>
      <c r="AQ7" s="39"/>
      <c r="AR7" s="39"/>
      <c r="AS7" s="39"/>
      <c r="AT7" s="39"/>
      <c r="BC7" s="39"/>
      <c r="BD7" s="39"/>
      <c r="BE7" s="60"/>
    </row>
    <row r="8" spans="3:57" ht="20.25" customHeight="1" x14ac:dyDescent="0.55000000000000004">
      <c r="AB8" s="39"/>
      <c r="AC8" s="39"/>
      <c r="AD8" s="39"/>
      <c r="AE8" s="39"/>
      <c r="AF8" s="39"/>
      <c r="AG8" s="39"/>
      <c r="AH8" s="39"/>
      <c r="AI8" s="39"/>
      <c r="AJ8" s="39"/>
      <c r="AK8" s="39"/>
      <c r="AL8" s="39"/>
      <c r="AM8" s="39"/>
      <c r="AN8" s="39"/>
      <c r="AU8" s="39"/>
      <c r="AV8" s="39"/>
      <c r="BC8" s="39"/>
      <c r="BD8" s="39"/>
      <c r="BE8" s="60"/>
    </row>
    <row r="9" spans="3:57" ht="20.25" customHeight="1" x14ac:dyDescent="0.55000000000000004">
      <c r="AB9" s="39"/>
      <c r="AC9" s="39"/>
      <c r="AD9" s="39"/>
      <c r="AE9" s="39"/>
      <c r="AF9" s="39"/>
      <c r="AG9" s="39"/>
      <c r="AH9" s="39"/>
      <c r="AI9" s="39"/>
      <c r="AJ9" s="39"/>
      <c r="AK9" s="39"/>
      <c r="AL9" s="39"/>
      <c r="AM9" s="39"/>
      <c r="AT9" s="39"/>
      <c r="AU9" s="39"/>
      <c r="AV9" s="39"/>
      <c r="BC9" s="39"/>
      <c r="BD9" s="39"/>
      <c r="BE9" s="60"/>
    </row>
    <row r="10" spans="3:57" ht="20.25" customHeight="1" x14ac:dyDescent="0.55000000000000004">
      <c r="AB10" s="39"/>
      <c r="AC10" s="39"/>
      <c r="AD10" s="39"/>
      <c r="AE10" s="39"/>
      <c r="AF10" s="39"/>
      <c r="AG10" s="39"/>
      <c r="AH10" s="39"/>
      <c r="AI10" s="39"/>
      <c r="AJ10" s="39"/>
      <c r="AK10" s="39"/>
      <c r="AL10" s="39"/>
      <c r="AM10" s="39"/>
      <c r="AN10" s="39"/>
      <c r="AO10" s="39"/>
      <c r="AP10" s="39"/>
      <c r="AQ10" s="39"/>
      <c r="AR10" s="39"/>
      <c r="AS10" s="39"/>
      <c r="AT10" s="39"/>
      <c r="AU10" s="39"/>
      <c r="AV10" s="39"/>
      <c r="BC10" s="39"/>
      <c r="BD10" s="39"/>
      <c r="BE10" s="60"/>
    </row>
    <row r="11" spans="3:57" ht="18.75" customHeight="1" x14ac:dyDescent="0.55000000000000004">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BA11" s="39"/>
      <c r="BB11" s="39"/>
      <c r="BC11" s="39"/>
      <c r="BD11" s="39"/>
      <c r="BE11" s="60"/>
    </row>
    <row r="12" spans="3:57" ht="4.5" customHeight="1" thickBot="1" x14ac:dyDescent="0.6">
      <c r="C12" s="2"/>
      <c r="D12" s="2"/>
      <c r="E12" s="2"/>
      <c r="F12" s="2"/>
      <c r="G12" s="2"/>
      <c r="H12" s="2"/>
      <c r="I12" s="2"/>
      <c r="J12" s="2"/>
      <c r="K12" s="2"/>
      <c r="L12" s="2"/>
      <c r="M12" s="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row>
    <row r="13" spans="3:57" ht="4.5" customHeight="1" x14ac:dyDescent="0.55000000000000004">
      <c r="D13" s="2"/>
      <c r="E13" s="2"/>
      <c r="F13" s="2"/>
      <c r="G13" s="2"/>
      <c r="H13" s="2"/>
      <c r="I13" s="2"/>
      <c r="J13" s="2"/>
      <c r="K13" s="2"/>
      <c r="L13" s="2"/>
      <c r="M13" s="2"/>
      <c r="N13" s="2"/>
      <c r="Q13" s="35"/>
      <c r="BB13" s="33"/>
    </row>
    <row r="14" spans="3:57" ht="10.5" customHeight="1" x14ac:dyDescent="0.2">
      <c r="D14" s="2"/>
      <c r="E14" s="2"/>
      <c r="F14" s="2"/>
      <c r="G14" s="2"/>
      <c r="H14" s="2"/>
      <c r="I14" s="2"/>
      <c r="J14" s="2"/>
      <c r="K14" s="2"/>
      <c r="L14" s="2"/>
      <c r="M14" s="2"/>
      <c r="N14" s="2"/>
      <c r="Q14" s="35"/>
      <c r="T14" s="162" t="s">
        <v>403</v>
      </c>
      <c r="U14" s="162"/>
      <c r="V14" s="162"/>
      <c r="W14" s="162"/>
      <c r="X14" s="162"/>
      <c r="Y14" s="162"/>
      <c r="Z14" s="162"/>
      <c r="AA14" s="162"/>
      <c r="AB14" s="162"/>
      <c r="AC14" s="162"/>
      <c r="AD14" s="162"/>
      <c r="AE14" s="162"/>
      <c r="AF14" s="162"/>
      <c r="AG14" s="162"/>
      <c r="AH14" s="162"/>
      <c r="AI14" s="162"/>
      <c r="AJ14" s="162"/>
      <c r="AK14" s="162"/>
      <c r="AL14" s="162"/>
      <c r="AM14" s="162"/>
      <c r="AN14" s="162"/>
      <c r="AO14" s="162"/>
      <c r="AP14" s="163" t="s">
        <v>19</v>
      </c>
      <c r="AQ14" s="163"/>
      <c r="AR14" s="163"/>
      <c r="AS14" s="163"/>
      <c r="AT14" s="163"/>
      <c r="AU14" s="163"/>
      <c r="AV14" s="163"/>
      <c r="AW14" s="163"/>
      <c r="AX14" s="163"/>
      <c r="AY14" s="163"/>
      <c r="AZ14" s="163"/>
      <c r="BA14" s="163"/>
      <c r="BB14" s="164"/>
      <c r="BC14" s="52"/>
      <c r="BD14" s="52"/>
    </row>
    <row r="15" spans="3:57" ht="10.5" customHeight="1" x14ac:dyDescent="0.2">
      <c r="Q15" s="35"/>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3"/>
      <c r="AQ15" s="163"/>
      <c r="AR15" s="163"/>
      <c r="AS15" s="163"/>
      <c r="AT15" s="163"/>
      <c r="AU15" s="163"/>
      <c r="AV15" s="163"/>
      <c r="AW15" s="163"/>
      <c r="AX15" s="163"/>
      <c r="AY15" s="163"/>
      <c r="AZ15" s="163"/>
      <c r="BA15" s="163"/>
      <c r="BB15" s="164"/>
      <c r="BC15" s="52"/>
      <c r="BD15" s="52"/>
    </row>
    <row r="16" spans="3:57" ht="4.5" customHeight="1" thickBot="1" x14ac:dyDescent="0.6">
      <c r="Q16" s="34"/>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3"/>
    </row>
    <row r="17" spans="2:57" ht="10.5" customHeight="1" thickBot="1" x14ac:dyDescent="0.6">
      <c r="N17" s="29">
        <v>3</v>
      </c>
      <c r="O17" s="36" t="str">
        <f>IFERROR(HLOOKUP($O$4,'2.学籍記録'!$K$2:$O$15,N17,0)&amp;"","")</f>
        <v/>
      </c>
      <c r="Q17" s="165" t="s">
        <v>20</v>
      </c>
      <c r="R17" s="166"/>
      <c r="S17" s="166"/>
      <c r="T17" s="166"/>
      <c r="U17" s="166"/>
      <c r="V17" s="166"/>
      <c r="W17" s="166"/>
      <c r="X17" s="166"/>
      <c r="Y17" s="166"/>
      <c r="Z17" s="166"/>
      <c r="AA17" s="166"/>
      <c r="AB17" s="166"/>
      <c r="AC17" s="166"/>
      <c r="AD17" s="166"/>
      <c r="AE17" s="166"/>
      <c r="AF17" s="166"/>
      <c r="AG17" s="166"/>
      <c r="AH17" s="166"/>
      <c r="AI17" s="166"/>
      <c r="AJ17" s="166"/>
      <c r="AK17" s="113"/>
      <c r="AL17" s="113"/>
      <c r="AM17" s="179" t="str">
        <f>IF(COUNT(AM20:AN69)=0,"",SUM(AM20:AN69))</f>
        <v/>
      </c>
      <c r="AN17" s="180"/>
      <c r="AO17" s="281" t="s">
        <v>0</v>
      </c>
      <c r="AP17" s="282"/>
      <c r="AQ17" s="282"/>
      <c r="AR17" s="283" t="str">
        <f>'1.基礎情報'!$D$5&amp;"　"&amp;'1.基礎情報'!$D$6&amp;""</f>
        <v>　</v>
      </c>
      <c r="AS17" s="282"/>
      <c r="AT17" s="282"/>
      <c r="AU17" s="282"/>
      <c r="AV17" s="282"/>
      <c r="AW17" s="282"/>
      <c r="AX17" s="282"/>
      <c r="AY17" s="282"/>
      <c r="AZ17" s="284"/>
      <c r="BA17" s="207" t="s">
        <v>1</v>
      </c>
      <c r="BB17" s="208"/>
      <c r="BC17" s="56"/>
      <c r="BD17" s="56"/>
    </row>
    <row r="18" spans="2:57" ht="10.5" customHeight="1" thickTop="1" x14ac:dyDescent="0.55000000000000004">
      <c r="B18" s="29">
        <f>N64</f>
        <v>0</v>
      </c>
      <c r="N18" s="29">
        <v>4</v>
      </c>
      <c r="O18" s="36" t="str">
        <f>IFERROR(HLOOKUP($O$4,'2.学籍記録'!$K$2:$O$15,N18,0)&amp;"","")</f>
        <v/>
      </c>
      <c r="Q18" s="185" t="s">
        <v>21</v>
      </c>
      <c r="R18" s="186"/>
      <c r="S18" s="189" t="s">
        <v>22</v>
      </c>
      <c r="T18" s="190"/>
      <c r="U18" s="190"/>
      <c r="V18" s="190"/>
      <c r="W18" s="190"/>
      <c r="X18" s="191"/>
      <c r="Y18" s="189" t="s">
        <v>23</v>
      </c>
      <c r="Z18" s="190"/>
      <c r="AA18" s="190"/>
      <c r="AB18" s="190"/>
      <c r="AC18" s="190"/>
      <c r="AD18" s="190"/>
      <c r="AE18" s="190"/>
      <c r="AF18" s="190"/>
      <c r="AG18" s="190"/>
      <c r="AH18" s="191"/>
      <c r="AI18" s="186" t="s">
        <v>24</v>
      </c>
      <c r="AJ18" s="186"/>
      <c r="AK18" s="181" t="s">
        <v>21124</v>
      </c>
      <c r="AL18" s="181"/>
      <c r="AM18" s="168" t="s">
        <v>25</v>
      </c>
      <c r="AN18" s="169"/>
      <c r="AO18" s="271" t="s">
        <v>42</v>
      </c>
      <c r="AP18" s="272"/>
      <c r="AQ18" s="273"/>
      <c r="AR18" s="285" t="str">
        <f>'1.基礎情報'!$D$3&amp;"　"&amp;'1.基礎情報'!$D$4&amp;""</f>
        <v>　</v>
      </c>
      <c r="AS18" s="286"/>
      <c r="AT18" s="286"/>
      <c r="AU18" s="286"/>
      <c r="AV18" s="286"/>
      <c r="AW18" s="286"/>
      <c r="AX18" s="286"/>
      <c r="AY18" s="286"/>
      <c r="AZ18" s="287"/>
      <c r="BA18" s="209"/>
      <c r="BB18" s="210"/>
      <c r="BC18" s="40"/>
      <c r="BD18" s="40"/>
      <c r="BE18" s="39"/>
    </row>
    <row r="19" spans="2:57" ht="10.5" customHeight="1" x14ac:dyDescent="0.55000000000000004">
      <c r="B19" s="29">
        <f>O64</f>
        <v>1</v>
      </c>
      <c r="N19" s="29">
        <v>5</v>
      </c>
      <c r="O19" s="36" t="str">
        <f>IFERROR(HLOOKUP($O$4,'2.学籍記録'!$K$2:$O$15,N19,0)&amp;"","")</f>
        <v/>
      </c>
      <c r="Q19" s="187"/>
      <c r="R19" s="188"/>
      <c r="S19" s="192"/>
      <c r="T19" s="193"/>
      <c r="U19" s="193"/>
      <c r="V19" s="193"/>
      <c r="W19" s="193"/>
      <c r="X19" s="194"/>
      <c r="Y19" s="192"/>
      <c r="Z19" s="193"/>
      <c r="AA19" s="193"/>
      <c r="AB19" s="193"/>
      <c r="AC19" s="193"/>
      <c r="AD19" s="193"/>
      <c r="AE19" s="193"/>
      <c r="AF19" s="193"/>
      <c r="AG19" s="193"/>
      <c r="AH19" s="194"/>
      <c r="AI19" s="188"/>
      <c r="AJ19" s="188"/>
      <c r="AK19" s="182"/>
      <c r="AL19" s="182"/>
      <c r="AM19" s="170"/>
      <c r="AN19" s="171"/>
      <c r="AO19" s="274"/>
      <c r="AP19" s="275"/>
      <c r="AQ19" s="276"/>
      <c r="AR19" s="288"/>
      <c r="AS19" s="195"/>
      <c r="AT19" s="195"/>
      <c r="AU19" s="195"/>
      <c r="AV19" s="195"/>
      <c r="AW19" s="195"/>
      <c r="AX19" s="195"/>
      <c r="AY19" s="195"/>
      <c r="AZ19" s="289"/>
      <c r="BA19" s="197" t="str">
        <f>'1.基礎情報'!$D$8&amp;""</f>
        <v/>
      </c>
      <c r="BB19" s="198"/>
      <c r="BC19" s="40"/>
      <c r="BD19" s="40"/>
    </row>
    <row r="20" spans="2:57" ht="10.5" customHeight="1" x14ac:dyDescent="0.2">
      <c r="B20" s="29" t="str">
        <f>B18&amp;D20</f>
        <v>0</v>
      </c>
      <c r="C20" s="29" t="str">
        <f>$O$4&amp;ROW()-19</f>
        <v>A1</v>
      </c>
      <c r="D20" s="29" t="str">
        <f>IFERROR(VLOOKUP(C20,'4.学習記録'!$Z:$AA,2,0),"")</f>
        <v/>
      </c>
      <c r="E20" s="29" t="str">
        <f>IFERROR(MID($D20,5,2)*1,"")</f>
        <v/>
      </c>
      <c r="F20" s="29" t="str">
        <f>IFERROR(IF(E20&lt;50,2000+E20,1900+E20),"")</f>
        <v/>
      </c>
      <c r="G20" s="29" t="str">
        <f>IFERROR(VLOOKUP(LEFT($D20,4)*1,教育課程!$H:$K,3,0),"")</f>
        <v/>
      </c>
      <c r="H20" s="29" t="str">
        <f>IFERROR(VLOOKUP(LEFT($D20,4)*1,教育課程!$H:$K,4,0),"")</f>
        <v/>
      </c>
      <c r="I20" s="29" t="str">
        <f>IF(G20="教科なし","",IF(G20="学校設定教科","(学)"&amp;IFERROR(VLOOKUP($C20,'4.学習記録'!$Z:$AN,14,0),""),G20))</f>
        <v/>
      </c>
      <c r="J20" s="29" t="str">
        <f>IF(H20="学校設定科目",IFERROR("(学)"&amp;VLOOKUP($C20,'4.学習記録'!$Z:$AN,15,0),""),H20)</f>
        <v/>
      </c>
      <c r="K20" s="29" t="str">
        <f t="shared" ref="K20:K51" si="0">IFERROR(MID($D20,7,1)*1,"")</f>
        <v/>
      </c>
      <c r="L20" s="29" t="str">
        <f t="shared" ref="L20:L51" si="1">IFERROR(MID($D20,8,1)*1,"")</f>
        <v/>
      </c>
      <c r="M20" s="29" t="str">
        <f>IFERROR(MID($D20,9,1)*1,"")</f>
        <v/>
      </c>
      <c r="N20" s="29">
        <v>6</v>
      </c>
      <c r="O20" s="36" t="str">
        <f>IFERROR(HLOOKUP($O$4,'2.学籍記録'!$K$2:$O$15,N20,0)&amp;"","")</f>
        <v/>
      </c>
      <c r="Q20" s="206" t="str">
        <f>F20</f>
        <v/>
      </c>
      <c r="R20" s="160"/>
      <c r="S20" s="174" t="str">
        <f>I20</f>
        <v/>
      </c>
      <c r="T20" s="175"/>
      <c r="U20" s="175"/>
      <c r="V20" s="175"/>
      <c r="W20" s="175"/>
      <c r="X20" s="172"/>
      <c r="Y20" s="176" t="str">
        <f>J20</f>
        <v/>
      </c>
      <c r="Z20" s="177"/>
      <c r="AA20" s="177"/>
      <c r="AB20" s="177"/>
      <c r="AC20" s="177"/>
      <c r="AD20" s="177"/>
      <c r="AE20" s="177"/>
      <c r="AF20" s="177"/>
      <c r="AG20" s="177"/>
      <c r="AH20" s="178"/>
      <c r="AI20" s="160" t="str">
        <f>K20</f>
        <v/>
      </c>
      <c r="AJ20" s="161"/>
      <c r="AK20" s="160" t="str">
        <f>L20</f>
        <v/>
      </c>
      <c r="AL20" s="161"/>
      <c r="AM20" s="172" t="str">
        <f>M20</f>
        <v/>
      </c>
      <c r="AN20" s="173"/>
      <c r="AO20" s="277"/>
      <c r="AP20" s="278"/>
      <c r="AQ20" s="279"/>
      <c r="AR20" s="192"/>
      <c r="AS20" s="193"/>
      <c r="AT20" s="290" t="str">
        <f>IF('1.基礎情報'!$D$7="","","旧姓")</f>
        <v/>
      </c>
      <c r="AU20" s="290"/>
      <c r="AV20" s="204" t="str">
        <f>IF('1.基礎情報'!$D$7="","",'1.基礎情報'!$D$7)</f>
        <v/>
      </c>
      <c r="AW20" s="204"/>
      <c r="AX20" s="204"/>
      <c r="AY20" s="204"/>
      <c r="AZ20" s="205"/>
      <c r="BA20" s="193"/>
      <c r="BB20" s="199"/>
      <c r="BC20" s="40"/>
      <c r="BD20" s="40"/>
    </row>
    <row r="21" spans="2:57" ht="10.5" customHeight="1" x14ac:dyDescent="0.55000000000000004">
      <c r="B21" s="29" t="str">
        <f>B19&amp;D21</f>
        <v>1</v>
      </c>
      <c r="C21" s="29" t="str">
        <f t="shared" ref="C21:C69" si="2">$O$4&amp;ROW()-19</f>
        <v>A2</v>
      </c>
      <c r="D21" s="29" t="str">
        <f>IFERROR(VLOOKUP(C21,'4.学習記録'!$Z:$AA,2,0),"")</f>
        <v/>
      </c>
      <c r="E21" s="29" t="str">
        <f t="shared" ref="E21:E51" si="3">IFERROR(MID($D21,5,2)*1,"")</f>
        <v/>
      </c>
      <c r="F21" s="29" t="str">
        <f t="shared" ref="F21:F69" si="4">IFERROR(IF(E21&lt;50,2000+E21,1900+E21),"")</f>
        <v/>
      </c>
      <c r="G21" s="29" t="str">
        <f>IFERROR(VLOOKUP(LEFT($D21,4)*1,教育課程!$H:$K,3,0),"")</f>
        <v/>
      </c>
      <c r="H21" s="29" t="str">
        <f>IFERROR(VLOOKUP(LEFT($D21,4)*1,教育課程!$H:$K,4,0),"")</f>
        <v/>
      </c>
      <c r="I21" s="29" t="str">
        <f>IF(G21="教科なし","",IF(G21="学校設定教科","(学)"&amp;IFERROR(VLOOKUP($C21,'4.学習記録'!$Z:$AN,14,0),""),G21))</f>
        <v/>
      </c>
      <c r="J21" s="29" t="str">
        <f>IF(H21="学校設定科目",IFERROR("(学)"&amp;VLOOKUP($C21,'4.学習記録'!$Z:$AN,15,0),""),H21)</f>
        <v/>
      </c>
      <c r="K21" s="29" t="str">
        <f t="shared" si="0"/>
        <v/>
      </c>
      <c r="L21" s="29" t="str">
        <f t="shared" si="1"/>
        <v/>
      </c>
      <c r="M21" s="29" t="str">
        <f t="shared" ref="M21:M69" si="5">IFERROR(MID($D21,9,1)*1,"")</f>
        <v/>
      </c>
      <c r="N21" s="29">
        <v>7</v>
      </c>
      <c r="O21" s="36" t="str">
        <f>IFERROR(HLOOKUP($O$4,'2.学籍記録'!$K$2:$O$15,N21,0)&amp;"","")</f>
        <v/>
      </c>
      <c r="Q21" s="206" t="str">
        <f t="shared" ref="Q21:Q69" si="6">F21</f>
        <v/>
      </c>
      <c r="R21" s="160"/>
      <c r="S21" s="174" t="str">
        <f t="shared" ref="S21:S69" si="7">I21</f>
        <v/>
      </c>
      <c r="T21" s="175"/>
      <c r="U21" s="175"/>
      <c r="V21" s="175"/>
      <c r="W21" s="175"/>
      <c r="X21" s="172"/>
      <c r="Y21" s="176" t="str">
        <f t="shared" ref="Y21:Y69" si="8">J21</f>
        <v/>
      </c>
      <c r="Z21" s="177"/>
      <c r="AA21" s="177"/>
      <c r="AB21" s="177"/>
      <c r="AC21" s="177"/>
      <c r="AD21" s="177"/>
      <c r="AE21" s="177"/>
      <c r="AF21" s="177"/>
      <c r="AG21" s="177"/>
      <c r="AH21" s="178"/>
      <c r="AI21" s="160" t="str">
        <f>K21</f>
        <v/>
      </c>
      <c r="AJ21" s="161"/>
      <c r="AK21" s="160" t="str">
        <f t="shared" ref="AK21:AK31" si="9">L21</f>
        <v/>
      </c>
      <c r="AL21" s="161"/>
      <c r="AM21" s="172" t="str">
        <f t="shared" ref="AM21:AM69" si="10">M21</f>
        <v/>
      </c>
      <c r="AN21" s="173"/>
      <c r="AO21" s="291" t="s">
        <v>2</v>
      </c>
      <c r="AP21" s="292"/>
      <c r="AQ21" s="292"/>
      <c r="AR21" s="197" t="str">
        <f>'1.基礎情報'!$D$9&amp;""</f>
        <v/>
      </c>
      <c r="AS21" s="197"/>
      <c r="AT21" s="197" t="str">
        <f>'1.基礎情報'!$D$10&amp;""</f>
        <v/>
      </c>
      <c r="AU21" s="197"/>
      <c r="AV21" s="197" t="s">
        <v>12</v>
      </c>
      <c r="AW21" s="195" t="str">
        <f>'1.基礎情報'!$D$11&amp;""</f>
        <v/>
      </c>
      <c r="AX21" s="195"/>
      <c r="AY21" s="197" t="s">
        <v>13</v>
      </c>
      <c r="AZ21" s="195" t="str">
        <f>'1.基礎情報'!$D$12&amp;""</f>
        <v/>
      </c>
      <c r="BA21" s="195"/>
      <c r="BB21" s="198" t="s">
        <v>14</v>
      </c>
      <c r="BC21" s="40"/>
      <c r="BD21" s="40"/>
    </row>
    <row r="22" spans="2:57" ht="10.5" customHeight="1" thickBot="1" x14ac:dyDescent="0.6">
      <c r="B22" s="29" t="str">
        <f t="shared" ref="B22:B69" si="11">B20&amp;D22</f>
        <v>0</v>
      </c>
      <c r="C22" s="29" t="str">
        <f t="shared" si="2"/>
        <v>A3</v>
      </c>
      <c r="D22" s="29" t="str">
        <f>IFERROR(VLOOKUP(C22,'4.学習記録'!$Z:$AA,2,0),"")</f>
        <v/>
      </c>
      <c r="E22" s="29" t="str">
        <f t="shared" si="3"/>
        <v/>
      </c>
      <c r="F22" s="29" t="str">
        <f t="shared" si="4"/>
        <v/>
      </c>
      <c r="G22" s="29" t="str">
        <f>IFERROR(VLOOKUP(LEFT($D22,4)*1,教育課程!$H:$K,3,0),"")</f>
        <v/>
      </c>
      <c r="H22" s="29" t="str">
        <f>IFERROR(VLOOKUP(LEFT($D22,4)*1,教育課程!$H:$K,4,0),"")</f>
        <v/>
      </c>
      <c r="I22" s="29" t="str">
        <f>IF(G22="教科なし","",IF(G22="学校設定教科","(学)"&amp;IFERROR(VLOOKUP($C22,'4.学習記録'!$Z:$AN,14,0),""),G22))</f>
        <v/>
      </c>
      <c r="J22" s="29" t="str">
        <f>IF(H22="学校設定科目",IFERROR("(学)"&amp;VLOOKUP($C22,'4.学習記録'!$Z:$AN,15,0),""),H22)</f>
        <v/>
      </c>
      <c r="K22" s="29" t="str">
        <f>IFERROR(MID($D22,7,1)*1,"")</f>
        <v/>
      </c>
      <c r="L22" s="29" t="str">
        <f t="shared" si="1"/>
        <v/>
      </c>
      <c r="M22" s="29" t="str">
        <f t="shared" si="5"/>
        <v/>
      </c>
      <c r="N22" s="29">
        <v>8</v>
      </c>
      <c r="O22" s="36" t="str">
        <f>IFERROR(HLOOKUP($O$4,'2.学籍記録'!$K$2:$O$15,N22,0)&amp;"","")</f>
        <v/>
      </c>
      <c r="Q22" s="206" t="str">
        <f t="shared" si="6"/>
        <v/>
      </c>
      <c r="R22" s="160"/>
      <c r="S22" s="174" t="str">
        <f t="shared" si="7"/>
        <v/>
      </c>
      <c r="T22" s="175"/>
      <c r="U22" s="175"/>
      <c r="V22" s="175"/>
      <c r="W22" s="175"/>
      <c r="X22" s="172"/>
      <c r="Y22" s="176" t="str">
        <f t="shared" si="8"/>
        <v/>
      </c>
      <c r="Z22" s="177"/>
      <c r="AA22" s="177"/>
      <c r="AB22" s="177"/>
      <c r="AC22" s="177"/>
      <c r="AD22" s="177"/>
      <c r="AE22" s="177"/>
      <c r="AF22" s="177"/>
      <c r="AG22" s="177"/>
      <c r="AH22" s="178"/>
      <c r="AI22" s="160" t="str">
        <f>K22</f>
        <v/>
      </c>
      <c r="AJ22" s="161"/>
      <c r="AK22" s="160" t="str">
        <f t="shared" si="9"/>
        <v/>
      </c>
      <c r="AL22" s="161"/>
      <c r="AM22" s="172" t="str">
        <f t="shared" si="10"/>
        <v/>
      </c>
      <c r="AN22" s="173"/>
      <c r="AO22" s="293"/>
      <c r="AP22" s="294"/>
      <c r="AQ22" s="294"/>
      <c r="AR22" s="196"/>
      <c r="AS22" s="196"/>
      <c r="AT22" s="196"/>
      <c r="AU22" s="196"/>
      <c r="AV22" s="196"/>
      <c r="AW22" s="196"/>
      <c r="AX22" s="196"/>
      <c r="AY22" s="196"/>
      <c r="AZ22" s="196"/>
      <c r="BA22" s="196"/>
      <c r="BB22" s="211"/>
      <c r="BC22" s="40"/>
      <c r="BD22" s="40"/>
    </row>
    <row r="23" spans="2:57" ht="10.5" customHeight="1" thickBot="1" x14ac:dyDescent="0.6">
      <c r="B23" s="29" t="str">
        <f t="shared" si="11"/>
        <v>1</v>
      </c>
      <c r="C23" s="29" t="str">
        <f t="shared" si="2"/>
        <v>A4</v>
      </c>
      <c r="D23" s="29" t="str">
        <f>IFERROR(VLOOKUP(C23,'4.学習記録'!$Z:$AA,2,0),"")</f>
        <v/>
      </c>
      <c r="E23" s="29" t="str">
        <f t="shared" si="3"/>
        <v/>
      </c>
      <c r="F23" s="29" t="str">
        <f t="shared" si="4"/>
        <v/>
      </c>
      <c r="G23" s="29" t="str">
        <f>IFERROR(VLOOKUP(LEFT($D23,4)*1,教育課程!$H:$K,3,0),"")</f>
        <v/>
      </c>
      <c r="H23" s="29" t="str">
        <f>IFERROR(VLOOKUP(LEFT($D23,4)*1,教育課程!$H:$K,4,0),"")</f>
        <v/>
      </c>
      <c r="I23" s="29" t="str">
        <f>IF(G23="教科なし","",IF(G23="学校設定教科","(学)"&amp;IFERROR(VLOOKUP($C23,'4.学習記録'!$Z:$AN,14,0),""),G23))</f>
        <v/>
      </c>
      <c r="J23" s="29" t="str">
        <f>IF(H23="学校設定科目",IFERROR("(学)"&amp;VLOOKUP($C23,'4.学習記録'!$Z:$AN,15,0),""),H23)</f>
        <v/>
      </c>
      <c r="K23" s="29" t="str">
        <f t="shared" si="0"/>
        <v/>
      </c>
      <c r="L23" s="29" t="str">
        <f t="shared" si="1"/>
        <v/>
      </c>
      <c r="M23" s="29" t="str">
        <f t="shared" si="5"/>
        <v/>
      </c>
      <c r="N23" s="29">
        <v>9</v>
      </c>
      <c r="O23" s="36" t="str">
        <f>IFERROR(HLOOKUP($O$4,'2.学籍記録'!$K$2:$O$15,N23,0)&amp;"","")</f>
        <v/>
      </c>
      <c r="Q23" s="206" t="str">
        <f t="shared" si="6"/>
        <v/>
      </c>
      <c r="R23" s="160"/>
      <c r="S23" s="174" t="str">
        <f t="shared" si="7"/>
        <v/>
      </c>
      <c r="T23" s="175"/>
      <c r="U23" s="175"/>
      <c r="V23" s="175"/>
      <c r="W23" s="175"/>
      <c r="X23" s="172"/>
      <c r="Y23" s="176" t="str">
        <f t="shared" si="8"/>
        <v/>
      </c>
      <c r="Z23" s="177"/>
      <c r="AA23" s="177"/>
      <c r="AB23" s="177"/>
      <c r="AC23" s="177"/>
      <c r="AD23" s="177"/>
      <c r="AE23" s="177"/>
      <c r="AF23" s="177"/>
      <c r="AG23" s="177"/>
      <c r="AH23" s="178"/>
      <c r="AI23" s="160" t="str">
        <f t="shared" ref="AI23:AI69" si="12">K23</f>
        <v/>
      </c>
      <c r="AJ23" s="161"/>
      <c r="AK23" s="160" t="str">
        <f t="shared" si="9"/>
        <v/>
      </c>
      <c r="AL23" s="161"/>
      <c r="AM23" s="172" t="str">
        <f t="shared" si="10"/>
        <v/>
      </c>
      <c r="AN23" s="173"/>
      <c r="AO23" s="165" t="s">
        <v>15</v>
      </c>
      <c r="AP23" s="166"/>
      <c r="AQ23" s="166"/>
      <c r="AR23" s="166"/>
      <c r="AS23" s="166"/>
      <c r="AT23" s="166"/>
      <c r="AU23" s="166"/>
      <c r="AV23" s="166"/>
      <c r="AW23" s="166"/>
      <c r="AX23" s="166"/>
      <c r="AY23" s="166"/>
      <c r="AZ23" s="166"/>
      <c r="BA23" s="166"/>
      <c r="BB23" s="167"/>
      <c r="BC23" s="40"/>
      <c r="BD23" s="40"/>
    </row>
    <row r="24" spans="2:57" ht="10.5" customHeight="1" thickTop="1" x14ac:dyDescent="0.55000000000000004">
      <c r="B24" s="29" t="str">
        <f t="shared" si="11"/>
        <v>0</v>
      </c>
      <c r="C24" s="29" t="str">
        <f t="shared" si="2"/>
        <v>A5</v>
      </c>
      <c r="D24" s="29" t="str">
        <f>IFERROR(VLOOKUP(C24,'4.学習記録'!$Z:$AA,2,0),"")</f>
        <v/>
      </c>
      <c r="E24" s="29" t="str">
        <f t="shared" si="3"/>
        <v/>
      </c>
      <c r="F24" s="29" t="str">
        <f t="shared" si="4"/>
        <v/>
      </c>
      <c r="G24" s="29" t="str">
        <f>IFERROR(VLOOKUP(LEFT($D24,4)*1,教育課程!$H:$K,3,0),"")</f>
        <v/>
      </c>
      <c r="H24" s="29" t="str">
        <f>IFERROR(VLOOKUP(LEFT($D24,4)*1,教育課程!$H:$K,4,0),"")</f>
        <v/>
      </c>
      <c r="I24" s="29" t="str">
        <f>IF(G24="教科なし","",IF(G24="学校設定教科","(学)"&amp;IFERROR(VLOOKUP($C24,'4.学習記録'!$Z:$AN,14,0),""),G24))</f>
        <v/>
      </c>
      <c r="J24" s="29" t="str">
        <f>IF(H24="学校設定科目",IFERROR("(学)"&amp;VLOOKUP($C24,'4.学習記録'!$Z:$AN,15,0),""),H24)</f>
        <v/>
      </c>
      <c r="K24" s="29" t="str">
        <f t="shared" si="0"/>
        <v/>
      </c>
      <c r="L24" s="29" t="str">
        <f t="shared" si="1"/>
        <v/>
      </c>
      <c r="M24" s="29" t="str">
        <f t="shared" si="5"/>
        <v/>
      </c>
      <c r="N24" s="29">
        <v>10</v>
      </c>
      <c r="O24" s="36" t="str">
        <f>IFERROR(HLOOKUP($O$4,'2.学籍記録'!$K$2:$O$15,N24,0)&amp;"","")</f>
        <v/>
      </c>
      <c r="Q24" s="206" t="str">
        <f t="shared" si="6"/>
        <v/>
      </c>
      <c r="R24" s="160"/>
      <c r="S24" s="174" t="str">
        <f t="shared" si="7"/>
        <v/>
      </c>
      <c r="T24" s="175"/>
      <c r="U24" s="175"/>
      <c r="V24" s="175"/>
      <c r="W24" s="175"/>
      <c r="X24" s="172"/>
      <c r="Y24" s="176" t="str">
        <f t="shared" si="8"/>
        <v/>
      </c>
      <c r="Z24" s="177"/>
      <c r="AA24" s="177"/>
      <c r="AB24" s="177"/>
      <c r="AC24" s="177"/>
      <c r="AD24" s="177"/>
      <c r="AE24" s="177"/>
      <c r="AF24" s="177"/>
      <c r="AG24" s="177"/>
      <c r="AH24" s="178"/>
      <c r="AI24" s="160" t="str">
        <f t="shared" si="12"/>
        <v/>
      </c>
      <c r="AJ24" s="161"/>
      <c r="AK24" s="160" t="str">
        <f t="shared" si="9"/>
        <v/>
      </c>
      <c r="AL24" s="161"/>
      <c r="AM24" s="172" t="str">
        <f t="shared" si="10"/>
        <v/>
      </c>
      <c r="AN24" s="173"/>
      <c r="AO24" s="200" t="str">
        <f>O17&amp;" "&amp;O18</f>
        <v xml:space="preserve"> </v>
      </c>
      <c r="AP24" s="201"/>
      <c r="AQ24" s="201"/>
      <c r="AR24" s="201"/>
      <c r="AS24" s="201"/>
      <c r="AT24" s="201"/>
      <c r="AU24" s="201"/>
      <c r="AV24" s="201"/>
      <c r="AW24" s="201"/>
      <c r="AX24" s="201"/>
      <c r="AY24" s="201"/>
      <c r="AZ24" s="201"/>
      <c r="BA24" s="201"/>
      <c r="BB24" s="202"/>
      <c r="BC24" s="40"/>
      <c r="BD24" s="40"/>
    </row>
    <row r="25" spans="2:57" ht="10.5" customHeight="1" x14ac:dyDescent="0.55000000000000004">
      <c r="B25" s="29" t="str">
        <f t="shared" si="11"/>
        <v>1</v>
      </c>
      <c r="C25" s="29" t="str">
        <f t="shared" si="2"/>
        <v>A6</v>
      </c>
      <c r="D25" s="29" t="str">
        <f>IFERROR(VLOOKUP(C25,'4.学習記録'!$Z:$AA,2,0),"")</f>
        <v/>
      </c>
      <c r="E25" s="29" t="str">
        <f t="shared" si="3"/>
        <v/>
      </c>
      <c r="F25" s="29" t="str">
        <f t="shared" si="4"/>
        <v/>
      </c>
      <c r="G25" s="29" t="str">
        <f>IFERROR(VLOOKUP(LEFT($D25,4)*1,教育課程!$H:$K,3,0),"")</f>
        <v/>
      </c>
      <c r="H25" s="29" t="str">
        <f>IFERROR(VLOOKUP(LEFT($D25,4)*1,教育課程!$H:$K,4,0),"")</f>
        <v/>
      </c>
      <c r="I25" s="29" t="str">
        <f>IF(G25="教科なし","",IF(G25="学校設定教科","(学)"&amp;IFERROR(VLOOKUP($C25,'4.学習記録'!$Z:$AN,14,0),""),G25))</f>
        <v/>
      </c>
      <c r="J25" s="29" t="str">
        <f>IF(H25="学校設定科目",IFERROR("(学)"&amp;VLOOKUP($C25,'4.学習記録'!$Z:$AN,15,0),""),H25)</f>
        <v/>
      </c>
      <c r="K25" s="29" t="str">
        <f t="shared" si="0"/>
        <v/>
      </c>
      <c r="L25" s="29" t="str">
        <f t="shared" si="1"/>
        <v/>
      </c>
      <c r="M25" s="29" t="str">
        <f t="shared" si="5"/>
        <v/>
      </c>
      <c r="N25" s="29">
        <v>11</v>
      </c>
      <c r="O25" s="36" t="str">
        <f>IFERROR(HLOOKUP($O$4,'2.学籍記録'!$K$2:$O$15,N25,0)&amp;"","")</f>
        <v/>
      </c>
      <c r="Q25" s="206" t="str">
        <f t="shared" si="6"/>
        <v/>
      </c>
      <c r="R25" s="160"/>
      <c r="S25" s="174" t="str">
        <f t="shared" si="7"/>
        <v/>
      </c>
      <c r="T25" s="175"/>
      <c r="U25" s="175"/>
      <c r="V25" s="175"/>
      <c r="W25" s="175"/>
      <c r="X25" s="172"/>
      <c r="Y25" s="176" t="str">
        <f t="shared" si="8"/>
        <v/>
      </c>
      <c r="Z25" s="177"/>
      <c r="AA25" s="177"/>
      <c r="AB25" s="177"/>
      <c r="AC25" s="177"/>
      <c r="AD25" s="177"/>
      <c r="AE25" s="177"/>
      <c r="AF25" s="177"/>
      <c r="AG25" s="177"/>
      <c r="AH25" s="178"/>
      <c r="AI25" s="160" t="str">
        <f t="shared" si="12"/>
        <v/>
      </c>
      <c r="AJ25" s="161"/>
      <c r="AK25" s="160" t="str">
        <f t="shared" si="9"/>
        <v/>
      </c>
      <c r="AL25" s="161"/>
      <c r="AM25" s="172" t="str">
        <f t="shared" si="10"/>
        <v/>
      </c>
      <c r="AN25" s="173"/>
      <c r="AO25" s="203"/>
      <c r="AP25" s="183"/>
      <c r="AQ25" s="183"/>
      <c r="AR25" s="183"/>
      <c r="AS25" s="183"/>
      <c r="AT25" s="183"/>
      <c r="AU25" s="183"/>
      <c r="AV25" s="183"/>
      <c r="AW25" s="183"/>
      <c r="AX25" s="183"/>
      <c r="AY25" s="183"/>
      <c r="AZ25" s="183"/>
      <c r="BA25" s="183"/>
      <c r="BB25" s="184"/>
      <c r="BC25" s="40"/>
      <c r="BD25" s="40"/>
    </row>
    <row r="26" spans="2:57" ht="10.5" customHeight="1" x14ac:dyDescent="0.55000000000000004">
      <c r="B26" s="29" t="str">
        <f t="shared" si="11"/>
        <v>0</v>
      </c>
      <c r="C26" s="29" t="str">
        <f t="shared" si="2"/>
        <v>A7</v>
      </c>
      <c r="D26" s="29" t="str">
        <f>IFERROR(VLOOKUP(C26,'4.学習記録'!$Z:$AA,2,0),"")</f>
        <v/>
      </c>
      <c r="E26" s="29" t="str">
        <f t="shared" si="3"/>
        <v/>
      </c>
      <c r="F26" s="29" t="str">
        <f t="shared" si="4"/>
        <v/>
      </c>
      <c r="G26" s="29" t="str">
        <f>IFERROR(VLOOKUP(LEFT($D26,4)*1,教育課程!$H:$K,3,0),"")</f>
        <v/>
      </c>
      <c r="H26" s="29" t="str">
        <f>IFERROR(VLOOKUP(LEFT($D26,4)*1,教育課程!$H:$K,4,0),"")</f>
        <v/>
      </c>
      <c r="I26" s="29" t="str">
        <f>IF(G26="教科なし","",IF(G26="学校設定教科","(学)"&amp;IFERROR(VLOOKUP($C26,'4.学習記録'!$Z:$AN,14,0),""),G26))</f>
        <v/>
      </c>
      <c r="J26" s="29" t="str">
        <f>IF(H26="学校設定科目",IFERROR("(学)"&amp;VLOOKUP($C26,'4.学習記録'!$Z:$AN,15,0),""),H26)</f>
        <v/>
      </c>
      <c r="K26" s="29" t="str">
        <f t="shared" si="0"/>
        <v/>
      </c>
      <c r="L26" s="29" t="str">
        <f t="shared" si="1"/>
        <v/>
      </c>
      <c r="M26" s="29" t="str">
        <f t="shared" si="5"/>
        <v/>
      </c>
      <c r="N26" s="29">
        <v>12</v>
      </c>
      <c r="O26" s="36" t="str">
        <f>IFERROR(HLOOKUP($O$4,'2.学籍記録'!$K$2:$O$15,N26,0)&amp;"","")</f>
        <v/>
      </c>
      <c r="Q26" s="206" t="str">
        <f t="shared" si="6"/>
        <v/>
      </c>
      <c r="R26" s="160"/>
      <c r="S26" s="174" t="str">
        <f t="shared" si="7"/>
        <v/>
      </c>
      <c r="T26" s="175"/>
      <c r="U26" s="175"/>
      <c r="V26" s="175"/>
      <c r="W26" s="175"/>
      <c r="X26" s="172"/>
      <c r="Y26" s="176" t="str">
        <f t="shared" si="8"/>
        <v/>
      </c>
      <c r="Z26" s="177"/>
      <c r="AA26" s="177"/>
      <c r="AB26" s="177"/>
      <c r="AC26" s="177"/>
      <c r="AD26" s="177"/>
      <c r="AE26" s="177"/>
      <c r="AF26" s="177"/>
      <c r="AG26" s="177"/>
      <c r="AH26" s="178"/>
      <c r="AI26" s="160" t="str">
        <f t="shared" si="12"/>
        <v/>
      </c>
      <c r="AJ26" s="161"/>
      <c r="AK26" s="160" t="str">
        <f t="shared" si="9"/>
        <v/>
      </c>
      <c r="AL26" s="161"/>
      <c r="AM26" s="172" t="str">
        <f t="shared" si="10"/>
        <v/>
      </c>
      <c r="AN26" s="173"/>
      <c r="AO26" s="203" t="str">
        <f>O19&amp;" "&amp;O20&amp;" "&amp;O21</f>
        <v xml:space="preserve">  </v>
      </c>
      <c r="AP26" s="183"/>
      <c r="AQ26" s="183"/>
      <c r="AR26" s="183"/>
      <c r="AS26" s="183"/>
      <c r="AT26" s="183"/>
      <c r="AU26" s="183"/>
      <c r="AV26" s="183"/>
      <c r="AW26" s="183"/>
      <c r="AX26" s="183"/>
      <c r="AY26" s="183"/>
      <c r="AZ26" s="183"/>
      <c r="BA26" s="183"/>
      <c r="BB26" s="184"/>
    </row>
    <row r="27" spans="2:57" ht="10.5" customHeight="1" x14ac:dyDescent="0.55000000000000004">
      <c r="B27" s="29" t="str">
        <f t="shared" si="11"/>
        <v>1</v>
      </c>
      <c r="C27" s="29" t="str">
        <f t="shared" si="2"/>
        <v>A8</v>
      </c>
      <c r="D27" s="29" t="str">
        <f>IFERROR(VLOOKUP(C27,'4.学習記録'!$Z:$AA,2,0),"")</f>
        <v/>
      </c>
      <c r="E27" s="29" t="str">
        <f t="shared" si="3"/>
        <v/>
      </c>
      <c r="F27" s="29" t="str">
        <f t="shared" si="4"/>
        <v/>
      </c>
      <c r="G27" s="29" t="str">
        <f>IFERROR(VLOOKUP(LEFT($D27,4)*1,教育課程!$H:$K,3,0),"")</f>
        <v/>
      </c>
      <c r="H27" s="29" t="str">
        <f>IFERROR(VLOOKUP(LEFT($D27,4)*1,教育課程!$H:$K,4,0),"")</f>
        <v/>
      </c>
      <c r="I27" s="29" t="str">
        <f>IF(G27="教科なし","",IF(G27="学校設定教科","(学)"&amp;IFERROR(VLOOKUP($C27,'4.学習記録'!$Z:$AN,14,0),""),G27))</f>
        <v/>
      </c>
      <c r="J27" s="29" t="str">
        <f>IF(H27="学校設定科目",IFERROR("(学)"&amp;VLOOKUP($C27,'4.学習記録'!$Z:$AN,15,0),""),H27)</f>
        <v/>
      </c>
      <c r="K27" s="29" t="str">
        <f t="shared" si="0"/>
        <v/>
      </c>
      <c r="L27" s="29" t="str">
        <f t="shared" si="1"/>
        <v/>
      </c>
      <c r="M27" s="29" t="str">
        <f t="shared" si="5"/>
        <v/>
      </c>
      <c r="N27" s="29">
        <v>13</v>
      </c>
      <c r="O27" s="36" t="str">
        <f>IFERROR(HLOOKUP($O$4,'2.学籍記録'!$K$2:$O$15,N27,0)&amp;"","")</f>
        <v/>
      </c>
      <c r="Q27" s="206" t="str">
        <f t="shared" si="6"/>
        <v/>
      </c>
      <c r="R27" s="160"/>
      <c r="S27" s="174" t="str">
        <f t="shared" si="7"/>
        <v/>
      </c>
      <c r="T27" s="175"/>
      <c r="U27" s="175"/>
      <c r="V27" s="175"/>
      <c r="W27" s="175"/>
      <c r="X27" s="172"/>
      <c r="Y27" s="176" t="str">
        <f t="shared" si="8"/>
        <v/>
      </c>
      <c r="Z27" s="177"/>
      <c r="AA27" s="177"/>
      <c r="AB27" s="177"/>
      <c r="AC27" s="177"/>
      <c r="AD27" s="177"/>
      <c r="AE27" s="177"/>
      <c r="AF27" s="177"/>
      <c r="AG27" s="177"/>
      <c r="AH27" s="178"/>
      <c r="AI27" s="160" t="str">
        <f t="shared" si="12"/>
        <v/>
      </c>
      <c r="AJ27" s="161"/>
      <c r="AK27" s="160" t="str">
        <f t="shared" si="9"/>
        <v/>
      </c>
      <c r="AL27" s="161"/>
      <c r="AM27" s="172" t="str">
        <f t="shared" si="10"/>
        <v/>
      </c>
      <c r="AN27" s="173"/>
      <c r="AO27" s="203"/>
      <c r="AP27" s="183"/>
      <c r="AQ27" s="183"/>
      <c r="AR27" s="183"/>
      <c r="AS27" s="183"/>
      <c r="AT27" s="183"/>
      <c r="AU27" s="183"/>
      <c r="AV27" s="183"/>
      <c r="AW27" s="183"/>
      <c r="AX27" s="183"/>
      <c r="AY27" s="183"/>
      <c r="AZ27" s="183"/>
      <c r="BA27" s="183"/>
      <c r="BB27" s="184"/>
    </row>
    <row r="28" spans="2:57" ht="10.5" customHeight="1" x14ac:dyDescent="0.55000000000000004">
      <c r="B28" s="29" t="str">
        <f t="shared" si="11"/>
        <v>0</v>
      </c>
      <c r="C28" s="29" t="str">
        <f t="shared" si="2"/>
        <v>A9</v>
      </c>
      <c r="D28" s="29" t="str">
        <f>IFERROR(VLOOKUP(C28,'4.学習記録'!$Z:$AA,2,0),"")</f>
        <v/>
      </c>
      <c r="E28" s="29" t="str">
        <f t="shared" si="3"/>
        <v/>
      </c>
      <c r="F28" s="29" t="str">
        <f t="shared" si="4"/>
        <v/>
      </c>
      <c r="G28" s="29" t="str">
        <f>IFERROR(VLOOKUP(LEFT($D28,4)*1,教育課程!$H:$K,3,0),"")</f>
        <v/>
      </c>
      <c r="H28" s="29" t="str">
        <f>IFERROR(VLOOKUP(LEFT($D28,4)*1,教育課程!$H:$K,4,0),"")</f>
        <v/>
      </c>
      <c r="I28" s="29" t="str">
        <f>IF(G28="教科なし","",IF(G28="学校設定教科","(学)"&amp;IFERROR(VLOOKUP($C28,'4.学習記録'!$Z:$AN,14,0),""),G28))</f>
        <v/>
      </c>
      <c r="J28" s="29" t="str">
        <f>IF(H28="学校設定科目",IFERROR("(学)"&amp;VLOOKUP($C28,'4.学習記録'!$Z:$AN,15,0),""),H28)</f>
        <v/>
      </c>
      <c r="K28" s="29" t="str">
        <f t="shared" si="0"/>
        <v/>
      </c>
      <c r="L28" s="29" t="str">
        <f t="shared" si="1"/>
        <v/>
      </c>
      <c r="M28" s="29" t="str">
        <f t="shared" si="5"/>
        <v/>
      </c>
      <c r="N28" s="29">
        <v>14</v>
      </c>
      <c r="O28" s="36" t="str">
        <f>IFERROR(HLOOKUP($O$4,'2.学籍記録'!$K$2:$O$15,N28,0)&amp;"","")</f>
        <v/>
      </c>
      <c r="Q28" s="206" t="str">
        <f t="shared" si="6"/>
        <v/>
      </c>
      <c r="R28" s="160"/>
      <c r="S28" s="174" t="str">
        <f t="shared" si="7"/>
        <v/>
      </c>
      <c r="T28" s="175"/>
      <c r="U28" s="175"/>
      <c r="V28" s="175"/>
      <c r="W28" s="175"/>
      <c r="X28" s="172"/>
      <c r="Y28" s="176" t="str">
        <f t="shared" si="8"/>
        <v/>
      </c>
      <c r="Z28" s="177"/>
      <c r="AA28" s="177"/>
      <c r="AB28" s="177"/>
      <c r="AC28" s="177"/>
      <c r="AD28" s="177"/>
      <c r="AE28" s="177"/>
      <c r="AF28" s="177"/>
      <c r="AG28" s="177"/>
      <c r="AH28" s="178"/>
      <c r="AI28" s="160" t="str">
        <f t="shared" si="12"/>
        <v/>
      </c>
      <c r="AJ28" s="161"/>
      <c r="AK28" s="160" t="str">
        <f t="shared" si="9"/>
        <v/>
      </c>
      <c r="AL28" s="161"/>
      <c r="AM28" s="172" t="str">
        <f t="shared" si="10"/>
        <v/>
      </c>
      <c r="AN28" s="173"/>
      <c r="AO28" s="183" t="str">
        <f>O22&amp;"年"&amp;" "&amp;O23&amp;"月"&amp;" "&amp;O24</f>
        <v xml:space="preserve">年 月 </v>
      </c>
      <c r="AP28" s="183"/>
      <c r="AQ28" s="183"/>
      <c r="AR28" s="183"/>
      <c r="AS28" s="183"/>
      <c r="AT28" s="183"/>
      <c r="AU28" s="183"/>
      <c r="AV28" s="183"/>
      <c r="AW28" s="183"/>
      <c r="AX28" s="183"/>
      <c r="AY28" s="183"/>
      <c r="AZ28" s="183"/>
      <c r="BA28" s="183"/>
      <c r="BB28" s="184"/>
      <c r="BC28" s="39"/>
      <c r="BD28" s="39"/>
    </row>
    <row r="29" spans="2:57" ht="10.5" customHeight="1" x14ac:dyDescent="0.55000000000000004">
      <c r="B29" s="29" t="str">
        <f t="shared" si="11"/>
        <v>1</v>
      </c>
      <c r="C29" s="29" t="str">
        <f t="shared" si="2"/>
        <v>A10</v>
      </c>
      <c r="D29" s="29" t="str">
        <f>IFERROR(VLOOKUP(C29,'4.学習記録'!$Z:$AA,2,0),"")</f>
        <v/>
      </c>
      <c r="E29" s="29" t="str">
        <f t="shared" si="3"/>
        <v/>
      </c>
      <c r="F29" s="29" t="str">
        <f t="shared" si="4"/>
        <v/>
      </c>
      <c r="G29" s="29" t="str">
        <f>IFERROR(VLOOKUP(LEFT($D29,4)*1,教育課程!$H:$K,3,0),"")</f>
        <v/>
      </c>
      <c r="H29" s="29" t="str">
        <f>IFERROR(VLOOKUP(LEFT($D29,4)*1,教育課程!$H:$K,4,0),"")</f>
        <v/>
      </c>
      <c r="I29" s="29" t="str">
        <f>IF(G29="教科なし","",IF(G29="学校設定教科","(学)"&amp;IFERROR(VLOOKUP($C29,'4.学習記録'!$Z:$AN,14,0),""),G29))</f>
        <v/>
      </c>
      <c r="J29" s="29" t="str">
        <f>IF(H29="学校設定科目",IFERROR("(学)"&amp;VLOOKUP($C29,'4.学習記録'!$Z:$AN,15,0),""),H29)</f>
        <v/>
      </c>
      <c r="K29" s="29" t="str">
        <f t="shared" si="0"/>
        <v/>
      </c>
      <c r="L29" s="29" t="str">
        <f t="shared" si="1"/>
        <v/>
      </c>
      <c r="M29" s="29" t="str">
        <f t="shared" si="5"/>
        <v/>
      </c>
      <c r="N29" s="29">
        <v>1</v>
      </c>
      <c r="O29" s="36" t="str">
        <f>O$4&amp;$N29</f>
        <v>A1</v>
      </c>
      <c r="Q29" s="206" t="str">
        <f t="shared" si="6"/>
        <v/>
      </c>
      <c r="R29" s="160"/>
      <c r="S29" s="174" t="str">
        <f t="shared" si="7"/>
        <v/>
      </c>
      <c r="T29" s="175"/>
      <c r="U29" s="175"/>
      <c r="V29" s="175"/>
      <c r="W29" s="175"/>
      <c r="X29" s="172"/>
      <c r="Y29" s="176" t="str">
        <f t="shared" si="8"/>
        <v/>
      </c>
      <c r="Z29" s="177"/>
      <c r="AA29" s="177"/>
      <c r="AB29" s="177"/>
      <c r="AC29" s="177"/>
      <c r="AD29" s="177"/>
      <c r="AE29" s="177"/>
      <c r="AF29" s="177"/>
      <c r="AG29" s="177"/>
      <c r="AH29" s="178"/>
      <c r="AI29" s="160" t="str">
        <f t="shared" si="12"/>
        <v/>
      </c>
      <c r="AJ29" s="161"/>
      <c r="AK29" s="160" t="str">
        <f t="shared" si="9"/>
        <v/>
      </c>
      <c r="AL29" s="161"/>
      <c r="AM29" s="172" t="str">
        <f t="shared" si="10"/>
        <v/>
      </c>
      <c r="AN29" s="173"/>
      <c r="AO29" s="183"/>
      <c r="AP29" s="183"/>
      <c r="AQ29" s="183"/>
      <c r="AR29" s="183"/>
      <c r="AS29" s="183"/>
      <c r="AT29" s="183"/>
      <c r="AU29" s="183"/>
      <c r="AV29" s="183"/>
      <c r="AW29" s="183"/>
      <c r="AX29" s="183"/>
      <c r="AY29" s="183"/>
      <c r="AZ29" s="183"/>
      <c r="BA29" s="183"/>
      <c r="BB29" s="184"/>
      <c r="BC29" s="57"/>
      <c r="BD29" s="57"/>
    </row>
    <row r="30" spans="2:57" ht="10.5" customHeight="1" x14ac:dyDescent="0.55000000000000004">
      <c r="B30" s="29" t="str">
        <f t="shared" si="11"/>
        <v>0</v>
      </c>
      <c r="C30" s="29" t="str">
        <f t="shared" si="2"/>
        <v>A11</v>
      </c>
      <c r="D30" s="29" t="str">
        <f>IFERROR(VLOOKUP(C30,'4.学習記録'!$Z:$AA,2,0),"")</f>
        <v/>
      </c>
      <c r="E30" s="29" t="str">
        <f t="shared" si="3"/>
        <v/>
      </c>
      <c r="F30" s="29" t="str">
        <f t="shared" si="4"/>
        <v/>
      </c>
      <c r="G30" s="29" t="str">
        <f>IFERROR(VLOOKUP(LEFT($D30,4)*1,教育課程!$H:$K,3,0),"")</f>
        <v/>
      </c>
      <c r="H30" s="29" t="str">
        <f>IFERROR(VLOOKUP(LEFT($D30,4)*1,教育課程!$H:$K,4,0),"")</f>
        <v/>
      </c>
      <c r="I30" s="29" t="str">
        <f>IF(G30="教科なし","",IF(G30="学校設定教科","(学)"&amp;IFERROR(VLOOKUP($C30,'4.学習記録'!$Z:$AN,14,0),""),G30))</f>
        <v/>
      </c>
      <c r="J30" s="29" t="str">
        <f>IF(H30="学校設定科目",IFERROR("(学)"&amp;VLOOKUP($C30,'4.学習記録'!$Z:$AN,15,0),""),H30)</f>
        <v/>
      </c>
      <c r="K30" s="29" t="str">
        <f t="shared" si="0"/>
        <v/>
      </c>
      <c r="L30" s="29" t="str">
        <f t="shared" si="1"/>
        <v/>
      </c>
      <c r="M30" s="29" t="str">
        <f t="shared" si="5"/>
        <v/>
      </c>
      <c r="Q30" s="206" t="str">
        <f t="shared" si="6"/>
        <v/>
      </c>
      <c r="R30" s="160"/>
      <c r="S30" s="174" t="str">
        <f t="shared" si="7"/>
        <v/>
      </c>
      <c r="T30" s="175"/>
      <c r="U30" s="175"/>
      <c r="V30" s="175"/>
      <c r="W30" s="175"/>
      <c r="X30" s="172"/>
      <c r="Y30" s="176" t="str">
        <f t="shared" si="8"/>
        <v/>
      </c>
      <c r="Z30" s="177"/>
      <c r="AA30" s="177"/>
      <c r="AB30" s="177"/>
      <c r="AC30" s="177"/>
      <c r="AD30" s="177"/>
      <c r="AE30" s="177"/>
      <c r="AF30" s="177"/>
      <c r="AG30" s="177"/>
      <c r="AH30" s="178"/>
      <c r="AI30" s="160" t="str">
        <f t="shared" si="12"/>
        <v/>
      </c>
      <c r="AJ30" s="161"/>
      <c r="AK30" s="160" t="str">
        <f t="shared" si="9"/>
        <v/>
      </c>
      <c r="AL30" s="161"/>
      <c r="AM30" s="172" t="str">
        <f t="shared" si="10"/>
        <v/>
      </c>
      <c r="AN30" s="173"/>
      <c r="AO30" s="183" t="str">
        <f>O25&amp;"年"&amp;" "&amp;O26&amp;"月"&amp;" "&amp;O27&amp;"日"&amp;" "&amp;O28</f>
        <v xml:space="preserve">年 月 日 </v>
      </c>
      <c r="AP30" s="183"/>
      <c r="AQ30" s="183"/>
      <c r="AR30" s="183"/>
      <c r="AS30" s="183"/>
      <c r="AT30" s="183"/>
      <c r="AU30" s="183"/>
      <c r="AV30" s="183"/>
      <c r="AW30" s="183"/>
      <c r="AX30" s="183"/>
      <c r="AY30" s="183"/>
      <c r="AZ30" s="183"/>
      <c r="BA30" s="183"/>
      <c r="BB30" s="184"/>
      <c r="BC30" s="57"/>
      <c r="BD30" s="57"/>
    </row>
    <row r="31" spans="2:57" ht="10.5" customHeight="1" thickBot="1" x14ac:dyDescent="0.6">
      <c r="B31" s="29" t="str">
        <f t="shared" si="11"/>
        <v>1</v>
      </c>
      <c r="C31" s="29" t="str">
        <f t="shared" si="2"/>
        <v>A12</v>
      </c>
      <c r="D31" s="29" t="str">
        <f>IFERROR(VLOOKUP(C31,'4.学習記録'!$Z:$AA,2,0),"")</f>
        <v/>
      </c>
      <c r="E31" s="29" t="str">
        <f t="shared" si="3"/>
        <v/>
      </c>
      <c r="F31" s="29" t="str">
        <f t="shared" si="4"/>
        <v/>
      </c>
      <c r="G31" s="29" t="str">
        <f>IFERROR(VLOOKUP(LEFT($D31,4)*1,教育課程!$H:$K,3,0),"")</f>
        <v/>
      </c>
      <c r="H31" s="29" t="str">
        <f>IFERROR(VLOOKUP(LEFT($D31,4)*1,教育課程!$H:$K,4,0),"")</f>
        <v/>
      </c>
      <c r="I31" s="29" t="str">
        <f>IF(G31="教科なし","",IF(G31="学校設定教科","(学)"&amp;IFERROR(VLOOKUP($C31,'4.学習記録'!$Z:$AN,14,0),""),G31))</f>
        <v/>
      </c>
      <c r="J31" s="29" t="str">
        <f>IF(H31="学校設定科目",IFERROR("(学)"&amp;VLOOKUP($C31,'4.学習記録'!$Z:$AN,15,0),""),H31)</f>
        <v/>
      </c>
      <c r="K31" s="29" t="str">
        <f t="shared" si="0"/>
        <v/>
      </c>
      <c r="L31" s="29" t="str">
        <f t="shared" si="1"/>
        <v/>
      </c>
      <c r="M31" s="29" t="str">
        <f t="shared" si="5"/>
        <v/>
      </c>
      <c r="N31" s="29">
        <v>2</v>
      </c>
      <c r="O31" s="36" t="str">
        <f>O$4&amp;$N31</f>
        <v>A2</v>
      </c>
      <c r="Q31" s="206" t="str">
        <f t="shared" si="6"/>
        <v/>
      </c>
      <c r="R31" s="160"/>
      <c r="S31" s="174" t="str">
        <f t="shared" si="7"/>
        <v/>
      </c>
      <c r="T31" s="175"/>
      <c r="U31" s="175"/>
      <c r="V31" s="175"/>
      <c r="W31" s="175"/>
      <c r="X31" s="172"/>
      <c r="Y31" s="176" t="str">
        <f t="shared" si="8"/>
        <v/>
      </c>
      <c r="Z31" s="177"/>
      <c r="AA31" s="177"/>
      <c r="AB31" s="177"/>
      <c r="AC31" s="177"/>
      <c r="AD31" s="177"/>
      <c r="AE31" s="177"/>
      <c r="AF31" s="177"/>
      <c r="AG31" s="177"/>
      <c r="AH31" s="178"/>
      <c r="AI31" s="160" t="str">
        <f t="shared" si="12"/>
        <v/>
      </c>
      <c r="AJ31" s="161"/>
      <c r="AK31" s="160" t="str">
        <f t="shared" si="9"/>
        <v/>
      </c>
      <c r="AL31" s="161"/>
      <c r="AM31" s="172" t="str">
        <f t="shared" si="10"/>
        <v/>
      </c>
      <c r="AN31" s="173"/>
      <c r="AO31" s="212"/>
      <c r="AP31" s="212"/>
      <c r="AQ31" s="212"/>
      <c r="AR31" s="212"/>
      <c r="AS31" s="212"/>
      <c r="AT31" s="212"/>
      <c r="AU31" s="212"/>
      <c r="AV31" s="212"/>
      <c r="AW31" s="212"/>
      <c r="AX31" s="212"/>
      <c r="AY31" s="212"/>
      <c r="AZ31" s="212"/>
      <c r="BA31" s="212"/>
      <c r="BB31" s="213"/>
      <c r="BC31" s="57"/>
      <c r="BD31" s="57"/>
    </row>
    <row r="32" spans="2:57" ht="10.5" customHeight="1" thickBot="1" x14ac:dyDescent="0.6">
      <c r="B32" s="29" t="str">
        <f t="shared" si="11"/>
        <v>0</v>
      </c>
      <c r="C32" s="29" t="str">
        <f t="shared" si="2"/>
        <v>A13</v>
      </c>
      <c r="D32" s="29" t="str">
        <f>IFERROR(VLOOKUP(C32,'4.学習記録'!$Z:$AA,2,0),"")</f>
        <v/>
      </c>
      <c r="E32" s="29" t="str">
        <f t="shared" si="3"/>
        <v/>
      </c>
      <c r="F32" s="29" t="str">
        <f t="shared" si="4"/>
        <v/>
      </c>
      <c r="G32" s="29" t="str">
        <f>IFERROR(VLOOKUP(LEFT($D32,4)*1,教育課程!$H:$K,3,0),"")</f>
        <v/>
      </c>
      <c r="H32" s="29" t="str">
        <f>IFERROR(VLOOKUP(LEFT($D32,4)*1,教育課程!$H:$K,4,0),"")</f>
        <v/>
      </c>
      <c r="I32" s="29" t="str">
        <f>IF(G32="教科なし","",IF(G32="学校設定教科","(学)"&amp;IFERROR(VLOOKUP($C32,'4.学習記録'!$Z:$AN,14,0),""),G32))</f>
        <v/>
      </c>
      <c r="J32" s="29" t="str">
        <f>IF(H32="学校設定科目",IFERROR("(学)"&amp;VLOOKUP($C32,'4.学習記録'!$Z:$AN,15,0),""),H32)</f>
        <v/>
      </c>
      <c r="K32" s="29" t="str">
        <f t="shared" si="0"/>
        <v/>
      </c>
      <c r="L32" s="29" t="str">
        <f t="shared" si="1"/>
        <v/>
      </c>
      <c r="M32" s="29" t="str">
        <f t="shared" si="5"/>
        <v/>
      </c>
      <c r="Q32" s="206" t="str">
        <f t="shared" si="6"/>
        <v/>
      </c>
      <c r="R32" s="160"/>
      <c r="S32" s="174" t="str">
        <f t="shared" si="7"/>
        <v/>
      </c>
      <c r="T32" s="175"/>
      <c r="U32" s="175"/>
      <c r="V32" s="175"/>
      <c r="W32" s="175"/>
      <c r="X32" s="172"/>
      <c r="Y32" s="176" t="str">
        <f t="shared" si="8"/>
        <v/>
      </c>
      <c r="Z32" s="177"/>
      <c r="AA32" s="177"/>
      <c r="AB32" s="177"/>
      <c r="AC32" s="177"/>
      <c r="AD32" s="177"/>
      <c r="AE32" s="177"/>
      <c r="AF32" s="177"/>
      <c r="AG32" s="177"/>
      <c r="AH32" s="178"/>
      <c r="AI32" s="160" t="str">
        <f t="shared" si="12"/>
        <v/>
      </c>
      <c r="AJ32" s="161"/>
      <c r="AK32" s="160" t="str">
        <f t="shared" ref="AK32:AK69" si="13">L32</f>
        <v/>
      </c>
      <c r="AL32" s="161"/>
      <c r="AM32" s="172" t="str">
        <f t="shared" si="10"/>
        <v/>
      </c>
      <c r="AN32" s="173"/>
      <c r="AO32" s="166" t="s">
        <v>16</v>
      </c>
      <c r="AP32" s="166"/>
      <c r="AQ32" s="166"/>
      <c r="AR32" s="166"/>
      <c r="AS32" s="166"/>
      <c r="AT32" s="166"/>
      <c r="AU32" s="166"/>
      <c r="AV32" s="166"/>
      <c r="AW32" s="166"/>
      <c r="AX32" s="166"/>
      <c r="AY32" s="166"/>
      <c r="AZ32" s="166"/>
      <c r="BA32" s="166"/>
      <c r="BB32" s="167"/>
      <c r="BC32" s="57"/>
      <c r="BD32" s="57"/>
    </row>
    <row r="33" spans="2:57" ht="10.5" customHeight="1" thickTop="1" x14ac:dyDescent="0.55000000000000004">
      <c r="B33" s="29" t="str">
        <f t="shared" si="11"/>
        <v>1</v>
      </c>
      <c r="C33" s="29" t="str">
        <f t="shared" si="2"/>
        <v>A14</v>
      </c>
      <c r="D33" s="29" t="str">
        <f>IFERROR(VLOOKUP(C33,'4.学習記録'!$Z:$AA,2,0),"")</f>
        <v/>
      </c>
      <c r="E33" s="29" t="str">
        <f t="shared" si="3"/>
        <v/>
      </c>
      <c r="F33" s="29" t="str">
        <f t="shared" si="4"/>
        <v/>
      </c>
      <c r="G33" s="29" t="str">
        <f>IFERROR(VLOOKUP(LEFT($D33,4)*1,教育課程!$H:$K,3,0),"")</f>
        <v/>
      </c>
      <c r="H33" s="29" t="str">
        <f>IFERROR(VLOOKUP(LEFT($D33,4)*1,教育課程!$H:$K,4,0),"")</f>
        <v/>
      </c>
      <c r="I33" s="29" t="str">
        <f>IF(G33="教科なし","",IF(G33="学校設定教科","(学)"&amp;IFERROR(VLOOKUP($C33,'4.学習記録'!$Z:$AN,14,0),""),G33))</f>
        <v/>
      </c>
      <c r="J33" s="29" t="str">
        <f>IF(H33="学校設定科目",IFERROR("(学)"&amp;VLOOKUP($C33,'4.学習記録'!$Z:$AN,15,0),""),H33)</f>
        <v/>
      </c>
      <c r="K33" s="29" t="str">
        <f t="shared" si="0"/>
        <v/>
      </c>
      <c r="L33" s="29" t="str">
        <f t="shared" si="1"/>
        <v/>
      </c>
      <c r="M33" s="29" t="str">
        <f t="shared" si="5"/>
        <v/>
      </c>
      <c r="N33" s="29">
        <v>3</v>
      </c>
      <c r="O33" s="36" t="str">
        <f>O$4&amp;$N33</f>
        <v>A3</v>
      </c>
      <c r="Q33" s="206" t="str">
        <f t="shared" si="6"/>
        <v/>
      </c>
      <c r="R33" s="160"/>
      <c r="S33" s="174" t="str">
        <f t="shared" si="7"/>
        <v/>
      </c>
      <c r="T33" s="175"/>
      <c r="U33" s="175"/>
      <c r="V33" s="175"/>
      <c r="W33" s="175"/>
      <c r="X33" s="172"/>
      <c r="Y33" s="176" t="str">
        <f t="shared" si="8"/>
        <v/>
      </c>
      <c r="Z33" s="177"/>
      <c r="AA33" s="177"/>
      <c r="AB33" s="177"/>
      <c r="AC33" s="177"/>
      <c r="AD33" s="177"/>
      <c r="AE33" s="177"/>
      <c r="AF33" s="177"/>
      <c r="AG33" s="177"/>
      <c r="AH33" s="178"/>
      <c r="AI33" s="160" t="str">
        <f t="shared" si="12"/>
        <v/>
      </c>
      <c r="AJ33" s="161"/>
      <c r="AK33" s="160" t="str">
        <f t="shared" si="13"/>
        <v/>
      </c>
      <c r="AL33" s="161"/>
      <c r="AM33" s="172" t="str">
        <f t="shared" si="10"/>
        <v/>
      </c>
      <c r="AN33" s="173"/>
      <c r="AO33" s="190" t="s">
        <v>21</v>
      </c>
      <c r="AP33" s="191"/>
      <c r="AQ33" s="224" t="s">
        <v>43</v>
      </c>
      <c r="AR33" s="226" t="s">
        <v>46</v>
      </c>
      <c r="AS33" s="227"/>
      <c r="AT33" s="230" t="s">
        <v>44</v>
      </c>
      <c r="AU33" s="231"/>
      <c r="AV33" s="189" t="s">
        <v>17</v>
      </c>
      <c r="AW33" s="190"/>
      <c r="AX33" s="190"/>
      <c r="AY33" s="190"/>
      <c r="AZ33" s="190"/>
      <c r="BA33" s="190"/>
      <c r="BB33" s="234"/>
      <c r="BC33" s="57"/>
      <c r="BD33" s="57"/>
    </row>
    <row r="34" spans="2:57" ht="10.5" customHeight="1" x14ac:dyDescent="0.55000000000000004">
      <c r="B34" s="29" t="str">
        <f t="shared" si="11"/>
        <v>0</v>
      </c>
      <c r="C34" s="29" t="str">
        <f t="shared" si="2"/>
        <v>A15</v>
      </c>
      <c r="D34" s="29" t="str">
        <f>IFERROR(VLOOKUP(C34,'4.学習記録'!$Z:$AA,2,0),"")</f>
        <v/>
      </c>
      <c r="E34" s="29" t="str">
        <f t="shared" si="3"/>
        <v/>
      </c>
      <c r="F34" s="29" t="str">
        <f t="shared" si="4"/>
        <v/>
      </c>
      <c r="G34" s="29" t="str">
        <f>IFERROR(VLOOKUP(LEFT($D34,4)*1,教育課程!$H:$K,3,0),"")</f>
        <v/>
      </c>
      <c r="H34" s="29" t="str">
        <f>IFERROR(VLOOKUP(LEFT($D34,4)*1,教育課程!$H:$K,4,0),"")</f>
        <v/>
      </c>
      <c r="I34" s="29" t="str">
        <f>IF(G34="教科なし","",IF(G34="学校設定教科","(学)"&amp;IFERROR(VLOOKUP($C34,'4.学習記録'!$Z:$AN,14,0),""),G34))</f>
        <v/>
      </c>
      <c r="J34" s="29" t="str">
        <f>IF(H34="学校設定科目",IFERROR("(学)"&amp;VLOOKUP($C34,'4.学習記録'!$Z:$AN,15,0),""),H34)</f>
        <v/>
      </c>
      <c r="K34" s="29" t="str">
        <f t="shared" si="0"/>
        <v/>
      </c>
      <c r="L34" s="29" t="str">
        <f t="shared" si="1"/>
        <v/>
      </c>
      <c r="M34" s="29" t="str">
        <f t="shared" si="5"/>
        <v/>
      </c>
      <c r="Q34" s="206" t="str">
        <f t="shared" si="6"/>
        <v/>
      </c>
      <c r="R34" s="160"/>
      <c r="S34" s="174" t="str">
        <f t="shared" si="7"/>
        <v/>
      </c>
      <c r="T34" s="175"/>
      <c r="U34" s="175"/>
      <c r="V34" s="175"/>
      <c r="W34" s="175"/>
      <c r="X34" s="172"/>
      <c r="Y34" s="176" t="str">
        <f t="shared" si="8"/>
        <v/>
      </c>
      <c r="Z34" s="177"/>
      <c r="AA34" s="177"/>
      <c r="AB34" s="177"/>
      <c r="AC34" s="177"/>
      <c r="AD34" s="177"/>
      <c r="AE34" s="177"/>
      <c r="AF34" s="177"/>
      <c r="AG34" s="177"/>
      <c r="AH34" s="178"/>
      <c r="AI34" s="160" t="str">
        <f t="shared" si="12"/>
        <v/>
      </c>
      <c r="AJ34" s="161"/>
      <c r="AK34" s="160" t="str">
        <f t="shared" si="13"/>
        <v/>
      </c>
      <c r="AL34" s="161"/>
      <c r="AM34" s="172" t="str">
        <f t="shared" si="10"/>
        <v/>
      </c>
      <c r="AN34" s="173"/>
      <c r="AO34" s="193"/>
      <c r="AP34" s="194"/>
      <c r="AQ34" s="225"/>
      <c r="AR34" s="228"/>
      <c r="AS34" s="229"/>
      <c r="AT34" s="232"/>
      <c r="AU34" s="233"/>
      <c r="AV34" s="192"/>
      <c r="AW34" s="193"/>
      <c r="AX34" s="193"/>
      <c r="AY34" s="193"/>
      <c r="AZ34" s="193"/>
      <c r="BA34" s="193"/>
      <c r="BB34" s="199"/>
      <c r="BC34" s="57"/>
      <c r="BD34" s="57"/>
    </row>
    <row r="35" spans="2:57" ht="10.5" customHeight="1" x14ac:dyDescent="0.55000000000000004">
      <c r="B35" s="29" t="str">
        <f t="shared" si="11"/>
        <v>1</v>
      </c>
      <c r="C35" s="29" t="str">
        <f t="shared" si="2"/>
        <v>A16</v>
      </c>
      <c r="D35" s="29" t="str">
        <f>IFERROR(VLOOKUP(C35,'4.学習記録'!$Z:$AA,2,0),"")</f>
        <v/>
      </c>
      <c r="E35" s="29" t="str">
        <f t="shared" si="3"/>
        <v/>
      </c>
      <c r="F35" s="29" t="str">
        <f t="shared" si="4"/>
        <v/>
      </c>
      <c r="G35" s="29" t="str">
        <f>IFERROR(VLOOKUP(LEFT($D35,4)*1,教育課程!$H:$K,3,0),"")</f>
        <v/>
      </c>
      <c r="H35" s="29" t="str">
        <f>IFERROR(VLOOKUP(LEFT($D35,4)*1,教育課程!$H:$K,4,0),"")</f>
        <v/>
      </c>
      <c r="I35" s="29" t="str">
        <f>IF(G35="教科なし","",IF(G35="学校設定教科","(学)"&amp;IFERROR(VLOOKUP($C35,'4.学習記録'!$Z:$AN,14,0),""),G35))</f>
        <v/>
      </c>
      <c r="J35" s="29" t="str">
        <f>IF(H35="学校設定科目",IFERROR("(学)"&amp;VLOOKUP($C35,'4.学習記録'!$Z:$AN,15,0),""),H35)</f>
        <v/>
      </c>
      <c r="K35" s="29" t="str">
        <f t="shared" si="0"/>
        <v/>
      </c>
      <c r="L35" s="29" t="str">
        <f t="shared" si="1"/>
        <v/>
      </c>
      <c r="M35" s="29" t="str">
        <f t="shared" si="5"/>
        <v/>
      </c>
      <c r="N35" s="29">
        <v>4</v>
      </c>
      <c r="O35" s="36" t="str">
        <f>O$4&amp;$N35</f>
        <v>A4</v>
      </c>
      <c r="Q35" s="206" t="str">
        <f t="shared" si="6"/>
        <v/>
      </c>
      <c r="R35" s="160"/>
      <c r="S35" s="174" t="str">
        <f t="shared" si="7"/>
        <v/>
      </c>
      <c r="T35" s="175"/>
      <c r="U35" s="175"/>
      <c r="V35" s="175"/>
      <c r="W35" s="175"/>
      <c r="X35" s="172"/>
      <c r="Y35" s="176" t="str">
        <f t="shared" si="8"/>
        <v/>
      </c>
      <c r="Z35" s="177"/>
      <c r="AA35" s="177"/>
      <c r="AB35" s="177"/>
      <c r="AC35" s="177"/>
      <c r="AD35" s="177"/>
      <c r="AE35" s="177"/>
      <c r="AF35" s="177"/>
      <c r="AG35" s="177"/>
      <c r="AH35" s="178"/>
      <c r="AI35" s="160" t="str">
        <f t="shared" si="12"/>
        <v/>
      </c>
      <c r="AJ35" s="161"/>
      <c r="AK35" s="160" t="str">
        <f t="shared" si="13"/>
        <v/>
      </c>
      <c r="AL35" s="161"/>
      <c r="AM35" s="172" t="str">
        <f t="shared" si="10"/>
        <v/>
      </c>
      <c r="AN35" s="173"/>
      <c r="AO35" s="223" t="str">
        <f ca="1">IFERROR(VLOOKUP($O29,'3.出席記録'!$K:$AF,4,0),"")</f>
        <v/>
      </c>
      <c r="AP35" s="188"/>
      <c r="AQ35" s="214" t="str">
        <f ca="1">IFERROR(VLOOKUP($O29,'3.出席記録'!$K:$AF,6,0)&amp;"","")</f>
        <v/>
      </c>
      <c r="AR35" s="215" t="str">
        <f ca="1">IFERROR(VLOOKUP($O29,'3.出席記録'!$K:$AF,7,0)&amp;"","")</f>
        <v/>
      </c>
      <c r="AS35" s="216" t="str">
        <f>IFERROR(VLOOKUP($O29,#REF!,6,0),"")</f>
        <v/>
      </c>
      <c r="AT35" s="215" t="str">
        <f ca="1">IFERROR(VLOOKUP($O29,'3.出席記録'!$K:$AF,8,0)&amp;"","")</f>
        <v/>
      </c>
      <c r="AU35" s="216" t="str">
        <f>IFERROR(VLOOKUP($O29,#REF!,6,0),"")</f>
        <v/>
      </c>
      <c r="AV35" s="217" t="str">
        <f ca="1">IFERROR(VLOOKUP($O29,'3.出席記録'!$K:$AF,9,0)&amp;"","")</f>
        <v/>
      </c>
      <c r="AW35" s="218" t="str">
        <f>IFERROR(VLOOKUP($O29,#REF!,6,0),"")</f>
        <v/>
      </c>
      <c r="AX35" s="218" t="str">
        <f>IFERROR(VLOOKUP($O29,#REF!,6,0),"")</f>
        <v/>
      </c>
      <c r="AY35" s="218" t="str">
        <f>IFERROR(VLOOKUP($O29,#REF!,6,0),"")</f>
        <v/>
      </c>
      <c r="AZ35" s="218" t="str">
        <f>IFERROR(VLOOKUP($O29,#REF!,6,0),"")</f>
        <v/>
      </c>
      <c r="BA35" s="218" t="str">
        <f>IFERROR(VLOOKUP($O29,#REF!,6,0),"")</f>
        <v/>
      </c>
      <c r="BB35" s="219" t="str">
        <f>IFERROR(VLOOKUP($O29,#REF!,6,0),"")</f>
        <v/>
      </c>
      <c r="BC35" s="57"/>
      <c r="BD35" s="57"/>
    </row>
    <row r="36" spans="2:57" ht="10.5" customHeight="1" x14ac:dyDescent="0.55000000000000004">
      <c r="B36" s="29" t="str">
        <f t="shared" si="11"/>
        <v>0</v>
      </c>
      <c r="C36" s="29" t="str">
        <f t="shared" si="2"/>
        <v>A17</v>
      </c>
      <c r="D36" s="29" t="str">
        <f>IFERROR(VLOOKUP(C36,'4.学習記録'!$Z:$AA,2,0),"")</f>
        <v/>
      </c>
      <c r="E36" s="29" t="str">
        <f t="shared" si="3"/>
        <v/>
      </c>
      <c r="F36" s="29" t="str">
        <f t="shared" si="4"/>
        <v/>
      </c>
      <c r="G36" s="29" t="str">
        <f>IFERROR(VLOOKUP(LEFT($D36,4)*1,教育課程!$H:$K,3,0),"")</f>
        <v/>
      </c>
      <c r="H36" s="29" t="str">
        <f>IFERROR(VLOOKUP(LEFT($D36,4)*1,教育課程!$H:$K,4,0),"")</f>
        <v/>
      </c>
      <c r="I36" s="29" t="str">
        <f>IF(G36="教科なし","",IF(G36="学校設定教科","(学)"&amp;IFERROR(VLOOKUP($C36,'4.学習記録'!$Z:$AN,14,0),""),G36))</f>
        <v/>
      </c>
      <c r="J36" s="29" t="str">
        <f>IF(H36="学校設定科目",IFERROR("(学)"&amp;VLOOKUP($C36,'4.学習記録'!$Z:$AN,15,0),""),H36)</f>
        <v/>
      </c>
      <c r="K36" s="29" t="str">
        <f t="shared" si="0"/>
        <v/>
      </c>
      <c r="L36" s="29" t="str">
        <f t="shared" si="1"/>
        <v/>
      </c>
      <c r="M36" s="29" t="str">
        <f t="shared" si="5"/>
        <v/>
      </c>
      <c r="Q36" s="206" t="str">
        <f t="shared" si="6"/>
        <v/>
      </c>
      <c r="R36" s="160"/>
      <c r="S36" s="174" t="str">
        <f t="shared" si="7"/>
        <v/>
      </c>
      <c r="T36" s="175"/>
      <c r="U36" s="175"/>
      <c r="V36" s="175"/>
      <c r="W36" s="175"/>
      <c r="X36" s="172"/>
      <c r="Y36" s="176" t="str">
        <f t="shared" si="8"/>
        <v/>
      </c>
      <c r="Z36" s="177"/>
      <c r="AA36" s="177"/>
      <c r="AB36" s="177"/>
      <c r="AC36" s="177"/>
      <c r="AD36" s="177"/>
      <c r="AE36" s="177"/>
      <c r="AF36" s="177"/>
      <c r="AG36" s="177"/>
      <c r="AH36" s="178"/>
      <c r="AI36" s="160" t="str">
        <f t="shared" si="12"/>
        <v/>
      </c>
      <c r="AJ36" s="161"/>
      <c r="AK36" s="160" t="str">
        <f t="shared" si="13"/>
        <v/>
      </c>
      <c r="AL36" s="161"/>
      <c r="AM36" s="172" t="str">
        <f t="shared" si="10"/>
        <v/>
      </c>
      <c r="AN36" s="173"/>
      <c r="AO36" s="223"/>
      <c r="AP36" s="188"/>
      <c r="AQ36" s="186"/>
      <c r="AR36" s="192"/>
      <c r="AS36" s="194"/>
      <c r="AT36" s="192"/>
      <c r="AU36" s="194"/>
      <c r="AV36" s="220"/>
      <c r="AW36" s="221"/>
      <c r="AX36" s="221"/>
      <c r="AY36" s="221"/>
      <c r="AZ36" s="221"/>
      <c r="BA36" s="221"/>
      <c r="BB36" s="222"/>
      <c r="BC36" s="57"/>
      <c r="BD36" s="57"/>
    </row>
    <row r="37" spans="2:57" ht="10.5" customHeight="1" x14ac:dyDescent="0.55000000000000004">
      <c r="B37" s="29" t="str">
        <f t="shared" si="11"/>
        <v>1</v>
      </c>
      <c r="C37" s="29" t="str">
        <f t="shared" si="2"/>
        <v>A18</v>
      </c>
      <c r="D37" s="29" t="str">
        <f>IFERROR(VLOOKUP(C37,'4.学習記録'!$Z:$AA,2,0),"")</f>
        <v/>
      </c>
      <c r="E37" s="29" t="str">
        <f t="shared" si="3"/>
        <v/>
      </c>
      <c r="F37" s="29" t="str">
        <f t="shared" si="4"/>
        <v/>
      </c>
      <c r="G37" s="29" t="str">
        <f>IFERROR(VLOOKUP(LEFT($D37,4)*1,教育課程!$H:$K,3,0),"")</f>
        <v/>
      </c>
      <c r="H37" s="29" t="str">
        <f>IFERROR(VLOOKUP(LEFT($D37,4)*1,教育課程!$H:$K,4,0),"")</f>
        <v/>
      </c>
      <c r="I37" s="29" t="str">
        <f>IF(G37="教科なし","",IF(G37="学校設定教科","(学)"&amp;IFERROR(VLOOKUP($C37,'4.学習記録'!$Z:$AN,14,0),""),G37))</f>
        <v/>
      </c>
      <c r="J37" s="29" t="str">
        <f>IF(H37="学校設定科目",IFERROR("(学)"&amp;VLOOKUP($C37,'4.学習記録'!$Z:$AN,15,0),""),H37)</f>
        <v/>
      </c>
      <c r="K37" s="29" t="str">
        <f t="shared" si="0"/>
        <v/>
      </c>
      <c r="L37" s="29" t="str">
        <f t="shared" si="1"/>
        <v/>
      </c>
      <c r="M37" s="29" t="str">
        <f t="shared" si="5"/>
        <v/>
      </c>
      <c r="N37" s="29">
        <v>5</v>
      </c>
      <c r="O37" s="36" t="str">
        <f>O$4&amp;$N37</f>
        <v>A5</v>
      </c>
      <c r="Q37" s="206" t="str">
        <f t="shared" si="6"/>
        <v/>
      </c>
      <c r="R37" s="160"/>
      <c r="S37" s="174" t="str">
        <f t="shared" si="7"/>
        <v/>
      </c>
      <c r="T37" s="175"/>
      <c r="U37" s="175"/>
      <c r="V37" s="175"/>
      <c r="W37" s="175"/>
      <c r="X37" s="172"/>
      <c r="Y37" s="176" t="str">
        <f t="shared" si="8"/>
        <v/>
      </c>
      <c r="Z37" s="177"/>
      <c r="AA37" s="177"/>
      <c r="AB37" s="177"/>
      <c r="AC37" s="177"/>
      <c r="AD37" s="177"/>
      <c r="AE37" s="177"/>
      <c r="AF37" s="177"/>
      <c r="AG37" s="177"/>
      <c r="AH37" s="178"/>
      <c r="AI37" s="160" t="str">
        <f t="shared" si="12"/>
        <v/>
      </c>
      <c r="AJ37" s="161"/>
      <c r="AK37" s="160" t="str">
        <f t="shared" si="13"/>
        <v/>
      </c>
      <c r="AL37" s="161"/>
      <c r="AM37" s="172" t="str">
        <f t="shared" si="10"/>
        <v/>
      </c>
      <c r="AN37" s="173"/>
      <c r="AO37" s="223" t="str">
        <f ca="1">IFERROR(VLOOKUP($O31,'3.出席記録'!$K:$AF,4,0),"")</f>
        <v/>
      </c>
      <c r="AP37" s="188"/>
      <c r="AQ37" s="214" t="str">
        <f ca="1">IFERROR(VLOOKUP($O31,'3.出席記録'!$K:$AF,6,0)&amp;"","")</f>
        <v/>
      </c>
      <c r="AR37" s="215" t="str">
        <f ca="1">IFERROR(VLOOKUP($O31,'3.出席記録'!$K:$AF,7,0)&amp;"","")</f>
        <v/>
      </c>
      <c r="AS37" s="216" t="str">
        <f>IFERROR(VLOOKUP($O31,#REF!,6,0),"")</f>
        <v/>
      </c>
      <c r="AT37" s="215" t="str">
        <f ca="1">IFERROR(VLOOKUP($O31,'3.出席記録'!$K:$AF,8,0)&amp;"","")</f>
        <v/>
      </c>
      <c r="AU37" s="216" t="str">
        <f>IFERROR(VLOOKUP($O31,#REF!,6,0),"")</f>
        <v/>
      </c>
      <c r="AV37" s="217" t="str">
        <f ca="1">IFERROR(VLOOKUP($O31,'3.出席記録'!$K:$AF,9,0)&amp;"","")</f>
        <v/>
      </c>
      <c r="AW37" s="218" t="str">
        <f>IFERROR(VLOOKUP($O31,#REF!,6,0),"")</f>
        <v/>
      </c>
      <c r="AX37" s="218" t="str">
        <f>IFERROR(VLOOKUP($O31,#REF!,6,0),"")</f>
        <v/>
      </c>
      <c r="AY37" s="218" t="str">
        <f>IFERROR(VLOOKUP($O31,#REF!,6,0),"")</f>
        <v/>
      </c>
      <c r="AZ37" s="218" t="str">
        <f>IFERROR(VLOOKUP($O31,#REF!,6,0),"")</f>
        <v/>
      </c>
      <c r="BA37" s="218" t="str">
        <f>IFERROR(VLOOKUP($O31,#REF!,6,0),"")</f>
        <v/>
      </c>
      <c r="BB37" s="219" t="str">
        <f>IFERROR(VLOOKUP($O31,#REF!,6,0),"")</f>
        <v/>
      </c>
      <c r="BC37" s="57"/>
      <c r="BD37" s="57"/>
    </row>
    <row r="38" spans="2:57" ht="10.5" customHeight="1" x14ac:dyDescent="0.55000000000000004">
      <c r="B38" s="29" t="str">
        <f t="shared" si="11"/>
        <v>0</v>
      </c>
      <c r="C38" s="29" t="str">
        <f t="shared" si="2"/>
        <v>A19</v>
      </c>
      <c r="D38" s="29" t="str">
        <f>IFERROR(VLOOKUP(C38,'4.学習記録'!$Z:$AA,2,0),"")</f>
        <v/>
      </c>
      <c r="E38" s="29" t="str">
        <f t="shared" si="3"/>
        <v/>
      </c>
      <c r="F38" s="29" t="str">
        <f t="shared" si="4"/>
        <v/>
      </c>
      <c r="G38" s="29" t="str">
        <f>IFERROR(VLOOKUP(LEFT($D38,4)*1,教育課程!$H:$K,3,0),"")</f>
        <v/>
      </c>
      <c r="H38" s="29" t="str">
        <f>IFERROR(VLOOKUP(LEFT($D38,4)*1,教育課程!$H:$K,4,0),"")</f>
        <v/>
      </c>
      <c r="I38" s="29" t="str">
        <f>IF(G38="教科なし","",IF(G38="学校設定教科","(学)"&amp;IFERROR(VLOOKUP($C38,'4.学習記録'!$Z:$AN,14,0),""),G38))</f>
        <v/>
      </c>
      <c r="J38" s="29" t="str">
        <f>IF(H38="学校設定科目",IFERROR("(学)"&amp;VLOOKUP($C38,'4.学習記録'!$Z:$AN,15,0),""),H38)</f>
        <v/>
      </c>
      <c r="K38" s="29" t="str">
        <f t="shared" si="0"/>
        <v/>
      </c>
      <c r="L38" s="29" t="str">
        <f t="shared" si="1"/>
        <v/>
      </c>
      <c r="M38" s="29" t="str">
        <f t="shared" si="5"/>
        <v/>
      </c>
      <c r="Q38" s="206" t="str">
        <f t="shared" si="6"/>
        <v/>
      </c>
      <c r="R38" s="160"/>
      <c r="S38" s="174" t="str">
        <f t="shared" si="7"/>
        <v/>
      </c>
      <c r="T38" s="175"/>
      <c r="U38" s="175"/>
      <c r="V38" s="175"/>
      <c r="W38" s="175"/>
      <c r="X38" s="172"/>
      <c r="Y38" s="176" t="str">
        <f t="shared" si="8"/>
        <v/>
      </c>
      <c r="Z38" s="177"/>
      <c r="AA38" s="177"/>
      <c r="AB38" s="177"/>
      <c r="AC38" s="177"/>
      <c r="AD38" s="177"/>
      <c r="AE38" s="177"/>
      <c r="AF38" s="177"/>
      <c r="AG38" s="177"/>
      <c r="AH38" s="178"/>
      <c r="AI38" s="160" t="str">
        <f t="shared" si="12"/>
        <v/>
      </c>
      <c r="AJ38" s="161"/>
      <c r="AK38" s="160" t="str">
        <f t="shared" si="13"/>
        <v/>
      </c>
      <c r="AL38" s="161"/>
      <c r="AM38" s="172" t="str">
        <f t="shared" si="10"/>
        <v/>
      </c>
      <c r="AN38" s="173"/>
      <c r="AO38" s="223"/>
      <c r="AP38" s="188"/>
      <c r="AQ38" s="186"/>
      <c r="AR38" s="192"/>
      <c r="AS38" s="194"/>
      <c r="AT38" s="192"/>
      <c r="AU38" s="194"/>
      <c r="AV38" s="220"/>
      <c r="AW38" s="221"/>
      <c r="AX38" s="221"/>
      <c r="AY38" s="221"/>
      <c r="AZ38" s="221"/>
      <c r="BA38" s="221"/>
      <c r="BB38" s="222"/>
      <c r="BC38" s="57"/>
      <c r="BD38" s="57"/>
    </row>
    <row r="39" spans="2:57" ht="10.5" customHeight="1" x14ac:dyDescent="0.55000000000000004">
      <c r="B39" s="29" t="str">
        <f t="shared" si="11"/>
        <v>1</v>
      </c>
      <c r="C39" s="29" t="str">
        <f t="shared" si="2"/>
        <v>A20</v>
      </c>
      <c r="D39" s="29" t="str">
        <f>IFERROR(VLOOKUP(C39,'4.学習記録'!$Z:$AA,2,0),"")</f>
        <v/>
      </c>
      <c r="E39" s="29" t="str">
        <f t="shared" si="3"/>
        <v/>
      </c>
      <c r="F39" s="29" t="str">
        <f t="shared" si="4"/>
        <v/>
      </c>
      <c r="G39" s="29" t="str">
        <f>IFERROR(VLOOKUP(LEFT($D39,4)*1,教育課程!$H:$K,3,0),"")</f>
        <v/>
      </c>
      <c r="H39" s="29" t="str">
        <f>IFERROR(VLOOKUP(LEFT($D39,4)*1,教育課程!$H:$K,4,0),"")</f>
        <v/>
      </c>
      <c r="I39" s="29" t="str">
        <f>IF(G39="教科なし","",IF(G39="学校設定教科","(学)"&amp;IFERROR(VLOOKUP($C39,'4.学習記録'!$Z:$AN,14,0),""),G39))</f>
        <v/>
      </c>
      <c r="J39" s="29" t="str">
        <f>IF(H39="学校設定科目",IFERROR("(学)"&amp;VLOOKUP($C39,'4.学習記録'!$Z:$AN,15,0),""),H39)</f>
        <v/>
      </c>
      <c r="K39" s="29" t="str">
        <f t="shared" si="0"/>
        <v/>
      </c>
      <c r="L39" s="29" t="str">
        <f t="shared" si="1"/>
        <v/>
      </c>
      <c r="M39" s="29" t="str">
        <f t="shared" si="5"/>
        <v/>
      </c>
      <c r="N39" s="29">
        <v>6</v>
      </c>
      <c r="O39" s="36" t="str">
        <f>O$4&amp;$N39</f>
        <v>A6</v>
      </c>
      <c r="Q39" s="206" t="str">
        <f t="shared" si="6"/>
        <v/>
      </c>
      <c r="R39" s="160"/>
      <c r="S39" s="174" t="str">
        <f t="shared" si="7"/>
        <v/>
      </c>
      <c r="T39" s="175"/>
      <c r="U39" s="175"/>
      <c r="V39" s="175"/>
      <c r="W39" s="175"/>
      <c r="X39" s="172"/>
      <c r="Y39" s="176" t="str">
        <f t="shared" si="8"/>
        <v/>
      </c>
      <c r="Z39" s="177"/>
      <c r="AA39" s="177"/>
      <c r="AB39" s="177"/>
      <c r="AC39" s="177"/>
      <c r="AD39" s="177"/>
      <c r="AE39" s="177"/>
      <c r="AF39" s="177"/>
      <c r="AG39" s="177"/>
      <c r="AH39" s="178"/>
      <c r="AI39" s="160" t="str">
        <f t="shared" si="12"/>
        <v/>
      </c>
      <c r="AJ39" s="161"/>
      <c r="AK39" s="160" t="str">
        <f t="shared" si="13"/>
        <v/>
      </c>
      <c r="AL39" s="161"/>
      <c r="AM39" s="172" t="str">
        <f t="shared" si="10"/>
        <v/>
      </c>
      <c r="AN39" s="173"/>
      <c r="AO39" s="223" t="str">
        <f ca="1">IFERROR(VLOOKUP($O33,'3.出席記録'!$K:$AF,4,0),"")</f>
        <v/>
      </c>
      <c r="AP39" s="188"/>
      <c r="AQ39" s="214" t="str">
        <f ca="1">IFERROR(VLOOKUP($O33,'3.出席記録'!$K:$AF,6,0)&amp;"","")</f>
        <v/>
      </c>
      <c r="AR39" s="215" t="str">
        <f ca="1">IFERROR(VLOOKUP($O33,'3.出席記録'!$K:$AF,7,0)&amp;"","")</f>
        <v/>
      </c>
      <c r="AS39" s="216" t="str">
        <f>IFERROR(VLOOKUP($O33,#REF!,6,0),"")</f>
        <v/>
      </c>
      <c r="AT39" s="215" t="str">
        <f ca="1">IFERROR(VLOOKUP($O33,'3.出席記録'!$K:$AF,8,0)&amp;"","")</f>
        <v/>
      </c>
      <c r="AU39" s="216" t="str">
        <f>IFERROR(VLOOKUP($O33,#REF!,6,0),"")</f>
        <v/>
      </c>
      <c r="AV39" s="217" t="str">
        <f ca="1">IFERROR(VLOOKUP($O33,'3.出席記録'!$K:$AF,9,0)&amp;"","")</f>
        <v/>
      </c>
      <c r="AW39" s="218" t="str">
        <f>IFERROR(VLOOKUP($O33,#REF!,6,0),"")</f>
        <v/>
      </c>
      <c r="AX39" s="218" t="str">
        <f>IFERROR(VLOOKUP($O33,#REF!,6,0),"")</f>
        <v/>
      </c>
      <c r="AY39" s="218" t="str">
        <f>IFERROR(VLOOKUP($O33,#REF!,6,0),"")</f>
        <v/>
      </c>
      <c r="AZ39" s="218" t="str">
        <f>IFERROR(VLOOKUP($O33,#REF!,6,0),"")</f>
        <v/>
      </c>
      <c r="BA39" s="218" t="str">
        <f>IFERROR(VLOOKUP($O33,#REF!,6,0),"")</f>
        <v/>
      </c>
      <c r="BB39" s="219" t="str">
        <f>IFERROR(VLOOKUP($O33,#REF!,6,0),"")</f>
        <v/>
      </c>
      <c r="BC39" s="57"/>
      <c r="BD39" s="57"/>
    </row>
    <row r="40" spans="2:57" ht="10.5" customHeight="1" x14ac:dyDescent="0.55000000000000004">
      <c r="B40" s="29" t="str">
        <f t="shared" si="11"/>
        <v>0</v>
      </c>
      <c r="C40" s="29" t="str">
        <f t="shared" si="2"/>
        <v>A21</v>
      </c>
      <c r="D40" s="29" t="str">
        <f>IFERROR(VLOOKUP(C40,'4.学習記録'!$Z:$AA,2,0),"")</f>
        <v/>
      </c>
      <c r="E40" s="29" t="str">
        <f t="shared" si="3"/>
        <v/>
      </c>
      <c r="F40" s="29" t="str">
        <f t="shared" si="4"/>
        <v/>
      </c>
      <c r="G40" s="29" t="str">
        <f>IFERROR(VLOOKUP(LEFT($D40,4)*1,教育課程!$H:$K,3,0),"")</f>
        <v/>
      </c>
      <c r="H40" s="29" t="str">
        <f>IFERROR(VLOOKUP(LEFT($D40,4)*1,教育課程!$H:$K,4,0),"")</f>
        <v/>
      </c>
      <c r="I40" s="29" t="str">
        <f>IF(G40="教科なし","",IF(G40="学校設定教科","(学)"&amp;IFERROR(VLOOKUP($C40,'4.学習記録'!$Z:$AN,14,0),""),G40))</f>
        <v/>
      </c>
      <c r="J40" s="29" t="str">
        <f>IF(H40="学校設定科目",IFERROR("(学)"&amp;VLOOKUP($C40,'4.学習記録'!$Z:$AN,15,0),""),H40)</f>
        <v/>
      </c>
      <c r="K40" s="29" t="str">
        <f t="shared" si="0"/>
        <v/>
      </c>
      <c r="L40" s="29" t="str">
        <f t="shared" si="1"/>
        <v/>
      </c>
      <c r="M40" s="29" t="str">
        <f t="shared" si="5"/>
        <v/>
      </c>
      <c r="Q40" s="206" t="str">
        <f t="shared" si="6"/>
        <v/>
      </c>
      <c r="R40" s="160"/>
      <c r="S40" s="174" t="str">
        <f t="shared" si="7"/>
        <v/>
      </c>
      <c r="T40" s="175"/>
      <c r="U40" s="175"/>
      <c r="V40" s="175"/>
      <c r="W40" s="175"/>
      <c r="X40" s="172"/>
      <c r="Y40" s="176" t="str">
        <f t="shared" si="8"/>
        <v/>
      </c>
      <c r="Z40" s="177"/>
      <c r="AA40" s="177"/>
      <c r="AB40" s="177"/>
      <c r="AC40" s="177"/>
      <c r="AD40" s="177"/>
      <c r="AE40" s="177"/>
      <c r="AF40" s="177"/>
      <c r="AG40" s="177"/>
      <c r="AH40" s="178"/>
      <c r="AI40" s="160" t="str">
        <f t="shared" si="12"/>
        <v/>
      </c>
      <c r="AJ40" s="161"/>
      <c r="AK40" s="160" t="str">
        <f t="shared" si="13"/>
        <v/>
      </c>
      <c r="AL40" s="161"/>
      <c r="AM40" s="172" t="str">
        <f t="shared" si="10"/>
        <v/>
      </c>
      <c r="AN40" s="173"/>
      <c r="AO40" s="223"/>
      <c r="AP40" s="188"/>
      <c r="AQ40" s="186"/>
      <c r="AR40" s="192"/>
      <c r="AS40" s="194"/>
      <c r="AT40" s="192"/>
      <c r="AU40" s="194"/>
      <c r="AV40" s="220"/>
      <c r="AW40" s="221"/>
      <c r="AX40" s="221"/>
      <c r="AY40" s="221"/>
      <c r="AZ40" s="221"/>
      <c r="BA40" s="221"/>
      <c r="BB40" s="222"/>
      <c r="BC40" s="57"/>
      <c r="BD40" s="57"/>
    </row>
    <row r="41" spans="2:57" ht="10.5" customHeight="1" x14ac:dyDescent="0.55000000000000004">
      <c r="B41" s="29" t="str">
        <f t="shared" si="11"/>
        <v>1</v>
      </c>
      <c r="C41" s="29" t="str">
        <f t="shared" si="2"/>
        <v>A22</v>
      </c>
      <c r="D41" s="29" t="str">
        <f>IFERROR(VLOOKUP(C41,'4.学習記録'!$Z:$AA,2,0),"")</f>
        <v/>
      </c>
      <c r="E41" s="29" t="str">
        <f t="shared" si="3"/>
        <v/>
      </c>
      <c r="F41" s="29" t="str">
        <f t="shared" si="4"/>
        <v/>
      </c>
      <c r="G41" s="29" t="str">
        <f>IFERROR(VLOOKUP(LEFT($D41,4)*1,教育課程!$H:$K,3,0),"")</f>
        <v/>
      </c>
      <c r="H41" s="29" t="str">
        <f>IFERROR(VLOOKUP(LEFT($D41,4)*1,教育課程!$H:$K,4,0),"")</f>
        <v/>
      </c>
      <c r="I41" s="29" t="str">
        <f>IF(G41="教科なし","",IF(G41="学校設定教科","(学)"&amp;IFERROR(VLOOKUP($C41,'4.学習記録'!$Z:$AN,14,0),""),G41))</f>
        <v/>
      </c>
      <c r="J41" s="29" t="str">
        <f>IF(H41="学校設定科目",IFERROR("(学)"&amp;VLOOKUP($C41,'4.学習記録'!$Z:$AN,15,0),""),H41)</f>
        <v/>
      </c>
      <c r="K41" s="29" t="str">
        <f t="shared" si="0"/>
        <v/>
      </c>
      <c r="L41" s="29" t="str">
        <f t="shared" si="1"/>
        <v/>
      </c>
      <c r="M41" s="29" t="str">
        <f t="shared" si="5"/>
        <v/>
      </c>
      <c r="N41" s="29">
        <v>7</v>
      </c>
      <c r="O41" s="36" t="str">
        <f>O$4&amp;$N41</f>
        <v>A7</v>
      </c>
      <c r="Q41" s="206" t="str">
        <f t="shared" si="6"/>
        <v/>
      </c>
      <c r="R41" s="160"/>
      <c r="S41" s="174" t="str">
        <f t="shared" si="7"/>
        <v/>
      </c>
      <c r="T41" s="175"/>
      <c r="U41" s="175"/>
      <c r="V41" s="175"/>
      <c r="W41" s="175"/>
      <c r="X41" s="172"/>
      <c r="Y41" s="176" t="str">
        <f t="shared" si="8"/>
        <v/>
      </c>
      <c r="Z41" s="177"/>
      <c r="AA41" s="177"/>
      <c r="AB41" s="177"/>
      <c r="AC41" s="177"/>
      <c r="AD41" s="177"/>
      <c r="AE41" s="177"/>
      <c r="AF41" s="177"/>
      <c r="AG41" s="177"/>
      <c r="AH41" s="178"/>
      <c r="AI41" s="160" t="str">
        <f t="shared" si="12"/>
        <v/>
      </c>
      <c r="AJ41" s="161"/>
      <c r="AK41" s="160" t="str">
        <f t="shared" si="13"/>
        <v/>
      </c>
      <c r="AL41" s="161"/>
      <c r="AM41" s="172" t="str">
        <f t="shared" si="10"/>
        <v/>
      </c>
      <c r="AN41" s="173"/>
      <c r="AO41" s="223" t="str">
        <f ca="1">IFERROR(VLOOKUP($O35,'3.出席記録'!$K:$AF,4,0),"")</f>
        <v/>
      </c>
      <c r="AP41" s="188"/>
      <c r="AQ41" s="214" t="str">
        <f ca="1">IFERROR(VLOOKUP($O35,'3.出席記録'!$K:$AF,6,0)&amp;"","")</f>
        <v/>
      </c>
      <c r="AR41" s="215" t="str">
        <f ca="1">IFERROR(VLOOKUP($O35,'3.出席記録'!$K:$AF,7,0)&amp;"","")</f>
        <v/>
      </c>
      <c r="AS41" s="216" t="str">
        <f>IFERROR(VLOOKUP($O35,#REF!,6,0),"")</f>
        <v/>
      </c>
      <c r="AT41" s="215" t="str">
        <f ca="1">IFERROR(VLOOKUP($O35,'3.出席記録'!$K:$AF,8,0)&amp;"","")</f>
        <v/>
      </c>
      <c r="AU41" s="216" t="str">
        <f>IFERROR(VLOOKUP($O35,#REF!,6,0),"")</f>
        <v/>
      </c>
      <c r="AV41" s="217" t="str">
        <f ca="1">IFERROR(VLOOKUP($O35,'3.出席記録'!$K:$AF,9,0)&amp;"","")</f>
        <v/>
      </c>
      <c r="AW41" s="218" t="str">
        <f>IFERROR(VLOOKUP($O35,#REF!,6,0),"")</f>
        <v/>
      </c>
      <c r="AX41" s="218" t="str">
        <f>IFERROR(VLOOKUP($O35,#REF!,6,0),"")</f>
        <v/>
      </c>
      <c r="AY41" s="218" t="str">
        <f>IFERROR(VLOOKUP($O35,#REF!,6,0),"")</f>
        <v/>
      </c>
      <c r="AZ41" s="218" t="str">
        <f>IFERROR(VLOOKUP($O35,#REF!,6,0),"")</f>
        <v/>
      </c>
      <c r="BA41" s="218" t="str">
        <f>IFERROR(VLOOKUP($O35,#REF!,6,0),"")</f>
        <v/>
      </c>
      <c r="BB41" s="219" t="str">
        <f>IFERROR(VLOOKUP($O35,#REF!,6,0),"")</f>
        <v/>
      </c>
      <c r="BC41" s="57"/>
      <c r="BD41" s="57"/>
    </row>
    <row r="42" spans="2:57" ht="10.5" customHeight="1" x14ac:dyDescent="0.55000000000000004">
      <c r="B42" s="29" t="str">
        <f t="shared" si="11"/>
        <v>0</v>
      </c>
      <c r="C42" s="29" t="str">
        <f t="shared" si="2"/>
        <v>A23</v>
      </c>
      <c r="D42" s="29" t="str">
        <f>IFERROR(VLOOKUP(C42,'4.学習記録'!$Z:$AA,2,0),"")</f>
        <v/>
      </c>
      <c r="E42" s="29" t="str">
        <f t="shared" si="3"/>
        <v/>
      </c>
      <c r="F42" s="29" t="str">
        <f t="shared" si="4"/>
        <v/>
      </c>
      <c r="G42" s="29" t="str">
        <f>IFERROR(VLOOKUP(LEFT($D42,4)*1,教育課程!$H:$K,3,0),"")</f>
        <v/>
      </c>
      <c r="H42" s="29" t="str">
        <f>IFERROR(VLOOKUP(LEFT($D42,4)*1,教育課程!$H:$K,4,0),"")</f>
        <v/>
      </c>
      <c r="I42" s="29" t="str">
        <f>IF(G42="教科なし","",IF(G42="学校設定教科","(学)"&amp;IFERROR(VLOOKUP($C42,'4.学習記録'!$Z:$AN,14,0),""),G42))</f>
        <v/>
      </c>
      <c r="J42" s="29" t="str">
        <f>IF(H42="学校設定科目",IFERROR("(学)"&amp;VLOOKUP($C42,'4.学習記録'!$Z:$AN,15,0),""),H42)</f>
        <v/>
      </c>
      <c r="K42" s="29" t="str">
        <f t="shared" si="0"/>
        <v/>
      </c>
      <c r="L42" s="29" t="str">
        <f t="shared" si="1"/>
        <v/>
      </c>
      <c r="M42" s="29" t="str">
        <f t="shared" si="5"/>
        <v/>
      </c>
      <c r="Q42" s="206" t="str">
        <f t="shared" si="6"/>
        <v/>
      </c>
      <c r="R42" s="160"/>
      <c r="S42" s="174" t="str">
        <f t="shared" si="7"/>
        <v/>
      </c>
      <c r="T42" s="175"/>
      <c r="U42" s="175"/>
      <c r="V42" s="175"/>
      <c r="W42" s="175"/>
      <c r="X42" s="172"/>
      <c r="Y42" s="176" t="str">
        <f t="shared" si="8"/>
        <v/>
      </c>
      <c r="Z42" s="177"/>
      <c r="AA42" s="177"/>
      <c r="AB42" s="177"/>
      <c r="AC42" s="177"/>
      <c r="AD42" s="177"/>
      <c r="AE42" s="177"/>
      <c r="AF42" s="177"/>
      <c r="AG42" s="177"/>
      <c r="AH42" s="178"/>
      <c r="AI42" s="160" t="str">
        <f t="shared" si="12"/>
        <v/>
      </c>
      <c r="AJ42" s="161"/>
      <c r="AK42" s="160" t="str">
        <f t="shared" si="13"/>
        <v/>
      </c>
      <c r="AL42" s="161"/>
      <c r="AM42" s="172" t="str">
        <f t="shared" si="10"/>
        <v/>
      </c>
      <c r="AN42" s="173"/>
      <c r="AO42" s="223"/>
      <c r="AP42" s="188"/>
      <c r="AQ42" s="186"/>
      <c r="AR42" s="192"/>
      <c r="AS42" s="194"/>
      <c r="AT42" s="192"/>
      <c r="AU42" s="194"/>
      <c r="AV42" s="220"/>
      <c r="AW42" s="221"/>
      <c r="AX42" s="221"/>
      <c r="AY42" s="221"/>
      <c r="AZ42" s="221"/>
      <c r="BA42" s="221"/>
      <c r="BB42" s="222"/>
      <c r="BC42" s="57"/>
      <c r="BD42" s="57"/>
    </row>
    <row r="43" spans="2:57" ht="10.5" customHeight="1" x14ac:dyDescent="0.55000000000000004">
      <c r="B43" s="29" t="str">
        <f t="shared" si="11"/>
        <v>1</v>
      </c>
      <c r="C43" s="29" t="str">
        <f t="shared" si="2"/>
        <v>A24</v>
      </c>
      <c r="D43" s="29" t="str">
        <f>IFERROR(VLOOKUP(C43,'4.学習記録'!$Z:$AA,2,0),"")</f>
        <v/>
      </c>
      <c r="E43" s="29" t="str">
        <f t="shared" si="3"/>
        <v/>
      </c>
      <c r="F43" s="29" t="str">
        <f t="shared" si="4"/>
        <v/>
      </c>
      <c r="G43" s="29" t="str">
        <f>IFERROR(VLOOKUP(LEFT($D43,4)*1,教育課程!$H:$K,3,0),"")</f>
        <v/>
      </c>
      <c r="H43" s="29" t="str">
        <f>IFERROR(VLOOKUP(LEFT($D43,4)*1,教育課程!$H:$K,4,0),"")</f>
        <v/>
      </c>
      <c r="I43" s="29" t="str">
        <f>IF(G43="教科なし","",IF(G43="学校設定教科","(学)"&amp;IFERROR(VLOOKUP($C43,'4.学習記録'!$Z:$AN,14,0),""),G43))</f>
        <v/>
      </c>
      <c r="J43" s="29" t="str">
        <f>IF(H43="学校設定科目",IFERROR("(学)"&amp;VLOOKUP($C43,'4.学習記録'!$Z:$AN,15,0),""),H43)</f>
        <v/>
      </c>
      <c r="K43" s="29" t="str">
        <f t="shared" si="0"/>
        <v/>
      </c>
      <c r="L43" s="29" t="str">
        <f t="shared" si="1"/>
        <v/>
      </c>
      <c r="M43" s="29" t="str">
        <f t="shared" si="5"/>
        <v/>
      </c>
      <c r="N43" s="29">
        <v>8</v>
      </c>
      <c r="O43" s="36" t="str">
        <f>O$4&amp;$N43</f>
        <v>A8</v>
      </c>
      <c r="Q43" s="206" t="str">
        <f t="shared" si="6"/>
        <v/>
      </c>
      <c r="R43" s="160"/>
      <c r="S43" s="174" t="str">
        <f t="shared" si="7"/>
        <v/>
      </c>
      <c r="T43" s="175"/>
      <c r="U43" s="175"/>
      <c r="V43" s="175"/>
      <c r="W43" s="175"/>
      <c r="X43" s="172"/>
      <c r="Y43" s="176" t="str">
        <f t="shared" si="8"/>
        <v/>
      </c>
      <c r="Z43" s="177"/>
      <c r="AA43" s="177"/>
      <c r="AB43" s="177"/>
      <c r="AC43" s="177"/>
      <c r="AD43" s="177"/>
      <c r="AE43" s="177"/>
      <c r="AF43" s="177"/>
      <c r="AG43" s="177"/>
      <c r="AH43" s="178"/>
      <c r="AI43" s="160" t="str">
        <f t="shared" si="12"/>
        <v/>
      </c>
      <c r="AJ43" s="161"/>
      <c r="AK43" s="160" t="str">
        <f t="shared" si="13"/>
        <v/>
      </c>
      <c r="AL43" s="161"/>
      <c r="AM43" s="172" t="str">
        <f t="shared" si="10"/>
        <v/>
      </c>
      <c r="AN43" s="173"/>
      <c r="AO43" s="223" t="str">
        <f ca="1">IFERROR(VLOOKUP($O37,'3.出席記録'!$K:$AF,4,0),"")</f>
        <v/>
      </c>
      <c r="AP43" s="188"/>
      <c r="AQ43" s="214" t="str">
        <f ca="1">IFERROR(VLOOKUP($O37,'3.出席記録'!$K:$AF,6,0)&amp;"","")</f>
        <v/>
      </c>
      <c r="AR43" s="215" t="str">
        <f ca="1">IFERROR(VLOOKUP($O37,'3.出席記録'!$K:$AF,7,0)&amp;"","")</f>
        <v/>
      </c>
      <c r="AS43" s="216" t="str">
        <f>IFERROR(VLOOKUP($O37,#REF!,6,0),"")</f>
        <v/>
      </c>
      <c r="AT43" s="215" t="str">
        <f ca="1">IFERROR(VLOOKUP($O37,'3.出席記録'!$K:$AF,8,0)&amp;"","")</f>
        <v/>
      </c>
      <c r="AU43" s="216" t="str">
        <f>IFERROR(VLOOKUP($O37,#REF!,6,0),"")</f>
        <v/>
      </c>
      <c r="AV43" s="217" t="str">
        <f ca="1">IFERROR(VLOOKUP($O37,'3.出席記録'!$K:$AF,9,0)&amp;"","")</f>
        <v/>
      </c>
      <c r="AW43" s="218" t="str">
        <f>IFERROR(VLOOKUP($O37,#REF!,6,0),"")</f>
        <v/>
      </c>
      <c r="AX43" s="218" t="str">
        <f>IFERROR(VLOOKUP($O37,#REF!,6,0),"")</f>
        <v/>
      </c>
      <c r="AY43" s="218" t="str">
        <f>IFERROR(VLOOKUP($O37,#REF!,6,0),"")</f>
        <v/>
      </c>
      <c r="AZ43" s="218" t="str">
        <f>IFERROR(VLOOKUP($O37,#REF!,6,0),"")</f>
        <v/>
      </c>
      <c r="BA43" s="218" t="str">
        <f>IFERROR(VLOOKUP($O37,#REF!,6,0),"")</f>
        <v/>
      </c>
      <c r="BB43" s="219" t="str">
        <f>IFERROR(VLOOKUP($O37,#REF!,6,0),"")</f>
        <v/>
      </c>
      <c r="BC43" s="57"/>
      <c r="BD43" s="57"/>
    </row>
    <row r="44" spans="2:57" ht="10.5" customHeight="1" x14ac:dyDescent="0.55000000000000004">
      <c r="B44" s="29" t="str">
        <f t="shared" si="11"/>
        <v>0</v>
      </c>
      <c r="C44" s="29" t="str">
        <f t="shared" si="2"/>
        <v>A25</v>
      </c>
      <c r="D44" s="29" t="str">
        <f>IFERROR(VLOOKUP(C44,'4.学習記録'!$Z:$AA,2,0),"")</f>
        <v/>
      </c>
      <c r="E44" s="29" t="str">
        <f t="shared" si="3"/>
        <v/>
      </c>
      <c r="F44" s="29" t="str">
        <f t="shared" si="4"/>
        <v/>
      </c>
      <c r="G44" s="29" t="str">
        <f>IFERROR(VLOOKUP(LEFT($D44,4)*1,教育課程!$H:$K,3,0),"")</f>
        <v/>
      </c>
      <c r="H44" s="29" t="str">
        <f>IFERROR(VLOOKUP(LEFT($D44,4)*1,教育課程!$H:$K,4,0),"")</f>
        <v/>
      </c>
      <c r="I44" s="29" t="str">
        <f>IF(G44="教科なし","",IF(G44="学校設定教科","(学)"&amp;IFERROR(VLOOKUP($C44,'4.学習記録'!$Z:$AN,14,0),""),G44))</f>
        <v/>
      </c>
      <c r="J44" s="29" t="str">
        <f>IF(H44="学校設定科目",IFERROR("(学)"&amp;VLOOKUP($C44,'4.学習記録'!$Z:$AN,15,0),""),H44)</f>
        <v/>
      </c>
      <c r="K44" s="29" t="str">
        <f t="shared" si="0"/>
        <v/>
      </c>
      <c r="L44" s="29" t="str">
        <f t="shared" si="1"/>
        <v/>
      </c>
      <c r="M44" s="29" t="str">
        <f t="shared" si="5"/>
        <v/>
      </c>
      <c r="Q44" s="206" t="str">
        <f t="shared" si="6"/>
        <v/>
      </c>
      <c r="R44" s="160"/>
      <c r="S44" s="174" t="str">
        <f t="shared" si="7"/>
        <v/>
      </c>
      <c r="T44" s="175"/>
      <c r="U44" s="175"/>
      <c r="V44" s="175"/>
      <c r="W44" s="175"/>
      <c r="X44" s="172"/>
      <c r="Y44" s="176" t="str">
        <f t="shared" si="8"/>
        <v/>
      </c>
      <c r="Z44" s="177"/>
      <c r="AA44" s="177"/>
      <c r="AB44" s="177"/>
      <c r="AC44" s="177"/>
      <c r="AD44" s="177"/>
      <c r="AE44" s="177"/>
      <c r="AF44" s="177"/>
      <c r="AG44" s="177"/>
      <c r="AH44" s="178"/>
      <c r="AI44" s="160" t="str">
        <f t="shared" si="12"/>
        <v/>
      </c>
      <c r="AJ44" s="161"/>
      <c r="AK44" s="160" t="str">
        <f t="shared" si="13"/>
        <v/>
      </c>
      <c r="AL44" s="161"/>
      <c r="AM44" s="172" t="str">
        <f t="shared" si="10"/>
        <v/>
      </c>
      <c r="AN44" s="173"/>
      <c r="AO44" s="223"/>
      <c r="AP44" s="188"/>
      <c r="AQ44" s="186"/>
      <c r="AR44" s="192"/>
      <c r="AS44" s="194"/>
      <c r="AT44" s="192"/>
      <c r="AU44" s="194"/>
      <c r="AV44" s="220"/>
      <c r="AW44" s="221"/>
      <c r="AX44" s="221"/>
      <c r="AY44" s="221"/>
      <c r="AZ44" s="221"/>
      <c r="BA44" s="221"/>
      <c r="BB44" s="222"/>
      <c r="BC44" s="57"/>
      <c r="BD44" s="57"/>
    </row>
    <row r="45" spans="2:57" ht="10.5" customHeight="1" x14ac:dyDescent="0.55000000000000004">
      <c r="B45" s="29" t="str">
        <f t="shared" si="11"/>
        <v>1</v>
      </c>
      <c r="C45" s="29" t="str">
        <f t="shared" si="2"/>
        <v>A26</v>
      </c>
      <c r="D45" s="29" t="str">
        <f>IFERROR(VLOOKUP(C45,'4.学習記録'!$Z:$AA,2,0),"")</f>
        <v/>
      </c>
      <c r="E45" s="29" t="str">
        <f t="shared" si="3"/>
        <v/>
      </c>
      <c r="F45" s="29" t="str">
        <f t="shared" si="4"/>
        <v/>
      </c>
      <c r="G45" s="29" t="str">
        <f>IFERROR(VLOOKUP(LEFT($D45,4)*1,教育課程!$H:$K,3,0),"")</f>
        <v/>
      </c>
      <c r="H45" s="29" t="str">
        <f>IFERROR(VLOOKUP(LEFT($D45,4)*1,教育課程!$H:$K,4,0),"")</f>
        <v/>
      </c>
      <c r="I45" s="29" t="str">
        <f>IF(G45="教科なし","",IF(G45="学校設定教科","(学)"&amp;IFERROR(VLOOKUP($C45,'4.学習記録'!$Z:$AN,14,0),""),G45))</f>
        <v/>
      </c>
      <c r="J45" s="29" t="str">
        <f>IF(H45="学校設定科目",IFERROR("(学)"&amp;VLOOKUP($C45,'4.学習記録'!$Z:$AN,15,0),""),H45)</f>
        <v/>
      </c>
      <c r="K45" s="29" t="str">
        <f t="shared" si="0"/>
        <v/>
      </c>
      <c r="L45" s="29" t="str">
        <f t="shared" si="1"/>
        <v/>
      </c>
      <c r="M45" s="29" t="str">
        <f t="shared" si="5"/>
        <v/>
      </c>
      <c r="Q45" s="206" t="str">
        <f t="shared" si="6"/>
        <v/>
      </c>
      <c r="R45" s="160"/>
      <c r="S45" s="174" t="str">
        <f t="shared" si="7"/>
        <v/>
      </c>
      <c r="T45" s="175"/>
      <c r="U45" s="175"/>
      <c r="V45" s="175"/>
      <c r="W45" s="175"/>
      <c r="X45" s="172"/>
      <c r="Y45" s="176" t="str">
        <f t="shared" si="8"/>
        <v/>
      </c>
      <c r="Z45" s="177"/>
      <c r="AA45" s="177"/>
      <c r="AB45" s="177"/>
      <c r="AC45" s="177"/>
      <c r="AD45" s="177"/>
      <c r="AE45" s="177"/>
      <c r="AF45" s="177"/>
      <c r="AG45" s="177"/>
      <c r="AH45" s="178"/>
      <c r="AI45" s="160" t="str">
        <f t="shared" si="12"/>
        <v/>
      </c>
      <c r="AJ45" s="161"/>
      <c r="AK45" s="160" t="str">
        <f t="shared" si="13"/>
        <v/>
      </c>
      <c r="AL45" s="161"/>
      <c r="AM45" s="172" t="str">
        <f t="shared" si="10"/>
        <v/>
      </c>
      <c r="AN45" s="173"/>
      <c r="AO45" s="223" t="str">
        <f ca="1">IFERROR(VLOOKUP($O39,'3.出席記録'!$K:$AF,4,0),"")</f>
        <v/>
      </c>
      <c r="AP45" s="188"/>
      <c r="AQ45" s="214" t="str">
        <f ca="1">IFERROR(VLOOKUP($O39,'3.出席記録'!$K:$AF,6,0)&amp;"","")</f>
        <v/>
      </c>
      <c r="AR45" s="215" t="str">
        <f ca="1">IFERROR(VLOOKUP($O39,'3.出席記録'!$K:$AF,7,0)&amp;"","")</f>
        <v/>
      </c>
      <c r="AS45" s="216" t="str">
        <f>IFERROR(VLOOKUP($O39,#REF!,6,0),"")</f>
        <v/>
      </c>
      <c r="AT45" s="215" t="str">
        <f ca="1">IFERROR(VLOOKUP($O39,'3.出席記録'!$K:$AF,8,0)&amp;"","")</f>
        <v/>
      </c>
      <c r="AU45" s="216" t="str">
        <f>IFERROR(VLOOKUP($O39,#REF!,6,0),"")</f>
        <v/>
      </c>
      <c r="AV45" s="217" t="str">
        <f ca="1">IFERROR(VLOOKUP($O39,'3.出席記録'!$K:$AF,9,0)&amp;"","")</f>
        <v/>
      </c>
      <c r="AW45" s="218" t="str">
        <f>IFERROR(VLOOKUP($O39,#REF!,6,0),"")</f>
        <v/>
      </c>
      <c r="AX45" s="218" t="str">
        <f>IFERROR(VLOOKUP($O39,#REF!,6,0),"")</f>
        <v/>
      </c>
      <c r="AY45" s="218" t="str">
        <f>IFERROR(VLOOKUP($O39,#REF!,6,0),"")</f>
        <v/>
      </c>
      <c r="AZ45" s="218" t="str">
        <f>IFERROR(VLOOKUP($O39,#REF!,6,0),"")</f>
        <v/>
      </c>
      <c r="BA45" s="218" t="str">
        <f>IFERROR(VLOOKUP($O39,#REF!,6,0),"")</f>
        <v/>
      </c>
      <c r="BB45" s="219" t="str">
        <f>IFERROR(VLOOKUP($O39,#REF!,6,0),"")</f>
        <v/>
      </c>
      <c r="BC45" s="58"/>
      <c r="BD45" s="58"/>
    </row>
    <row r="46" spans="2:57" ht="10.5" customHeight="1" x14ac:dyDescent="0.55000000000000004">
      <c r="B46" s="29" t="str">
        <f t="shared" si="11"/>
        <v>0</v>
      </c>
      <c r="C46" s="29" t="str">
        <f t="shared" si="2"/>
        <v>A27</v>
      </c>
      <c r="D46" s="29" t="str">
        <f>IFERROR(VLOOKUP(C46,'4.学習記録'!$Z:$AA,2,0),"")</f>
        <v/>
      </c>
      <c r="E46" s="29" t="str">
        <f t="shared" si="3"/>
        <v/>
      </c>
      <c r="F46" s="29" t="str">
        <f t="shared" si="4"/>
        <v/>
      </c>
      <c r="G46" s="29" t="str">
        <f>IFERROR(VLOOKUP(LEFT($D46,4)*1,教育課程!$H:$K,3,0),"")</f>
        <v/>
      </c>
      <c r="H46" s="29" t="str">
        <f>IFERROR(VLOOKUP(LEFT($D46,4)*1,教育課程!$H:$K,4,0),"")</f>
        <v/>
      </c>
      <c r="I46" s="29" t="str">
        <f>IF(G46="教科なし","",IF(G46="学校設定教科","(学)"&amp;IFERROR(VLOOKUP($C46,'4.学習記録'!$Z:$AN,14,0),""),G46))</f>
        <v/>
      </c>
      <c r="J46" s="29" t="str">
        <f>IF(H46="学校設定科目",IFERROR("(学)"&amp;VLOOKUP($C46,'4.学習記録'!$Z:$AN,15,0),""),H46)</f>
        <v/>
      </c>
      <c r="K46" s="29" t="str">
        <f t="shared" si="0"/>
        <v/>
      </c>
      <c r="L46" s="29" t="str">
        <f t="shared" si="1"/>
        <v/>
      </c>
      <c r="M46" s="29" t="str">
        <f t="shared" si="5"/>
        <v/>
      </c>
      <c r="Q46" s="206" t="str">
        <f t="shared" si="6"/>
        <v/>
      </c>
      <c r="R46" s="160"/>
      <c r="S46" s="174" t="str">
        <f t="shared" si="7"/>
        <v/>
      </c>
      <c r="T46" s="175"/>
      <c r="U46" s="175"/>
      <c r="V46" s="175"/>
      <c r="W46" s="175"/>
      <c r="X46" s="172"/>
      <c r="Y46" s="176" t="str">
        <f t="shared" si="8"/>
        <v/>
      </c>
      <c r="Z46" s="177"/>
      <c r="AA46" s="177"/>
      <c r="AB46" s="177"/>
      <c r="AC46" s="177"/>
      <c r="AD46" s="177"/>
      <c r="AE46" s="177"/>
      <c r="AF46" s="177"/>
      <c r="AG46" s="177"/>
      <c r="AH46" s="178"/>
      <c r="AI46" s="160" t="str">
        <f t="shared" si="12"/>
        <v/>
      </c>
      <c r="AJ46" s="161"/>
      <c r="AK46" s="160" t="str">
        <f t="shared" si="13"/>
        <v/>
      </c>
      <c r="AL46" s="161"/>
      <c r="AM46" s="172" t="str">
        <f t="shared" si="10"/>
        <v/>
      </c>
      <c r="AN46" s="173"/>
      <c r="AO46" s="223"/>
      <c r="AP46" s="188"/>
      <c r="AQ46" s="186"/>
      <c r="AR46" s="192"/>
      <c r="AS46" s="194"/>
      <c r="AT46" s="192"/>
      <c r="AU46" s="194"/>
      <c r="AV46" s="220"/>
      <c r="AW46" s="221"/>
      <c r="AX46" s="221"/>
      <c r="AY46" s="221"/>
      <c r="AZ46" s="221"/>
      <c r="BA46" s="221"/>
      <c r="BB46" s="222"/>
      <c r="BC46" s="41"/>
      <c r="BD46" s="41"/>
    </row>
    <row r="47" spans="2:57" ht="10.5" customHeight="1" x14ac:dyDescent="0.55000000000000004">
      <c r="B47" s="29" t="str">
        <f t="shared" si="11"/>
        <v>1</v>
      </c>
      <c r="C47" s="29" t="str">
        <f t="shared" si="2"/>
        <v>A28</v>
      </c>
      <c r="D47" s="29" t="str">
        <f>IFERROR(VLOOKUP(C47,'4.学習記録'!$Z:$AA,2,0),"")</f>
        <v/>
      </c>
      <c r="E47" s="29" t="str">
        <f t="shared" si="3"/>
        <v/>
      </c>
      <c r="F47" s="29" t="str">
        <f t="shared" si="4"/>
        <v/>
      </c>
      <c r="G47" s="29" t="str">
        <f>IFERROR(VLOOKUP(LEFT($D47,4)*1,教育課程!$H:$K,3,0),"")</f>
        <v/>
      </c>
      <c r="H47" s="29" t="str">
        <f>IFERROR(VLOOKUP(LEFT($D47,4)*1,教育課程!$H:$K,4,0),"")</f>
        <v/>
      </c>
      <c r="I47" s="29" t="str">
        <f>IF(G47="教科なし","",IF(G47="学校設定教科","(学)"&amp;IFERROR(VLOOKUP($C47,'4.学習記録'!$Z:$AN,14,0),""),G47))</f>
        <v/>
      </c>
      <c r="J47" s="29" t="str">
        <f>IF(H47="学校設定科目",IFERROR("(学)"&amp;VLOOKUP($C47,'4.学習記録'!$Z:$AN,15,0),""),H47)</f>
        <v/>
      </c>
      <c r="K47" s="29" t="str">
        <f t="shared" si="0"/>
        <v/>
      </c>
      <c r="L47" s="29" t="str">
        <f t="shared" si="1"/>
        <v/>
      </c>
      <c r="M47" s="29" t="str">
        <f t="shared" si="5"/>
        <v/>
      </c>
      <c r="Q47" s="206" t="str">
        <f t="shared" si="6"/>
        <v/>
      </c>
      <c r="R47" s="160"/>
      <c r="S47" s="174" t="str">
        <f t="shared" si="7"/>
        <v/>
      </c>
      <c r="T47" s="175"/>
      <c r="U47" s="175"/>
      <c r="V47" s="175"/>
      <c r="W47" s="175"/>
      <c r="X47" s="172"/>
      <c r="Y47" s="176" t="str">
        <f t="shared" si="8"/>
        <v/>
      </c>
      <c r="Z47" s="177"/>
      <c r="AA47" s="177"/>
      <c r="AB47" s="177"/>
      <c r="AC47" s="177"/>
      <c r="AD47" s="177"/>
      <c r="AE47" s="177"/>
      <c r="AF47" s="177"/>
      <c r="AG47" s="177"/>
      <c r="AH47" s="178"/>
      <c r="AI47" s="160" t="str">
        <f t="shared" si="12"/>
        <v/>
      </c>
      <c r="AJ47" s="161"/>
      <c r="AK47" s="160" t="str">
        <f t="shared" si="13"/>
        <v/>
      </c>
      <c r="AL47" s="161"/>
      <c r="AM47" s="172" t="str">
        <f t="shared" si="10"/>
        <v/>
      </c>
      <c r="AN47" s="173"/>
      <c r="AO47" s="223" t="str">
        <f ca="1">IFERROR(VLOOKUP($O41,'3.出席記録'!$K:$AF,4,0),"")</f>
        <v/>
      </c>
      <c r="AP47" s="188"/>
      <c r="AQ47" s="214" t="str">
        <f ca="1">IFERROR(VLOOKUP($O41,'3.出席記録'!$K:$AF,6,0)&amp;"","")</f>
        <v/>
      </c>
      <c r="AR47" s="215" t="str">
        <f ca="1">IFERROR(VLOOKUP($O41,'3.出席記録'!$K:$AF,7,0)&amp;"","")</f>
        <v/>
      </c>
      <c r="AS47" s="216" t="str">
        <f>IFERROR(VLOOKUP($O41,#REF!,6,0),"")</f>
        <v/>
      </c>
      <c r="AT47" s="215" t="str">
        <f ca="1">IFERROR(VLOOKUP($O41,'3.出席記録'!$K:$AF,8,0)&amp;"","")</f>
        <v/>
      </c>
      <c r="AU47" s="216" t="str">
        <f>IFERROR(VLOOKUP($O41,#REF!,6,0),"")</f>
        <v/>
      </c>
      <c r="AV47" s="217" t="str">
        <f ca="1">IFERROR(VLOOKUP($O41,'3.出席記録'!$K:$AF,9,0)&amp;"","")</f>
        <v/>
      </c>
      <c r="AW47" s="218" t="str">
        <f>IFERROR(VLOOKUP($O41,#REF!,6,0),"")</f>
        <v/>
      </c>
      <c r="AX47" s="218" t="str">
        <f>IFERROR(VLOOKUP($O41,#REF!,6,0),"")</f>
        <v/>
      </c>
      <c r="AY47" s="218" t="str">
        <f>IFERROR(VLOOKUP($O41,#REF!,6,0),"")</f>
        <v/>
      </c>
      <c r="AZ47" s="218" t="str">
        <f>IFERROR(VLOOKUP($O41,#REF!,6,0),"")</f>
        <v/>
      </c>
      <c r="BA47" s="218" t="str">
        <f>IFERROR(VLOOKUP($O41,#REF!,6,0),"")</f>
        <v/>
      </c>
      <c r="BB47" s="219" t="str">
        <f>IFERROR(VLOOKUP($O41,#REF!,6,0),"")</f>
        <v/>
      </c>
      <c r="BC47" s="41"/>
      <c r="BD47" s="41"/>
    </row>
    <row r="48" spans="2:57" ht="10.5" customHeight="1" x14ac:dyDescent="0.55000000000000004">
      <c r="B48" s="29" t="str">
        <f t="shared" si="11"/>
        <v>0</v>
      </c>
      <c r="C48" s="29" t="str">
        <f t="shared" si="2"/>
        <v>A29</v>
      </c>
      <c r="D48" s="29" t="str">
        <f>IFERROR(VLOOKUP(C48,'4.学習記録'!$Z:$AA,2,0),"")</f>
        <v/>
      </c>
      <c r="E48" s="29" t="str">
        <f t="shared" si="3"/>
        <v/>
      </c>
      <c r="F48" s="29" t="str">
        <f t="shared" si="4"/>
        <v/>
      </c>
      <c r="G48" s="29" t="str">
        <f>IFERROR(VLOOKUP(LEFT($D48,4)*1,教育課程!$H:$K,3,0),"")</f>
        <v/>
      </c>
      <c r="H48" s="29" t="str">
        <f>IFERROR(VLOOKUP(LEFT($D48,4)*1,教育課程!$H:$K,4,0),"")</f>
        <v/>
      </c>
      <c r="I48" s="29" t="str">
        <f>IF(G48="教科なし","",IF(G48="学校設定教科","(学)"&amp;IFERROR(VLOOKUP($C48,'4.学習記録'!$Z:$AN,14,0),""),G48))</f>
        <v/>
      </c>
      <c r="J48" s="29" t="str">
        <f>IF(H48="学校設定科目",IFERROR("(学)"&amp;VLOOKUP($C48,'4.学習記録'!$Z:$AN,15,0),""),H48)</f>
        <v/>
      </c>
      <c r="K48" s="29" t="str">
        <f t="shared" si="0"/>
        <v/>
      </c>
      <c r="L48" s="29" t="str">
        <f t="shared" si="1"/>
        <v/>
      </c>
      <c r="M48" s="29" t="str">
        <f t="shared" si="5"/>
        <v/>
      </c>
      <c r="Q48" s="206" t="str">
        <f t="shared" si="6"/>
        <v/>
      </c>
      <c r="R48" s="160"/>
      <c r="S48" s="174" t="str">
        <f t="shared" si="7"/>
        <v/>
      </c>
      <c r="T48" s="175"/>
      <c r="U48" s="175"/>
      <c r="V48" s="175"/>
      <c r="W48" s="175"/>
      <c r="X48" s="172"/>
      <c r="Y48" s="176" t="str">
        <f t="shared" si="8"/>
        <v/>
      </c>
      <c r="Z48" s="177"/>
      <c r="AA48" s="177"/>
      <c r="AB48" s="177"/>
      <c r="AC48" s="177"/>
      <c r="AD48" s="177"/>
      <c r="AE48" s="177"/>
      <c r="AF48" s="177"/>
      <c r="AG48" s="177"/>
      <c r="AH48" s="178"/>
      <c r="AI48" s="160" t="str">
        <f t="shared" si="12"/>
        <v/>
      </c>
      <c r="AJ48" s="161"/>
      <c r="AK48" s="160" t="str">
        <f t="shared" si="13"/>
        <v/>
      </c>
      <c r="AL48" s="161"/>
      <c r="AM48" s="172" t="str">
        <f t="shared" si="10"/>
        <v/>
      </c>
      <c r="AN48" s="173"/>
      <c r="AO48" s="223"/>
      <c r="AP48" s="188"/>
      <c r="AQ48" s="186"/>
      <c r="AR48" s="192"/>
      <c r="AS48" s="194"/>
      <c r="AT48" s="192"/>
      <c r="AU48" s="194"/>
      <c r="AV48" s="220"/>
      <c r="AW48" s="221"/>
      <c r="AX48" s="221"/>
      <c r="AY48" s="221"/>
      <c r="AZ48" s="221"/>
      <c r="BA48" s="221"/>
      <c r="BB48" s="222"/>
      <c r="BC48" s="41"/>
      <c r="BD48" s="41"/>
      <c r="BE48" s="121"/>
    </row>
    <row r="49" spans="2:56" ht="10.5" customHeight="1" x14ac:dyDescent="0.55000000000000004">
      <c r="B49" s="29" t="str">
        <f t="shared" si="11"/>
        <v>1</v>
      </c>
      <c r="C49" s="29" t="str">
        <f t="shared" si="2"/>
        <v>A30</v>
      </c>
      <c r="D49" s="29" t="str">
        <f>IFERROR(VLOOKUP(C49,'4.学習記録'!$Z:$AA,2,0),"")</f>
        <v/>
      </c>
      <c r="E49" s="29" t="str">
        <f t="shared" si="3"/>
        <v/>
      </c>
      <c r="F49" s="29" t="str">
        <f t="shared" si="4"/>
        <v/>
      </c>
      <c r="G49" s="29" t="str">
        <f>IFERROR(VLOOKUP(LEFT($D49,4)*1,教育課程!$H:$K,3,0),"")</f>
        <v/>
      </c>
      <c r="H49" s="29" t="str">
        <f>IFERROR(VLOOKUP(LEFT($D49,4)*1,教育課程!$H:$K,4,0),"")</f>
        <v/>
      </c>
      <c r="I49" s="29" t="str">
        <f>IF(G49="教科なし","",IF(G49="学校設定教科","(学)"&amp;IFERROR(VLOOKUP($C49,'4.学習記録'!$Z:$AN,14,0),""),G49))</f>
        <v/>
      </c>
      <c r="J49" s="29" t="str">
        <f>IF(H49="学校設定科目",IFERROR("(学)"&amp;VLOOKUP($C49,'4.学習記録'!$Z:$AN,15,0),""),H49)</f>
        <v/>
      </c>
      <c r="K49" s="29" t="str">
        <f t="shared" si="0"/>
        <v/>
      </c>
      <c r="L49" s="29" t="str">
        <f t="shared" si="1"/>
        <v/>
      </c>
      <c r="M49" s="29" t="str">
        <f t="shared" si="5"/>
        <v/>
      </c>
      <c r="Q49" s="206" t="str">
        <f t="shared" si="6"/>
        <v/>
      </c>
      <c r="R49" s="160"/>
      <c r="S49" s="174" t="str">
        <f t="shared" si="7"/>
        <v/>
      </c>
      <c r="T49" s="175"/>
      <c r="U49" s="175"/>
      <c r="V49" s="175"/>
      <c r="W49" s="175"/>
      <c r="X49" s="172"/>
      <c r="Y49" s="176" t="str">
        <f t="shared" si="8"/>
        <v/>
      </c>
      <c r="Z49" s="177"/>
      <c r="AA49" s="177"/>
      <c r="AB49" s="177"/>
      <c r="AC49" s="177"/>
      <c r="AD49" s="177"/>
      <c r="AE49" s="177"/>
      <c r="AF49" s="177"/>
      <c r="AG49" s="177"/>
      <c r="AH49" s="178"/>
      <c r="AI49" s="160" t="str">
        <f t="shared" si="12"/>
        <v/>
      </c>
      <c r="AJ49" s="161"/>
      <c r="AK49" s="160" t="str">
        <f t="shared" si="13"/>
        <v/>
      </c>
      <c r="AL49" s="161"/>
      <c r="AM49" s="172" t="str">
        <f t="shared" si="10"/>
        <v/>
      </c>
      <c r="AN49" s="173"/>
      <c r="AO49" s="223" t="str">
        <f ca="1">IFERROR(VLOOKUP($O43,'3.出席記録'!$K:$AF,4,0),"")</f>
        <v/>
      </c>
      <c r="AP49" s="188"/>
      <c r="AQ49" s="214" t="str">
        <f ca="1">IFERROR(VLOOKUP($O43,'3.出席記録'!$K:$AF,6,0)&amp;"","")</f>
        <v/>
      </c>
      <c r="AR49" s="215" t="str">
        <f ca="1">IFERROR(VLOOKUP($O43,'3.出席記録'!$K:$AF,7,0)&amp;"","")</f>
        <v/>
      </c>
      <c r="AS49" s="216" t="str">
        <f>IFERROR(VLOOKUP($O43,#REF!,6,0),"")</f>
        <v/>
      </c>
      <c r="AT49" s="215" t="str">
        <f ca="1">IFERROR(VLOOKUP($O43,'3.出席記録'!$K:$AF,8,0)&amp;"","")</f>
        <v/>
      </c>
      <c r="AU49" s="216" t="str">
        <f>IFERROR(VLOOKUP($O43,#REF!,6,0),"")</f>
        <v/>
      </c>
      <c r="AV49" s="217" t="str">
        <f ca="1">IFERROR(VLOOKUP($O43,'3.出席記録'!$K:$AF,9,0)&amp;"","")</f>
        <v/>
      </c>
      <c r="AW49" s="218" t="str">
        <f>IFERROR(VLOOKUP($O43,#REF!,6,0),"")</f>
        <v/>
      </c>
      <c r="AX49" s="218" t="str">
        <f>IFERROR(VLOOKUP($O43,#REF!,6,0),"")</f>
        <v/>
      </c>
      <c r="AY49" s="218" t="str">
        <f>IFERROR(VLOOKUP($O43,#REF!,6,0),"")</f>
        <v/>
      </c>
      <c r="AZ49" s="218" t="str">
        <f>IFERROR(VLOOKUP($O43,#REF!,6,0),"")</f>
        <v/>
      </c>
      <c r="BA49" s="218" t="str">
        <f>IFERROR(VLOOKUP($O43,#REF!,6,0),"")</f>
        <v/>
      </c>
      <c r="BB49" s="219" t="str">
        <f>IFERROR(VLOOKUP($O43,#REF!,6,0),"")</f>
        <v/>
      </c>
      <c r="BC49" s="41"/>
      <c r="BD49" s="41"/>
    </row>
    <row r="50" spans="2:56" ht="10.5" customHeight="1" thickBot="1" x14ac:dyDescent="0.6">
      <c r="B50" s="29" t="str">
        <f t="shared" si="11"/>
        <v>0</v>
      </c>
      <c r="C50" s="29" t="str">
        <f t="shared" si="2"/>
        <v>A31</v>
      </c>
      <c r="D50" s="29" t="str">
        <f>IFERROR(VLOOKUP(C50,'4.学習記録'!$Z:$AA,2,0),"")</f>
        <v/>
      </c>
      <c r="E50" s="29" t="str">
        <f t="shared" si="3"/>
        <v/>
      </c>
      <c r="F50" s="29" t="str">
        <f t="shared" si="4"/>
        <v/>
      </c>
      <c r="G50" s="29" t="str">
        <f>IFERROR(VLOOKUP(LEFT($D50,4)*1,教育課程!$H:$K,3,0),"")</f>
        <v/>
      </c>
      <c r="H50" s="29" t="str">
        <f>IFERROR(VLOOKUP(LEFT($D50,4)*1,教育課程!$H:$K,4,0),"")</f>
        <v/>
      </c>
      <c r="I50" s="29" t="str">
        <f>IF(G50="教科なし","",IF(G50="学校設定教科","(学)"&amp;IFERROR(VLOOKUP($C50,'4.学習記録'!$Z:$AN,14,0),""),G50))</f>
        <v/>
      </c>
      <c r="J50" s="29" t="str">
        <f>IF(H50="学校設定科目",IFERROR("(学)"&amp;VLOOKUP($C50,'4.学習記録'!$Z:$AN,15,0),""),H50)</f>
        <v/>
      </c>
      <c r="K50" s="29" t="str">
        <f t="shared" si="0"/>
        <v/>
      </c>
      <c r="L50" s="29" t="str">
        <f t="shared" si="1"/>
        <v/>
      </c>
      <c r="M50" s="29" t="str">
        <f t="shared" si="5"/>
        <v/>
      </c>
      <c r="Q50" s="206" t="str">
        <f t="shared" si="6"/>
        <v/>
      </c>
      <c r="R50" s="160"/>
      <c r="S50" s="174" t="str">
        <f t="shared" si="7"/>
        <v/>
      </c>
      <c r="T50" s="175"/>
      <c r="U50" s="175"/>
      <c r="V50" s="175"/>
      <c r="W50" s="175"/>
      <c r="X50" s="172"/>
      <c r="Y50" s="176" t="str">
        <f t="shared" si="8"/>
        <v/>
      </c>
      <c r="Z50" s="177"/>
      <c r="AA50" s="177"/>
      <c r="AB50" s="177"/>
      <c r="AC50" s="177"/>
      <c r="AD50" s="177"/>
      <c r="AE50" s="177"/>
      <c r="AF50" s="177"/>
      <c r="AG50" s="177"/>
      <c r="AH50" s="178"/>
      <c r="AI50" s="160" t="str">
        <f t="shared" si="12"/>
        <v/>
      </c>
      <c r="AJ50" s="161"/>
      <c r="AK50" s="160" t="str">
        <f t="shared" si="13"/>
        <v/>
      </c>
      <c r="AL50" s="161"/>
      <c r="AM50" s="172" t="str">
        <f t="shared" si="10"/>
        <v/>
      </c>
      <c r="AN50" s="173"/>
      <c r="AO50" s="243"/>
      <c r="AP50" s="244"/>
      <c r="AQ50" s="237"/>
      <c r="AR50" s="238"/>
      <c r="AS50" s="239"/>
      <c r="AT50" s="238"/>
      <c r="AU50" s="239"/>
      <c r="AV50" s="240"/>
      <c r="AW50" s="241"/>
      <c r="AX50" s="241"/>
      <c r="AY50" s="241"/>
      <c r="AZ50" s="241"/>
      <c r="BA50" s="241"/>
      <c r="BB50" s="242"/>
      <c r="BC50" s="41"/>
      <c r="BD50" s="41"/>
    </row>
    <row r="51" spans="2:56" ht="10.5" customHeight="1" thickBot="1" x14ac:dyDescent="0.6">
      <c r="B51" s="29" t="str">
        <f t="shared" si="11"/>
        <v>1</v>
      </c>
      <c r="C51" s="29" t="str">
        <f t="shared" si="2"/>
        <v>A32</v>
      </c>
      <c r="D51" s="29" t="str">
        <f>IFERROR(VLOOKUP(C51,'4.学習記録'!$Z:$AA,2,0),"")</f>
        <v/>
      </c>
      <c r="E51" s="29" t="str">
        <f t="shared" si="3"/>
        <v/>
      </c>
      <c r="F51" s="29" t="str">
        <f t="shared" si="4"/>
        <v/>
      </c>
      <c r="G51" s="29" t="str">
        <f>IFERROR(VLOOKUP(LEFT($D51,4)*1,教育課程!$H:$K,3,0),"")</f>
        <v/>
      </c>
      <c r="H51" s="29" t="str">
        <f>IFERROR(VLOOKUP(LEFT($D51,4)*1,教育課程!$H:$K,4,0),"")</f>
        <v/>
      </c>
      <c r="I51" s="29" t="str">
        <f>IF(G51="教科なし","",IF(G51="学校設定教科","(学)"&amp;IFERROR(VLOOKUP($C51,'4.学習記録'!$Z:$AN,14,0),""),G51))</f>
        <v/>
      </c>
      <c r="J51" s="29" t="str">
        <f>IF(H51="学校設定科目",IFERROR("(学)"&amp;VLOOKUP($C51,'4.学習記録'!$Z:$AN,15,0),""),H51)</f>
        <v/>
      </c>
      <c r="K51" s="29" t="str">
        <f t="shared" si="0"/>
        <v/>
      </c>
      <c r="L51" s="29" t="str">
        <f t="shared" si="1"/>
        <v/>
      </c>
      <c r="M51" s="29" t="str">
        <f t="shared" si="5"/>
        <v/>
      </c>
      <c r="Q51" s="206" t="str">
        <f t="shared" si="6"/>
        <v/>
      </c>
      <c r="R51" s="160"/>
      <c r="S51" s="174" t="str">
        <f t="shared" si="7"/>
        <v/>
      </c>
      <c r="T51" s="175"/>
      <c r="U51" s="175"/>
      <c r="V51" s="175"/>
      <c r="W51" s="175"/>
      <c r="X51" s="172"/>
      <c r="Y51" s="176" t="str">
        <f t="shared" si="8"/>
        <v/>
      </c>
      <c r="Z51" s="177"/>
      <c r="AA51" s="177"/>
      <c r="AB51" s="177"/>
      <c r="AC51" s="177"/>
      <c r="AD51" s="177"/>
      <c r="AE51" s="177"/>
      <c r="AF51" s="177"/>
      <c r="AG51" s="177"/>
      <c r="AH51" s="178"/>
      <c r="AI51" s="160" t="str">
        <f t="shared" si="12"/>
        <v/>
      </c>
      <c r="AJ51" s="161"/>
      <c r="AK51" s="160" t="str">
        <f t="shared" si="13"/>
        <v/>
      </c>
      <c r="AL51" s="161"/>
      <c r="AM51" s="172" t="str">
        <f t="shared" si="10"/>
        <v/>
      </c>
      <c r="AN51" s="173"/>
      <c r="AO51" s="235" t="s">
        <v>3</v>
      </c>
      <c r="AP51" s="235"/>
      <c r="AQ51" s="235"/>
      <c r="AR51" s="235"/>
      <c r="AS51" s="235"/>
      <c r="AT51" s="235"/>
      <c r="AU51" s="235"/>
      <c r="AV51" s="235"/>
      <c r="AW51" s="235"/>
      <c r="AX51" s="235"/>
      <c r="AY51" s="235"/>
      <c r="AZ51" s="235"/>
      <c r="BA51" s="235"/>
      <c r="BB51" s="236"/>
      <c r="BC51" s="41"/>
      <c r="BD51" s="41"/>
    </row>
    <row r="52" spans="2:56" ht="10.5" customHeight="1" thickTop="1" x14ac:dyDescent="0.55000000000000004">
      <c r="B52" s="29" t="str">
        <f t="shared" si="11"/>
        <v>0</v>
      </c>
      <c r="C52" s="29" t="str">
        <f t="shared" si="2"/>
        <v>A33</v>
      </c>
      <c r="D52" s="29" t="str">
        <f>IFERROR(VLOOKUP(C52,'4.学習記録'!$Z:$AA,2,0),"")</f>
        <v/>
      </c>
      <c r="E52" s="29" t="str">
        <f t="shared" ref="E52:E69" si="14">IFERROR(MID($D52,5,2)*1,"")</f>
        <v/>
      </c>
      <c r="F52" s="29" t="str">
        <f t="shared" si="4"/>
        <v/>
      </c>
      <c r="G52" s="29" t="str">
        <f>IFERROR(VLOOKUP(LEFT($D52,4)*1,教育課程!$H:$K,3,0),"")</f>
        <v/>
      </c>
      <c r="H52" s="29" t="str">
        <f>IFERROR(VLOOKUP(LEFT($D52,4)*1,教育課程!$H:$K,4,0),"")</f>
        <v/>
      </c>
      <c r="I52" s="29" t="str">
        <f>IF(G52="教科なし","",IF(G52="学校設定教科","(学)"&amp;IFERROR(VLOOKUP($C52,'4.学習記録'!$Z:$AN,14,0),""),G52))</f>
        <v/>
      </c>
      <c r="J52" s="29" t="str">
        <f>IF(H52="学校設定科目",IFERROR("(学)"&amp;VLOOKUP($C52,'4.学習記録'!$Z:$AN,15,0),""),H52)</f>
        <v/>
      </c>
      <c r="K52" s="29" t="str">
        <f t="shared" ref="K52:K69" si="15">IFERROR(MID($D52,7,1)*1,"")</f>
        <v/>
      </c>
      <c r="L52" s="29" t="str">
        <f t="shared" ref="L52:L69" si="16">IFERROR(MID($D52,8,1)*1,"")</f>
        <v/>
      </c>
      <c r="M52" s="29" t="str">
        <f t="shared" si="5"/>
        <v/>
      </c>
      <c r="Q52" s="206" t="str">
        <f t="shared" si="6"/>
        <v/>
      </c>
      <c r="R52" s="160"/>
      <c r="S52" s="174" t="str">
        <f t="shared" si="7"/>
        <v/>
      </c>
      <c r="T52" s="175"/>
      <c r="U52" s="175"/>
      <c r="V52" s="175"/>
      <c r="W52" s="175"/>
      <c r="X52" s="172"/>
      <c r="Y52" s="176" t="str">
        <f t="shared" si="8"/>
        <v/>
      </c>
      <c r="Z52" s="177"/>
      <c r="AA52" s="177"/>
      <c r="AB52" s="177"/>
      <c r="AC52" s="177"/>
      <c r="AD52" s="177"/>
      <c r="AE52" s="177"/>
      <c r="AF52" s="177"/>
      <c r="AG52" s="177"/>
      <c r="AH52" s="178"/>
      <c r="AI52" s="160" t="str">
        <f t="shared" si="12"/>
        <v/>
      </c>
      <c r="AJ52" s="161"/>
      <c r="AK52" s="160" t="str">
        <f t="shared" si="13"/>
        <v/>
      </c>
      <c r="AL52" s="161"/>
      <c r="AM52" s="172" t="str">
        <f t="shared" si="10"/>
        <v/>
      </c>
      <c r="AN52" s="173"/>
      <c r="AO52" s="265" t="str">
        <f>IF($O$64=1,'1.基礎情報'!$D$24&amp;"","")</f>
        <v/>
      </c>
      <c r="AP52" s="266"/>
      <c r="AQ52" s="266"/>
      <c r="AR52" s="266"/>
      <c r="AS52" s="266"/>
      <c r="AT52" s="266"/>
      <c r="AU52" s="266"/>
      <c r="AV52" s="266"/>
      <c r="AW52" s="266"/>
      <c r="AX52" s="266"/>
      <c r="AY52" s="266"/>
      <c r="AZ52" s="266"/>
      <c r="BA52" s="266"/>
      <c r="BB52" s="267"/>
      <c r="BC52" s="41"/>
      <c r="BD52" s="41"/>
    </row>
    <row r="53" spans="2:56" ht="10.5" customHeight="1" x14ac:dyDescent="0.55000000000000004">
      <c r="B53" s="29" t="str">
        <f t="shared" si="11"/>
        <v>1</v>
      </c>
      <c r="C53" s="29" t="str">
        <f t="shared" si="2"/>
        <v>A34</v>
      </c>
      <c r="D53" s="29" t="str">
        <f>IFERROR(VLOOKUP(C53,'4.学習記録'!$Z:$AA,2,0),"")</f>
        <v/>
      </c>
      <c r="E53" s="29" t="str">
        <f t="shared" si="14"/>
        <v/>
      </c>
      <c r="F53" s="29" t="str">
        <f t="shared" si="4"/>
        <v/>
      </c>
      <c r="G53" s="29" t="str">
        <f>IFERROR(VLOOKUP(LEFT($D53,4)*1,教育課程!$H:$K,3,0),"")</f>
        <v/>
      </c>
      <c r="H53" s="29" t="str">
        <f>IFERROR(VLOOKUP(LEFT($D53,4)*1,教育課程!$H:$K,4,0),"")</f>
        <v/>
      </c>
      <c r="I53" s="29" t="str">
        <f>IF(G53="教科なし","",IF(G53="学校設定教科","(学)"&amp;IFERROR(VLOOKUP($C53,'4.学習記録'!$Z:$AN,14,0),""),G53))</f>
        <v/>
      </c>
      <c r="J53" s="29" t="str">
        <f>IF(H53="学校設定科目",IFERROR("(学)"&amp;VLOOKUP($C53,'4.学習記録'!$Z:$AN,15,0),""),H53)</f>
        <v/>
      </c>
      <c r="K53" s="29" t="str">
        <f t="shared" si="15"/>
        <v/>
      </c>
      <c r="L53" s="29" t="str">
        <f t="shared" si="16"/>
        <v/>
      </c>
      <c r="M53" s="29" t="str">
        <f t="shared" si="5"/>
        <v/>
      </c>
      <c r="Q53" s="206" t="str">
        <f t="shared" si="6"/>
        <v/>
      </c>
      <c r="R53" s="160"/>
      <c r="S53" s="174" t="str">
        <f t="shared" si="7"/>
        <v/>
      </c>
      <c r="T53" s="175"/>
      <c r="U53" s="175"/>
      <c r="V53" s="175"/>
      <c r="W53" s="175"/>
      <c r="X53" s="172"/>
      <c r="Y53" s="176" t="str">
        <f t="shared" si="8"/>
        <v/>
      </c>
      <c r="Z53" s="177"/>
      <c r="AA53" s="177"/>
      <c r="AB53" s="177"/>
      <c r="AC53" s="177"/>
      <c r="AD53" s="177"/>
      <c r="AE53" s="177"/>
      <c r="AF53" s="177"/>
      <c r="AG53" s="177"/>
      <c r="AH53" s="178"/>
      <c r="AI53" s="160" t="str">
        <f t="shared" si="12"/>
        <v/>
      </c>
      <c r="AJ53" s="161"/>
      <c r="AK53" s="160" t="str">
        <f t="shared" si="13"/>
        <v/>
      </c>
      <c r="AL53" s="161"/>
      <c r="AM53" s="172" t="str">
        <f t="shared" si="10"/>
        <v/>
      </c>
      <c r="AN53" s="173"/>
      <c r="AO53" s="268"/>
      <c r="AP53" s="269"/>
      <c r="AQ53" s="269"/>
      <c r="AR53" s="269"/>
      <c r="AS53" s="269"/>
      <c r="AT53" s="269"/>
      <c r="AU53" s="269"/>
      <c r="AV53" s="269"/>
      <c r="AW53" s="269"/>
      <c r="AX53" s="269"/>
      <c r="AY53" s="269"/>
      <c r="AZ53" s="269"/>
      <c r="BA53" s="269"/>
      <c r="BB53" s="270"/>
      <c r="BC53" s="41"/>
      <c r="BD53" s="41"/>
    </row>
    <row r="54" spans="2:56" ht="10.5" customHeight="1" x14ac:dyDescent="0.55000000000000004">
      <c r="B54" s="29" t="str">
        <f t="shared" si="11"/>
        <v>0</v>
      </c>
      <c r="C54" s="29" t="str">
        <f t="shared" si="2"/>
        <v>A35</v>
      </c>
      <c r="D54" s="29" t="str">
        <f>IFERROR(VLOOKUP(C54,'4.学習記録'!$Z:$AA,2,0),"")</f>
        <v/>
      </c>
      <c r="E54" s="29" t="str">
        <f t="shared" si="14"/>
        <v/>
      </c>
      <c r="F54" s="29" t="str">
        <f t="shared" si="4"/>
        <v/>
      </c>
      <c r="G54" s="29" t="str">
        <f>IFERROR(VLOOKUP(LEFT($D54,4)*1,教育課程!$H:$K,3,0),"")</f>
        <v/>
      </c>
      <c r="H54" s="29" t="str">
        <f>IFERROR(VLOOKUP(LEFT($D54,4)*1,教育課程!$H:$K,4,0),"")</f>
        <v/>
      </c>
      <c r="I54" s="29" t="str">
        <f>IF(G54="教科なし","",IF(G54="学校設定教科","(学)"&amp;IFERROR(VLOOKUP($C54,'4.学習記録'!$Z:$AN,14,0),""),G54))</f>
        <v/>
      </c>
      <c r="J54" s="29" t="str">
        <f>IF(H54="学校設定科目",IFERROR("(学)"&amp;VLOOKUP($C54,'4.学習記録'!$Z:$AN,15,0),""),H54)</f>
        <v/>
      </c>
      <c r="K54" s="29" t="str">
        <f t="shared" si="15"/>
        <v/>
      </c>
      <c r="L54" s="29" t="str">
        <f t="shared" si="16"/>
        <v/>
      </c>
      <c r="M54" s="29" t="str">
        <f t="shared" si="5"/>
        <v/>
      </c>
      <c r="Q54" s="206" t="str">
        <f t="shared" si="6"/>
        <v/>
      </c>
      <c r="R54" s="160"/>
      <c r="S54" s="174" t="str">
        <f t="shared" si="7"/>
        <v/>
      </c>
      <c r="T54" s="175"/>
      <c r="U54" s="175"/>
      <c r="V54" s="175"/>
      <c r="W54" s="175"/>
      <c r="X54" s="172"/>
      <c r="Y54" s="176" t="str">
        <f t="shared" si="8"/>
        <v/>
      </c>
      <c r="Z54" s="177"/>
      <c r="AA54" s="177"/>
      <c r="AB54" s="177"/>
      <c r="AC54" s="177"/>
      <c r="AD54" s="177"/>
      <c r="AE54" s="177"/>
      <c r="AF54" s="177"/>
      <c r="AG54" s="177"/>
      <c r="AH54" s="178"/>
      <c r="AI54" s="160" t="str">
        <f t="shared" si="12"/>
        <v/>
      </c>
      <c r="AJ54" s="161"/>
      <c r="AK54" s="160" t="str">
        <f t="shared" si="13"/>
        <v/>
      </c>
      <c r="AL54" s="161"/>
      <c r="AM54" s="172" t="str">
        <f t="shared" si="10"/>
        <v/>
      </c>
      <c r="AN54" s="173"/>
      <c r="AO54" s="268"/>
      <c r="AP54" s="269"/>
      <c r="AQ54" s="269"/>
      <c r="AR54" s="269"/>
      <c r="AS54" s="269"/>
      <c r="AT54" s="269"/>
      <c r="AU54" s="269"/>
      <c r="AV54" s="269"/>
      <c r="AW54" s="269"/>
      <c r="AX54" s="269"/>
      <c r="AY54" s="269"/>
      <c r="AZ54" s="269"/>
      <c r="BA54" s="269"/>
      <c r="BB54" s="270"/>
      <c r="BC54" s="41"/>
      <c r="BD54" s="41"/>
    </row>
    <row r="55" spans="2:56" ht="10.5" customHeight="1" x14ac:dyDescent="0.55000000000000004">
      <c r="B55" s="29" t="str">
        <f t="shared" si="11"/>
        <v>1</v>
      </c>
      <c r="C55" s="29" t="str">
        <f t="shared" si="2"/>
        <v>A36</v>
      </c>
      <c r="D55" s="29" t="str">
        <f>IFERROR(VLOOKUP(C55,'4.学習記録'!$Z:$AA,2,0),"")</f>
        <v/>
      </c>
      <c r="E55" s="29" t="str">
        <f t="shared" si="14"/>
        <v/>
      </c>
      <c r="F55" s="29" t="str">
        <f t="shared" si="4"/>
        <v/>
      </c>
      <c r="G55" s="29" t="str">
        <f>IFERROR(VLOOKUP(LEFT($D55,4)*1,教育課程!$H:$K,3,0),"")</f>
        <v/>
      </c>
      <c r="H55" s="29" t="str">
        <f>IFERROR(VLOOKUP(LEFT($D55,4)*1,教育課程!$H:$K,4,0),"")</f>
        <v/>
      </c>
      <c r="I55" s="29" t="str">
        <f>IF(G55="教科なし","",IF(G55="学校設定教科","(学)"&amp;IFERROR(VLOOKUP($C55,'4.学習記録'!$Z:$AN,14,0),""),G55))</f>
        <v/>
      </c>
      <c r="J55" s="29" t="str">
        <f>IF(H55="学校設定科目",IFERROR("(学)"&amp;VLOOKUP($C55,'4.学習記録'!$Z:$AN,15,0),""),H55)</f>
        <v/>
      </c>
      <c r="K55" s="29" t="str">
        <f t="shared" si="15"/>
        <v/>
      </c>
      <c r="L55" s="29" t="str">
        <f t="shared" si="16"/>
        <v/>
      </c>
      <c r="M55" s="29" t="str">
        <f t="shared" si="5"/>
        <v/>
      </c>
      <c r="Q55" s="206" t="str">
        <f t="shared" si="6"/>
        <v/>
      </c>
      <c r="R55" s="160"/>
      <c r="S55" s="174" t="str">
        <f t="shared" si="7"/>
        <v/>
      </c>
      <c r="T55" s="175"/>
      <c r="U55" s="175"/>
      <c r="V55" s="175"/>
      <c r="W55" s="175"/>
      <c r="X55" s="172"/>
      <c r="Y55" s="176" t="str">
        <f t="shared" si="8"/>
        <v/>
      </c>
      <c r="Z55" s="177"/>
      <c r="AA55" s="177"/>
      <c r="AB55" s="177"/>
      <c r="AC55" s="177"/>
      <c r="AD55" s="177"/>
      <c r="AE55" s="177"/>
      <c r="AF55" s="177"/>
      <c r="AG55" s="177"/>
      <c r="AH55" s="178"/>
      <c r="AI55" s="160" t="str">
        <f t="shared" si="12"/>
        <v/>
      </c>
      <c r="AJ55" s="161"/>
      <c r="AK55" s="160" t="str">
        <f t="shared" si="13"/>
        <v/>
      </c>
      <c r="AL55" s="161"/>
      <c r="AM55" s="172" t="str">
        <f t="shared" si="10"/>
        <v/>
      </c>
      <c r="AN55" s="173"/>
      <c r="AO55" s="268"/>
      <c r="AP55" s="269"/>
      <c r="AQ55" s="269"/>
      <c r="AR55" s="269"/>
      <c r="AS55" s="269"/>
      <c r="AT55" s="269"/>
      <c r="AU55" s="269"/>
      <c r="AV55" s="269"/>
      <c r="AW55" s="269"/>
      <c r="AX55" s="269"/>
      <c r="AY55" s="269"/>
      <c r="AZ55" s="269"/>
      <c r="BA55" s="269"/>
      <c r="BB55" s="270"/>
      <c r="BC55" s="41"/>
      <c r="BD55" s="41"/>
    </row>
    <row r="56" spans="2:56" ht="10.5" customHeight="1" x14ac:dyDescent="0.55000000000000004">
      <c r="B56" s="29" t="str">
        <f t="shared" si="11"/>
        <v>0</v>
      </c>
      <c r="C56" s="29" t="str">
        <f t="shared" si="2"/>
        <v>A37</v>
      </c>
      <c r="D56" s="29" t="str">
        <f>IFERROR(VLOOKUP(C56,'4.学習記録'!$Z:$AA,2,0),"")</f>
        <v/>
      </c>
      <c r="E56" s="29" t="str">
        <f t="shared" si="14"/>
        <v/>
      </c>
      <c r="F56" s="29" t="str">
        <f t="shared" si="4"/>
        <v/>
      </c>
      <c r="G56" s="29" t="str">
        <f>IFERROR(VLOOKUP(LEFT($D56,4)*1,教育課程!$H:$K,3,0),"")</f>
        <v/>
      </c>
      <c r="H56" s="29" t="str">
        <f>IFERROR(VLOOKUP(LEFT($D56,4)*1,教育課程!$H:$K,4,0),"")</f>
        <v/>
      </c>
      <c r="I56" s="29" t="str">
        <f>IF(G56="教科なし","",IF(G56="学校設定教科","(学)"&amp;IFERROR(VLOOKUP($C56,'4.学習記録'!$Z:$AN,14,0),""),G56))</f>
        <v/>
      </c>
      <c r="J56" s="29" t="str">
        <f>IF(H56="学校設定科目",IFERROR("(学)"&amp;VLOOKUP($C56,'4.学習記録'!$Z:$AN,15,0),""),H56)</f>
        <v/>
      </c>
      <c r="K56" s="29" t="str">
        <f t="shared" si="15"/>
        <v/>
      </c>
      <c r="L56" s="29" t="str">
        <f t="shared" si="16"/>
        <v/>
      </c>
      <c r="M56" s="29" t="str">
        <f t="shared" si="5"/>
        <v/>
      </c>
      <c r="Q56" s="206" t="str">
        <f t="shared" si="6"/>
        <v/>
      </c>
      <c r="R56" s="160"/>
      <c r="S56" s="174" t="str">
        <f t="shared" si="7"/>
        <v/>
      </c>
      <c r="T56" s="175"/>
      <c r="U56" s="175"/>
      <c r="V56" s="175"/>
      <c r="W56" s="175"/>
      <c r="X56" s="172"/>
      <c r="Y56" s="176" t="str">
        <f t="shared" si="8"/>
        <v/>
      </c>
      <c r="Z56" s="177"/>
      <c r="AA56" s="177"/>
      <c r="AB56" s="177"/>
      <c r="AC56" s="177"/>
      <c r="AD56" s="177"/>
      <c r="AE56" s="177"/>
      <c r="AF56" s="177"/>
      <c r="AG56" s="177"/>
      <c r="AH56" s="178"/>
      <c r="AI56" s="160" t="str">
        <f t="shared" si="12"/>
        <v/>
      </c>
      <c r="AJ56" s="161"/>
      <c r="AK56" s="160" t="str">
        <f t="shared" si="13"/>
        <v/>
      </c>
      <c r="AL56" s="161"/>
      <c r="AM56" s="172" t="str">
        <f t="shared" si="10"/>
        <v/>
      </c>
      <c r="AN56" s="173"/>
      <c r="AO56" s="268"/>
      <c r="AP56" s="269"/>
      <c r="AQ56" s="269"/>
      <c r="AR56" s="269"/>
      <c r="AS56" s="269"/>
      <c r="AT56" s="269"/>
      <c r="AU56" s="269"/>
      <c r="AV56" s="269"/>
      <c r="AW56" s="269"/>
      <c r="AX56" s="269"/>
      <c r="AY56" s="269"/>
      <c r="AZ56" s="269"/>
      <c r="BA56" s="269"/>
      <c r="BB56" s="270"/>
      <c r="BC56" s="41"/>
      <c r="BD56" s="41"/>
    </row>
    <row r="57" spans="2:56" ht="10.5" customHeight="1" x14ac:dyDescent="0.55000000000000004">
      <c r="B57" s="29" t="str">
        <f t="shared" si="11"/>
        <v>1</v>
      </c>
      <c r="C57" s="29" t="str">
        <f t="shared" si="2"/>
        <v>A38</v>
      </c>
      <c r="D57" s="29" t="str">
        <f>IFERROR(VLOOKUP(C57,'4.学習記録'!$Z:$AA,2,0),"")</f>
        <v/>
      </c>
      <c r="E57" s="29" t="str">
        <f t="shared" si="14"/>
        <v/>
      </c>
      <c r="F57" s="29" t="str">
        <f t="shared" si="4"/>
        <v/>
      </c>
      <c r="G57" s="29" t="str">
        <f>IFERROR(VLOOKUP(LEFT($D57,4)*1,教育課程!$H:$K,3,0),"")</f>
        <v/>
      </c>
      <c r="H57" s="29" t="str">
        <f>IFERROR(VLOOKUP(LEFT($D57,4)*1,教育課程!$H:$K,4,0),"")</f>
        <v/>
      </c>
      <c r="I57" s="29" t="str">
        <f>IF(G57="教科なし","",IF(G57="学校設定教科","(学)"&amp;IFERROR(VLOOKUP($C57,'4.学習記録'!$Z:$AN,14,0),""),G57))</f>
        <v/>
      </c>
      <c r="J57" s="29" t="str">
        <f>IF(H57="学校設定科目",IFERROR("(学)"&amp;VLOOKUP($C57,'4.学習記録'!$Z:$AN,15,0),""),H57)</f>
        <v/>
      </c>
      <c r="K57" s="29" t="str">
        <f t="shared" si="15"/>
        <v/>
      </c>
      <c r="L57" s="29" t="str">
        <f t="shared" si="16"/>
        <v/>
      </c>
      <c r="M57" s="29" t="str">
        <f t="shared" si="5"/>
        <v/>
      </c>
      <c r="Q57" s="206" t="str">
        <f t="shared" si="6"/>
        <v/>
      </c>
      <c r="R57" s="160"/>
      <c r="S57" s="174" t="str">
        <f t="shared" si="7"/>
        <v/>
      </c>
      <c r="T57" s="175"/>
      <c r="U57" s="175"/>
      <c r="V57" s="175"/>
      <c r="W57" s="175"/>
      <c r="X57" s="172"/>
      <c r="Y57" s="176" t="str">
        <f t="shared" si="8"/>
        <v/>
      </c>
      <c r="Z57" s="177"/>
      <c r="AA57" s="177"/>
      <c r="AB57" s="177"/>
      <c r="AC57" s="177"/>
      <c r="AD57" s="177"/>
      <c r="AE57" s="177"/>
      <c r="AF57" s="177"/>
      <c r="AG57" s="177"/>
      <c r="AH57" s="178"/>
      <c r="AI57" s="160" t="str">
        <f t="shared" si="12"/>
        <v/>
      </c>
      <c r="AJ57" s="161"/>
      <c r="AK57" s="160" t="str">
        <f t="shared" si="13"/>
        <v/>
      </c>
      <c r="AL57" s="161"/>
      <c r="AM57" s="172" t="str">
        <f t="shared" si="10"/>
        <v/>
      </c>
      <c r="AN57" s="173"/>
      <c r="AO57" s="268"/>
      <c r="AP57" s="269"/>
      <c r="AQ57" s="269"/>
      <c r="AR57" s="269"/>
      <c r="AS57" s="269"/>
      <c r="AT57" s="269"/>
      <c r="AU57" s="269"/>
      <c r="AV57" s="269"/>
      <c r="AW57" s="269"/>
      <c r="AX57" s="269"/>
      <c r="AY57" s="269"/>
      <c r="AZ57" s="269"/>
      <c r="BA57" s="269"/>
      <c r="BB57" s="270"/>
      <c r="BC57" s="41"/>
      <c r="BD57" s="41"/>
    </row>
    <row r="58" spans="2:56" ht="10.5" customHeight="1" x14ac:dyDescent="0.55000000000000004">
      <c r="B58" s="29" t="str">
        <f t="shared" si="11"/>
        <v>0</v>
      </c>
      <c r="C58" s="29" t="str">
        <f t="shared" si="2"/>
        <v>A39</v>
      </c>
      <c r="D58" s="29" t="str">
        <f>IFERROR(VLOOKUP(C58,'4.学習記録'!$Z:$AA,2,0),"")</f>
        <v/>
      </c>
      <c r="E58" s="29" t="str">
        <f t="shared" si="14"/>
        <v/>
      </c>
      <c r="F58" s="29" t="str">
        <f t="shared" si="4"/>
        <v/>
      </c>
      <c r="G58" s="29" t="str">
        <f>IFERROR(VLOOKUP(LEFT($D58,4)*1,教育課程!$H:$K,3,0),"")</f>
        <v/>
      </c>
      <c r="H58" s="29" t="str">
        <f>IFERROR(VLOOKUP(LEFT($D58,4)*1,教育課程!$H:$K,4,0),"")</f>
        <v/>
      </c>
      <c r="I58" s="29" t="str">
        <f>IF(G58="教科なし","",IF(G58="学校設定教科","(学)"&amp;IFERROR(VLOOKUP($C58,'4.学習記録'!$Z:$AN,14,0),""),G58))</f>
        <v/>
      </c>
      <c r="J58" s="29" t="str">
        <f>IF(H58="学校設定科目",IFERROR("(学)"&amp;VLOOKUP($C58,'4.学習記録'!$Z:$AN,15,0),""),H58)</f>
        <v/>
      </c>
      <c r="K58" s="29" t="str">
        <f t="shared" si="15"/>
        <v/>
      </c>
      <c r="L58" s="29" t="str">
        <f t="shared" si="16"/>
        <v/>
      </c>
      <c r="M58" s="29" t="str">
        <f t="shared" si="5"/>
        <v/>
      </c>
      <c r="Q58" s="206" t="str">
        <f t="shared" si="6"/>
        <v/>
      </c>
      <c r="R58" s="160"/>
      <c r="S58" s="174" t="str">
        <f t="shared" si="7"/>
        <v/>
      </c>
      <c r="T58" s="175"/>
      <c r="U58" s="175"/>
      <c r="V58" s="175"/>
      <c r="W58" s="175"/>
      <c r="X58" s="172"/>
      <c r="Y58" s="176" t="str">
        <f t="shared" si="8"/>
        <v/>
      </c>
      <c r="Z58" s="177"/>
      <c r="AA58" s="177"/>
      <c r="AB58" s="177"/>
      <c r="AC58" s="177"/>
      <c r="AD58" s="177"/>
      <c r="AE58" s="177"/>
      <c r="AF58" s="177"/>
      <c r="AG58" s="177"/>
      <c r="AH58" s="178"/>
      <c r="AI58" s="160" t="str">
        <f t="shared" si="12"/>
        <v/>
      </c>
      <c r="AJ58" s="161"/>
      <c r="AK58" s="160" t="str">
        <f t="shared" si="13"/>
        <v/>
      </c>
      <c r="AL58" s="161"/>
      <c r="AM58" s="172" t="str">
        <f t="shared" si="10"/>
        <v/>
      </c>
      <c r="AN58" s="173"/>
      <c r="AO58" s="268"/>
      <c r="AP58" s="269"/>
      <c r="AQ58" s="269"/>
      <c r="AR58" s="269"/>
      <c r="AS58" s="269"/>
      <c r="AT58" s="269"/>
      <c r="AU58" s="269"/>
      <c r="AV58" s="269"/>
      <c r="AW58" s="269"/>
      <c r="AX58" s="269"/>
      <c r="AY58" s="269"/>
      <c r="AZ58" s="269"/>
      <c r="BA58" s="269"/>
      <c r="BB58" s="270"/>
      <c r="BC58" s="41"/>
      <c r="BD58" s="41"/>
    </row>
    <row r="59" spans="2:56" ht="10.5" customHeight="1" x14ac:dyDescent="0.55000000000000004">
      <c r="B59" s="29" t="str">
        <f t="shared" si="11"/>
        <v>1</v>
      </c>
      <c r="C59" s="29" t="str">
        <f t="shared" si="2"/>
        <v>A40</v>
      </c>
      <c r="D59" s="29" t="str">
        <f>IFERROR(VLOOKUP(C59,'4.学習記録'!$Z:$AA,2,0),"")</f>
        <v/>
      </c>
      <c r="E59" s="29" t="str">
        <f t="shared" si="14"/>
        <v/>
      </c>
      <c r="F59" s="29" t="str">
        <f t="shared" si="4"/>
        <v/>
      </c>
      <c r="G59" s="29" t="str">
        <f>IFERROR(VLOOKUP(LEFT($D59,4)*1,教育課程!$H:$K,3,0),"")</f>
        <v/>
      </c>
      <c r="H59" s="29" t="str">
        <f>IFERROR(VLOOKUP(LEFT($D59,4)*1,教育課程!$H:$K,4,0),"")</f>
        <v/>
      </c>
      <c r="I59" s="29" t="str">
        <f>IF(G59="教科なし","",IF(G59="学校設定教科","(学)"&amp;IFERROR(VLOOKUP($C59,'4.学習記録'!$Z:$AN,14,0),""),G59))</f>
        <v/>
      </c>
      <c r="J59" s="29" t="str">
        <f>IF(H59="学校設定科目",IFERROR("(学)"&amp;VLOOKUP($C59,'4.学習記録'!$Z:$AN,15,0),""),H59)</f>
        <v/>
      </c>
      <c r="K59" s="29" t="str">
        <f t="shared" si="15"/>
        <v/>
      </c>
      <c r="L59" s="29" t="str">
        <f t="shared" si="16"/>
        <v/>
      </c>
      <c r="M59" s="29" t="str">
        <f t="shared" si="5"/>
        <v/>
      </c>
      <c r="Q59" s="206" t="str">
        <f t="shared" si="6"/>
        <v/>
      </c>
      <c r="R59" s="160"/>
      <c r="S59" s="174" t="str">
        <f t="shared" si="7"/>
        <v/>
      </c>
      <c r="T59" s="175"/>
      <c r="U59" s="175"/>
      <c r="V59" s="175"/>
      <c r="W59" s="175"/>
      <c r="X59" s="172"/>
      <c r="Y59" s="176" t="str">
        <f t="shared" si="8"/>
        <v/>
      </c>
      <c r="Z59" s="177"/>
      <c r="AA59" s="177"/>
      <c r="AB59" s="177"/>
      <c r="AC59" s="177"/>
      <c r="AD59" s="177"/>
      <c r="AE59" s="177"/>
      <c r="AF59" s="177"/>
      <c r="AG59" s="177"/>
      <c r="AH59" s="178"/>
      <c r="AI59" s="160" t="str">
        <f t="shared" si="12"/>
        <v/>
      </c>
      <c r="AJ59" s="161"/>
      <c r="AK59" s="160" t="str">
        <f t="shared" si="13"/>
        <v/>
      </c>
      <c r="AL59" s="161"/>
      <c r="AM59" s="172" t="str">
        <f t="shared" si="10"/>
        <v/>
      </c>
      <c r="AN59" s="173"/>
      <c r="AO59" s="268"/>
      <c r="AP59" s="269"/>
      <c r="AQ59" s="269"/>
      <c r="AR59" s="269"/>
      <c r="AS59" s="269"/>
      <c r="AT59" s="269"/>
      <c r="AU59" s="269"/>
      <c r="AV59" s="269"/>
      <c r="AW59" s="269"/>
      <c r="AX59" s="269"/>
      <c r="AY59" s="269"/>
      <c r="AZ59" s="269"/>
      <c r="BA59" s="269"/>
      <c r="BB59" s="270"/>
      <c r="BC59" s="41"/>
      <c r="BD59" s="41"/>
    </row>
    <row r="60" spans="2:56" ht="10.5" customHeight="1" x14ac:dyDescent="0.55000000000000004">
      <c r="B60" s="29" t="str">
        <f t="shared" si="11"/>
        <v>0</v>
      </c>
      <c r="C60" s="29" t="str">
        <f t="shared" si="2"/>
        <v>A41</v>
      </c>
      <c r="D60" s="29" t="str">
        <f>IFERROR(VLOOKUP(C60,'4.学習記録'!$Z:$AA,2,0),"")</f>
        <v/>
      </c>
      <c r="E60" s="29" t="str">
        <f t="shared" si="14"/>
        <v/>
      </c>
      <c r="F60" s="29" t="str">
        <f t="shared" si="4"/>
        <v/>
      </c>
      <c r="G60" s="29" t="str">
        <f>IFERROR(VLOOKUP(LEFT($D60,4)*1,教育課程!$H:$K,3,0),"")</f>
        <v/>
      </c>
      <c r="H60" s="29" t="str">
        <f>IFERROR(VLOOKUP(LEFT($D60,4)*1,教育課程!$H:$K,4,0),"")</f>
        <v/>
      </c>
      <c r="I60" s="29" t="str">
        <f>IF(G60="教科なし","",IF(G60="学校設定教科","(学)"&amp;IFERROR(VLOOKUP($C60,'4.学習記録'!$Z:$AN,14,0),""),G60))</f>
        <v/>
      </c>
      <c r="J60" s="29" t="str">
        <f>IF(H60="学校設定科目",IFERROR("(学)"&amp;VLOOKUP($C60,'4.学習記録'!$Z:$AN,15,0),""),H60)</f>
        <v/>
      </c>
      <c r="K60" s="29" t="str">
        <f t="shared" si="15"/>
        <v/>
      </c>
      <c r="L60" s="29" t="str">
        <f t="shared" si="16"/>
        <v/>
      </c>
      <c r="M60" s="29" t="str">
        <f t="shared" si="5"/>
        <v/>
      </c>
      <c r="Q60" s="206" t="str">
        <f t="shared" si="6"/>
        <v/>
      </c>
      <c r="R60" s="160"/>
      <c r="S60" s="174" t="str">
        <f t="shared" si="7"/>
        <v/>
      </c>
      <c r="T60" s="175"/>
      <c r="U60" s="175"/>
      <c r="V60" s="175"/>
      <c r="W60" s="175"/>
      <c r="X60" s="172"/>
      <c r="Y60" s="176" t="str">
        <f t="shared" si="8"/>
        <v/>
      </c>
      <c r="Z60" s="177"/>
      <c r="AA60" s="177"/>
      <c r="AB60" s="177"/>
      <c r="AC60" s="177"/>
      <c r="AD60" s="177"/>
      <c r="AE60" s="177"/>
      <c r="AF60" s="177"/>
      <c r="AG60" s="177"/>
      <c r="AH60" s="178"/>
      <c r="AI60" s="160" t="str">
        <f t="shared" si="12"/>
        <v/>
      </c>
      <c r="AJ60" s="161"/>
      <c r="AK60" s="160" t="str">
        <f t="shared" si="13"/>
        <v/>
      </c>
      <c r="AL60" s="161"/>
      <c r="AM60" s="172" t="str">
        <f t="shared" si="10"/>
        <v/>
      </c>
      <c r="AN60" s="173"/>
      <c r="AO60" s="268"/>
      <c r="AP60" s="269"/>
      <c r="AQ60" s="269"/>
      <c r="AR60" s="269"/>
      <c r="AS60" s="269"/>
      <c r="AT60" s="269"/>
      <c r="AU60" s="269"/>
      <c r="AV60" s="269"/>
      <c r="AW60" s="269"/>
      <c r="AX60" s="269"/>
      <c r="AY60" s="269"/>
      <c r="AZ60" s="269"/>
      <c r="BA60" s="269"/>
      <c r="BB60" s="270"/>
      <c r="BC60" s="41"/>
      <c r="BD60" s="41"/>
    </row>
    <row r="61" spans="2:56" ht="10.5" customHeight="1" x14ac:dyDescent="0.55000000000000004">
      <c r="B61" s="29" t="str">
        <f t="shared" si="11"/>
        <v>1</v>
      </c>
      <c r="C61" s="29" t="str">
        <f t="shared" si="2"/>
        <v>A42</v>
      </c>
      <c r="D61" s="29" t="str">
        <f>IFERROR(VLOOKUP(C61,'4.学習記録'!$Z:$AA,2,0),"")</f>
        <v/>
      </c>
      <c r="E61" s="29" t="str">
        <f t="shared" si="14"/>
        <v/>
      </c>
      <c r="F61" s="29" t="str">
        <f t="shared" si="4"/>
        <v/>
      </c>
      <c r="G61" s="29" t="str">
        <f>IFERROR(VLOOKUP(LEFT($D61,4)*1,教育課程!$H:$K,3,0),"")</f>
        <v/>
      </c>
      <c r="H61" s="29" t="str">
        <f>IFERROR(VLOOKUP(LEFT($D61,4)*1,教育課程!$H:$K,4,0),"")</f>
        <v/>
      </c>
      <c r="I61" s="29" t="str">
        <f>IF(G61="教科なし","",IF(G61="学校設定教科","(学)"&amp;IFERROR(VLOOKUP($C61,'4.学習記録'!$Z:$AN,14,0),""),G61))</f>
        <v/>
      </c>
      <c r="J61" s="29" t="str">
        <f>IF(H61="学校設定科目",IFERROR("(学)"&amp;VLOOKUP($C61,'4.学習記録'!$Z:$AN,15,0),""),H61)</f>
        <v/>
      </c>
      <c r="K61" s="29" t="str">
        <f t="shared" si="15"/>
        <v/>
      </c>
      <c r="L61" s="29" t="str">
        <f t="shared" si="16"/>
        <v/>
      </c>
      <c r="M61" s="29" t="str">
        <f t="shared" si="5"/>
        <v/>
      </c>
      <c r="Q61" s="206" t="str">
        <f t="shared" si="6"/>
        <v/>
      </c>
      <c r="R61" s="160"/>
      <c r="S61" s="174" t="str">
        <f t="shared" si="7"/>
        <v/>
      </c>
      <c r="T61" s="175"/>
      <c r="U61" s="175"/>
      <c r="V61" s="175"/>
      <c r="W61" s="175"/>
      <c r="X61" s="172"/>
      <c r="Y61" s="176" t="str">
        <f t="shared" si="8"/>
        <v/>
      </c>
      <c r="Z61" s="177"/>
      <c r="AA61" s="177"/>
      <c r="AB61" s="177"/>
      <c r="AC61" s="177"/>
      <c r="AD61" s="177"/>
      <c r="AE61" s="177"/>
      <c r="AF61" s="177"/>
      <c r="AG61" s="177"/>
      <c r="AH61" s="178"/>
      <c r="AI61" s="160" t="str">
        <f t="shared" si="12"/>
        <v/>
      </c>
      <c r="AJ61" s="161"/>
      <c r="AK61" s="160" t="str">
        <f t="shared" si="13"/>
        <v/>
      </c>
      <c r="AL61" s="161"/>
      <c r="AM61" s="172" t="str">
        <f t="shared" si="10"/>
        <v/>
      </c>
      <c r="AN61" s="173"/>
      <c r="AO61" s="268"/>
      <c r="AP61" s="269"/>
      <c r="AQ61" s="269"/>
      <c r="AR61" s="269"/>
      <c r="AS61" s="269"/>
      <c r="AT61" s="269"/>
      <c r="AU61" s="269"/>
      <c r="AV61" s="269"/>
      <c r="AW61" s="269"/>
      <c r="AX61" s="269"/>
      <c r="AY61" s="269"/>
      <c r="AZ61" s="269"/>
      <c r="BA61" s="269"/>
      <c r="BB61" s="270"/>
      <c r="BC61" s="41"/>
      <c r="BD61" s="41"/>
    </row>
    <row r="62" spans="2:56" ht="10.5" customHeight="1" x14ac:dyDescent="0.55000000000000004">
      <c r="B62" s="29" t="str">
        <f t="shared" si="11"/>
        <v>0</v>
      </c>
      <c r="C62" s="29" t="str">
        <f t="shared" si="2"/>
        <v>A43</v>
      </c>
      <c r="D62" s="29" t="str">
        <f>IFERROR(VLOOKUP(C62,'4.学習記録'!$Z:$AA,2,0),"")</f>
        <v/>
      </c>
      <c r="E62" s="29" t="str">
        <f t="shared" si="14"/>
        <v/>
      </c>
      <c r="F62" s="29" t="str">
        <f t="shared" si="4"/>
        <v/>
      </c>
      <c r="G62" s="29" t="str">
        <f>IFERROR(VLOOKUP(LEFT($D62,4)*1,教育課程!$H:$K,3,0),"")</f>
        <v/>
      </c>
      <c r="H62" s="29" t="str">
        <f>IFERROR(VLOOKUP(LEFT($D62,4)*1,教育課程!$H:$K,4,0),"")</f>
        <v/>
      </c>
      <c r="I62" s="29" t="str">
        <f>IF(G62="教科なし","",IF(G62="学校設定教科","(学)"&amp;IFERROR(VLOOKUP($C62,'4.学習記録'!$Z:$AN,14,0),""),G62))</f>
        <v/>
      </c>
      <c r="J62" s="29" t="str">
        <f>IF(H62="学校設定科目",IFERROR("(学)"&amp;VLOOKUP($C62,'4.学習記録'!$Z:$AN,15,0),""),H62)</f>
        <v/>
      </c>
      <c r="K62" s="29" t="str">
        <f t="shared" si="15"/>
        <v/>
      </c>
      <c r="L62" s="29" t="str">
        <f t="shared" si="16"/>
        <v/>
      </c>
      <c r="M62" s="29" t="str">
        <f t="shared" si="5"/>
        <v/>
      </c>
      <c r="Q62" s="206" t="str">
        <f t="shared" si="6"/>
        <v/>
      </c>
      <c r="R62" s="160"/>
      <c r="S62" s="174" t="str">
        <f t="shared" si="7"/>
        <v/>
      </c>
      <c r="T62" s="175"/>
      <c r="U62" s="175"/>
      <c r="V62" s="175"/>
      <c r="W62" s="175"/>
      <c r="X62" s="172"/>
      <c r="Y62" s="176" t="str">
        <f t="shared" si="8"/>
        <v/>
      </c>
      <c r="Z62" s="177"/>
      <c r="AA62" s="177"/>
      <c r="AB62" s="177"/>
      <c r="AC62" s="177"/>
      <c r="AD62" s="177"/>
      <c r="AE62" s="177"/>
      <c r="AF62" s="177"/>
      <c r="AG62" s="177"/>
      <c r="AH62" s="178"/>
      <c r="AI62" s="160" t="str">
        <f t="shared" si="12"/>
        <v/>
      </c>
      <c r="AJ62" s="161"/>
      <c r="AK62" s="160" t="str">
        <f t="shared" si="13"/>
        <v/>
      </c>
      <c r="AL62" s="161"/>
      <c r="AM62" s="172" t="str">
        <f t="shared" si="10"/>
        <v/>
      </c>
      <c r="AN62" s="173"/>
      <c r="AO62" s="268"/>
      <c r="AP62" s="269"/>
      <c r="AQ62" s="269"/>
      <c r="AR62" s="269"/>
      <c r="AS62" s="269"/>
      <c r="AT62" s="269"/>
      <c r="AU62" s="269"/>
      <c r="AV62" s="269"/>
      <c r="AW62" s="269"/>
      <c r="AX62" s="269"/>
      <c r="AY62" s="269"/>
      <c r="AZ62" s="269"/>
      <c r="BA62" s="269"/>
      <c r="BB62" s="270"/>
      <c r="BC62" s="41"/>
      <c r="BD62" s="41"/>
    </row>
    <row r="63" spans="2:56" ht="10.5" customHeight="1" x14ac:dyDescent="0.55000000000000004">
      <c r="B63" s="29" t="str">
        <f t="shared" si="11"/>
        <v>1</v>
      </c>
      <c r="C63" s="29" t="str">
        <f t="shared" si="2"/>
        <v>A44</v>
      </c>
      <c r="D63" s="29" t="str">
        <f>IFERROR(VLOOKUP(C63,'4.学習記録'!$Z:$AA,2,0),"")</f>
        <v/>
      </c>
      <c r="E63" s="29" t="str">
        <f t="shared" si="14"/>
        <v/>
      </c>
      <c r="F63" s="29" t="str">
        <f t="shared" si="4"/>
        <v/>
      </c>
      <c r="G63" s="29" t="str">
        <f>IFERROR(VLOOKUP(LEFT($D63,4)*1,教育課程!$H:$K,3,0),"")</f>
        <v/>
      </c>
      <c r="H63" s="29" t="str">
        <f>IFERROR(VLOOKUP(LEFT($D63,4)*1,教育課程!$H:$K,4,0),"")</f>
        <v/>
      </c>
      <c r="I63" s="29" t="str">
        <f>IF(G63="教科なし","",IF(G63="学校設定教科","(学)"&amp;IFERROR(VLOOKUP($C63,'4.学習記録'!$Z:$AN,14,0),""),G63))</f>
        <v/>
      </c>
      <c r="J63" s="29" t="str">
        <f>IF(H63="学校設定科目",IFERROR("(学)"&amp;VLOOKUP($C63,'4.学習記録'!$Z:$AN,15,0),""),H63)</f>
        <v/>
      </c>
      <c r="K63" s="29" t="str">
        <f t="shared" si="15"/>
        <v/>
      </c>
      <c r="L63" s="29" t="str">
        <f t="shared" si="16"/>
        <v/>
      </c>
      <c r="M63" s="29" t="str">
        <f t="shared" si="5"/>
        <v/>
      </c>
      <c r="Q63" s="206" t="str">
        <f t="shared" si="6"/>
        <v/>
      </c>
      <c r="R63" s="160"/>
      <c r="S63" s="174" t="str">
        <f t="shared" si="7"/>
        <v/>
      </c>
      <c r="T63" s="175"/>
      <c r="U63" s="175"/>
      <c r="V63" s="175"/>
      <c r="W63" s="175"/>
      <c r="X63" s="172"/>
      <c r="Y63" s="176" t="str">
        <f t="shared" si="8"/>
        <v/>
      </c>
      <c r="Z63" s="177"/>
      <c r="AA63" s="177"/>
      <c r="AB63" s="177"/>
      <c r="AC63" s="177"/>
      <c r="AD63" s="177"/>
      <c r="AE63" s="177"/>
      <c r="AF63" s="177"/>
      <c r="AG63" s="177"/>
      <c r="AH63" s="178"/>
      <c r="AI63" s="160" t="str">
        <f t="shared" si="12"/>
        <v/>
      </c>
      <c r="AJ63" s="161"/>
      <c r="AK63" s="160" t="str">
        <f t="shared" si="13"/>
        <v/>
      </c>
      <c r="AL63" s="161"/>
      <c r="AM63" s="172" t="str">
        <f t="shared" si="10"/>
        <v/>
      </c>
      <c r="AN63" s="173"/>
      <c r="AO63" s="268"/>
      <c r="AP63" s="269"/>
      <c r="AQ63" s="269"/>
      <c r="AR63" s="269"/>
      <c r="AS63" s="269"/>
      <c r="AT63" s="269"/>
      <c r="AU63" s="269"/>
      <c r="AV63" s="269"/>
      <c r="AW63" s="269"/>
      <c r="AX63" s="269"/>
      <c r="AY63" s="269"/>
      <c r="AZ63" s="269"/>
      <c r="BA63" s="269"/>
      <c r="BB63" s="270"/>
      <c r="BC63" s="41"/>
      <c r="BD63" s="41"/>
    </row>
    <row r="64" spans="2:56" ht="10.5" customHeight="1" x14ac:dyDescent="0.55000000000000004">
      <c r="B64" s="29" t="str">
        <f t="shared" si="11"/>
        <v>0</v>
      </c>
      <c r="C64" s="29" t="str">
        <f t="shared" si="2"/>
        <v>A45</v>
      </c>
      <c r="D64" s="29" t="str">
        <f>IFERROR(VLOOKUP(C64,'4.学習記録'!$Z:$AA,2,0),"")</f>
        <v/>
      </c>
      <c r="E64" s="29" t="str">
        <f t="shared" si="14"/>
        <v/>
      </c>
      <c r="F64" s="29" t="str">
        <f t="shared" si="4"/>
        <v/>
      </c>
      <c r="G64" s="29" t="str">
        <f>IFERROR(VLOOKUP(LEFT($D64,4)*1,教育課程!$H:$K,3,0),"")</f>
        <v/>
      </c>
      <c r="H64" s="29" t="str">
        <f>IFERROR(VLOOKUP(LEFT($D64,4)*1,教育課程!$H:$K,4,0),"")</f>
        <v/>
      </c>
      <c r="I64" s="29" t="str">
        <f>IF(G64="教科なし","",IF(G64="学校設定教科","(学)"&amp;IFERROR(VLOOKUP($C64,'4.学習記録'!$Z:$AN,14,0),""),G64))</f>
        <v/>
      </c>
      <c r="J64" s="29" t="str">
        <f>IF(H64="学校設定科目",IFERROR("(学)"&amp;VLOOKUP($C64,'4.学習記録'!$Z:$AN,15,0),""),H64)</f>
        <v/>
      </c>
      <c r="K64" s="29" t="str">
        <f t="shared" si="15"/>
        <v/>
      </c>
      <c r="L64" s="29" t="str">
        <f t="shared" si="16"/>
        <v/>
      </c>
      <c r="M64" s="29" t="str">
        <f t="shared" si="5"/>
        <v/>
      </c>
      <c r="N64" s="29">
        <f>COUNTA('2.学籍記録'!$K$5:$O$5)</f>
        <v>0</v>
      </c>
      <c r="O64" s="36">
        <f>SEARCH($O$4,"ABCDE")</f>
        <v>1</v>
      </c>
      <c r="Q64" s="206" t="str">
        <f t="shared" si="6"/>
        <v/>
      </c>
      <c r="R64" s="160"/>
      <c r="S64" s="174" t="str">
        <f t="shared" si="7"/>
        <v/>
      </c>
      <c r="T64" s="175"/>
      <c r="U64" s="175"/>
      <c r="V64" s="175"/>
      <c r="W64" s="175"/>
      <c r="X64" s="172"/>
      <c r="Y64" s="176" t="str">
        <f t="shared" si="8"/>
        <v/>
      </c>
      <c r="Z64" s="177"/>
      <c r="AA64" s="177"/>
      <c r="AB64" s="177"/>
      <c r="AC64" s="177"/>
      <c r="AD64" s="177"/>
      <c r="AE64" s="177"/>
      <c r="AF64" s="177"/>
      <c r="AG64" s="177"/>
      <c r="AH64" s="178"/>
      <c r="AI64" s="160" t="str">
        <f t="shared" si="12"/>
        <v/>
      </c>
      <c r="AJ64" s="161"/>
      <c r="AK64" s="160" t="str">
        <f t="shared" si="13"/>
        <v/>
      </c>
      <c r="AL64" s="161"/>
      <c r="AM64" s="172" t="str">
        <f t="shared" si="10"/>
        <v/>
      </c>
      <c r="AN64" s="173"/>
      <c r="AO64" s="268"/>
      <c r="AP64" s="269"/>
      <c r="AQ64" s="269"/>
      <c r="AR64" s="269"/>
      <c r="AS64" s="269"/>
      <c r="AT64" s="269"/>
      <c r="AU64" s="269"/>
      <c r="AV64" s="269"/>
      <c r="AW64" s="269"/>
      <c r="AX64" s="269"/>
      <c r="AY64" s="269"/>
      <c r="AZ64" s="269"/>
      <c r="BA64" s="269"/>
      <c r="BB64" s="270"/>
      <c r="BC64" s="59"/>
      <c r="BD64" s="59"/>
    </row>
    <row r="65" spans="2:57" ht="10.5" customHeight="1" x14ac:dyDescent="0.55000000000000004">
      <c r="B65" s="29" t="str">
        <f t="shared" si="11"/>
        <v>1</v>
      </c>
      <c r="C65" s="29" t="str">
        <f t="shared" si="2"/>
        <v>A46</v>
      </c>
      <c r="D65" s="29" t="str">
        <f>IFERROR(VLOOKUP(C65,'4.学習記録'!$Z:$AA,2,0),"")</f>
        <v/>
      </c>
      <c r="E65" s="29" t="str">
        <f t="shared" si="14"/>
        <v/>
      </c>
      <c r="F65" s="29" t="str">
        <f t="shared" si="4"/>
        <v/>
      </c>
      <c r="G65" s="29" t="str">
        <f>IFERROR(VLOOKUP(LEFT($D65,4)*1,教育課程!$H:$K,3,0),"")</f>
        <v/>
      </c>
      <c r="H65" s="29" t="str">
        <f>IFERROR(VLOOKUP(LEFT($D65,4)*1,教育課程!$H:$K,4,0),"")</f>
        <v/>
      </c>
      <c r="I65" s="29" t="str">
        <f>IF(G65="教科なし","",IF(G65="学校設定教科","(学)"&amp;IFERROR(VLOOKUP($C65,'4.学習記録'!$Z:$AN,14,0),""),G65))</f>
        <v/>
      </c>
      <c r="J65" s="29" t="str">
        <f>IF(H65="学校設定科目",IFERROR("(学)"&amp;VLOOKUP($C65,'4.学習記録'!$Z:$AN,15,0),""),H65)</f>
        <v/>
      </c>
      <c r="K65" s="29" t="str">
        <f t="shared" si="15"/>
        <v/>
      </c>
      <c r="L65" s="29" t="str">
        <f t="shared" si="16"/>
        <v/>
      </c>
      <c r="M65" s="29" t="str">
        <f t="shared" si="5"/>
        <v/>
      </c>
      <c r="Q65" s="206" t="str">
        <f t="shared" si="6"/>
        <v/>
      </c>
      <c r="R65" s="160"/>
      <c r="S65" s="174" t="str">
        <f t="shared" si="7"/>
        <v/>
      </c>
      <c r="T65" s="175"/>
      <c r="U65" s="175"/>
      <c r="V65" s="175"/>
      <c r="W65" s="175"/>
      <c r="X65" s="172"/>
      <c r="Y65" s="176" t="str">
        <f t="shared" si="8"/>
        <v/>
      </c>
      <c r="Z65" s="177"/>
      <c r="AA65" s="177"/>
      <c r="AB65" s="177"/>
      <c r="AC65" s="177"/>
      <c r="AD65" s="177"/>
      <c r="AE65" s="177"/>
      <c r="AF65" s="177"/>
      <c r="AG65" s="177"/>
      <c r="AH65" s="178"/>
      <c r="AI65" s="160" t="str">
        <f t="shared" si="12"/>
        <v/>
      </c>
      <c r="AJ65" s="161"/>
      <c r="AK65" s="160" t="str">
        <f t="shared" si="13"/>
        <v/>
      </c>
      <c r="AL65" s="161"/>
      <c r="AM65" s="172" t="str">
        <f t="shared" si="10"/>
        <v/>
      </c>
      <c r="AN65" s="173"/>
      <c r="AO65" s="268"/>
      <c r="AP65" s="269"/>
      <c r="AQ65" s="269"/>
      <c r="AR65" s="269"/>
      <c r="AS65" s="269"/>
      <c r="AT65" s="269"/>
      <c r="AU65" s="269"/>
      <c r="AV65" s="269"/>
      <c r="AW65" s="269"/>
      <c r="AX65" s="269"/>
      <c r="AY65" s="269"/>
      <c r="AZ65" s="269"/>
      <c r="BA65" s="269"/>
      <c r="BB65" s="270"/>
      <c r="BC65" s="59"/>
      <c r="BD65" s="59"/>
    </row>
    <row r="66" spans="2:57" ht="10.5" customHeight="1" x14ac:dyDescent="0.55000000000000004">
      <c r="B66" s="29" t="str">
        <f t="shared" si="11"/>
        <v>0</v>
      </c>
      <c r="C66" s="29" t="str">
        <f t="shared" si="2"/>
        <v>A47</v>
      </c>
      <c r="D66" s="29" t="str">
        <f>IFERROR(VLOOKUP(C66,'4.学習記録'!$Z:$AA,2,0),"")</f>
        <v/>
      </c>
      <c r="E66" s="29" t="str">
        <f t="shared" si="14"/>
        <v/>
      </c>
      <c r="F66" s="29" t="str">
        <f t="shared" si="4"/>
        <v/>
      </c>
      <c r="G66" s="29" t="str">
        <f>IFERROR(VLOOKUP(LEFT($D66,4)*1,教育課程!$H:$K,3,0),"")</f>
        <v/>
      </c>
      <c r="H66" s="29" t="str">
        <f>IFERROR(VLOOKUP(LEFT($D66,4)*1,教育課程!$H:$K,4,0),"")</f>
        <v/>
      </c>
      <c r="I66" s="29" t="str">
        <f>IF(G66="教科なし","",IF(G66="学校設定教科","(学)"&amp;IFERROR(VLOOKUP($C66,'4.学習記録'!$Z:$AN,14,0),""),G66))</f>
        <v/>
      </c>
      <c r="J66" s="29" t="str">
        <f>IF(H66="学校設定科目",IFERROR("(学)"&amp;VLOOKUP($C66,'4.学習記録'!$Z:$AN,15,0),""),H66)</f>
        <v/>
      </c>
      <c r="K66" s="29" t="str">
        <f t="shared" si="15"/>
        <v/>
      </c>
      <c r="L66" s="29" t="str">
        <f t="shared" si="16"/>
        <v/>
      </c>
      <c r="M66" s="29" t="str">
        <f t="shared" si="5"/>
        <v/>
      </c>
      <c r="Q66" s="206" t="str">
        <f t="shared" si="6"/>
        <v/>
      </c>
      <c r="R66" s="160"/>
      <c r="S66" s="174" t="str">
        <f t="shared" si="7"/>
        <v/>
      </c>
      <c r="T66" s="175"/>
      <c r="U66" s="175"/>
      <c r="V66" s="175"/>
      <c r="W66" s="175"/>
      <c r="X66" s="172"/>
      <c r="Y66" s="176" t="str">
        <f t="shared" si="8"/>
        <v/>
      </c>
      <c r="Z66" s="177"/>
      <c r="AA66" s="177"/>
      <c r="AB66" s="177"/>
      <c r="AC66" s="177"/>
      <c r="AD66" s="177"/>
      <c r="AE66" s="177"/>
      <c r="AF66" s="177"/>
      <c r="AG66" s="177"/>
      <c r="AH66" s="178"/>
      <c r="AI66" s="160" t="str">
        <f t="shared" si="12"/>
        <v/>
      </c>
      <c r="AJ66" s="161"/>
      <c r="AK66" s="160" t="str">
        <f t="shared" si="13"/>
        <v/>
      </c>
      <c r="AL66" s="161"/>
      <c r="AM66" s="172" t="str">
        <f t="shared" si="10"/>
        <v/>
      </c>
      <c r="AN66" s="173"/>
      <c r="AO66" s="268"/>
      <c r="AP66" s="269"/>
      <c r="AQ66" s="269"/>
      <c r="AR66" s="269"/>
      <c r="AS66" s="269"/>
      <c r="AT66" s="269"/>
      <c r="AU66" s="269"/>
      <c r="AV66" s="269"/>
      <c r="AW66" s="269"/>
      <c r="AX66" s="269"/>
      <c r="AY66" s="269"/>
      <c r="AZ66" s="269"/>
      <c r="BA66" s="269"/>
      <c r="BB66" s="270"/>
    </row>
    <row r="67" spans="2:57" ht="10.5" customHeight="1" thickBot="1" x14ac:dyDescent="0.6">
      <c r="B67" s="29" t="str">
        <f t="shared" si="11"/>
        <v>1</v>
      </c>
      <c r="C67" s="29" t="str">
        <f t="shared" si="2"/>
        <v>A48</v>
      </c>
      <c r="D67" s="29" t="str">
        <f>IFERROR(VLOOKUP(C67,'4.学習記録'!$Z:$AA,2,0),"")</f>
        <v/>
      </c>
      <c r="E67" s="29" t="str">
        <f t="shared" si="14"/>
        <v/>
      </c>
      <c r="F67" s="29" t="str">
        <f t="shared" si="4"/>
        <v/>
      </c>
      <c r="G67" s="29" t="str">
        <f>IFERROR(VLOOKUP(LEFT($D67,4)*1,教育課程!$H:$K,3,0),"")</f>
        <v/>
      </c>
      <c r="H67" s="29" t="str">
        <f>IFERROR(VLOOKUP(LEFT($D67,4)*1,教育課程!$H:$K,4,0),"")</f>
        <v/>
      </c>
      <c r="I67" s="29" t="str">
        <f>IF(G67="教科なし","",IF(G67="学校設定教科","(学)"&amp;IFERROR(VLOOKUP($C67,'4.学習記録'!$Z:$AN,14,0),""),G67))</f>
        <v/>
      </c>
      <c r="J67" s="29" t="str">
        <f>IF(H67="学校設定科目",IFERROR("(学)"&amp;VLOOKUP($C67,'4.学習記録'!$Z:$AN,15,0),""),H67)</f>
        <v/>
      </c>
      <c r="K67" s="29" t="str">
        <f t="shared" si="15"/>
        <v/>
      </c>
      <c r="L67" s="29" t="str">
        <f t="shared" si="16"/>
        <v/>
      </c>
      <c r="M67" s="29" t="str">
        <f t="shared" si="5"/>
        <v/>
      </c>
      <c r="Q67" s="206" t="str">
        <f t="shared" si="6"/>
        <v/>
      </c>
      <c r="R67" s="160"/>
      <c r="S67" s="174" t="str">
        <f t="shared" si="7"/>
        <v/>
      </c>
      <c r="T67" s="175"/>
      <c r="U67" s="175"/>
      <c r="V67" s="175"/>
      <c r="W67" s="175"/>
      <c r="X67" s="172"/>
      <c r="Y67" s="176" t="str">
        <f t="shared" si="8"/>
        <v/>
      </c>
      <c r="Z67" s="177"/>
      <c r="AA67" s="177"/>
      <c r="AB67" s="177"/>
      <c r="AC67" s="177"/>
      <c r="AD67" s="177"/>
      <c r="AE67" s="177"/>
      <c r="AF67" s="177"/>
      <c r="AG67" s="177"/>
      <c r="AH67" s="178"/>
      <c r="AI67" s="160" t="str">
        <f t="shared" si="12"/>
        <v/>
      </c>
      <c r="AJ67" s="161"/>
      <c r="AK67" s="160" t="str">
        <f t="shared" si="13"/>
        <v/>
      </c>
      <c r="AL67" s="161"/>
      <c r="AM67" s="172" t="str">
        <f t="shared" si="10"/>
        <v/>
      </c>
      <c r="AN67" s="173"/>
      <c r="AO67" s="268"/>
      <c r="AP67" s="269"/>
      <c r="AQ67" s="269"/>
      <c r="AR67" s="269"/>
      <c r="AS67" s="269"/>
      <c r="AT67" s="269"/>
      <c r="AU67" s="269"/>
      <c r="AV67" s="269"/>
      <c r="AW67" s="269"/>
      <c r="AX67" s="269"/>
      <c r="AY67" s="269"/>
      <c r="AZ67" s="269"/>
      <c r="BA67" s="269"/>
      <c r="BB67" s="270"/>
    </row>
    <row r="68" spans="2:57" ht="10.5" customHeight="1" x14ac:dyDescent="0.55000000000000004">
      <c r="B68" s="29" t="str">
        <f t="shared" si="11"/>
        <v>0</v>
      </c>
      <c r="C68" s="29" t="str">
        <f t="shared" si="2"/>
        <v>A49</v>
      </c>
      <c r="D68" s="29" t="str">
        <f>IFERROR(VLOOKUP(C68,'4.学習記録'!$Z:$AA,2,0),"")</f>
        <v/>
      </c>
      <c r="E68" s="29" t="str">
        <f t="shared" si="14"/>
        <v/>
      </c>
      <c r="F68" s="29" t="str">
        <f t="shared" si="4"/>
        <v/>
      </c>
      <c r="G68" s="29" t="str">
        <f>IFERROR(VLOOKUP(LEFT($D68,4)*1,教育課程!$H:$K,3,0),"")</f>
        <v/>
      </c>
      <c r="H68" s="29" t="str">
        <f>IFERROR(VLOOKUP(LEFT($D68,4)*1,教育課程!$H:$K,4,0),"")</f>
        <v/>
      </c>
      <c r="I68" s="29" t="str">
        <f>IF(G68="教科なし","",IF(G68="学校設定教科","(学)"&amp;IFERROR(VLOOKUP($C68,'4.学習記録'!$Z:$AN,14,0),""),G68))</f>
        <v/>
      </c>
      <c r="J68" s="29" t="str">
        <f>IF(H68="学校設定科目",IFERROR("(学)"&amp;VLOOKUP($C68,'4.学習記録'!$Z:$AN,15,0),""),H68)</f>
        <v/>
      </c>
      <c r="K68" s="29" t="str">
        <f t="shared" si="15"/>
        <v/>
      </c>
      <c r="L68" s="29" t="str">
        <f t="shared" si="16"/>
        <v/>
      </c>
      <c r="M68" s="29" t="str">
        <f t="shared" si="5"/>
        <v/>
      </c>
      <c r="Q68" s="206" t="str">
        <f t="shared" si="6"/>
        <v/>
      </c>
      <c r="R68" s="160"/>
      <c r="S68" s="174" t="str">
        <f t="shared" si="7"/>
        <v/>
      </c>
      <c r="T68" s="175"/>
      <c r="U68" s="175"/>
      <c r="V68" s="175"/>
      <c r="W68" s="175"/>
      <c r="X68" s="172"/>
      <c r="Y68" s="176" t="str">
        <f t="shared" si="8"/>
        <v/>
      </c>
      <c r="Z68" s="177"/>
      <c r="AA68" s="177"/>
      <c r="AB68" s="177"/>
      <c r="AC68" s="177"/>
      <c r="AD68" s="177"/>
      <c r="AE68" s="177"/>
      <c r="AF68" s="177"/>
      <c r="AG68" s="177"/>
      <c r="AH68" s="178"/>
      <c r="AI68" s="160" t="str">
        <f t="shared" si="12"/>
        <v/>
      </c>
      <c r="AJ68" s="161"/>
      <c r="AK68" s="160" t="str">
        <f t="shared" si="13"/>
        <v/>
      </c>
      <c r="AL68" s="161"/>
      <c r="AM68" s="172" t="str">
        <f t="shared" si="10"/>
        <v/>
      </c>
      <c r="AN68" s="173"/>
      <c r="AO68" s="247" t="s">
        <v>402</v>
      </c>
      <c r="AP68" s="247"/>
      <c r="AQ68" s="247"/>
      <c r="AR68" s="247"/>
      <c r="AS68" s="249" t="str">
        <f>IF($N$64=0,"",$N$64)</f>
        <v/>
      </c>
      <c r="AT68" s="249"/>
      <c r="AU68" s="251" t="s">
        <v>400</v>
      </c>
      <c r="AV68" s="251"/>
      <c r="AW68" s="251"/>
      <c r="AX68" s="249" t="str">
        <f>IF($N$64=0,"",$O$64)</f>
        <v/>
      </c>
      <c r="AY68" s="249"/>
      <c r="AZ68" s="253" t="s">
        <v>401</v>
      </c>
      <c r="BA68" s="253"/>
      <c r="BB68" s="254"/>
    </row>
    <row r="69" spans="2:57" ht="10.5" customHeight="1" thickBot="1" x14ac:dyDescent="0.6">
      <c r="B69" s="29" t="str">
        <f t="shared" si="11"/>
        <v>1</v>
      </c>
      <c r="C69" s="29" t="str">
        <f t="shared" si="2"/>
        <v>A50</v>
      </c>
      <c r="D69" s="29" t="str">
        <f>IFERROR(VLOOKUP(C69,'4.学習記録'!$Z:$AA,2,0),"")</f>
        <v/>
      </c>
      <c r="E69" s="29" t="str">
        <f t="shared" si="14"/>
        <v/>
      </c>
      <c r="F69" s="29" t="str">
        <f t="shared" si="4"/>
        <v/>
      </c>
      <c r="G69" s="29" t="str">
        <f>IFERROR(VLOOKUP(LEFT($D69,4)*1,教育課程!$H:$K,3,0),"")</f>
        <v/>
      </c>
      <c r="H69" s="29" t="str">
        <f>IFERROR(VLOOKUP(LEFT($D69,4)*1,教育課程!$H:$K,4,0),"")</f>
        <v/>
      </c>
      <c r="I69" s="29" t="str">
        <f>IF(G69="教科なし","",IF(G69="学校設定教科","(学)"&amp;IFERROR(VLOOKUP($C69,'4.学習記録'!$Z:$AN,14,0),""),G69))</f>
        <v/>
      </c>
      <c r="J69" s="29" t="str">
        <f>IF(H69="学校設定科目",IFERROR("(学)"&amp;VLOOKUP($C69,'4.学習記録'!$Z:$AN,15,0),""),H69)</f>
        <v/>
      </c>
      <c r="K69" s="29" t="str">
        <f t="shared" si="15"/>
        <v/>
      </c>
      <c r="L69" s="29" t="str">
        <f t="shared" si="16"/>
        <v/>
      </c>
      <c r="M69" s="29" t="str">
        <f t="shared" si="5"/>
        <v/>
      </c>
      <c r="Q69" s="206" t="str">
        <f t="shared" si="6"/>
        <v/>
      </c>
      <c r="R69" s="160"/>
      <c r="S69" s="174" t="str">
        <f t="shared" si="7"/>
        <v/>
      </c>
      <c r="T69" s="175"/>
      <c r="U69" s="175"/>
      <c r="V69" s="175"/>
      <c r="W69" s="175"/>
      <c r="X69" s="172"/>
      <c r="Y69" s="176" t="str">
        <f t="shared" si="8"/>
        <v/>
      </c>
      <c r="Z69" s="177"/>
      <c r="AA69" s="177"/>
      <c r="AB69" s="177"/>
      <c r="AC69" s="177"/>
      <c r="AD69" s="177"/>
      <c r="AE69" s="177"/>
      <c r="AF69" s="177"/>
      <c r="AG69" s="177"/>
      <c r="AH69" s="178"/>
      <c r="AI69" s="160" t="str">
        <f t="shared" si="12"/>
        <v/>
      </c>
      <c r="AJ69" s="161"/>
      <c r="AK69" s="160" t="str">
        <f t="shared" si="13"/>
        <v/>
      </c>
      <c r="AL69" s="161"/>
      <c r="AM69" s="172" t="str">
        <f t="shared" si="10"/>
        <v/>
      </c>
      <c r="AN69" s="173"/>
      <c r="AO69" s="248"/>
      <c r="AP69" s="248"/>
      <c r="AQ69" s="248"/>
      <c r="AR69" s="248"/>
      <c r="AS69" s="250"/>
      <c r="AT69" s="250"/>
      <c r="AU69" s="252"/>
      <c r="AV69" s="252"/>
      <c r="AW69" s="252"/>
      <c r="AX69" s="250"/>
      <c r="AY69" s="250"/>
      <c r="AZ69" s="255"/>
      <c r="BA69" s="255"/>
      <c r="BB69" s="256"/>
    </row>
    <row r="70" spans="2:57" ht="15" customHeight="1" x14ac:dyDescent="0.55000000000000004">
      <c r="Q70" s="65"/>
      <c r="R70" s="264" t="s">
        <v>4</v>
      </c>
      <c r="S70" s="264"/>
      <c r="T70" s="264"/>
      <c r="U70" s="264"/>
      <c r="V70" s="264"/>
      <c r="W70" s="264"/>
      <c r="X70" s="264"/>
      <c r="Y70" s="264"/>
      <c r="Z70" s="264"/>
      <c r="AA70" s="264"/>
      <c r="AB70" s="264"/>
      <c r="AC70" s="264"/>
      <c r="AD70" s="264"/>
      <c r="AE70" s="264"/>
      <c r="AF70" s="264"/>
      <c r="AG70" s="264"/>
      <c r="AH70" s="264"/>
      <c r="AI70" s="264"/>
      <c r="AJ70" s="264"/>
      <c r="AK70" s="264"/>
      <c r="AL70" s="264"/>
      <c r="AM70" s="264"/>
      <c r="AN70" s="264"/>
      <c r="AO70" s="264"/>
      <c r="AP70" s="264"/>
      <c r="AQ70" s="245" t="s">
        <v>681</v>
      </c>
      <c r="AR70" s="245"/>
      <c r="AS70" s="245" t="str">
        <f>'1.基礎情報'!$D$13&amp;""</f>
        <v/>
      </c>
      <c r="AT70" s="245"/>
      <c r="AU70" s="68" t="s">
        <v>682</v>
      </c>
      <c r="AV70" s="245" t="str">
        <f>'1.基礎情報'!$D$14&amp;""</f>
        <v/>
      </c>
      <c r="AW70" s="245"/>
      <c r="AX70" s="68" t="s">
        <v>683</v>
      </c>
      <c r="AY70" s="245" t="str">
        <f>'1.基礎情報'!$D$15&amp;""</f>
        <v/>
      </c>
      <c r="AZ70" s="245"/>
      <c r="BA70" s="68" t="s">
        <v>684</v>
      </c>
      <c r="BB70" s="32"/>
    </row>
    <row r="71" spans="2:57" ht="15" customHeight="1" x14ac:dyDescent="0.55000000000000004">
      <c r="Q71" s="259" t="s">
        <v>5</v>
      </c>
      <c r="R71" s="260"/>
      <c r="S71" s="260"/>
      <c r="T71" s="246" t="str">
        <f>'2.学籍記録'!$K$4&amp;"  "&amp;'2.学籍記録'!$K$5</f>
        <v xml:space="preserve">  </v>
      </c>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33"/>
    </row>
    <row r="72" spans="2:57" ht="15" customHeight="1" x14ac:dyDescent="0.55000000000000004">
      <c r="Q72" s="259" t="s">
        <v>6</v>
      </c>
      <c r="R72" s="260"/>
      <c r="S72" s="260"/>
      <c r="T72" s="69" t="s">
        <v>7</v>
      </c>
      <c r="U72" s="261" t="str">
        <f>LEFT('1.基礎情報'!$D$16,3)&amp;"-"&amp;RIGHT('1.基礎情報'!$D$16,4)</f>
        <v>-</v>
      </c>
      <c r="V72" s="261"/>
      <c r="W72" s="261"/>
      <c r="X72" s="261"/>
      <c r="Y72" s="261"/>
      <c r="Z72" s="261"/>
      <c r="AA72" s="261"/>
      <c r="AB72" s="261"/>
      <c r="AC72" s="261"/>
      <c r="AD72" s="261"/>
      <c r="AE72" s="261"/>
      <c r="AF72" s="261"/>
      <c r="AG72" s="261"/>
      <c r="AH72" s="261"/>
      <c r="AI72" s="261"/>
      <c r="AJ72" s="261"/>
      <c r="AK72" s="261"/>
      <c r="AL72" s="261"/>
      <c r="AM72" s="261"/>
      <c r="AN72" s="261"/>
      <c r="AO72" s="261"/>
      <c r="AP72" s="261"/>
      <c r="AQ72" s="261"/>
      <c r="AR72" s="260" t="s">
        <v>8</v>
      </c>
      <c r="AS72" s="260"/>
      <c r="AT72" s="246" t="str">
        <f>'1.基礎情報'!$D$18&amp;""</f>
        <v/>
      </c>
      <c r="AU72" s="246"/>
      <c r="AV72" s="246"/>
      <c r="AW72" s="246"/>
      <c r="AX72" s="246"/>
      <c r="AY72" s="246"/>
      <c r="AZ72" s="246"/>
      <c r="BA72" s="246"/>
      <c r="BB72" s="33"/>
    </row>
    <row r="73" spans="2:57" ht="15" customHeight="1" x14ac:dyDescent="0.55000000000000004">
      <c r="Q73" s="259"/>
      <c r="R73" s="260"/>
      <c r="S73" s="260"/>
      <c r="T73" s="246" t="str">
        <f>'1.基礎情報'!$D$17&amp;""</f>
        <v/>
      </c>
      <c r="U73" s="246"/>
      <c r="V73" s="246"/>
      <c r="W73" s="246"/>
      <c r="X73" s="246"/>
      <c r="Y73" s="246"/>
      <c r="Z73" s="246"/>
      <c r="AA73" s="246"/>
      <c r="AB73" s="246"/>
      <c r="AC73" s="246"/>
      <c r="AD73" s="246"/>
      <c r="AE73" s="246"/>
      <c r="AF73" s="246"/>
      <c r="AG73" s="246"/>
      <c r="AH73" s="246"/>
      <c r="AI73" s="246"/>
      <c r="AJ73" s="246"/>
      <c r="AK73" s="246"/>
      <c r="AL73" s="246"/>
      <c r="AM73" s="246"/>
      <c r="AN73" s="246"/>
      <c r="AO73" s="246"/>
      <c r="AP73" s="246"/>
      <c r="AQ73" s="246"/>
      <c r="AR73" s="260"/>
      <c r="AS73" s="260"/>
      <c r="AT73" s="246"/>
      <c r="AU73" s="246"/>
      <c r="AV73" s="246"/>
      <c r="AW73" s="246"/>
      <c r="AX73" s="246"/>
      <c r="AY73" s="246"/>
      <c r="AZ73" s="246"/>
      <c r="BA73" s="246"/>
      <c r="BB73" s="33"/>
      <c r="BE73" s="111"/>
    </row>
    <row r="74" spans="2:57" ht="15" customHeight="1" thickBot="1" x14ac:dyDescent="0.6">
      <c r="Q74" s="262" t="s">
        <v>9</v>
      </c>
      <c r="R74" s="263"/>
      <c r="S74" s="263"/>
      <c r="T74" s="280" t="str">
        <f>'1.基礎情報'!$D$19&amp;"　"&amp;'1.基礎情報'!$D$20&amp;""</f>
        <v>　</v>
      </c>
      <c r="U74" s="280"/>
      <c r="V74" s="280"/>
      <c r="W74" s="280"/>
      <c r="X74" s="280"/>
      <c r="Y74" s="280"/>
      <c r="Z74" s="280"/>
      <c r="AA74" s="280"/>
      <c r="AB74" s="280"/>
      <c r="AC74" s="280"/>
      <c r="AD74" s="280"/>
      <c r="AE74" s="280"/>
      <c r="AF74" s="280"/>
      <c r="AG74" s="66" t="s">
        <v>10</v>
      </c>
      <c r="AH74" s="12"/>
      <c r="AI74" s="263" t="s">
        <v>11</v>
      </c>
      <c r="AJ74" s="263"/>
      <c r="AK74" s="263"/>
      <c r="AL74" s="263"/>
      <c r="AM74" s="263"/>
      <c r="AN74" s="196" t="str">
        <f>'1.基礎情報'!$D$21&amp;"　"&amp;'1.基礎情報'!$D$22&amp;""</f>
        <v>　</v>
      </c>
      <c r="AO74" s="196"/>
      <c r="AP74" s="196"/>
      <c r="AQ74" s="196"/>
      <c r="AR74" s="196"/>
      <c r="AS74" s="196"/>
      <c r="AT74" s="196"/>
      <c r="AU74" s="196"/>
      <c r="AV74" s="196"/>
      <c r="AW74" s="196"/>
      <c r="AX74" s="196"/>
      <c r="AY74" s="196"/>
      <c r="AZ74" s="196"/>
      <c r="BA74" s="67" t="s">
        <v>10</v>
      </c>
      <c r="BB74" s="13"/>
      <c r="BE74" s="111"/>
    </row>
    <row r="75" spans="2:57" ht="31.5" hidden="1" customHeight="1" x14ac:dyDescent="0.55000000000000004">
      <c r="O75" s="112" t="str">
        <f>IF(BC2="A",表紙!P1,"")</f>
        <v>1100000008481</v>
      </c>
      <c r="Q75" s="1"/>
      <c r="R75" s="31"/>
      <c r="S75" s="31"/>
      <c r="T75" s="31"/>
      <c r="U75" s="31"/>
      <c r="V75" s="31"/>
      <c r="W75" s="31"/>
      <c r="X75" s="31"/>
      <c r="Y75" s="31"/>
      <c r="Z75" s="31"/>
      <c r="AA75" s="31"/>
      <c r="AB75" s="31"/>
      <c r="AC75" s="31"/>
      <c r="AD75" s="31"/>
      <c r="AE75" s="31"/>
      <c r="BE75" s="121" t="s">
        <v>21145</v>
      </c>
    </row>
    <row r="76" spans="2:57" ht="10.5" hidden="1" customHeight="1" x14ac:dyDescent="0.55000000000000004"/>
    <row r="77" spans="2:57" ht="10.5" hidden="1" customHeight="1" x14ac:dyDescent="0.55000000000000004"/>
    <row r="78" spans="2:57" ht="10.5" hidden="1" customHeight="1" x14ac:dyDescent="0.55000000000000004">
      <c r="B78" s="2"/>
      <c r="C78" s="2"/>
      <c r="D78" s="2"/>
      <c r="E78" s="2"/>
      <c r="F78" s="2"/>
      <c r="G78" s="2"/>
      <c r="H78" s="2"/>
      <c r="I78" s="2"/>
      <c r="J78" s="2"/>
      <c r="K78" s="2"/>
      <c r="L78" s="2"/>
      <c r="M78" s="2"/>
    </row>
    <row r="79" spans="2:57" ht="10.5" hidden="1" customHeight="1" x14ac:dyDescent="0.55000000000000004">
      <c r="B79" s="2"/>
      <c r="C79" s="2"/>
      <c r="D79" s="2"/>
      <c r="E79" s="2"/>
      <c r="F79" s="2"/>
      <c r="G79" s="2"/>
      <c r="H79" s="2"/>
      <c r="I79" s="2"/>
      <c r="J79" s="2"/>
      <c r="K79" s="2"/>
      <c r="L79" s="2"/>
      <c r="M79" s="2"/>
    </row>
    <row r="80" spans="2:57" ht="10.5" hidden="1" customHeight="1" x14ac:dyDescent="0.55000000000000004">
      <c r="B80" s="2"/>
      <c r="C80" s="2"/>
      <c r="D80" s="2"/>
      <c r="E80" s="2"/>
      <c r="F80" s="2"/>
      <c r="G80" s="2"/>
      <c r="H80" s="2"/>
      <c r="I80" s="2"/>
      <c r="J80" s="2"/>
      <c r="K80" s="2"/>
      <c r="L80" s="2"/>
      <c r="M80" s="2"/>
    </row>
    <row r="81" spans="2:13" ht="10.5" hidden="1" customHeight="1" x14ac:dyDescent="0.55000000000000004">
      <c r="B81" s="2"/>
      <c r="C81" s="2"/>
      <c r="D81" s="2"/>
      <c r="E81" s="2"/>
      <c r="F81" s="2"/>
      <c r="G81" s="2"/>
      <c r="H81" s="2"/>
      <c r="I81" s="2"/>
      <c r="J81" s="2"/>
      <c r="K81" s="2"/>
      <c r="L81" s="2"/>
      <c r="M81" s="2"/>
    </row>
    <row r="82" spans="2:13" ht="10.5" hidden="1" customHeight="1" x14ac:dyDescent="0.55000000000000004">
      <c r="B82" s="2"/>
      <c r="C82" s="2"/>
      <c r="D82" s="2"/>
      <c r="E82" s="2"/>
      <c r="F82" s="2"/>
      <c r="G82" s="2"/>
      <c r="H82" s="2"/>
      <c r="I82" s="2"/>
      <c r="J82" s="2"/>
      <c r="K82" s="2"/>
      <c r="L82" s="2"/>
      <c r="M82" s="2"/>
    </row>
    <row r="83" spans="2:13" ht="21" hidden="1" customHeight="1" x14ac:dyDescent="0.55000000000000004"/>
    <row r="84" spans="2:13" ht="21" hidden="1" customHeight="1" x14ac:dyDescent="0.55000000000000004"/>
    <row r="85" spans="2:13" ht="21" hidden="1" customHeight="1" x14ac:dyDescent="0.55000000000000004"/>
    <row r="86" spans="2:13" ht="21" hidden="1" customHeight="1" x14ac:dyDescent="0.55000000000000004"/>
    <row r="87" spans="2:13" ht="10.5" hidden="1" customHeight="1" x14ac:dyDescent="0.55000000000000004"/>
    <row r="88" spans="2:13" ht="10.5" hidden="1" customHeight="1" x14ac:dyDescent="0.55000000000000004"/>
    <row r="89" spans="2:13" ht="10.5" hidden="1" customHeight="1" x14ac:dyDescent="0.55000000000000004"/>
    <row r="90" spans="2:13" ht="10.5" hidden="1" customHeight="1" x14ac:dyDescent="0.55000000000000004"/>
    <row r="91" spans="2:13" ht="10.5" hidden="1" customHeight="1" x14ac:dyDescent="0.55000000000000004"/>
  </sheetData>
  <sheetProtection algorithmName="SHA-512" hashValue="3iU2+V1VugGEDA8ha9RVb2/MBC94z5u8HyQqyCr+8BEbbCInkxCebmf2wUBa+InPcjP/0K3ZHtbOVspIWF13xA==" saltValue="ICj4bufqGaOn8RUdDccDZA==" spinCount="100000" sheet="1" selectLockedCells="1"/>
  <mergeCells count="403">
    <mergeCell ref="BE2:BE4"/>
    <mergeCell ref="Q71:S71"/>
    <mergeCell ref="Q72:S73"/>
    <mergeCell ref="U72:AQ72"/>
    <mergeCell ref="T73:AQ73"/>
    <mergeCell ref="AR72:AS73"/>
    <mergeCell ref="AT72:BA73"/>
    <mergeCell ref="Q74:S74"/>
    <mergeCell ref="AI74:AM74"/>
    <mergeCell ref="R70:AP70"/>
    <mergeCell ref="AO52:BB67"/>
    <mergeCell ref="AO18:AQ19"/>
    <mergeCell ref="AO20:AQ20"/>
    <mergeCell ref="AR20:AS20"/>
    <mergeCell ref="T74:AF74"/>
    <mergeCell ref="AN74:AZ74"/>
    <mergeCell ref="AO17:AQ17"/>
    <mergeCell ref="AR17:AZ17"/>
    <mergeCell ref="AR18:AZ19"/>
    <mergeCell ref="AT20:AU20"/>
    <mergeCell ref="AO21:AQ22"/>
    <mergeCell ref="AQ70:AR70"/>
    <mergeCell ref="AS70:AT70"/>
    <mergeCell ref="AV70:AW70"/>
    <mergeCell ref="AY70:AZ70"/>
    <mergeCell ref="T71:BA71"/>
    <mergeCell ref="AO68:AR69"/>
    <mergeCell ref="AS68:AT69"/>
    <mergeCell ref="AU68:AW69"/>
    <mergeCell ref="AX68:AY69"/>
    <mergeCell ref="AZ68:BB69"/>
    <mergeCell ref="Q68:R68"/>
    <mergeCell ref="S68:X68"/>
    <mergeCell ref="Y68:AH68"/>
    <mergeCell ref="AI68:AJ68"/>
    <mergeCell ref="AM68:AN68"/>
    <mergeCell ref="Q69:R69"/>
    <mergeCell ref="S69:X69"/>
    <mergeCell ref="Y69:AH69"/>
    <mergeCell ref="AI69:AJ69"/>
    <mergeCell ref="AM69:AN69"/>
    <mergeCell ref="AK68:AL68"/>
    <mergeCell ref="AK69:AL69"/>
    <mergeCell ref="Q66:R66"/>
    <mergeCell ref="S66:X66"/>
    <mergeCell ref="Y66:AH66"/>
    <mergeCell ref="AI66:AJ66"/>
    <mergeCell ref="AM66:AN66"/>
    <mergeCell ref="Q67:R67"/>
    <mergeCell ref="S67:X67"/>
    <mergeCell ref="Y67:AH67"/>
    <mergeCell ref="AI67:AJ67"/>
    <mergeCell ref="AM67:AN67"/>
    <mergeCell ref="AK66:AL66"/>
    <mergeCell ref="AK67:AL67"/>
    <mergeCell ref="Q64:R64"/>
    <mergeCell ref="S64:X64"/>
    <mergeCell ref="Y64:AH64"/>
    <mergeCell ref="AI64:AJ64"/>
    <mergeCell ref="AM64:AN64"/>
    <mergeCell ref="Q65:R65"/>
    <mergeCell ref="S65:X65"/>
    <mergeCell ref="Y65:AH65"/>
    <mergeCell ref="AI65:AJ65"/>
    <mergeCell ref="AM65:AN65"/>
    <mergeCell ref="AK64:AL64"/>
    <mergeCell ref="AK65:AL65"/>
    <mergeCell ref="Q62:R62"/>
    <mergeCell ref="S62:X62"/>
    <mergeCell ref="Y62:AH62"/>
    <mergeCell ref="AI62:AJ62"/>
    <mergeCell ref="AM62:AN62"/>
    <mergeCell ref="Q63:R63"/>
    <mergeCell ref="S63:X63"/>
    <mergeCell ref="Y63:AH63"/>
    <mergeCell ref="AI63:AJ63"/>
    <mergeCell ref="AM63:AN63"/>
    <mergeCell ref="AK62:AL62"/>
    <mergeCell ref="AK63:AL63"/>
    <mergeCell ref="Q60:R60"/>
    <mergeCell ref="S60:X60"/>
    <mergeCell ref="Y60:AH60"/>
    <mergeCell ref="AI60:AJ60"/>
    <mergeCell ref="AM60:AN60"/>
    <mergeCell ref="Q61:R61"/>
    <mergeCell ref="S61:X61"/>
    <mergeCell ref="Y61:AH61"/>
    <mergeCell ref="AI61:AJ61"/>
    <mergeCell ref="AM61:AN61"/>
    <mergeCell ref="AK60:AL60"/>
    <mergeCell ref="AK61:AL61"/>
    <mergeCell ref="Q58:R58"/>
    <mergeCell ref="S58:X58"/>
    <mergeCell ref="Y58:AH58"/>
    <mergeCell ref="AI58:AJ58"/>
    <mergeCell ref="AM58:AN58"/>
    <mergeCell ref="Q59:R59"/>
    <mergeCell ref="S59:X59"/>
    <mergeCell ref="Y59:AH59"/>
    <mergeCell ref="AI59:AJ59"/>
    <mergeCell ref="AM59:AN59"/>
    <mergeCell ref="AK58:AL58"/>
    <mergeCell ref="AK59:AL59"/>
    <mergeCell ref="Q56:R56"/>
    <mergeCell ref="S56:X56"/>
    <mergeCell ref="Y56:AH56"/>
    <mergeCell ref="AI56:AJ56"/>
    <mergeCell ref="AM56:AN56"/>
    <mergeCell ref="Q57:R57"/>
    <mergeCell ref="S57:X57"/>
    <mergeCell ref="Y57:AH57"/>
    <mergeCell ref="AI57:AJ57"/>
    <mergeCell ref="AM57:AN57"/>
    <mergeCell ref="AK56:AL56"/>
    <mergeCell ref="AK57:AL57"/>
    <mergeCell ref="Q55:R55"/>
    <mergeCell ref="S55:X55"/>
    <mergeCell ref="Y55:AH55"/>
    <mergeCell ref="AI55:AJ55"/>
    <mergeCell ref="AM55:AN55"/>
    <mergeCell ref="Q53:R53"/>
    <mergeCell ref="S53:X53"/>
    <mergeCell ref="Y53:AH53"/>
    <mergeCell ref="AI53:AJ53"/>
    <mergeCell ref="AM53:AN53"/>
    <mergeCell ref="Q54:R54"/>
    <mergeCell ref="S54:X54"/>
    <mergeCell ref="Y54:AH54"/>
    <mergeCell ref="AI54:AJ54"/>
    <mergeCell ref="AM54:AN54"/>
    <mergeCell ref="AK53:AL53"/>
    <mergeCell ref="AK54:AL54"/>
    <mergeCell ref="AK55:AL55"/>
    <mergeCell ref="Q51:R51"/>
    <mergeCell ref="S51:X51"/>
    <mergeCell ref="Y51:AH51"/>
    <mergeCell ref="AI51:AJ51"/>
    <mergeCell ref="AM51:AN51"/>
    <mergeCell ref="Q52:R52"/>
    <mergeCell ref="S52:X52"/>
    <mergeCell ref="Y52:AH52"/>
    <mergeCell ref="AI52:AJ52"/>
    <mergeCell ref="AM52:AN52"/>
    <mergeCell ref="AK51:AL51"/>
    <mergeCell ref="AK52:AL52"/>
    <mergeCell ref="Q49:R49"/>
    <mergeCell ref="S49:X49"/>
    <mergeCell ref="Y49:AH49"/>
    <mergeCell ref="AI49:AJ49"/>
    <mergeCell ref="AM49:AN49"/>
    <mergeCell ref="Q50:R50"/>
    <mergeCell ref="S50:X50"/>
    <mergeCell ref="Y50:AH50"/>
    <mergeCell ref="AI50:AJ50"/>
    <mergeCell ref="AM50:AN50"/>
    <mergeCell ref="AK49:AL49"/>
    <mergeCell ref="AK50:AL50"/>
    <mergeCell ref="Q47:R47"/>
    <mergeCell ref="S47:X47"/>
    <mergeCell ref="Y47:AH47"/>
    <mergeCell ref="AI47:AJ47"/>
    <mergeCell ref="AM47:AN47"/>
    <mergeCell ref="Q48:R48"/>
    <mergeCell ref="S48:X48"/>
    <mergeCell ref="Y48:AH48"/>
    <mergeCell ref="AI48:AJ48"/>
    <mergeCell ref="AM48:AN48"/>
    <mergeCell ref="AK47:AL47"/>
    <mergeCell ref="AK48:AL48"/>
    <mergeCell ref="Q45:R45"/>
    <mergeCell ref="S45:X45"/>
    <mergeCell ref="Y45:AH45"/>
    <mergeCell ref="AI45:AJ45"/>
    <mergeCell ref="AM45:AN45"/>
    <mergeCell ref="Q46:R46"/>
    <mergeCell ref="S46:X46"/>
    <mergeCell ref="Y46:AH46"/>
    <mergeCell ref="AI46:AJ46"/>
    <mergeCell ref="AM46:AN46"/>
    <mergeCell ref="AK45:AL45"/>
    <mergeCell ref="AK46:AL46"/>
    <mergeCell ref="Q43:R43"/>
    <mergeCell ref="S43:X43"/>
    <mergeCell ref="Y43:AH43"/>
    <mergeCell ref="AI43:AJ43"/>
    <mergeCell ref="AM43:AN43"/>
    <mergeCell ref="Q44:R44"/>
    <mergeCell ref="S44:X44"/>
    <mergeCell ref="Y44:AH44"/>
    <mergeCell ref="AI44:AJ44"/>
    <mergeCell ref="AM44:AN44"/>
    <mergeCell ref="AK44:AL44"/>
    <mergeCell ref="Q41:R41"/>
    <mergeCell ref="S41:X41"/>
    <mergeCell ref="Y41:AH41"/>
    <mergeCell ref="AI41:AJ41"/>
    <mergeCell ref="AM41:AN41"/>
    <mergeCell ref="Q42:R42"/>
    <mergeCell ref="S42:X42"/>
    <mergeCell ref="Y42:AH42"/>
    <mergeCell ref="AI42:AJ42"/>
    <mergeCell ref="AM42:AN42"/>
    <mergeCell ref="Q39:R39"/>
    <mergeCell ref="S39:X39"/>
    <mergeCell ref="Y39:AH39"/>
    <mergeCell ref="AI39:AJ39"/>
    <mergeCell ref="AM39:AN39"/>
    <mergeCell ref="Q40:R40"/>
    <mergeCell ref="S40:X40"/>
    <mergeCell ref="Y40:AH40"/>
    <mergeCell ref="AI40:AJ40"/>
    <mergeCell ref="AM40:AN40"/>
    <mergeCell ref="AI38:AJ38"/>
    <mergeCell ref="AM38:AN38"/>
    <mergeCell ref="Q36:R36"/>
    <mergeCell ref="S36:X36"/>
    <mergeCell ref="Y36:AH36"/>
    <mergeCell ref="AI36:AJ36"/>
    <mergeCell ref="AM36:AN36"/>
    <mergeCell ref="Q37:R37"/>
    <mergeCell ref="S37:X37"/>
    <mergeCell ref="Y37:AH37"/>
    <mergeCell ref="AI37:AJ37"/>
    <mergeCell ref="AQ45:AQ46"/>
    <mergeCell ref="AR45:AS46"/>
    <mergeCell ref="AT45:AU46"/>
    <mergeCell ref="AV45:BB46"/>
    <mergeCell ref="AO45:AP46"/>
    <mergeCell ref="AQ43:AQ44"/>
    <mergeCell ref="AR43:AS44"/>
    <mergeCell ref="AT43:AU44"/>
    <mergeCell ref="AM37:AN37"/>
    <mergeCell ref="AQ39:AQ40"/>
    <mergeCell ref="AV37:BB38"/>
    <mergeCell ref="AO37:AP38"/>
    <mergeCell ref="AR37:AS38"/>
    <mergeCell ref="AO51:BB51"/>
    <mergeCell ref="AQ49:AQ50"/>
    <mergeCell ref="AR49:AS50"/>
    <mergeCell ref="AT49:AU50"/>
    <mergeCell ref="AV49:BB50"/>
    <mergeCell ref="AO49:AP50"/>
    <mergeCell ref="AQ47:AQ48"/>
    <mergeCell ref="AR47:AS48"/>
    <mergeCell ref="AT47:AU48"/>
    <mergeCell ref="AV47:BB48"/>
    <mergeCell ref="AO47:AP48"/>
    <mergeCell ref="Q35:R35"/>
    <mergeCell ref="S35:X35"/>
    <mergeCell ref="AT37:AU38"/>
    <mergeCell ref="Q29:R29"/>
    <mergeCell ref="S29:X29"/>
    <mergeCell ref="Y29:AH29"/>
    <mergeCell ref="AI29:AJ29"/>
    <mergeCell ref="AM29:AN29"/>
    <mergeCell ref="Q32:R32"/>
    <mergeCell ref="S32:X32"/>
    <mergeCell ref="Y32:AH32"/>
    <mergeCell ref="AI32:AJ32"/>
    <mergeCell ref="AM32:AN32"/>
    <mergeCell ref="Q31:R31"/>
    <mergeCell ref="S31:X31"/>
    <mergeCell ref="Y31:AH31"/>
    <mergeCell ref="AI31:AJ31"/>
    <mergeCell ref="AM31:AN31"/>
    <mergeCell ref="Y35:AH35"/>
    <mergeCell ref="AI35:AJ35"/>
    <mergeCell ref="AM35:AN35"/>
    <mergeCell ref="Q38:R38"/>
    <mergeCell ref="S38:X38"/>
    <mergeCell ref="Y38:AH38"/>
    <mergeCell ref="S30:X30"/>
    <mergeCell ref="Y30:AH30"/>
    <mergeCell ref="AI30:AJ30"/>
    <mergeCell ref="AM30:AN30"/>
    <mergeCell ref="Q34:R34"/>
    <mergeCell ref="S34:X34"/>
    <mergeCell ref="Y34:AH34"/>
    <mergeCell ref="AI34:AJ34"/>
    <mergeCell ref="AM34:AN34"/>
    <mergeCell ref="Q33:R33"/>
    <mergeCell ref="S33:X33"/>
    <mergeCell ref="Y33:AH33"/>
    <mergeCell ref="AI33:AJ33"/>
    <mergeCell ref="AM33:AN33"/>
    <mergeCell ref="AK33:AL33"/>
    <mergeCell ref="AK34:AL34"/>
    <mergeCell ref="AM25:AN25"/>
    <mergeCell ref="AV43:BB44"/>
    <mergeCell ref="Q28:R28"/>
    <mergeCell ref="S28:X28"/>
    <mergeCell ref="Y28:AH28"/>
    <mergeCell ref="AI28:AJ28"/>
    <mergeCell ref="AM28:AN28"/>
    <mergeCell ref="Q27:R27"/>
    <mergeCell ref="S27:X27"/>
    <mergeCell ref="Y27:AH27"/>
    <mergeCell ref="AI27:AJ27"/>
    <mergeCell ref="AM27:AN27"/>
    <mergeCell ref="AO43:AP44"/>
    <mergeCell ref="AQ41:AQ42"/>
    <mergeCell ref="AR41:AS42"/>
    <mergeCell ref="AT41:AU42"/>
    <mergeCell ref="AV41:BB42"/>
    <mergeCell ref="AO41:AP42"/>
    <mergeCell ref="AR39:AS40"/>
    <mergeCell ref="AT39:AU40"/>
    <mergeCell ref="AV39:BB40"/>
    <mergeCell ref="AO39:AP40"/>
    <mergeCell ref="AQ37:AQ38"/>
    <mergeCell ref="Q30:R30"/>
    <mergeCell ref="AQ35:AQ36"/>
    <mergeCell ref="AR35:AS36"/>
    <mergeCell ref="AT35:AU36"/>
    <mergeCell ref="AV35:BB36"/>
    <mergeCell ref="AO35:AP36"/>
    <mergeCell ref="AQ33:AQ34"/>
    <mergeCell ref="AR33:AS34"/>
    <mergeCell ref="AT33:AU34"/>
    <mergeCell ref="AV33:BB34"/>
    <mergeCell ref="AO33:AP34"/>
    <mergeCell ref="AO32:BB32"/>
    <mergeCell ref="AR21:AS22"/>
    <mergeCell ref="AT21:AU22"/>
    <mergeCell ref="AV21:AV22"/>
    <mergeCell ref="AY21:AY22"/>
    <mergeCell ref="Q24:R24"/>
    <mergeCell ref="S24:X24"/>
    <mergeCell ref="Y24:AH24"/>
    <mergeCell ref="AI24:AJ24"/>
    <mergeCell ref="AM24:AN24"/>
    <mergeCell ref="Q23:R23"/>
    <mergeCell ref="S23:X23"/>
    <mergeCell ref="Y23:AH23"/>
    <mergeCell ref="AI23:AJ23"/>
    <mergeCell ref="AM23:AN23"/>
    <mergeCell ref="Q26:R26"/>
    <mergeCell ref="S26:X26"/>
    <mergeCell ref="Y26:AH26"/>
    <mergeCell ref="AO30:BB31"/>
    <mergeCell ref="AI26:AJ26"/>
    <mergeCell ref="AM26:AN26"/>
    <mergeCell ref="Q25:R25"/>
    <mergeCell ref="S25:X25"/>
    <mergeCell ref="Y25:AH25"/>
    <mergeCell ref="AO28:BB29"/>
    <mergeCell ref="Q18:R19"/>
    <mergeCell ref="S18:X19"/>
    <mergeCell ref="Y18:AH19"/>
    <mergeCell ref="AI18:AJ19"/>
    <mergeCell ref="AW21:AX22"/>
    <mergeCell ref="BA19:BB20"/>
    <mergeCell ref="AO24:BB25"/>
    <mergeCell ref="AV20:AZ20"/>
    <mergeCell ref="Q22:R22"/>
    <mergeCell ref="S22:X22"/>
    <mergeCell ref="Y22:AH22"/>
    <mergeCell ref="AI22:AJ22"/>
    <mergeCell ref="Q20:R20"/>
    <mergeCell ref="S20:X20"/>
    <mergeCell ref="Y20:AH20"/>
    <mergeCell ref="AI20:AJ20"/>
    <mergeCell ref="AM20:AN20"/>
    <mergeCell ref="BA17:BB18"/>
    <mergeCell ref="BB21:BB22"/>
    <mergeCell ref="AZ21:BA22"/>
    <mergeCell ref="AO26:BB27"/>
    <mergeCell ref="Q21:R21"/>
    <mergeCell ref="AI25:AJ25"/>
    <mergeCell ref="T14:AO15"/>
    <mergeCell ref="AP14:BB15"/>
    <mergeCell ref="AO23:BB23"/>
    <mergeCell ref="AM18:AN19"/>
    <mergeCell ref="AM22:AN22"/>
    <mergeCell ref="S21:X21"/>
    <mergeCell ref="Y21:AH21"/>
    <mergeCell ref="AI21:AJ21"/>
    <mergeCell ref="AM21:AN21"/>
    <mergeCell ref="Q17:AJ17"/>
    <mergeCell ref="AM17:AN17"/>
    <mergeCell ref="AK18:AL19"/>
    <mergeCell ref="AK20:AL20"/>
    <mergeCell ref="AK21:AL21"/>
    <mergeCell ref="AK22:AL22"/>
    <mergeCell ref="AK23:AL23"/>
    <mergeCell ref="AK24:AL24"/>
    <mergeCell ref="AK25:AL25"/>
    <mergeCell ref="AK26:AL26"/>
    <mergeCell ref="AK27:AL27"/>
    <mergeCell ref="AK28:AL28"/>
    <mergeCell ref="AK29:AL29"/>
    <mergeCell ref="AK30:AL30"/>
    <mergeCell ref="AK31:AL31"/>
    <mergeCell ref="AK32:AL32"/>
    <mergeCell ref="AK35:AL35"/>
    <mergeCell ref="AK36:AL36"/>
    <mergeCell ref="AK37:AL37"/>
    <mergeCell ref="AK38:AL38"/>
    <mergeCell ref="AK39:AL39"/>
    <mergeCell ref="AK40:AL40"/>
    <mergeCell ref="AK41:AL41"/>
    <mergeCell ref="AK42:AL42"/>
    <mergeCell ref="AK43:AL43"/>
  </mergeCells>
  <phoneticPr fontId="5"/>
  <dataValidations count="1">
    <dataValidation type="list" allowBlank="1" showInputMessage="1" showErrorMessage="1" sqref="BD2" xr:uid="{00000000-0002-0000-0600-000000000000}">
      <formula1>"A,B,C,D,E"</formula1>
    </dataValidation>
  </dataValidations>
  <pageMargins left="0.98425196850393704" right="0.19685039370078741" top="0.19685039370078741" bottom="0.19685039370078741" header="0" footer="0"/>
  <pageSetup paperSize="9" scale="96" orientation="portrait" r:id="rId1"/>
  <drawing r:id="rId2"/>
  <legacyDrawing r:id="rId3"/>
  <controls>
    <mc:AlternateContent xmlns:mc="http://schemas.openxmlformats.org/markup-compatibility/2006">
      <mc:Choice Requires="x14">
        <control shapeId="13319" r:id="rId4" name="BarCodeCtrl3">
          <controlPr defaultSize="0" autoLine="0" autoPict="0" linkedCell="O75" r:id="rId5">
            <anchor moveWithCells="1">
              <from>
                <xdr:col>16</xdr:col>
                <xdr:colOff>114300</xdr:colOff>
                <xdr:row>3</xdr:row>
                <xdr:rowOff>209550</xdr:rowOff>
              </from>
              <to>
                <xdr:col>24</xdr:col>
                <xdr:colOff>95250</xdr:colOff>
                <xdr:row>8</xdr:row>
                <xdr:rowOff>184150</xdr:rowOff>
              </to>
            </anchor>
          </controlPr>
        </control>
      </mc:Choice>
      <mc:Fallback>
        <control shapeId="13319" r:id="rId4" name="BarCodeCtrl3"/>
      </mc:Fallback>
    </mc:AlternateContent>
    <mc:AlternateContent xmlns:mc="http://schemas.openxmlformats.org/markup-compatibility/2006">
      <mc:Choice Requires="x14">
        <control shapeId="13317" r:id="rId6" name="BarCodeCtrl2">
          <controlPr defaultSize="0" autoLine="0" autoPict="0" linkedCell="B69" r:id="rId7">
            <anchor moveWithCells="1">
              <from>
                <xdr:col>38</xdr:col>
                <xdr:colOff>38100</xdr:colOff>
                <xdr:row>3</xdr:row>
                <xdr:rowOff>222250</xdr:rowOff>
              </from>
              <to>
                <xdr:col>48</xdr:col>
                <xdr:colOff>127000</xdr:colOff>
                <xdr:row>10</xdr:row>
                <xdr:rowOff>114300</xdr:rowOff>
              </to>
            </anchor>
          </controlPr>
        </control>
      </mc:Choice>
      <mc:Fallback>
        <control shapeId="13317" r:id="rId6" name="BarCodeCtrl2"/>
      </mc:Fallback>
    </mc:AlternateContent>
    <mc:AlternateContent xmlns:mc="http://schemas.openxmlformats.org/markup-compatibility/2006">
      <mc:Choice Requires="x14">
        <control shapeId="13313" r:id="rId8" name="BarCodeCtrl1">
          <controlPr defaultSize="0" autoLine="0" autoPict="0" linkedCell="B68" r:id="rId9">
            <anchor moveWithCells="1">
              <from>
                <xdr:col>26</xdr:col>
                <xdr:colOff>114300</xdr:colOff>
                <xdr:row>3</xdr:row>
                <xdr:rowOff>209550</xdr:rowOff>
              </from>
              <to>
                <xdr:col>38</xdr:col>
                <xdr:colOff>12700</xdr:colOff>
                <xdr:row>10</xdr:row>
                <xdr:rowOff>107950</xdr:rowOff>
              </to>
            </anchor>
          </controlPr>
        </control>
      </mc:Choice>
      <mc:Fallback>
        <control shapeId="13313" r:id="rId8" name="BarCodeCtrl1"/>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INDIRECT('4.学習記録'!$K$1)</xm:f>
          </x14:formula1>
          <xm:sqref>BC2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1A0AF-4D73-4BFC-ACE8-5662A3916FB4}">
  <sheetPr codeName="Sheet11"/>
  <dimension ref="A1:H5152"/>
  <sheetViews>
    <sheetView zoomScale="80" zoomScaleNormal="80" workbookViewId="0">
      <pane ySplit="1" topLeftCell="A239" activePane="bottomLeft" state="frozen"/>
      <selection pane="bottomLeft" activeCell="Q251" sqref="Q251"/>
    </sheetView>
  </sheetViews>
  <sheetFormatPr defaultColWidth="9" defaultRowHeight="12.5" x14ac:dyDescent="0.3"/>
  <cols>
    <col min="1" max="1" width="20.25" style="108" bestFit="1" customWidth="1"/>
    <col min="2" max="2" width="7.75" style="108" bestFit="1" customWidth="1"/>
    <col min="3" max="3" width="10.5" style="108" bestFit="1" customWidth="1"/>
    <col min="4" max="4" width="7.5" style="108" bestFit="1" customWidth="1"/>
    <col min="5" max="5" width="6" style="108" bestFit="1" customWidth="1"/>
    <col min="6" max="6" width="27.08203125" style="108" customWidth="1"/>
    <col min="7" max="7" width="35.5" style="108" bestFit="1" customWidth="1"/>
    <col min="8" max="8" width="7.58203125" style="108" bestFit="1" customWidth="1"/>
    <col min="9" max="16384" width="9" style="108"/>
  </cols>
  <sheetData>
    <row r="1" spans="1:8" x14ac:dyDescent="0.3">
      <c r="A1" s="108" t="s">
        <v>958</v>
      </c>
      <c r="B1" s="108" t="s">
        <v>959</v>
      </c>
      <c r="C1" s="108" t="s">
        <v>960</v>
      </c>
      <c r="D1" s="108" t="s">
        <v>961</v>
      </c>
      <c r="E1" s="108" t="s">
        <v>962</v>
      </c>
      <c r="F1" s="108" t="s">
        <v>963</v>
      </c>
      <c r="G1" s="108" t="s">
        <v>964</v>
      </c>
      <c r="H1" s="108" t="s">
        <v>965</v>
      </c>
    </row>
    <row r="2" spans="1:8" x14ac:dyDescent="0.3">
      <c r="A2" s="108" t="s">
        <v>966</v>
      </c>
      <c r="B2" s="108" t="s">
        <v>967</v>
      </c>
      <c r="C2" s="108" t="s">
        <v>968</v>
      </c>
      <c r="D2" s="108" t="s">
        <v>969</v>
      </c>
      <c r="E2" s="108" t="s">
        <v>970</v>
      </c>
      <c r="F2" s="108" t="s">
        <v>971</v>
      </c>
      <c r="G2" s="108" t="s">
        <v>972</v>
      </c>
      <c r="H2" s="108" t="s">
        <v>973</v>
      </c>
    </row>
    <row r="3" spans="1:8" x14ac:dyDescent="0.3">
      <c r="A3" s="108" t="s">
        <v>974</v>
      </c>
      <c r="B3" s="108" t="s">
        <v>967</v>
      </c>
      <c r="C3" s="108" t="s">
        <v>968</v>
      </c>
      <c r="D3" s="108" t="s">
        <v>969</v>
      </c>
      <c r="E3" s="108" t="s">
        <v>970</v>
      </c>
      <c r="F3" s="108" t="s">
        <v>975</v>
      </c>
      <c r="G3" s="108" t="s">
        <v>976</v>
      </c>
      <c r="H3" s="108" t="s">
        <v>977</v>
      </c>
    </row>
    <row r="4" spans="1:8" x14ac:dyDescent="0.3">
      <c r="A4" s="108" t="s">
        <v>978</v>
      </c>
      <c r="B4" s="108" t="s">
        <v>967</v>
      </c>
      <c r="C4" s="108" t="s">
        <v>968</v>
      </c>
      <c r="D4" s="108" t="s">
        <v>969</v>
      </c>
      <c r="E4" s="108" t="s">
        <v>970</v>
      </c>
      <c r="F4" s="108" t="s">
        <v>979</v>
      </c>
      <c r="G4" s="108" t="s">
        <v>980</v>
      </c>
      <c r="H4" s="108" t="s">
        <v>981</v>
      </c>
    </row>
    <row r="5" spans="1:8" x14ac:dyDescent="0.3">
      <c r="A5" s="108" t="s">
        <v>982</v>
      </c>
      <c r="B5" s="108" t="s">
        <v>967</v>
      </c>
      <c r="C5" s="108" t="s">
        <v>968</v>
      </c>
      <c r="D5" s="108" t="s">
        <v>969</v>
      </c>
      <c r="E5" s="108" t="s">
        <v>970</v>
      </c>
      <c r="F5" s="108" t="s">
        <v>983</v>
      </c>
      <c r="G5" s="108" t="s">
        <v>984</v>
      </c>
      <c r="H5" s="108" t="s">
        <v>985</v>
      </c>
    </row>
    <row r="6" spans="1:8" x14ac:dyDescent="0.3">
      <c r="A6" s="108" t="s">
        <v>986</v>
      </c>
      <c r="B6" s="108" t="s">
        <v>967</v>
      </c>
      <c r="C6" s="108" t="s">
        <v>968</v>
      </c>
      <c r="D6" s="108" t="s">
        <v>969</v>
      </c>
      <c r="E6" s="108" t="s">
        <v>970</v>
      </c>
      <c r="F6" s="108" t="s">
        <v>987</v>
      </c>
      <c r="G6" s="108" t="s">
        <v>988</v>
      </c>
      <c r="H6" s="108" t="s">
        <v>989</v>
      </c>
    </row>
    <row r="7" spans="1:8" x14ac:dyDescent="0.3">
      <c r="A7" s="108" t="s">
        <v>990</v>
      </c>
      <c r="B7" s="108" t="s">
        <v>967</v>
      </c>
      <c r="C7" s="108" t="s">
        <v>968</v>
      </c>
      <c r="D7" s="108" t="s">
        <v>969</v>
      </c>
      <c r="E7" s="108" t="s">
        <v>970</v>
      </c>
      <c r="F7" s="108" t="s">
        <v>991</v>
      </c>
      <c r="G7" s="108" t="s">
        <v>992</v>
      </c>
      <c r="H7" s="108" t="s">
        <v>993</v>
      </c>
    </row>
    <row r="8" spans="1:8" x14ac:dyDescent="0.3">
      <c r="A8" s="108" t="s">
        <v>994</v>
      </c>
      <c r="B8" s="108" t="s">
        <v>967</v>
      </c>
      <c r="C8" s="108" t="s">
        <v>968</v>
      </c>
      <c r="D8" s="108" t="s">
        <v>969</v>
      </c>
      <c r="E8" s="108" t="s">
        <v>970</v>
      </c>
      <c r="F8" s="108" t="s">
        <v>995</v>
      </c>
      <c r="G8" s="108" t="s">
        <v>996</v>
      </c>
      <c r="H8" s="108" t="s">
        <v>997</v>
      </c>
    </row>
    <row r="9" spans="1:8" x14ac:dyDescent="0.3">
      <c r="A9" s="108" t="s">
        <v>998</v>
      </c>
      <c r="B9" s="108" t="s">
        <v>967</v>
      </c>
      <c r="C9" s="108" t="s">
        <v>968</v>
      </c>
      <c r="D9" s="108" t="s">
        <v>969</v>
      </c>
      <c r="E9" s="108" t="s">
        <v>970</v>
      </c>
      <c r="F9" s="108" t="s">
        <v>999</v>
      </c>
      <c r="G9" s="108" t="s">
        <v>1000</v>
      </c>
      <c r="H9" s="108" t="s">
        <v>1001</v>
      </c>
    </row>
    <row r="10" spans="1:8" x14ac:dyDescent="0.3">
      <c r="A10" s="108" t="s">
        <v>1002</v>
      </c>
      <c r="B10" s="108" t="s">
        <v>967</v>
      </c>
      <c r="C10" s="108" t="s">
        <v>968</v>
      </c>
      <c r="D10" s="108" t="s">
        <v>969</v>
      </c>
      <c r="E10" s="108" t="s">
        <v>970</v>
      </c>
      <c r="F10" s="108" t="s">
        <v>1003</v>
      </c>
      <c r="G10" s="108" t="s">
        <v>1004</v>
      </c>
      <c r="H10" s="108" t="s">
        <v>1005</v>
      </c>
    </row>
    <row r="11" spans="1:8" x14ac:dyDescent="0.3">
      <c r="A11" s="108" t="s">
        <v>1006</v>
      </c>
      <c r="B11" s="108" t="s">
        <v>967</v>
      </c>
      <c r="C11" s="108" t="s">
        <v>968</v>
      </c>
      <c r="D11" s="108" t="s">
        <v>969</v>
      </c>
      <c r="E11" s="108" t="s">
        <v>970</v>
      </c>
      <c r="F11" s="108" t="s">
        <v>1007</v>
      </c>
      <c r="G11" s="108" t="s">
        <v>1008</v>
      </c>
      <c r="H11" s="108" t="s">
        <v>1009</v>
      </c>
    </row>
    <row r="12" spans="1:8" x14ac:dyDescent="0.3">
      <c r="A12" s="108" t="s">
        <v>1010</v>
      </c>
      <c r="B12" s="108" t="s">
        <v>967</v>
      </c>
      <c r="C12" s="108" t="s">
        <v>968</v>
      </c>
      <c r="D12" s="108" t="s">
        <v>969</v>
      </c>
      <c r="E12" s="108" t="s">
        <v>970</v>
      </c>
      <c r="F12" s="108" t="s">
        <v>1011</v>
      </c>
      <c r="G12" s="108" t="s">
        <v>1012</v>
      </c>
      <c r="H12" s="108" t="s">
        <v>1013</v>
      </c>
    </row>
    <row r="13" spans="1:8" x14ac:dyDescent="0.3">
      <c r="A13" s="108" t="s">
        <v>1014</v>
      </c>
      <c r="B13" s="108" t="s">
        <v>967</v>
      </c>
      <c r="C13" s="108" t="s">
        <v>968</v>
      </c>
      <c r="D13" s="108" t="s">
        <v>969</v>
      </c>
      <c r="E13" s="108" t="s">
        <v>970</v>
      </c>
      <c r="F13" s="108" t="s">
        <v>1015</v>
      </c>
      <c r="G13" s="108" t="s">
        <v>1016</v>
      </c>
      <c r="H13" s="108" t="s">
        <v>1017</v>
      </c>
    </row>
    <row r="14" spans="1:8" x14ac:dyDescent="0.3">
      <c r="A14" s="108" t="s">
        <v>1018</v>
      </c>
      <c r="B14" s="108" t="s">
        <v>967</v>
      </c>
      <c r="C14" s="108" t="s">
        <v>968</v>
      </c>
      <c r="D14" s="108" t="s">
        <v>969</v>
      </c>
      <c r="E14" s="108" t="s">
        <v>970</v>
      </c>
      <c r="F14" s="108" t="s">
        <v>1019</v>
      </c>
      <c r="G14" s="108" t="s">
        <v>1020</v>
      </c>
      <c r="H14" s="108" t="s">
        <v>1021</v>
      </c>
    </row>
    <row r="15" spans="1:8" x14ac:dyDescent="0.3">
      <c r="A15" s="108" t="s">
        <v>1022</v>
      </c>
      <c r="B15" s="108" t="s">
        <v>967</v>
      </c>
      <c r="C15" s="108" t="s">
        <v>968</v>
      </c>
      <c r="D15" s="108" t="s">
        <v>969</v>
      </c>
      <c r="E15" s="108" t="s">
        <v>970</v>
      </c>
      <c r="F15" s="108" t="s">
        <v>1023</v>
      </c>
      <c r="G15" s="108" t="s">
        <v>1024</v>
      </c>
      <c r="H15" s="108" t="s">
        <v>1025</v>
      </c>
    </row>
    <row r="16" spans="1:8" x14ac:dyDescent="0.3">
      <c r="A16" s="108" t="s">
        <v>1026</v>
      </c>
      <c r="B16" s="108" t="s">
        <v>967</v>
      </c>
      <c r="C16" s="108" t="s">
        <v>968</v>
      </c>
      <c r="D16" s="108" t="s">
        <v>969</v>
      </c>
      <c r="E16" s="108" t="s">
        <v>970</v>
      </c>
      <c r="F16" s="108" t="s">
        <v>1027</v>
      </c>
      <c r="G16" s="108" t="s">
        <v>1028</v>
      </c>
      <c r="H16" s="108" t="s">
        <v>1029</v>
      </c>
    </row>
    <row r="17" spans="1:8" x14ac:dyDescent="0.3">
      <c r="A17" s="108" t="s">
        <v>1030</v>
      </c>
      <c r="B17" s="108" t="s">
        <v>967</v>
      </c>
      <c r="C17" s="108" t="s">
        <v>968</v>
      </c>
      <c r="D17" s="108" t="s">
        <v>969</v>
      </c>
      <c r="E17" s="108" t="s">
        <v>970</v>
      </c>
      <c r="F17" s="108" t="s">
        <v>1031</v>
      </c>
      <c r="G17" s="108" t="s">
        <v>1032</v>
      </c>
      <c r="H17" s="108" t="s">
        <v>1033</v>
      </c>
    </row>
    <row r="18" spans="1:8" x14ac:dyDescent="0.3">
      <c r="A18" s="108" t="s">
        <v>1034</v>
      </c>
      <c r="B18" s="108" t="s">
        <v>967</v>
      </c>
      <c r="C18" s="108" t="s">
        <v>968</v>
      </c>
      <c r="D18" s="108" t="s">
        <v>969</v>
      </c>
      <c r="E18" s="108" t="s">
        <v>970</v>
      </c>
      <c r="F18" s="108" t="s">
        <v>1035</v>
      </c>
      <c r="G18" s="108" t="s">
        <v>1036</v>
      </c>
      <c r="H18" s="108" t="s">
        <v>1037</v>
      </c>
    </row>
    <row r="19" spans="1:8" x14ac:dyDescent="0.3">
      <c r="A19" s="108" t="s">
        <v>1038</v>
      </c>
      <c r="B19" s="108" t="s">
        <v>967</v>
      </c>
      <c r="C19" s="108" t="s">
        <v>968</v>
      </c>
      <c r="D19" s="108" t="s">
        <v>969</v>
      </c>
      <c r="E19" s="108" t="s">
        <v>970</v>
      </c>
      <c r="F19" s="108" t="s">
        <v>1039</v>
      </c>
      <c r="G19" s="108" t="s">
        <v>1040</v>
      </c>
      <c r="H19" s="108" t="s">
        <v>1041</v>
      </c>
    </row>
    <row r="20" spans="1:8" x14ac:dyDescent="0.3">
      <c r="A20" s="108" t="s">
        <v>1042</v>
      </c>
      <c r="B20" s="108" t="s">
        <v>967</v>
      </c>
      <c r="C20" s="108" t="s">
        <v>968</v>
      </c>
      <c r="D20" s="108" t="s">
        <v>969</v>
      </c>
      <c r="E20" s="108" t="s">
        <v>970</v>
      </c>
      <c r="F20" s="108" t="s">
        <v>1043</v>
      </c>
      <c r="G20" s="108" t="s">
        <v>1044</v>
      </c>
      <c r="H20" s="108" t="s">
        <v>1045</v>
      </c>
    </row>
    <row r="21" spans="1:8" x14ac:dyDescent="0.3">
      <c r="A21" s="108" t="s">
        <v>1046</v>
      </c>
      <c r="B21" s="108" t="s">
        <v>967</v>
      </c>
      <c r="C21" s="108" t="s">
        <v>968</v>
      </c>
      <c r="D21" s="108" t="s">
        <v>969</v>
      </c>
      <c r="E21" s="108" t="s">
        <v>970</v>
      </c>
      <c r="F21" s="108" t="s">
        <v>1047</v>
      </c>
      <c r="G21" s="108" t="s">
        <v>1048</v>
      </c>
      <c r="H21" s="108" t="s">
        <v>1049</v>
      </c>
    </row>
    <row r="22" spans="1:8" x14ac:dyDescent="0.3">
      <c r="A22" s="108" t="s">
        <v>1050</v>
      </c>
      <c r="B22" s="108" t="s">
        <v>967</v>
      </c>
      <c r="C22" s="108" t="s">
        <v>968</v>
      </c>
      <c r="D22" s="108" t="s">
        <v>969</v>
      </c>
      <c r="E22" s="108" t="s">
        <v>970</v>
      </c>
      <c r="F22" s="108" t="s">
        <v>1051</v>
      </c>
      <c r="G22" s="108" t="s">
        <v>1052</v>
      </c>
      <c r="H22" s="108" t="s">
        <v>1053</v>
      </c>
    </row>
    <row r="23" spans="1:8" x14ac:dyDescent="0.3">
      <c r="A23" s="108" t="s">
        <v>1054</v>
      </c>
      <c r="B23" s="108" t="s">
        <v>967</v>
      </c>
      <c r="C23" s="108" t="s">
        <v>968</v>
      </c>
      <c r="D23" s="108" t="s">
        <v>969</v>
      </c>
      <c r="E23" s="108" t="s">
        <v>970</v>
      </c>
      <c r="F23" s="108" t="s">
        <v>1055</v>
      </c>
      <c r="G23" s="108" t="s">
        <v>1056</v>
      </c>
      <c r="H23" s="108" t="s">
        <v>1057</v>
      </c>
    </row>
    <row r="24" spans="1:8" x14ac:dyDescent="0.3">
      <c r="A24" s="108" t="s">
        <v>1058</v>
      </c>
      <c r="B24" s="108" t="s">
        <v>967</v>
      </c>
      <c r="C24" s="108" t="s">
        <v>968</v>
      </c>
      <c r="D24" s="108" t="s">
        <v>969</v>
      </c>
      <c r="E24" s="108" t="s">
        <v>970</v>
      </c>
      <c r="F24" s="108" t="s">
        <v>1059</v>
      </c>
      <c r="G24" s="108" t="s">
        <v>1060</v>
      </c>
      <c r="H24" s="108" t="s">
        <v>1061</v>
      </c>
    </row>
    <row r="25" spans="1:8" x14ac:dyDescent="0.3">
      <c r="A25" s="108" t="s">
        <v>1062</v>
      </c>
      <c r="B25" s="108" t="s">
        <v>967</v>
      </c>
      <c r="C25" s="108" t="s">
        <v>968</v>
      </c>
      <c r="D25" s="108" t="s">
        <v>969</v>
      </c>
      <c r="E25" s="108" t="s">
        <v>970</v>
      </c>
      <c r="F25" s="108" t="s">
        <v>1063</v>
      </c>
      <c r="G25" s="108" t="s">
        <v>1064</v>
      </c>
      <c r="H25" s="108" t="s">
        <v>1065</v>
      </c>
    </row>
    <row r="26" spans="1:8" x14ac:dyDescent="0.3">
      <c r="A26" s="108" t="s">
        <v>1066</v>
      </c>
      <c r="B26" s="108" t="s">
        <v>967</v>
      </c>
      <c r="C26" s="108" t="s">
        <v>968</v>
      </c>
      <c r="D26" s="108" t="s">
        <v>969</v>
      </c>
      <c r="E26" s="108" t="s">
        <v>970</v>
      </c>
      <c r="F26" s="108" t="s">
        <v>1067</v>
      </c>
      <c r="G26" s="108" t="s">
        <v>1068</v>
      </c>
      <c r="H26" s="108" t="s">
        <v>1069</v>
      </c>
    </row>
    <row r="27" spans="1:8" x14ac:dyDescent="0.3">
      <c r="A27" s="108" t="s">
        <v>1070</v>
      </c>
      <c r="B27" s="108" t="s">
        <v>967</v>
      </c>
      <c r="C27" s="108" t="s">
        <v>968</v>
      </c>
      <c r="D27" s="108" t="s">
        <v>969</v>
      </c>
      <c r="E27" s="108" t="s">
        <v>970</v>
      </c>
      <c r="F27" s="108" t="s">
        <v>1071</v>
      </c>
      <c r="G27" s="108" t="s">
        <v>1072</v>
      </c>
      <c r="H27" s="108" t="s">
        <v>1073</v>
      </c>
    </row>
    <row r="28" spans="1:8" x14ac:dyDescent="0.3">
      <c r="A28" s="108" t="s">
        <v>1074</v>
      </c>
      <c r="B28" s="108" t="s">
        <v>967</v>
      </c>
      <c r="C28" s="108" t="s">
        <v>968</v>
      </c>
      <c r="D28" s="108" t="s">
        <v>969</v>
      </c>
      <c r="E28" s="108" t="s">
        <v>970</v>
      </c>
      <c r="F28" s="108" t="s">
        <v>1075</v>
      </c>
      <c r="G28" s="108" t="s">
        <v>1076</v>
      </c>
      <c r="H28" s="108" t="s">
        <v>1077</v>
      </c>
    </row>
    <row r="29" spans="1:8" x14ac:dyDescent="0.3">
      <c r="A29" s="108" t="s">
        <v>1078</v>
      </c>
      <c r="B29" s="108" t="s">
        <v>967</v>
      </c>
      <c r="C29" s="108" t="s">
        <v>968</v>
      </c>
      <c r="D29" s="108" t="s">
        <v>969</v>
      </c>
      <c r="E29" s="108" t="s">
        <v>970</v>
      </c>
      <c r="F29" s="108" t="s">
        <v>1079</v>
      </c>
      <c r="G29" s="108" t="s">
        <v>1080</v>
      </c>
      <c r="H29" s="108" t="s">
        <v>1081</v>
      </c>
    </row>
    <row r="30" spans="1:8" x14ac:dyDescent="0.3">
      <c r="A30" s="108" t="s">
        <v>1082</v>
      </c>
      <c r="B30" s="108" t="s">
        <v>967</v>
      </c>
      <c r="C30" s="108" t="s">
        <v>968</v>
      </c>
      <c r="D30" s="108" t="s">
        <v>969</v>
      </c>
      <c r="E30" s="108" t="s">
        <v>970</v>
      </c>
      <c r="F30" s="108" t="s">
        <v>1083</v>
      </c>
      <c r="G30" s="108" t="s">
        <v>1084</v>
      </c>
      <c r="H30" s="108" t="s">
        <v>1085</v>
      </c>
    </row>
    <row r="31" spans="1:8" x14ac:dyDescent="0.3">
      <c r="A31" s="108" t="s">
        <v>1086</v>
      </c>
      <c r="B31" s="108" t="s">
        <v>967</v>
      </c>
      <c r="C31" s="108" t="s">
        <v>968</v>
      </c>
      <c r="D31" s="108" t="s">
        <v>969</v>
      </c>
      <c r="E31" s="108" t="s">
        <v>970</v>
      </c>
      <c r="F31" s="108" t="s">
        <v>1087</v>
      </c>
      <c r="G31" s="108" t="s">
        <v>1088</v>
      </c>
      <c r="H31" s="108" t="s">
        <v>1089</v>
      </c>
    </row>
    <row r="32" spans="1:8" x14ac:dyDescent="0.3">
      <c r="A32" s="108" t="s">
        <v>1090</v>
      </c>
      <c r="B32" s="108" t="s">
        <v>967</v>
      </c>
      <c r="C32" s="108" t="s">
        <v>968</v>
      </c>
      <c r="D32" s="108" t="s">
        <v>969</v>
      </c>
      <c r="E32" s="108" t="s">
        <v>970</v>
      </c>
      <c r="F32" s="108" t="s">
        <v>1091</v>
      </c>
      <c r="G32" s="108" t="s">
        <v>1092</v>
      </c>
      <c r="H32" s="108" t="s">
        <v>1093</v>
      </c>
    </row>
    <row r="33" spans="1:8" x14ac:dyDescent="0.3">
      <c r="A33" s="108" t="s">
        <v>1094</v>
      </c>
      <c r="B33" s="108" t="s">
        <v>967</v>
      </c>
      <c r="C33" s="108" t="s">
        <v>968</v>
      </c>
      <c r="D33" s="108" t="s">
        <v>969</v>
      </c>
      <c r="E33" s="108" t="s">
        <v>970</v>
      </c>
      <c r="F33" s="108" t="s">
        <v>1095</v>
      </c>
      <c r="G33" s="108" t="s">
        <v>1096</v>
      </c>
      <c r="H33" s="108" t="s">
        <v>1097</v>
      </c>
    </row>
    <row r="34" spans="1:8" x14ac:dyDescent="0.3">
      <c r="A34" s="108" t="s">
        <v>1098</v>
      </c>
      <c r="B34" s="108" t="s">
        <v>967</v>
      </c>
      <c r="C34" s="108" t="s">
        <v>968</v>
      </c>
      <c r="D34" s="108" t="s">
        <v>969</v>
      </c>
      <c r="E34" s="108" t="s">
        <v>970</v>
      </c>
      <c r="F34" s="108" t="s">
        <v>1099</v>
      </c>
      <c r="G34" s="108" t="s">
        <v>1100</v>
      </c>
      <c r="H34" s="108" t="s">
        <v>1101</v>
      </c>
    </row>
    <row r="35" spans="1:8" x14ac:dyDescent="0.3">
      <c r="A35" s="108" t="s">
        <v>1102</v>
      </c>
      <c r="B35" s="108" t="s">
        <v>967</v>
      </c>
      <c r="C35" s="108" t="s">
        <v>968</v>
      </c>
      <c r="D35" s="108" t="s">
        <v>969</v>
      </c>
      <c r="E35" s="108" t="s">
        <v>970</v>
      </c>
      <c r="F35" s="108" t="s">
        <v>1103</v>
      </c>
      <c r="G35" s="108" t="s">
        <v>1104</v>
      </c>
      <c r="H35" s="108" t="s">
        <v>1105</v>
      </c>
    </row>
    <row r="36" spans="1:8" x14ac:dyDescent="0.3">
      <c r="A36" s="108" t="s">
        <v>1106</v>
      </c>
      <c r="B36" s="108" t="s">
        <v>967</v>
      </c>
      <c r="C36" s="108" t="s">
        <v>968</v>
      </c>
      <c r="D36" s="108" t="s">
        <v>969</v>
      </c>
      <c r="E36" s="108" t="s">
        <v>970</v>
      </c>
      <c r="F36" s="108" t="s">
        <v>1107</v>
      </c>
      <c r="G36" s="108" t="s">
        <v>1108</v>
      </c>
      <c r="H36" s="108" t="s">
        <v>1109</v>
      </c>
    </row>
    <row r="37" spans="1:8" x14ac:dyDescent="0.3">
      <c r="A37" s="108" t="s">
        <v>1110</v>
      </c>
      <c r="B37" s="108" t="s">
        <v>967</v>
      </c>
      <c r="C37" s="108" t="s">
        <v>968</v>
      </c>
      <c r="D37" s="108" t="s">
        <v>969</v>
      </c>
      <c r="E37" s="108" t="s">
        <v>970</v>
      </c>
      <c r="F37" s="108" t="s">
        <v>1111</v>
      </c>
      <c r="G37" s="108" t="s">
        <v>1112</v>
      </c>
      <c r="H37" s="108" t="s">
        <v>1113</v>
      </c>
    </row>
    <row r="38" spans="1:8" x14ac:dyDescent="0.3">
      <c r="A38" s="108" t="s">
        <v>1114</v>
      </c>
      <c r="B38" s="108" t="s">
        <v>967</v>
      </c>
      <c r="C38" s="108" t="s">
        <v>968</v>
      </c>
      <c r="D38" s="108" t="s">
        <v>969</v>
      </c>
      <c r="E38" s="108" t="s">
        <v>970</v>
      </c>
      <c r="F38" s="108" t="s">
        <v>1115</v>
      </c>
      <c r="G38" s="108" t="s">
        <v>1116</v>
      </c>
      <c r="H38" s="108" t="s">
        <v>1117</v>
      </c>
    </row>
    <row r="39" spans="1:8" x14ac:dyDescent="0.3">
      <c r="A39" s="108" t="s">
        <v>1118</v>
      </c>
      <c r="B39" s="108" t="s">
        <v>967</v>
      </c>
      <c r="C39" s="108" t="s">
        <v>968</v>
      </c>
      <c r="D39" s="108" t="s">
        <v>969</v>
      </c>
      <c r="E39" s="108" t="s">
        <v>970</v>
      </c>
      <c r="F39" s="108" t="s">
        <v>1119</v>
      </c>
      <c r="G39" s="108" t="s">
        <v>1120</v>
      </c>
      <c r="H39" s="108" t="s">
        <v>1121</v>
      </c>
    </row>
    <row r="40" spans="1:8" x14ac:dyDescent="0.3">
      <c r="A40" s="108" t="s">
        <v>1122</v>
      </c>
      <c r="B40" s="108" t="s">
        <v>967</v>
      </c>
      <c r="C40" s="108" t="s">
        <v>968</v>
      </c>
      <c r="D40" s="108" t="s">
        <v>969</v>
      </c>
      <c r="E40" s="108" t="s">
        <v>1123</v>
      </c>
      <c r="F40" s="108" t="s">
        <v>1124</v>
      </c>
      <c r="G40" s="108" t="s">
        <v>1125</v>
      </c>
      <c r="H40" s="108" t="s">
        <v>1126</v>
      </c>
    </row>
    <row r="41" spans="1:8" x14ac:dyDescent="0.3">
      <c r="A41" s="108" t="s">
        <v>1127</v>
      </c>
      <c r="B41" s="108" t="s">
        <v>967</v>
      </c>
      <c r="C41" s="108" t="s">
        <v>968</v>
      </c>
      <c r="D41" s="108" t="s">
        <v>969</v>
      </c>
      <c r="E41" s="108" t="s">
        <v>970</v>
      </c>
      <c r="F41" s="108" t="s">
        <v>1128</v>
      </c>
      <c r="G41" s="108" t="s">
        <v>1129</v>
      </c>
      <c r="H41" s="108" t="s">
        <v>1130</v>
      </c>
    </row>
    <row r="42" spans="1:8" x14ac:dyDescent="0.3">
      <c r="A42" s="108" t="s">
        <v>1131</v>
      </c>
      <c r="B42" s="108" t="s">
        <v>967</v>
      </c>
      <c r="C42" s="108" t="s">
        <v>968</v>
      </c>
      <c r="D42" s="108" t="s">
        <v>969</v>
      </c>
      <c r="E42" s="108" t="s">
        <v>970</v>
      </c>
      <c r="F42" s="108" t="s">
        <v>1132</v>
      </c>
      <c r="G42" s="108" t="s">
        <v>1133</v>
      </c>
      <c r="H42" s="108" t="s">
        <v>1134</v>
      </c>
    </row>
    <row r="43" spans="1:8" x14ac:dyDescent="0.3">
      <c r="A43" s="108" t="s">
        <v>1135</v>
      </c>
      <c r="B43" s="108" t="s">
        <v>967</v>
      </c>
      <c r="C43" s="108" t="s">
        <v>968</v>
      </c>
      <c r="D43" s="108" t="s">
        <v>969</v>
      </c>
      <c r="E43" s="108" t="s">
        <v>970</v>
      </c>
      <c r="F43" s="108" t="s">
        <v>1136</v>
      </c>
      <c r="G43" s="108" t="s">
        <v>1137</v>
      </c>
      <c r="H43" s="108" t="s">
        <v>1138</v>
      </c>
    </row>
    <row r="44" spans="1:8" x14ac:dyDescent="0.3">
      <c r="A44" s="108" t="s">
        <v>1139</v>
      </c>
      <c r="B44" s="108" t="s">
        <v>967</v>
      </c>
      <c r="C44" s="108" t="s">
        <v>968</v>
      </c>
      <c r="D44" s="108" t="s">
        <v>969</v>
      </c>
      <c r="E44" s="108" t="s">
        <v>970</v>
      </c>
      <c r="F44" s="108" t="s">
        <v>1140</v>
      </c>
      <c r="G44" s="108" t="s">
        <v>1141</v>
      </c>
      <c r="H44" s="108" t="s">
        <v>1142</v>
      </c>
    </row>
    <row r="45" spans="1:8" x14ac:dyDescent="0.3">
      <c r="A45" s="108" t="s">
        <v>1143</v>
      </c>
      <c r="B45" s="108" t="s">
        <v>967</v>
      </c>
      <c r="C45" s="108" t="s">
        <v>968</v>
      </c>
      <c r="D45" s="108" t="s">
        <v>969</v>
      </c>
      <c r="E45" s="108" t="s">
        <v>970</v>
      </c>
      <c r="F45" s="108" t="s">
        <v>1144</v>
      </c>
      <c r="G45" s="108" t="s">
        <v>1145</v>
      </c>
      <c r="H45" s="108" t="s">
        <v>1146</v>
      </c>
    </row>
    <row r="46" spans="1:8" x14ac:dyDescent="0.3">
      <c r="A46" s="108" t="s">
        <v>1147</v>
      </c>
      <c r="B46" s="108" t="s">
        <v>967</v>
      </c>
      <c r="C46" s="108" t="s">
        <v>968</v>
      </c>
      <c r="D46" s="108" t="s">
        <v>969</v>
      </c>
      <c r="E46" s="108" t="s">
        <v>970</v>
      </c>
      <c r="F46" s="108" t="s">
        <v>1148</v>
      </c>
      <c r="G46" s="108" t="s">
        <v>1149</v>
      </c>
      <c r="H46" s="108" t="s">
        <v>1150</v>
      </c>
    </row>
    <row r="47" spans="1:8" x14ac:dyDescent="0.3">
      <c r="A47" s="108" t="s">
        <v>1151</v>
      </c>
      <c r="B47" s="108" t="s">
        <v>967</v>
      </c>
      <c r="C47" s="108" t="s">
        <v>968</v>
      </c>
      <c r="D47" s="108" t="s">
        <v>969</v>
      </c>
      <c r="E47" s="108" t="s">
        <v>970</v>
      </c>
      <c r="F47" s="108" t="s">
        <v>1152</v>
      </c>
      <c r="G47" s="108" t="s">
        <v>1153</v>
      </c>
      <c r="H47" s="108" t="s">
        <v>1154</v>
      </c>
    </row>
    <row r="48" spans="1:8" x14ac:dyDescent="0.3">
      <c r="A48" s="108" t="s">
        <v>1155</v>
      </c>
      <c r="B48" s="108" t="s">
        <v>967</v>
      </c>
      <c r="C48" s="108" t="s">
        <v>968</v>
      </c>
      <c r="D48" s="108" t="s">
        <v>969</v>
      </c>
      <c r="E48" s="108" t="s">
        <v>970</v>
      </c>
      <c r="F48" s="108" t="s">
        <v>1156</v>
      </c>
      <c r="G48" s="108" t="s">
        <v>1157</v>
      </c>
      <c r="H48" s="108" t="s">
        <v>1158</v>
      </c>
    </row>
    <row r="49" spans="1:8" x14ac:dyDescent="0.3">
      <c r="A49" s="108" t="s">
        <v>1159</v>
      </c>
      <c r="B49" s="108" t="s">
        <v>967</v>
      </c>
      <c r="C49" s="108" t="s">
        <v>968</v>
      </c>
      <c r="D49" s="108" t="s">
        <v>969</v>
      </c>
      <c r="E49" s="108" t="s">
        <v>970</v>
      </c>
      <c r="F49" s="108" t="s">
        <v>1160</v>
      </c>
      <c r="G49" s="108" t="s">
        <v>1161</v>
      </c>
      <c r="H49" s="108" t="s">
        <v>1162</v>
      </c>
    </row>
    <row r="50" spans="1:8" x14ac:dyDescent="0.3">
      <c r="A50" s="108" t="s">
        <v>1163</v>
      </c>
      <c r="B50" s="108" t="s">
        <v>967</v>
      </c>
      <c r="C50" s="108" t="s">
        <v>968</v>
      </c>
      <c r="D50" s="108" t="s">
        <v>969</v>
      </c>
      <c r="E50" s="108" t="s">
        <v>970</v>
      </c>
      <c r="F50" s="108" t="s">
        <v>1164</v>
      </c>
      <c r="G50" s="108" t="s">
        <v>1165</v>
      </c>
      <c r="H50" s="108" t="s">
        <v>1166</v>
      </c>
    </row>
    <row r="51" spans="1:8" x14ac:dyDescent="0.3">
      <c r="A51" s="108" t="s">
        <v>1167</v>
      </c>
      <c r="B51" s="108" t="s">
        <v>967</v>
      </c>
      <c r="C51" s="108" t="s">
        <v>968</v>
      </c>
      <c r="D51" s="108" t="s">
        <v>969</v>
      </c>
      <c r="E51" s="108" t="s">
        <v>970</v>
      </c>
      <c r="F51" s="108" t="s">
        <v>1168</v>
      </c>
      <c r="G51" s="108" t="s">
        <v>1169</v>
      </c>
      <c r="H51" s="108" t="s">
        <v>1170</v>
      </c>
    </row>
    <row r="52" spans="1:8" x14ac:dyDescent="0.3">
      <c r="A52" s="108" t="s">
        <v>1171</v>
      </c>
      <c r="B52" s="108" t="s">
        <v>967</v>
      </c>
      <c r="C52" s="108" t="s">
        <v>968</v>
      </c>
      <c r="D52" s="108" t="s">
        <v>969</v>
      </c>
      <c r="E52" s="108" t="s">
        <v>970</v>
      </c>
      <c r="F52" s="108" t="s">
        <v>1172</v>
      </c>
      <c r="G52" s="108" t="s">
        <v>1173</v>
      </c>
      <c r="H52" s="108" t="s">
        <v>1174</v>
      </c>
    </row>
    <row r="53" spans="1:8" x14ac:dyDescent="0.3">
      <c r="A53" s="108" t="s">
        <v>1175</v>
      </c>
      <c r="B53" s="108" t="s">
        <v>967</v>
      </c>
      <c r="C53" s="108" t="s">
        <v>968</v>
      </c>
      <c r="D53" s="108" t="s">
        <v>969</v>
      </c>
      <c r="E53" s="108" t="s">
        <v>970</v>
      </c>
      <c r="F53" s="108" t="s">
        <v>1176</v>
      </c>
      <c r="G53" s="108" t="s">
        <v>1177</v>
      </c>
      <c r="H53" s="108" t="s">
        <v>1178</v>
      </c>
    </row>
    <row r="54" spans="1:8" x14ac:dyDescent="0.3">
      <c r="A54" s="108" t="s">
        <v>1179</v>
      </c>
      <c r="B54" s="108" t="s">
        <v>967</v>
      </c>
      <c r="C54" s="108" t="s">
        <v>968</v>
      </c>
      <c r="D54" s="108" t="s">
        <v>969</v>
      </c>
      <c r="E54" s="108" t="s">
        <v>970</v>
      </c>
      <c r="F54" s="108" t="s">
        <v>1180</v>
      </c>
      <c r="G54" s="108" t="s">
        <v>1181</v>
      </c>
      <c r="H54" s="108" t="s">
        <v>1182</v>
      </c>
    </row>
    <row r="55" spans="1:8" x14ac:dyDescent="0.3">
      <c r="A55" s="108" t="s">
        <v>1183</v>
      </c>
      <c r="B55" s="108" t="s">
        <v>967</v>
      </c>
      <c r="C55" s="108" t="s">
        <v>968</v>
      </c>
      <c r="D55" s="108" t="s">
        <v>969</v>
      </c>
      <c r="E55" s="108" t="s">
        <v>970</v>
      </c>
      <c r="F55" s="108" t="s">
        <v>1184</v>
      </c>
      <c r="G55" s="108" t="s">
        <v>1185</v>
      </c>
      <c r="H55" s="108" t="s">
        <v>1186</v>
      </c>
    </row>
    <row r="56" spans="1:8" x14ac:dyDescent="0.3">
      <c r="A56" s="108" t="s">
        <v>1187</v>
      </c>
      <c r="B56" s="108" t="s">
        <v>967</v>
      </c>
      <c r="C56" s="108" t="s">
        <v>968</v>
      </c>
      <c r="D56" s="108" t="s">
        <v>969</v>
      </c>
      <c r="E56" s="108" t="s">
        <v>970</v>
      </c>
      <c r="F56" s="108" t="s">
        <v>1188</v>
      </c>
      <c r="G56" s="108" t="s">
        <v>1189</v>
      </c>
      <c r="H56" s="108" t="s">
        <v>1190</v>
      </c>
    </row>
    <row r="57" spans="1:8" x14ac:dyDescent="0.3">
      <c r="A57" s="108" t="s">
        <v>1191</v>
      </c>
      <c r="B57" s="108" t="s">
        <v>967</v>
      </c>
      <c r="C57" s="108" t="s">
        <v>968</v>
      </c>
      <c r="D57" s="108" t="s">
        <v>969</v>
      </c>
      <c r="E57" s="108" t="s">
        <v>970</v>
      </c>
      <c r="F57" s="108" t="s">
        <v>1192</v>
      </c>
      <c r="G57" s="108" t="s">
        <v>1193</v>
      </c>
      <c r="H57" s="108" t="s">
        <v>1194</v>
      </c>
    </row>
    <row r="58" spans="1:8" x14ac:dyDescent="0.3">
      <c r="A58" s="108" t="s">
        <v>1195</v>
      </c>
      <c r="B58" s="108" t="s">
        <v>967</v>
      </c>
      <c r="C58" s="108" t="s">
        <v>968</v>
      </c>
      <c r="D58" s="108" t="s">
        <v>969</v>
      </c>
      <c r="E58" s="108" t="s">
        <v>970</v>
      </c>
      <c r="F58" s="108" t="s">
        <v>1196</v>
      </c>
      <c r="G58" s="108" t="s">
        <v>1197</v>
      </c>
      <c r="H58" s="108" t="s">
        <v>1198</v>
      </c>
    </row>
    <row r="59" spans="1:8" x14ac:dyDescent="0.3">
      <c r="A59" s="108" t="s">
        <v>1199</v>
      </c>
      <c r="B59" s="108" t="s">
        <v>967</v>
      </c>
      <c r="C59" s="108" t="s">
        <v>968</v>
      </c>
      <c r="D59" s="108" t="s">
        <v>969</v>
      </c>
      <c r="E59" s="108" t="s">
        <v>970</v>
      </c>
      <c r="F59" s="108" t="s">
        <v>1200</v>
      </c>
      <c r="G59" s="108" t="s">
        <v>1201</v>
      </c>
      <c r="H59" s="108" t="s">
        <v>1202</v>
      </c>
    </row>
    <row r="60" spans="1:8" x14ac:dyDescent="0.3">
      <c r="A60" s="108" t="s">
        <v>1203</v>
      </c>
      <c r="B60" s="108" t="s">
        <v>967</v>
      </c>
      <c r="C60" s="108" t="s">
        <v>968</v>
      </c>
      <c r="D60" s="108" t="s">
        <v>969</v>
      </c>
      <c r="E60" s="108" t="s">
        <v>970</v>
      </c>
      <c r="F60" s="108" t="s">
        <v>1204</v>
      </c>
      <c r="G60" s="108" t="s">
        <v>1205</v>
      </c>
      <c r="H60" s="108" t="s">
        <v>1206</v>
      </c>
    </row>
    <row r="61" spans="1:8" x14ac:dyDescent="0.3">
      <c r="A61" s="108" t="s">
        <v>1207</v>
      </c>
      <c r="B61" s="108" t="s">
        <v>967</v>
      </c>
      <c r="C61" s="108" t="s">
        <v>968</v>
      </c>
      <c r="D61" s="108" t="s">
        <v>969</v>
      </c>
      <c r="E61" s="108" t="s">
        <v>970</v>
      </c>
      <c r="F61" s="108" t="s">
        <v>1208</v>
      </c>
      <c r="G61" s="108" t="s">
        <v>1209</v>
      </c>
      <c r="H61" s="108" t="s">
        <v>1210</v>
      </c>
    </row>
    <row r="62" spans="1:8" x14ac:dyDescent="0.3">
      <c r="A62" s="108" t="s">
        <v>1211</v>
      </c>
      <c r="B62" s="108" t="s">
        <v>967</v>
      </c>
      <c r="C62" s="108" t="s">
        <v>968</v>
      </c>
      <c r="D62" s="108" t="s">
        <v>969</v>
      </c>
      <c r="E62" s="108" t="s">
        <v>970</v>
      </c>
      <c r="F62" s="108" t="s">
        <v>1212</v>
      </c>
      <c r="G62" s="108" t="s">
        <v>1213</v>
      </c>
      <c r="H62" s="108" t="s">
        <v>1214</v>
      </c>
    </row>
    <row r="63" spans="1:8" x14ac:dyDescent="0.3">
      <c r="A63" s="108" t="s">
        <v>1215</v>
      </c>
      <c r="B63" s="108" t="s">
        <v>967</v>
      </c>
      <c r="C63" s="108" t="s">
        <v>968</v>
      </c>
      <c r="D63" s="108" t="s">
        <v>969</v>
      </c>
      <c r="E63" s="108" t="s">
        <v>970</v>
      </c>
      <c r="F63" s="108" t="s">
        <v>1216</v>
      </c>
      <c r="G63" s="108" t="s">
        <v>1217</v>
      </c>
      <c r="H63" s="108" t="s">
        <v>1198</v>
      </c>
    </row>
    <row r="64" spans="1:8" x14ac:dyDescent="0.3">
      <c r="A64" s="108" t="s">
        <v>1218</v>
      </c>
      <c r="B64" s="108" t="s">
        <v>967</v>
      </c>
      <c r="C64" s="108" t="s">
        <v>968</v>
      </c>
      <c r="D64" s="108" t="s">
        <v>969</v>
      </c>
      <c r="E64" s="108" t="s">
        <v>970</v>
      </c>
      <c r="F64" s="108" t="s">
        <v>1219</v>
      </c>
      <c r="G64" s="108" t="s">
        <v>1220</v>
      </c>
      <c r="H64" s="108" t="s">
        <v>1221</v>
      </c>
    </row>
    <row r="65" spans="1:8" x14ac:dyDescent="0.3">
      <c r="A65" s="108" t="s">
        <v>1222</v>
      </c>
      <c r="B65" s="108" t="s">
        <v>967</v>
      </c>
      <c r="C65" s="108" t="s">
        <v>968</v>
      </c>
      <c r="D65" s="108" t="s">
        <v>969</v>
      </c>
      <c r="E65" s="108" t="s">
        <v>970</v>
      </c>
      <c r="F65" s="108" t="s">
        <v>1223</v>
      </c>
      <c r="G65" s="108" t="s">
        <v>1224</v>
      </c>
      <c r="H65" s="108" t="s">
        <v>1225</v>
      </c>
    </row>
    <row r="66" spans="1:8" x14ac:dyDescent="0.3">
      <c r="A66" s="108" t="s">
        <v>1226</v>
      </c>
      <c r="B66" s="108" t="s">
        <v>967</v>
      </c>
      <c r="C66" s="108" t="s">
        <v>968</v>
      </c>
      <c r="D66" s="108" t="s">
        <v>969</v>
      </c>
      <c r="E66" s="108" t="s">
        <v>970</v>
      </c>
      <c r="F66" s="108" t="s">
        <v>1227</v>
      </c>
      <c r="G66" s="108" t="s">
        <v>1228</v>
      </c>
      <c r="H66" s="108" t="s">
        <v>1229</v>
      </c>
    </row>
    <row r="67" spans="1:8" x14ac:dyDescent="0.3">
      <c r="A67" s="108" t="s">
        <v>1230</v>
      </c>
      <c r="B67" s="108" t="s">
        <v>967</v>
      </c>
      <c r="C67" s="108" t="s">
        <v>968</v>
      </c>
      <c r="D67" s="108" t="s">
        <v>969</v>
      </c>
      <c r="E67" s="108" t="s">
        <v>970</v>
      </c>
      <c r="F67" s="108" t="s">
        <v>1231</v>
      </c>
      <c r="G67" s="108" t="s">
        <v>1232</v>
      </c>
      <c r="H67" s="108" t="s">
        <v>1233</v>
      </c>
    </row>
    <row r="68" spans="1:8" x14ac:dyDescent="0.3">
      <c r="A68" s="108" t="s">
        <v>1234</v>
      </c>
      <c r="B68" s="108" t="s">
        <v>967</v>
      </c>
      <c r="C68" s="108" t="s">
        <v>968</v>
      </c>
      <c r="D68" s="108" t="s">
        <v>969</v>
      </c>
      <c r="E68" s="108" t="s">
        <v>970</v>
      </c>
      <c r="F68" s="108" t="s">
        <v>1235</v>
      </c>
      <c r="G68" s="108" t="s">
        <v>1236</v>
      </c>
      <c r="H68" s="108" t="s">
        <v>1237</v>
      </c>
    </row>
    <row r="69" spans="1:8" x14ac:dyDescent="0.3">
      <c r="A69" s="108" t="s">
        <v>1238</v>
      </c>
      <c r="B69" s="108" t="s">
        <v>967</v>
      </c>
      <c r="C69" s="108" t="s">
        <v>968</v>
      </c>
      <c r="D69" s="108" t="s">
        <v>969</v>
      </c>
      <c r="E69" s="108" t="s">
        <v>970</v>
      </c>
      <c r="F69" s="108" t="s">
        <v>1239</v>
      </c>
      <c r="G69" s="108" t="s">
        <v>1240</v>
      </c>
      <c r="H69" s="108" t="s">
        <v>1241</v>
      </c>
    </row>
    <row r="70" spans="1:8" x14ac:dyDescent="0.3">
      <c r="A70" s="108" t="s">
        <v>1242</v>
      </c>
      <c r="B70" s="108" t="s">
        <v>967</v>
      </c>
      <c r="C70" s="108" t="s">
        <v>968</v>
      </c>
      <c r="D70" s="108" t="s">
        <v>969</v>
      </c>
      <c r="E70" s="108" t="s">
        <v>970</v>
      </c>
      <c r="F70" s="108" t="s">
        <v>1243</v>
      </c>
      <c r="G70" s="108" t="s">
        <v>1244</v>
      </c>
      <c r="H70" s="108" t="s">
        <v>1245</v>
      </c>
    </row>
    <row r="71" spans="1:8" x14ac:dyDescent="0.3">
      <c r="A71" s="108" t="s">
        <v>1246</v>
      </c>
      <c r="B71" s="108" t="s">
        <v>967</v>
      </c>
      <c r="C71" s="108" t="s">
        <v>968</v>
      </c>
      <c r="D71" s="108" t="s">
        <v>969</v>
      </c>
      <c r="E71" s="108" t="s">
        <v>970</v>
      </c>
      <c r="F71" s="108" t="s">
        <v>1247</v>
      </c>
      <c r="G71" s="108" t="s">
        <v>1248</v>
      </c>
      <c r="H71" s="108" t="s">
        <v>1249</v>
      </c>
    </row>
    <row r="72" spans="1:8" x14ac:dyDescent="0.3">
      <c r="A72" s="108" t="s">
        <v>1250</v>
      </c>
      <c r="B72" s="108" t="s">
        <v>967</v>
      </c>
      <c r="C72" s="108" t="s">
        <v>968</v>
      </c>
      <c r="D72" s="108" t="s">
        <v>969</v>
      </c>
      <c r="E72" s="108" t="s">
        <v>970</v>
      </c>
      <c r="F72" s="108" t="s">
        <v>1251</v>
      </c>
      <c r="G72" s="108" t="s">
        <v>1252</v>
      </c>
      <c r="H72" s="108" t="s">
        <v>1253</v>
      </c>
    </row>
    <row r="73" spans="1:8" x14ac:dyDescent="0.3">
      <c r="A73" s="108" t="s">
        <v>1254</v>
      </c>
      <c r="B73" s="108" t="s">
        <v>967</v>
      </c>
      <c r="C73" s="108" t="s">
        <v>968</v>
      </c>
      <c r="D73" s="108" t="s">
        <v>969</v>
      </c>
      <c r="E73" s="108" t="s">
        <v>970</v>
      </c>
      <c r="F73" s="108" t="s">
        <v>1255</v>
      </c>
      <c r="G73" s="108" t="s">
        <v>1256</v>
      </c>
      <c r="H73" s="108" t="s">
        <v>1257</v>
      </c>
    </row>
    <row r="74" spans="1:8" x14ac:dyDescent="0.3">
      <c r="A74" s="108" t="s">
        <v>1258</v>
      </c>
      <c r="B74" s="108" t="s">
        <v>967</v>
      </c>
      <c r="C74" s="108" t="s">
        <v>968</v>
      </c>
      <c r="D74" s="108" t="s">
        <v>969</v>
      </c>
      <c r="E74" s="108" t="s">
        <v>970</v>
      </c>
      <c r="F74" s="108" t="s">
        <v>1259</v>
      </c>
      <c r="G74" s="108" t="s">
        <v>1260</v>
      </c>
      <c r="H74" s="108" t="s">
        <v>1261</v>
      </c>
    </row>
    <row r="75" spans="1:8" x14ac:dyDescent="0.3">
      <c r="A75" s="108" t="s">
        <v>1262</v>
      </c>
      <c r="B75" s="108" t="s">
        <v>967</v>
      </c>
      <c r="C75" s="108" t="s">
        <v>968</v>
      </c>
      <c r="D75" s="108" t="s">
        <v>969</v>
      </c>
      <c r="E75" s="108" t="s">
        <v>970</v>
      </c>
      <c r="F75" s="108" t="s">
        <v>1263</v>
      </c>
      <c r="G75" s="108" t="s">
        <v>1264</v>
      </c>
      <c r="H75" s="108" t="s">
        <v>1265</v>
      </c>
    </row>
    <row r="76" spans="1:8" x14ac:dyDescent="0.3">
      <c r="A76" s="108" t="s">
        <v>1266</v>
      </c>
      <c r="B76" s="108" t="s">
        <v>967</v>
      </c>
      <c r="C76" s="108" t="s">
        <v>968</v>
      </c>
      <c r="D76" s="108" t="s">
        <v>969</v>
      </c>
      <c r="E76" s="108" t="s">
        <v>970</v>
      </c>
      <c r="F76" s="108" t="s">
        <v>1267</v>
      </c>
      <c r="G76" s="108" t="s">
        <v>1268</v>
      </c>
      <c r="H76" s="108" t="s">
        <v>1269</v>
      </c>
    </row>
    <row r="77" spans="1:8" x14ac:dyDescent="0.3">
      <c r="A77" s="108" t="s">
        <v>1270</v>
      </c>
      <c r="B77" s="108" t="s">
        <v>967</v>
      </c>
      <c r="C77" s="108" t="s">
        <v>968</v>
      </c>
      <c r="D77" s="108" t="s">
        <v>969</v>
      </c>
      <c r="E77" s="108" t="s">
        <v>970</v>
      </c>
      <c r="F77" s="108" t="s">
        <v>1271</v>
      </c>
      <c r="G77" s="108" t="s">
        <v>1272</v>
      </c>
      <c r="H77" s="108" t="s">
        <v>1273</v>
      </c>
    </row>
    <row r="78" spans="1:8" x14ac:dyDescent="0.3">
      <c r="A78" s="108" t="s">
        <v>1274</v>
      </c>
      <c r="B78" s="108" t="s">
        <v>967</v>
      </c>
      <c r="C78" s="108" t="s">
        <v>968</v>
      </c>
      <c r="D78" s="108" t="s">
        <v>969</v>
      </c>
      <c r="E78" s="108" t="s">
        <v>970</v>
      </c>
      <c r="F78" s="108" t="s">
        <v>1275</v>
      </c>
      <c r="G78" s="108" t="s">
        <v>1276</v>
      </c>
      <c r="H78" s="108" t="s">
        <v>1277</v>
      </c>
    </row>
    <row r="79" spans="1:8" x14ac:dyDescent="0.3">
      <c r="A79" s="108" t="s">
        <v>1278</v>
      </c>
      <c r="B79" s="108" t="s">
        <v>967</v>
      </c>
      <c r="C79" s="108" t="s">
        <v>968</v>
      </c>
      <c r="D79" s="108" t="s">
        <v>969</v>
      </c>
      <c r="E79" s="108" t="s">
        <v>1123</v>
      </c>
      <c r="F79" s="108" t="s">
        <v>1279</v>
      </c>
      <c r="G79" s="108" t="s">
        <v>1280</v>
      </c>
      <c r="H79" s="108" t="s">
        <v>1281</v>
      </c>
    </row>
    <row r="80" spans="1:8" x14ac:dyDescent="0.3">
      <c r="A80" s="108" t="s">
        <v>1282</v>
      </c>
      <c r="B80" s="108" t="s">
        <v>967</v>
      </c>
      <c r="C80" s="108" t="s">
        <v>968</v>
      </c>
      <c r="D80" s="108" t="s">
        <v>969</v>
      </c>
      <c r="E80" s="108" t="s">
        <v>1123</v>
      </c>
      <c r="F80" s="108" t="s">
        <v>1283</v>
      </c>
      <c r="G80" s="108" t="s">
        <v>1284</v>
      </c>
      <c r="H80" s="108" t="s">
        <v>1285</v>
      </c>
    </row>
    <row r="81" spans="1:8" x14ac:dyDescent="0.3">
      <c r="A81" s="108" t="s">
        <v>1286</v>
      </c>
      <c r="B81" s="108" t="s">
        <v>967</v>
      </c>
      <c r="C81" s="108" t="s">
        <v>968</v>
      </c>
      <c r="D81" s="108" t="s">
        <v>969</v>
      </c>
      <c r="E81" s="108" t="s">
        <v>970</v>
      </c>
      <c r="F81" s="108" t="s">
        <v>1287</v>
      </c>
      <c r="G81" s="108" t="s">
        <v>1288</v>
      </c>
      <c r="H81" s="108" t="s">
        <v>1285</v>
      </c>
    </row>
    <row r="82" spans="1:8" x14ac:dyDescent="0.3">
      <c r="A82" s="108" t="s">
        <v>1289</v>
      </c>
      <c r="B82" s="108" t="s">
        <v>967</v>
      </c>
      <c r="C82" s="108" t="s">
        <v>968</v>
      </c>
      <c r="D82" s="108" t="s">
        <v>969</v>
      </c>
      <c r="E82" s="108" t="s">
        <v>970</v>
      </c>
      <c r="F82" s="108" t="s">
        <v>1290</v>
      </c>
      <c r="G82" s="108" t="s">
        <v>1291</v>
      </c>
      <c r="H82" s="108" t="s">
        <v>1292</v>
      </c>
    </row>
    <row r="83" spans="1:8" x14ac:dyDescent="0.3">
      <c r="A83" s="108" t="s">
        <v>1293</v>
      </c>
      <c r="B83" s="108" t="s">
        <v>967</v>
      </c>
      <c r="C83" s="108" t="s">
        <v>968</v>
      </c>
      <c r="D83" s="108" t="s">
        <v>969</v>
      </c>
      <c r="E83" s="108" t="s">
        <v>970</v>
      </c>
      <c r="F83" s="108" t="s">
        <v>1279</v>
      </c>
      <c r="G83" s="108" t="s">
        <v>1294</v>
      </c>
      <c r="H83" s="108" t="s">
        <v>1285</v>
      </c>
    </row>
    <row r="84" spans="1:8" x14ac:dyDescent="0.3">
      <c r="A84" s="108" t="s">
        <v>1295</v>
      </c>
      <c r="B84" s="108" t="s">
        <v>967</v>
      </c>
      <c r="C84" s="108" t="s">
        <v>968</v>
      </c>
      <c r="D84" s="108" t="s">
        <v>969</v>
      </c>
      <c r="E84" s="108" t="s">
        <v>970</v>
      </c>
      <c r="F84" s="108" t="s">
        <v>1296</v>
      </c>
      <c r="G84" s="108" t="s">
        <v>1297</v>
      </c>
      <c r="H84" s="108" t="s">
        <v>1298</v>
      </c>
    </row>
    <row r="85" spans="1:8" x14ac:dyDescent="0.3">
      <c r="A85" s="108" t="s">
        <v>1299</v>
      </c>
      <c r="B85" s="108" t="s">
        <v>967</v>
      </c>
      <c r="C85" s="108" t="s">
        <v>968</v>
      </c>
      <c r="D85" s="108" t="s">
        <v>969</v>
      </c>
      <c r="E85" s="108" t="s">
        <v>970</v>
      </c>
      <c r="F85" s="108" t="s">
        <v>1300</v>
      </c>
      <c r="G85" s="108" t="s">
        <v>1301</v>
      </c>
      <c r="H85" s="108" t="s">
        <v>1302</v>
      </c>
    </row>
    <row r="86" spans="1:8" x14ac:dyDescent="0.3">
      <c r="A86" s="108" t="s">
        <v>1303</v>
      </c>
      <c r="B86" s="108" t="s">
        <v>967</v>
      </c>
      <c r="C86" s="108" t="s">
        <v>968</v>
      </c>
      <c r="D86" s="108" t="s">
        <v>969</v>
      </c>
      <c r="E86" s="108" t="s">
        <v>970</v>
      </c>
      <c r="F86" s="108" t="s">
        <v>1304</v>
      </c>
      <c r="G86" s="108" t="s">
        <v>1305</v>
      </c>
      <c r="H86" s="108" t="s">
        <v>1306</v>
      </c>
    </row>
    <row r="87" spans="1:8" x14ac:dyDescent="0.3">
      <c r="A87" s="108" t="s">
        <v>1307</v>
      </c>
      <c r="B87" s="108" t="s">
        <v>967</v>
      </c>
      <c r="C87" s="108" t="s">
        <v>968</v>
      </c>
      <c r="D87" s="108" t="s">
        <v>969</v>
      </c>
      <c r="E87" s="108" t="s">
        <v>970</v>
      </c>
      <c r="F87" s="108" t="s">
        <v>1308</v>
      </c>
      <c r="G87" s="108" t="s">
        <v>1309</v>
      </c>
      <c r="H87" s="108" t="s">
        <v>1310</v>
      </c>
    </row>
    <row r="88" spans="1:8" x14ac:dyDescent="0.3">
      <c r="A88" s="108" t="s">
        <v>1311</v>
      </c>
      <c r="B88" s="108" t="s">
        <v>967</v>
      </c>
      <c r="C88" s="108" t="s">
        <v>968</v>
      </c>
      <c r="D88" s="108" t="s">
        <v>969</v>
      </c>
      <c r="E88" s="108" t="s">
        <v>970</v>
      </c>
      <c r="F88" s="108" t="s">
        <v>1312</v>
      </c>
      <c r="G88" s="108" t="s">
        <v>1313</v>
      </c>
      <c r="H88" s="108" t="s">
        <v>1314</v>
      </c>
    </row>
    <row r="89" spans="1:8" x14ac:dyDescent="0.3">
      <c r="A89" s="108" t="s">
        <v>1315</v>
      </c>
      <c r="B89" s="108" t="s">
        <v>967</v>
      </c>
      <c r="C89" s="108" t="s">
        <v>968</v>
      </c>
      <c r="D89" s="108" t="s">
        <v>969</v>
      </c>
      <c r="E89" s="108" t="s">
        <v>970</v>
      </c>
      <c r="F89" s="108" t="s">
        <v>1316</v>
      </c>
      <c r="G89" s="108" t="s">
        <v>1317</v>
      </c>
      <c r="H89" s="108" t="s">
        <v>1318</v>
      </c>
    </row>
    <row r="90" spans="1:8" x14ac:dyDescent="0.3">
      <c r="A90" s="108" t="s">
        <v>1319</v>
      </c>
      <c r="B90" s="108" t="s">
        <v>967</v>
      </c>
      <c r="C90" s="108" t="s">
        <v>968</v>
      </c>
      <c r="D90" s="108" t="s">
        <v>969</v>
      </c>
      <c r="E90" s="108" t="s">
        <v>970</v>
      </c>
      <c r="F90" s="108" t="s">
        <v>1320</v>
      </c>
      <c r="G90" s="108" t="s">
        <v>1321</v>
      </c>
      <c r="H90" s="108" t="s">
        <v>1322</v>
      </c>
    </row>
    <row r="91" spans="1:8" x14ac:dyDescent="0.3">
      <c r="A91" s="108" t="s">
        <v>1323</v>
      </c>
      <c r="B91" s="108" t="s">
        <v>967</v>
      </c>
      <c r="C91" s="108" t="s">
        <v>968</v>
      </c>
      <c r="D91" s="108" t="s">
        <v>969</v>
      </c>
      <c r="E91" s="108" t="s">
        <v>970</v>
      </c>
      <c r="F91" s="108" t="s">
        <v>1324</v>
      </c>
      <c r="G91" s="108" t="s">
        <v>1325</v>
      </c>
      <c r="H91" s="108" t="s">
        <v>1326</v>
      </c>
    </row>
    <row r="92" spans="1:8" x14ac:dyDescent="0.3">
      <c r="A92" s="108" t="s">
        <v>1327</v>
      </c>
      <c r="B92" s="108" t="s">
        <v>967</v>
      </c>
      <c r="C92" s="108" t="s">
        <v>968</v>
      </c>
      <c r="D92" s="108" t="s">
        <v>969</v>
      </c>
      <c r="E92" s="108" t="s">
        <v>970</v>
      </c>
      <c r="F92" s="108" t="s">
        <v>1328</v>
      </c>
      <c r="G92" s="108" t="s">
        <v>1329</v>
      </c>
      <c r="H92" s="108" t="s">
        <v>1330</v>
      </c>
    </row>
    <row r="93" spans="1:8" x14ac:dyDescent="0.3">
      <c r="A93" s="108" t="s">
        <v>1331</v>
      </c>
      <c r="B93" s="108" t="s">
        <v>967</v>
      </c>
      <c r="C93" s="108" t="s">
        <v>968</v>
      </c>
      <c r="D93" s="108" t="s">
        <v>969</v>
      </c>
      <c r="E93" s="108" t="s">
        <v>970</v>
      </c>
      <c r="F93" s="108" t="s">
        <v>1332</v>
      </c>
      <c r="G93" s="108" t="s">
        <v>1333</v>
      </c>
      <c r="H93" s="108" t="s">
        <v>1334</v>
      </c>
    </row>
    <row r="94" spans="1:8" x14ac:dyDescent="0.3">
      <c r="A94" s="108" t="s">
        <v>1335</v>
      </c>
      <c r="B94" s="108" t="s">
        <v>967</v>
      </c>
      <c r="C94" s="108" t="s">
        <v>968</v>
      </c>
      <c r="D94" s="108" t="s">
        <v>969</v>
      </c>
      <c r="E94" s="108" t="s">
        <v>970</v>
      </c>
      <c r="F94" s="108" t="s">
        <v>1336</v>
      </c>
      <c r="G94" s="108" t="s">
        <v>1337</v>
      </c>
      <c r="H94" s="108" t="s">
        <v>1338</v>
      </c>
    </row>
    <row r="95" spans="1:8" x14ac:dyDescent="0.3">
      <c r="A95" s="108" t="s">
        <v>1339</v>
      </c>
      <c r="B95" s="108" t="s">
        <v>967</v>
      </c>
      <c r="C95" s="108" t="s">
        <v>968</v>
      </c>
      <c r="D95" s="108" t="s">
        <v>969</v>
      </c>
      <c r="E95" s="108" t="s">
        <v>970</v>
      </c>
      <c r="F95" s="108" t="s">
        <v>1340</v>
      </c>
      <c r="G95" s="108" t="s">
        <v>1341</v>
      </c>
      <c r="H95" s="108" t="s">
        <v>1342</v>
      </c>
    </row>
    <row r="96" spans="1:8" x14ac:dyDescent="0.3">
      <c r="A96" s="108" t="s">
        <v>1343</v>
      </c>
      <c r="B96" s="108" t="s">
        <v>967</v>
      </c>
      <c r="C96" s="108" t="s">
        <v>968</v>
      </c>
      <c r="D96" s="108" t="s">
        <v>969</v>
      </c>
      <c r="E96" s="108" t="s">
        <v>970</v>
      </c>
      <c r="F96" s="108" t="s">
        <v>1344</v>
      </c>
      <c r="G96" s="108" t="s">
        <v>1345</v>
      </c>
      <c r="H96" s="108" t="s">
        <v>1346</v>
      </c>
    </row>
    <row r="97" spans="1:8" x14ac:dyDescent="0.3">
      <c r="A97" s="108" t="s">
        <v>1347</v>
      </c>
      <c r="B97" s="108" t="s">
        <v>967</v>
      </c>
      <c r="C97" s="108" t="s">
        <v>968</v>
      </c>
      <c r="D97" s="108" t="s">
        <v>969</v>
      </c>
      <c r="E97" s="108" t="s">
        <v>970</v>
      </c>
      <c r="F97" s="108" t="s">
        <v>1348</v>
      </c>
      <c r="G97" s="108" t="s">
        <v>1349</v>
      </c>
      <c r="H97" s="108" t="s">
        <v>1350</v>
      </c>
    </row>
    <row r="98" spans="1:8" x14ac:dyDescent="0.3">
      <c r="A98" s="108" t="s">
        <v>1351</v>
      </c>
      <c r="B98" s="108" t="s">
        <v>967</v>
      </c>
      <c r="C98" s="108" t="s">
        <v>968</v>
      </c>
      <c r="D98" s="108" t="s">
        <v>969</v>
      </c>
      <c r="E98" s="108" t="s">
        <v>970</v>
      </c>
      <c r="F98" s="108" t="s">
        <v>1352</v>
      </c>
      <c r="G98" s="108" t="s">
        <v>1353</v>
      </c>
      <c r="H98" s="108" t="s">
        <v>1354</v>
      </c>
    </row>
    <row r="99" spans="1:8" x14ac:dyDescent="0.3">
      <c r="A99" s="108" t="s">
        <v>1355</v>
      </c>
      <c r="B99" s="108" t="s">
        <v>967</v>
      </c>
      <c r="C99" s="108" t="s">
        <v>968</v>
      </c>
      <c r="D99" s="108" t="s">
        <v>969</v>
      </c>
      <c r="E99" s="108" t="s">
        <v>970</v>
      </c>
      <c r="F99" s="108" t="s">
        <v>1356</v>
      </c>
      <c r="G99" s="108" t="s">
        <v>1357</v>
      </c>
      <c r="H99" s="108" t="s">
        <v>1358</v>
      </c>
    </row>
    <row r="100" spans="1:8" x14ac:dyDescent="0.3">
      <c r="A100" s="108" t="s">
        <v>1359</v>
      </c>
      <c r="B100" s="108" t="s">
        <v>967</v>
      </c>
      <c r="C100" s="108" t="s">
        <v>968</v>
      </c>
      <c r="D100" s="108" t="s">
        <v>969</v>
      </c>
      <c r="E100" s="108" t="s">
        <v>970</v>
      </c>
      <c r="F100" s="108" t="s">
        <v>1360</v>
      </c>
      <c r="G100" s="108" t="s">
        <v>1361</v>
      </c>
      <c r="H100" s="108" t="s">
        <v>1362</v>
      </c>
    </row>
    <row r="101" spans="1:8" x14ac:dyDescent="0.3">
      <c r="A101" s="108" t="s">
        <v>1363</v>
      </c>
      <c r="B101" s="108" t="s">
        <v>967</v>
      </c>
      <c r="C101" s="108" t="s">
        <v>968</v>
      </c>
      <c r="D101" s="108" t="s">
        <v>969</v>
      </c>
      <c r="E101" s="108" t="s">
        <v>970</v>
      </c>
      <c r="F101" s="108" t="s">
        <v>1364</v>
      </c>
      <c r="G101" s="108" t="s">
        <v>1365</v>
      </c>
      <c r="H101" s="108" t="s">
        <v>1366</v>
      </c>
    </row>
    <row r="102" spans="1:8" x14ac:dyDescent="0.3">
      <c r="A102" s="108" t="s">
        <v>1367</v>
      </c>
      <c r="B102" s="108" t="s">
        <v>967</v>
      </c>
      <c r="C102" s="108" t="s">
        <v>968</v>
      </c>
      <c r="D102" s="108" t="s">
        <v>969</v>
      </c>
      <c r="E102" s="108" t="s">
        <v>970</v>
      </c>
      <c r="F102" s="108" t="s">
        <v>1368</v>
      </c>
      <c r="G102" s="108" t="s">
        <v>1369</v>
      </c>
      <c r="H102" s="108" t="s">
        <v>1370</v>
      </c>
    </row>
    <row r="103" spans="1:8" x14ac:dyDescent="0.3">
      <c r="A103" s="108" t="s">
        <v>1371</v>
      </c>
      <c r="B103" s="108" t="s">
        <v>967</v>
      </c>
      <c r="C103" s="108" t="s">
        <v>968</v>
      </c>
      <c r="D103" s="108" t="s">
        <v>969</v>
      </c>
      <c r="E103" s="108" t="s">
        <v>1123</v>
      </c>
      <c r="F103" s="108" t="s">
        <v>1372</v>
      </c>
      <c r="G103" s="108" t="s">
        <v>1373</v>
      </c>
      <c r="H103" s="108" t="s">
        <v>1374</v>
      </c>
    </row>
    <row r="104" spans="1:8" x14ac:dyDescent="0.3">
      <c r="A104" s="108" t="s">
        <v>1375</v>
      </c>
      <c r="B104" s="108" t="s">
        <v>967</v>
      </c>
      <c r="C104" s="108" t="s">
        <v>968</v>
      </c>
      <c r="D104" s="108" t="s">
        <v>969</v>
      </c>
      <c r="E104" s="108" t="s">
        <v>970</v>
      </c>
      <c r="F104" s="108" t="s">
        <v>1376</v>
      </c>
      <c r="G104" s="108" t="s">
        <v>1377</v>
      </c>
      <c r="H104" s="108" t="s">
        <v>1378</v>
      </c>
    </row>
    <row r="105" spans="1:8" x14ac:dyDescent="0.3">
      <c r="A105" s="108" t="s">
        <v>1379</v>
      </c>
      <c r="B105" s="108" t="s">
        <v>967</v>
      </c>
      <c r="C105" s="108" t="s">
        <v>968</v>
      </c>
      <c r="D105" s="108" t="s">
        <v>969</v>
      </c>
      <c r="E105" s="108" t="s">
        <v>970</v>
      </c>
      <c r="F105" s="108" t="s">
        <v>1380</v>
      </c>
      <c r="G105" s="108" t="s">
        <v>1381</v>
      </c>
      <c r="H105" s="108" t="s">
        <v>1382</v>
      </c>
    </row>
    <row r="106" spans="1:8" x14ac:dyDescent="0.3">
      <c r="A106" s="108" t="s">
        <v>1383</v>
      </c>
      <c r="B106" s="108" t="s">
        <v>967</v>
      </c>
      <c r="C106" s="108" t="s">
        <v>968</v>
      </c>
      <c r="D106" s="108" t="s">
        <v>969</v>
      </c>
      <c r="E106" s="108" t="s">
        <v>970</v>
      </c>
      <c r="F106" s="108" t="s">
        <v>1384</v>
      </c>
      <c r="G106" s="108" t="s">
        <v>1385</v>
      </c>
      <c r="H106" s="108" t="s">
        <v>1386</v>
      </c>
    </row>
    <row r="107" spans="1:8" x14ac:dyDescent="0.3">
      <c r="A107" s="108" t="s">
        <v>1387</v>
      </c>
      <c r="B107" s="108" t="s">
        <v>967</v>
      </c>
      <c r="C107" s="108" t="s">
        <v>968</v>
      </c>
      <c r="D107" s="108" t="s">
        <v>969</v>
      </c>
      <c r="E107" s="108" t="s">
        <v>970</v>
      </c>
      <c r="F107" s="108" t="s">
        <v>1388</v>
      </c>
      <c r="G107" s="108" t="s">
        <v>1389</v>
      </c>
      <c r="H107" s="108" t="s">
        <v>1390</v>
      </c>
    </row>
    <row r="108" spans="1:8" x14ac:dyDescent="0.3">
      <c r="A108" s="108" t="s">
        <v>1391</v>
      </c>
      <c r="B108" s="108" t="s">
        <v>967</v>
      </c>
      <c r="C108" s="108" t="s">
        <v>968</v>
      </c>
      <c r="D108" s="108" t="s">
        <v>969</v>
      </c>
      <c r="E108" s="108" t="s">
        <v>970</v>
      </c>
      <c r="F108" s="108" t="s">
        <v>1392</v>
      </c>
      <c r="G108" s="108" t="s">
        <v>1393</v>
      </c>
      <c r="H108" s="108" t="s">
        <v>1394</v>
      </c>
    </row>
    <row r="109" spans="1:8" x14ac:dyDescent="0.3">
      <c r="A109" s="108" t="s">
        <v>1395</v>
      </c>
      <c r="B109" s="108" t="s">
        <v>967</v>
      </c>
      <c r="C109" s="108" t="s">
        <v>968</v>
      </c>
      <c r="D109" s="108" t="s">
        <v>969</v>
      </c>
      <c r="E109" s="108" t="s">
        <v>970</v>
      </c>
      <c r="F109" s="108" t="s">
        <v>1396</v>
      </c>
      <c r="G109" s="108" t="s">
        <v>1397</v>
      </c>
      <c r="H109" s="108" t="s">
        <v>1398</v>
      </c>
    </row>
    <row r="110" spans="1:8" x14ac:dyDescent="0.3">
      <c r="A110" s="108" t="s">
        <v>1399</v>
      </c>
      <c r="B110" s="108" t="s">
        <v>967</v>
      </c>
      <c r="C110" s="108" t="s">
        <v>968</v>
      </c>
      <c r="D110" s="108" t="s">
        <v>969</v>
      </c>
      <c r="E110" s="108" t="s">
        <v>970</v>
      </c>
      <c r="F110" s="108" t="s">
        <v>1400</v>
      </c>
      <c r="G110" s="108" t="s">
        <v>1401</v>
      </c>
      <c r="H110" s="108" t="s">
        <v>1402</v>
      </c>
    </row>
    <row r="111" spans="1:8" x14ac:dyDescent="0.3">
      <c r="A111" s="108" t="s">
        <v>1403</v>
      </c>
      <c r="B111" s="108" t="s">
        <v>967</v>
      </c>
      <c r="C111" s="108" t="s">
        <v>968</v>
      </c>
      <c r="D111" s="108" t="s">
        <v>969</v>
      </c>
      <c r="E111" s="108" t="s">
        <v>970</v>
      </c>
      <c r="F111" s="108" t="s">
        <v>1404</v>
      </c>
      <c r="G111" s="108" t="s">
        <v>1405</v>
      </c>
      <c r="H111" s="108" t="s">
        <v>1406</v>
      </c>
    </row>
    <row r="112" spans="1:8" x14ac:dyDescent="0.3">
      <c r="A112" s="108" t="s">
        <v>1407</v>
      </c>
      <c r="B112" s="108" t="s">
        <v>967</v>
      </c>
      <c r="C112" s="108" t="s">
        <v>968</v>
      </c>
      <c r="D112" s="108" t="s">
        <v>969</v>
      </c>
      <c r="E112" s="108" t="s">
        <v>970</v>
      </c>
      <c r="F112" s="108" t="s">
        <v>1408</v>
      </c>
      <c r="G112" s="108" t="s">
        <v>1409</v>
      </c>
      <c r="H112" s="108" t="s">
        <v>1410</v>
      </c>
    </row>
    <row r="113" spans="1:8" x14ac:dyDescent="0.3">
      <c r="A113" s="108" t="s">
        <v>1411</v>
      </c>
      <c r="B113" s="108" t="s">
        <v>967</v>
      </c>
      <c r="C113" s="108" t="s">
        <v>968</v>
      </c>
      <c r="D113" s="108" t="s">
        <v>969</v>
      </c>
      <c r="E113" s="108" t="s">
        <v>970</v>
      </c>
      <c r="F113" s="108" t="s">
        <v>1412</v>
      </c>
      <c r="G113" s="108" t="s">
        <v>1413</v>
      </c>
      <c r="H113" s="108" t="s">
        <v>1414</v>
      </c>
    </row>
    <row r="114" spans="1:8" x14ac:dyDescent="0.3">
      <c r="A114" s="108" t="s">
        <v>1415</v>
      </c>
      <c r="B114" s="108" t="s">
        <v>967</v>
      </c>
      <c r="C114" s="108" t="s">
        <v>968</v>
      </c>
      <c r="D114" s="108" t="s">
        <v>969</v>
      </c>
      <c r="E114" s="108" t="s">
        <v>1123</v>
      </c>
      <c r="F114" s="108" t="s">
        <v>1416</v>
      </c>
      <c r="G114" s="108" t="s">
        <v>1417</v>
      </c>
      <c r="H114" s="108" t="s">
        <v>1418</v>
      </c>
    </row>
    <row r="115" spans="1:8" x14ac:dyDescent="0.3">
      <c r="A115" s="108" t="s">
        <v>1419</v>
      </c>
      <c r="B115" s="108" t="s">
        <v>967</v>
      </c>
      <c r="C115" s="108" t="s">
        <v>968</v>
      </c>
      <c r="D115" s="108" t="s">
        <v>969</v>
      </c>
      <c r="E115" s="108" t="s">
        <v>1123</v>
      </c>
      <c r="F115" s="108" t="s">
        <v>1420</v>
      </c>
      <c r="G115" s="108" t="s">
        <v>1421</v>
      </c>
      <c r="H115" s="108" t="s">
        <v>1422</v>
      </c>
    </row>
    <row r="116" spans="1:8" x14ac:dyDescent="0.3">
      <c r="A116" s="108" t="s">
        <v>1423</v>
      </c>
      <c r="B116" s="108" t="s">
        <v>967</v>
      </c>
      <c r="C116" s="108" t="s">
        <v>968</v>
      </c>
      <c r="D116" s="108" t="s">
        <v>969</v>
      </c>
      <c r="E116" s="108" t="s">
        <v>970</v>
      </c>
      <c r="F116" s="108" t="s">
        <v>1416</v>
      </c>
      <c r="G116" s="108" t="s">
        <v>1424</v>
      </c>
      <c r="H116" s="108" t="s">
        <v>1422</v>
      </c>
    </row>
    <row r="117" spans="1:8" x14ac:dyDescent="0.3">
      <c r="A117" s="108" t="s">
        <v>1425</v>
      </c>
      <c r="B117" s="108" t="s">
        <v>967</v>
      </c>
      <c r="C117" s="108" t="s">
        <v>968</v>
      </c>
      <c r="D117" s="108" t="s">
        <v>969</v>
      </c>
      <c r="E117" s="108" t="s">
        <v>970</v>
      </c>
      <c r="F117" s="108" t="s">
        <v>1426</v>
      </c>
      <c r="G117" s="108" t="s">
        <v>1427</v>
      </c>
      <c r="H117" s="108" t="s">
        <v>1428</v>
      </c>
    </row>
    <row r="118" spans="1:8" x14ac:dyDescent="0.3">
      <c r="A118" s="108" t="s">
        <v>1429</v>
      </c>
      <c r="B118" s="108" t="s">
        <v>967</v>
      </c>
      <c r="C118" s="108" t="s">
        <v>968</v>
      </c>
      <c r="D118" s="108" t="s">
        <v>969</v>
      </c>
      <c r="E118" s="108" t="s">
        <v>970</v>
      </c>
      <c r="F118" s="108" t="s">
        <v>1430</v>
      </c>
      <c r="G118" s="108" t="s">
        <v>1431</v>
      </c>
      <c r="H118" s="108" t="s">
        <v>1432</v>
      </c>
    </row>
    <row r="119" spans="1:8" x14ac:dyDescent="0.3">
      <c r="A119" s="108" t="s">
        <v>1433</v>
      </c>
      <c r="B119" s="108" t="s">
        <v>967</v>
      </c>
      <c r="C119" s="108" t="s">
        <v>968</v>
      </c>
      <c r="D119" s="108" t="s">
        <v>969</v>
      </c>
      <c r="E119" s="108" t="s">
        <v>970</v>
      </c>
      <c r="F119" s="108" t="s">
        <v>1434</v>
      </c>
      <c r="G119" s="108" t="s">
        <v>1435</v>
      </c>
      <c r="H119" s="108" t="s">
        <v>1436</v>
      </c>
    </row>
    <row r="120" spans="1:8" x14ac:dyDescent="0.3">
      <c r="A120" s="108" t="s">
        <v>1437</v>
      </c>
      <c r="B120" s="108" t="s">
        <v>967</v>
      </c>
      <c r="C120" s="108" t="s">
        <v>968</v>
      </c>
      <c r="D120" s="108" t="s">
        <v>969</v>
      </c>
      <c r="E120" s="108" t="s">
        <v>1123</v>
      </c>
      <c r="F120" s="108" t="s">
        <v>1438</v>
      </c>
      <c r="G120" s="108" t="s">
        <v>1439</v>
      </c>
      <c r="H120" s="108" t="s">
        <v>1440</v>
      </c>
    </row>
    <row r="121" spans="1:8" x14ac:dyDescent="0.3">
      <c r="A121" s="108" t="s">
        <v>1442</v>
      </c>
      <c r="B121" s="108" t="s">
        <v>967</v>
      </c>
      <c r="C121" s="108" t="s">
        <v>968</v>
      </c>
      <c r="D121" s="108" t="s">
        <v>969</v>
      </c>
      <c r="E121" s="108" t="s">
        <v>1123</v>
      </c>
      <c r="F121" s="108" t="s">
        <v>1443</v>
      </c>
      <c r="G121" s="108" t="s">
        <v>1444</v>
      </c>
      <c r="H121" s="108" t="s">
        <v>1445</v>
      </c>
    </row>
    <row r="122" spans="1:8" x14ac:dyDescent="0.3">
      <c r="A122" s="108" t="s">
        <v>1441</v>
      </c>
      <c r="B122" s="108" t="s">
        <v>967</v>
      </c>
      <c r="C122" s="108" t="s">
        <v>968</v>
      </c>
      <c r="D122" s="108" t="s">
        <v>969</v>
      </c>
      <c r="E122" s="108" t="s">
        <v>970</v>
      </c>
      <c r="F122" s="108" t="s">
        <v>1446</v>
      </c>
      <c r="G122" s="108" t="s">
        <v>1439</v>
      </c>
      <c r="H122" s="108" t="s">
        <v>1440</v>
      </c>
    </row>
    <row r="123" spans="1:8" x14ac:dyDescent="0.3">
      <c r="A123" s="108" t="s">
        <v>1447</v>
      </c>
      <c r="B123" s="108" t="s">
        <v>967</v>
      </c>
      <c r="C123" s="108" t="s">
        <v>968</v>
      </c>
      <c r="D123" s="108" t="s">
        <v>969</v>
      </c>
      <c r="E123" s="108" t="s">
        <v>970</v>
      </c>
      <c r="F123" s="108" t="s">
        <v>1448</v>
      </c>
      <c r="G123" s="108" t="s">
        <v>1449</v>
      </c>
      <c r="H123" s="108" t="s">
        <v>1450</v>
      </c>
    </row>
    <row r="124" spans="1:8" x14ac:dyDescent="0.3">
      <c r="A124" s="108" t="s">
        <v>1451</v>
      </c>
      <c r="B124" s="108" t="s">
        <v>967</v>
      </c>
      <c r="C124" s="108" t="s">
        <v>968</v>
      </c>
      <c r="D124" s="108" t="s">
        <v>969</v>
      </c>
      <c r="E124" s="108" t="s">
        <v>970</v>
      </c>
      <c r="F124" s="108" t="s">
        <v>1452</v>
      </c>
      <c r="G124" s="108" t="s">
        <v>1453</v>
      </c>
      <c r="H124" s="108" t="s">
        <v>1454</v>
      </c>
    </row>
    <row r="125" spans="1:8" x14ac:dyDescent="0.3">
      <c r="A125" s="108" t="s">
        <v>1455</v>
      </c>
      <c r="B125" s="108" t="s">
        <v>967</v>
      </c>
      <c r="C125" s="108" t="s">
        <v>968</v>
      </c>
      <c r="D125" s="108" t="s">
        <v>969</v>
      </c>
      <c r="E125" s="108" t="s">
        <v>970</v>
      </c>
      <c r="F125" s="108" t="s">
        <v>1456</v>
      </c>
      <c r="G125" s="108" t="s">
        <v>1457</v>
      </c>
      <c r="H125" s="108" t="s">
        <v>1458</v>
      </c>
    </row>
    <row r="126" spans="1:8" x14ac:dyDescent="0.3">
      <c r="A126" s="108" t="s">
        <v>1459</v>
      </c>
      <c r="B126" s="108" t="s">
        <v>967</v>
      </c>
      <c r="C126" s="108" t="s">
        <v>968</v>
      </c>
      <c r="D126" s="108" t="s">
        <v>969</v>
      </c>
      <c r="E126" s="108" t="s">
        <v>970</v>
      </c>
      <c r="F126" s="108" t="s">
        <v>1460</v>
      </c>
      <c r="G126" s="108" t="s">
        <v>1461</v>
      </c>
      <c r="H126" s="108" t="s">
        <v>1462</v>
      </c>
    </row>
    <row r="127" spans="1:8" x14ac:dyDescent="0.3">
      <c r="A127" s="108" t="s">
        <v>1463</v>
      </c>
      <c r="B127" s="108" t="s">
        <v>967</v>
      </c>
      <c r="C127" s="108" t="s">
        <v>968</v>
      </c>
      <c r="D127" s="108" t="s">
        <v>969</v>
      </c>
      <c r="E127" s="108" t="s">
        <v>970</v>
      </c>
      <c r="F127" s="108" t="s">
        <v>1464</v>
      </c>
      <c r="G127" s="108" t="s">
        <v>1465</v>
      </c>
      <c r="H127" s="108" t="s">
        <v>1466</v>
      </c>
    </row>
    <row r="128" spans="1:8" x14ac:dyDescent="0.3">
      <c r="A128" s="108" t="s">
        <v>1467</v>
      </c>
      <c r="B128" s="108" t="s">
        <v>967</v>
      </c>
      <c r="C128" s="108" t="s">
        <v>968</v>
      </c>
      <c r="D128" s="108" t="s">
        <v>969</v>
      </c>
      <c r="E128" s="108" t="s">
        <v>970</v>
      </c>
      <c r="F128" s="108" t="s">
        <v>1468</v>
      </c>
      <c r="G128" s="108" t="s">
        <v>1469</v>
      </c>
      <c r="H128" s="108" t="s">
        <v>1470</v>
      </c>
    </row>
    <row r="129" spans="1:8" x14ac:dyDescent="0.3">
      <c r="A129" s="108" t="s">
        <v>1471</v>
      </c>
      <c r="B129" s="108" t="s">
        <v>967</v>
      </c>
      <c r="C129" s="108" t="s">
        <v>968</v>
      </c>
      <c r="D129" s="108" t="s">
        <v>969</v>
      </c>
      <c r="E129" s="108" t="s">
        <v>970</v>
      </c>
      <c r="F129" s="108" t="s">
        <v>1472</v>
      </c>
      <c r="G129" s="108" t="s">
        <v>1473</v>
      </c>
      <c r="H129" s="108" t="s">
        <v>1474</v>
      </c>
    </row>
    <row r="130" spans="1:8" x14ac:dyDescent="0.3">
      <c r="A130" s="108" t="s">
        <v>1475</v>
      </c>
      <c r="B130" s="108" t="s">
        <v>967</v>
      </c>
      <c r="C130" s="108" t="s">
        <v>968</v>
      </c>
      <c r="D130" s="108" t="s">
        <v>969</v>
      </c>
      <c r="E130" s="108" t="s">
        <v>970</v>
      </c>
      <c r="F130" s="108" t="s">
        <v>1476</v>
      </c>
      <c r="G130" s="108" t="s">
        <v>1477</v>
      </c>
      <c r="H130" s="108" t="s">
        <v>1478</v>
      </c>
    </row>
    <row r="131" spans="1:8" x14ac:dyDescent="0.3">
      <c r="A131" s="108" t="s">
        <v>1479</v>
      </c>
      <c r="B131" s="108" t="s">
        <v>967</v>
      </c>
      <c r="C131" s="108" t="s">
        <v>968</v>
      </c>
      <c r="D131" s="108" t="s">
        <v>969</v>
      </c>
      <c r="E131" s="108" t="s">
        <v>970</v>
      </c>
      <c r="F131" s="108" t="s">
        <v>1480</v>
      </c>
      <c r="G131" s="108" t="s">
        <v>1481</v>
      </c>
      <c r="H131" s="108" t="s">
        <v>1482</v>
      </c>
    </row>
    <row r="132" spans="1:8" x14ac:dyDescent="0.3">
      <c r="A132" s="108" t="s">
        <v>1483</v>
      </c>
      <c r="B132" s="108" t="s">
        <v>967</v>
      </c>
      <c r="C132" s="108" t="s">
        <v>968</v>
      </c>
      <c r="D132" s="108" t="s">
        <v>969</v>
      </c>
      <c r="E132" s="108" t="s">
        <v>970</v>
      </c>
      <c r="F132" s="108" t="s">
        <v>1484</v>
      </c>
      <c r="G132" s="108" t="s">
        <v>1485</v>
      </c>
      <c r="H132" s="108" t="s">
        <v>1486</v>
      </c>
    </row>
    <row r="133" spans="1:8" x14ac:dyDescent="0.3">
      <c r="A133" s="108" t="s">
        <v>1487</v>
      </c>
      <c r="B133" s="108" t="s">
        <v>967</v>
      </c>
      <c r="C133" s="108" t="s">
        <v>968</v>
      </c>
      <c r="D133" s="108" t="s">
        <v>969</v>
      </c>
      <c r="E133" s="108" t="s">
        <v>970</v>
      </c>
      <c r="F133" s="108" t="s">
        <v>1488</v>
      </c>
      <c r="G133" s="108" t="s">
        <v>1489</v>
      </c>
      <c r="H133" s="108" t="s">
        <v>1490</v>
      </c>
    </row>
    <row r="134" spans="1:8" x14ac:dyDescent="0.3">
      <c r="A134" s="108" t="s">
        <v>1491</v>
      </c>
      <c r="B134" s="108" t="s">
        <v>967</v>
      </c>
      <c r="C134" s="108" t="s">
        <v>968</v>
      </c>
      <c r="D134" s="108" t="s">
        <v>969</v>
      </c>
      <c r="E134" s="108" t="s">
        <v>970</v>
      </c>
      <c r="F134" s="108" t="s">
        <v>1492</v>
      </c>
      <c r="G134" s="108" t="s">
        <v>1493</v>
      </c>
      <c r="H134" s="108" t="s">
        <v>1494</v>
      </c>
    </row>
    <row r="135" spans="1:8" x14ac:dyDescent="0.3">
      <c r="A135" s="108" t="s">
        <v>1495</v>
      </c>
      <c r="B135" s="108" t="s">
        <v>967</v>
      </c>
      <c r="C135" s="108" t="s">
        <v>968</v>
      </c>
      <c r="D135" s="108" t="s">
        <v>969</v>
      </c>
      <c r="E135" s="108" t="s">
        <v>970</v>
      </c>
      <c r="F135" s="108" t="s">
        <v>1496</v>
      </c>
      <c r="G135" s="108" t="s">
        <v>1497</v>
      </c>
      <c r="H135" s="108" t="s">
        <v>1498</v>
      </c>
    </row>
    <row r="136" spans="1:8" x14ac:dyDescent="0.3">
      <c r="A136" s="108" t="s">
        <v>1499</v>
      </c>
      <c r="B136" s="108" t="s">
        <v>967</v>
      </c>
      <c r="C136" s="108" t="s">
        <v>968</v>
      </c>
      <c r="D136" s="108" t="s">
        <v>969</v>
      </c>
      <c r="E136" s="108" t="s">
        <v>970</v>
      </c>
      <c r="F136" s="108" t="s">
        <v>1500</v>
      </c>
      <c r="G136" s="108" t="s">
        <v>1501</v>
      </c>
      <c r="H136" s="108" t="s">
        <v>1502</v>
      </c>
    </row>
    <row r="137" spans="1:8" x14ac:dyDescent="0.3">
      <c r="A137" s="108" t="s">
        <v>1503</v>
      </c>
      <c r="B137" s="108" t="s">
        <v>967</v>
      </c>
      <c r="C137" s="108" t="s">
        <v>968</v>
      </c>
      <c r="D137" s="108" t="s">
        <v>969</v>
      </c>
      <c r="E137" s="108" t="s">
        <v>970</v>
      </c>
      <c r="F137" s="108" t="s">
        <v>1504</v>
      </c>
      <c r="G137" s="108" t="s">
        <v>1505</v>
      </c>
      <c r="H137" s="108" t="s">
        <v>1506</v>
      </c>
    </row>
    <row r="138" spans="1:8" x14ac:dyDescent="0.3">
      <c r="A138" s="108" t="s">
        <v>1507</v>
      </c>
      <c r="B138" s="108" t="s">
        <v>967</v>
      </c>
      <c r="C138" s="108" t="s">
        <v>968</v>
      </c>
      <c r="D138" s="108" t="s">
        <v>969</v>
      </c>
      <c r="E138" s="108" t="s">
        <v>970</v>
      </c>
      <c r="F138" s="108" t="s">
        <v>1508</v>
      </c>
      <c r="G138" s="108" t="s">
        <v>1509</v>
      </c>
      <c r="H138" s="108" t="s">
        <v>1510</v>
      </c>
    </row>
    <row r="139" spans="1:8" x14ac:dyDescent="0.3">
      <c r="A139" s="108" t="s">
        <v>1511</v>
      </c>
      <c r="B139" s="108" t="s">
        <v>967</v>
      </c>
      <c r="C139" s="108" t="s">
        <v>968</v>
      </c>
      <c r="D139" s="108" t="s">
        <v>969</v>
      </c>
      <c r="E139" s="108" t="s">
        <v>970</v>
      </c>
      <c r="F139" s="108" t="s">
        <v>1512</v>
      </c>
      <c r="G139" s="108" t="s">
        <v>1513</v>
      </c>
      <c r="H139" s="108" t="s">
        <v>1514</v>
      </c>
    </row>
    <row r="140" spans="1:8" x14ac:dyDescent="0.3">
      <c r="A140" s="108" t="s">
        <v>1515</v>
      </c>
      <c r="B140" s="108" t="s">
        <v>967</v>
      </c>
      <c r="C140" s="108" t="s">
        <v>968</v>
      </c>
      <c r="D140" s="108" t="s">
        <v>969</v>
      </c>
      <c r="E140" s="108" t="s">
        <v>970</v>
      </c>
      <c r="F140" s="108" t="s">
        <v>1516</v>
      </c>
      <c r="G140" s="108" t="s">
        <v>1517</v>
      </c>
      <c r="H140" s="108" t="s">
        <v>1518</v>
      </c>
    </row>
    <row r="141" spans="1:8" x14ac:dyDescent="0.3">
      <c r="A141" s="108" t="s">
        <v>1519</v>
      </c>
      <c r="B141" s="108" t="s">
        <v>967</v>
      </c>
      <c r="C141" s="108" t="s">
        <v>968</v>
      </c>
      <c r="D141" s="108" t="s">
        <v>969</v>
      </c>
      <c r="E141" s="108" t="s">
        <v>970</v>
      </c>
      <c r="F141" s="108" t="s">
        <v>1520</v>
      </c>
      <c r="G141" s="108" t="s">
        <v>1521</v>
      </c>
      <c r="H141" s="108" t="s">
        <v>1522</v>
      </c>
    </row>
    <row r="142" spans="1:8" x14ac:dyDescent="0.3">
      <c r="A142" s="108" t="s">
        <v>1523</v>
      </c>
      <c r="B142" s="108" t="s">
        <v>967</v>
      </c>
      <c r="C142" s="108" t="s">
        <v>968</v>
      </c>
      <c r="D142" s="108" t="s">
        <v>969</v>
      </c>
      <c r="E142" s="108" t="s">
        <v>970</v>
      </c>
      <c r="F142" s="108" t="s">
        <v>1524</v>
      </c>
      <c r="G142" s="108" t="s">
        <v>1525</v>
      </c>
      <c r="H142" s="108" t="s">
        <v>1526</v>
      </c>
    </row>
    <row r="143" spans="1:8" x14ac:dyDescent="0.3">
      <c r="A143" s="108" t="s">
        <v>1527</v>
      </c>
      <c r="B143" s="108" t="s">
        <v>967</v>
      </c>
      <c r="C143" s="108" t="s">
        <v>968</v>
      </c>
      <c r="D143" s="108" t="s">
        <v>969</v>
      </c>
      <c r="E143" s="108" t="s">
        <v>970</v>
      </c>
      <c r="F143" s="108" t="s">
        <v>1528</v>
      </c>
      <c r="G143" s="108" t="s">
        <v>1529</v>
      </c>
      <c r="H143" s="108" t="s">
        <v>1530</v>
      </c>
    </row>
    <row r="144" spans="1:8" x14ac:dyDescent="0.3">
      <c r="A144" s="108" t="s">
        <v>1531</v>
      </c>
      <c r="B144" s="108" t="s">
        <v>967</v>
      </c>
      <c r="C144" s="108" t="s">
        <v>968</v>
      </c>
      <c r="D144" s="108" t="s">
        <v>969</v>
      </c>
      <c r="E144" s="108" t="s">
        <v>970</v>
      </c>
      <c r="F144" s="108" t="s">
        <v>1532</v>
      </c>
      <c r="G144" s="108" t="s">
        <v>1533</v>
      </c>
      <c r="H144" s="108" t="s">
        <v>1534</v>
      </c>
    </row>
    <row r="145" spans="1:8" x14ac:dyDescent="0.3">
      <c r="A145" s="108" t="s">
        <v>1535</v>
      </c>
      <c r="B145" s="108" t="s">
        <v>967</v>
      </c>
      <c r="C145" s="108" t="s">
        <v>968</v>
      </c>
      <c r="D145" s="108" t="s">
        <v>969</v>
      </c>
      <c r="E145" s="108" t="s">
        <v>970</v>
      </c>
      <c r="F145" s="108" t="s">
        <v>1536</v>
      </c>
      <c r="G145" s="108" t="s">
        <v>1537</v>
      </c>
      <c r="H145" s="108" t="s">
        <v>1538</v>
      </c>
    </row>
    <row r="146" spans="1:8" x14ac:dyDescent="0.3">
      <c r="A146" s="108" t="s">
        <v>1539</v>
      </c>
      <c r="B146" s="108" t="s">
        <v>967</v>
      </c>
      <c r="C146" s="108" t="s">
        <v>968</v>
      </c>
      <c r="D146" s="108" t="s">
        <v>969</v>
      </c>
      <c r="E146" s="108" t="s">
        <v>970</v>
      </c>
      <c r="F146" s="108" t="s">
        <v>1540</v>
      </c>
      <c r="G146" s="108" t="s">
        <v>1541</v>
      </c>
      <c r="H146" s="108" t="s">
        <v>1542</v>
      </c>
    </row>
    <row r="147" spans="1:8" x14ac:dyDescent="0.3">
      <c r="A147" s="108" t="s">
        <v>1543</v>
      </c>
      <c r="B147" s="108" t="s">
        <v>967</v>
      </c>
      <c r="C147" s="108" t="s">
        <v>968</v>
      </c>
      <c r="D147" s="108" t="s">
        <v>969</v>
      </c>
      <c r="E147" s="108" t="s">
        <v>970</v>
      </c>
      <c r="F147" s="108" t="s">
        <v>1544</v>
      </c>
      <c r="G147" s="108" t="s">
        <v>1545</v>
      </c>
      <c r="H147" s="108" t="s">
        <v>1546</v>
      </c>
    </row>
    <row r="148" spans="1:8" x14ac:dyDescent="0.3">
      <c r="A148" s="108" t="s">
        <v>1547</v>
      </c>
      <c r="B148" s="108" t="s">
        <v>967</v>
      </c>
      <c r="C148" s="108" t="s">
        <v>968</v>
      </c>
      <c r="D148" s="108" t="s">
        <v>969</v>
      </c>
      <c r="E148" s="108" t="s">
        <v>970</v>
      </c>
      <c r="F148" s="108" t="s">
        <v>1548</v>
      </c>
      <c r="G148" s="108" t="s">
        <v>1549</v>
      </c>
      <c r="H148" s="108" t="s">
        <v>1550</v>
      </c>
    </row>
    <row r="149" spans="1:8" x14ac:dyDescent="0.3">
      <c r="A149" s="108" t="s">
        <v>1551</v>
      </c>
      <c r="B149" s="108" t="s">
        <v>967</v>
      </c>
      <c r="C149" s="108" t="s">
        <v>968</v>
      </c>
      <c r="D149" s="108" t="s">
        <v>969</v>
      </c>
      <c r="E149" s="108" t="s">
        <v>970</v>
      </c>
      <c r="F149" s="108" t="s">
        <v>1552</v>
      </c>
      <c r="G149" s="108" t="s">
        <v>1553</v>
      </c>
      <c r="H149" s="108" t="s">
        <v>1554</v>
      </c>
    </row>
    <row r="150" spans="1:8" x14ac:dyDescent="0.3">
      <c r="A150" s="108" t="s">
        <v>1555</v>
      </c>
      <c r="B150" s="108" t="s">
        <v>967</v>
      </c>
      <c r="C150" s="108" t="s">
        <v>968</v>
      </c>
      <c r="D150" s="108" t="s">
        <v>969</v>
      </c>
      <c r="E150" s="108" t="s">
        <v>970</v>
      </c>
      <c r="F150" s="108" t="s">
        <v>1556</v>
      </c>
      <c r="G150" s="108" t="s">
        <v>1557</v>
      </c>
      <c r="H150" s="108" t="s">
        <v>1558</v>
      </c>
    </row>
    <row r="151" spans="1:8" x14ac:dyDescent="0.3">
      <c r="A151" s="108" t="s">
        <v>1559</v>
      </c>
      <c r="B151" s="108" t="s">
        <v>967</v>
      </c>
      <c r="C151" s="108" t="s">
        <v>968</v>
      </c>
      <c r="D151" s="108" t="s">
        <v>969</v>
      </c>
      <c r="E151" s="108" t="s">
        <v>1123</v>
      </c>
      <c r="F151" s="108" t="s">
        <v>1560</v>
      </c>
      <c r="G151" s="108" t="s">
        <v>1561</v>
      </c>
      <c r="H151" s="108" t="s">
        <v>1562</v>
      </c>
    </row>
    <row r="152" spans="1:8" x14ac:dyDescent="0.3">
      <c r="A152" s="108" t="s">
        <v>1563</v>
      </c>
      <c r="B152" s="108" t="s">
        <v>967</v>
      </c>
      <c r="C152" s="108" t="s">
        <v>968</v>
      </c>
      <c r="D152" s="108" t="s">
        <v>969</v>
      </c>
      <c r="E152" s="108" t="s">
        <v>970</v>
      </c>
      <c r="F152" s="108" t="s">
        <v>1564</v>
      </c>
      <c r="G152" s="108" t="s">
        <v>1565</v>
      </c>
      <c r="H152" s="108" t="s">
        <v>1566</v>
      </c>
    </row>
    <row r="153" spans="1:8" x14ac:dyDescent="0.3">
      <c r="A153" s="108" t="s">
        <v>1567</v>
      </c>
      <c r="B153" s="108" t="s">
        <v>967</v>
      </c>
      <c r="C153" s="108" t="s">
        <v>968</v>
      </c>
      <c r="D153" s="108" t="s">
        <v>969</v>
      </c>
      <c r="E153" s="108" t="s">
        <v>970</v>
      </c>
      <c r="F153" s="108" t="s">
        <v>1568</v>
      </c>
      <c r="G153" s="108" t="s">
        <v>1569</v>
      </c>
      <c r="H153" s="108" t="s">
        <v>1570</v>
      </c>
    </row>
    <row r="154" spans="1:8" x14ac:dyDescent="0.3">
      <c r="A154" s="108" t="s">
        <v>1571</v>
      </c>
      <c r="B154" s="108" t="s">
        <v>967</v>
      </c>
      <c r="C154" s="108" t="s">
        <v>968</v>
      </c>
      <c r="D154" s="108" t="s">
        <v>969</v>
      </c>
      <c r="E154" s="108" t="s">
        <v>970</v>
      </c>
      <c r="F154" s="108" t="s">
        <v>1572</v>
      </c>
      <c r="G154" s="108" t="s">
        <v>1573</v>
      </c>
      <c r="H154" s="108" t="s">
        <v>1574</v>
      </c>
    </row>
    <row r="155" spans="1:8" x14ac:dyDescent="0.3">
      <c r="A155" s="108" t="s">
        <v>1575</v>
      </c>
      <c r="B155" s="108" t="s">
        <v>967</v>
      </c>
      <c r="C155" s="108" t="s">
        <v>968</v>
      </c>
      <c r="D155" s="108" t="s">
        <v>969</v>
      </c>
      <c r="E155" s="108" t="s">
        <v>970</v>
      </c>
      <c r="F155" s="108" t="s">
        <v>1576</v>
      </c>
      <c r="G155" s="108" t="s">
        <v>1577</v>
      </c>
      <c r="H155" s="108" t="s">
        <v>1578</v>
      </c>
    </row>
    <row r="156" spans="1:8" x14ac:dyDescent="0.3">
      <c r="A156" s="108" t="s">
        <v>1579</v>
      </c>
      <c r="B156" s="108" t="s">
        <v>967</v>
      </c>
      <c r="C156" s="108" t="s">
        <v>968</v>
      </c>
      <c r="D156" s="108" t="s">
        <v>969</v>
      </c>
      <c r="E156" s="108" t="s">
        <v>970</v>
      </c>
      <c r="F156" s="108" t="s">
        <v>1580</v>
      </c>
      <c r="G156" s="108" t="s">
        <v>1581</v>
      </c>
      <c r="H156" s="108" t="s">
        <v>1582</v>
      </c>
    </row>
    <row r="157" spans="1:8" x14ac:dyDescent="0.3">
      <c r="A157" s="108" t="s">
        <v>1583</v>
      </c>
      <c r="B157" s="108" t="s">
        <v>967</v>
      </c>
      <c r="C157" s="108" t="s">
        <v>968</v>
      </c>
      <c r="D157" s="108" t="s">
        <v>969</v>
      </c>
      <c r="E157" s="108" t="s">
        <v>970</v>
      </c>
      <c r="F157" s="108" t="s">
        <v>1584</v>
      </c>
      <c r="G157" s="108" t="s">
        <v>1585</v>
      </c>
      <c r="H157" s="108" t="s">
        <v>1586</v>
      </c>
    </row>
    <row r="158" spans="1:8" x14ac:dyDescent="0.3">
      <c r="A158" s="108" t="s">
        <v>1587</v>
      </c>
      <c r="B158" s="108" t="s">
        <v>967</v>
      </c>
      <c r="C158" s="108" t="s">
        <v>968</v>
      </c>
      <c r="D158" s="108" t="s">
        <v>969</v>
      </c>
      <c r="E158" s="108" t="s">
        <v>970</v>
      </c>
      <c r="F158" s="108" t="s">
        <v>1588</v>
      </c>
      <c r="G158" s="108" t="s">
        <v>1589</v>
      </c>
      <c r="H158" s="108" t="s">
        <v>1590</v>
      </c>
    </row>
    <row r="159" spans="1:8" x14ac:dyDescent="0.3">
      <c r="A159" s="108" t="s">
        <v>1591</v>
      </c>
      <c r="B159" s="108" t="s">
        <v>967</v>
      </c>
      <c r="C159" s="108" t="s">
        <v>968</v>
      </c>
      <c r="D159" s="108" t="s">
        <v>969</v>
      </c>
      <c r="E159" s="108" t="s">
        <v>970</v>
      </c>
      <c r="F159" s="108" t="s">
        <v>1592</v>
      </c>
      <c r="G159" s="108" t="s">
        <v>1593</v>
      </c>
      <c r="H159" s="108" t="s">
        <v>1594</v>
      </c>
    </row>
    <row r="160" spans="1:8" x14ac:dyDescent="0.3">
      <c r="A160" s="108" t="s">
        <v>1595</v>
      </c>
      <c r="B160" s="108" t="s">
        <v>967</v>
      </c>
      <c r="C160" s="108" t="s">
        <v>968</v>
      </c>
      <c r="D160" s="108" t="s">
        <v>969</v>
      </c>
      <c r="E160" s="108" t="s">
        <v>970</v>
      </c>
      <c r="F160" s="108" t="s">
        <v>1596</v>
      </c>
      <c r="G160" s="108" t="s">
        <v>1597</v>
      </c>
      <c r="H160" s="108" t="s">
        <v>1598</v>
      </c>
    </row>
    <row r="161" spans="1:8" x14ac:dyDescent="0.3">
      <c r="A161" s="108" t="s">
        <v>1599</v>
      </c>
      <c r="B161" s="108" t="s">
        <v>967</v>
      </c>
      <c r="C161" s="108" t="s">
        <v>968</v>
      </c>
      <c r="D161" s="108" t="s">
        <v>969</v>
      </c>
      <c r="E161" s="108" t="s">
        <v>970</v>
      </c>
      <c r="F161" s="108" t="s">
        <v>1600</v>
      </c>
      <c r="G161" s="108" t="s">
        <v>1601</v>
      </c>
      <c r="H161" s="108" t="s">
        <v>1602</v>
      </c>
    </row>
    <row r="162" spans="1:8" x14ac:dyDescent="0.3">
      <c r="A162" s="108" t="s">
        <v>1603</v>
      </c>
      <c r="B162" s="108" t="s">
        <v>967</v>
      </c>
      <c r="C162" s="108" t="s">
        <v>968</v>
      </c>
      <c r="D162" s="108" t="s">
        <v>969</v>
      </c>
      <c r="E162" s="108" t="s">
        <v>970</v>
      </c>
      <c r="F162" s="108" t="s">
        <v>1604</v>
      </c>
      <c r="G162" s="108" t="s">
        <v>1605</v>
      </c>
      <c r="H162" s="108" t="s">
        <v>1606</v>
      </c>
    </row>
    <row r="163" spans="1:8" x14ac:dyDescent="0.3">
      <c r="A163" s="108" t="s">
        <v>1607</v>
      </c>
      <c r="B163" s="108" t="s">
        <v>967</v>
      </c>
      <c r="C163" s="108" t="s">
        <v>968</v>
      </c>
      <c r="D163" s="108" t="s">
        <v>969</v>
      </c>
      <c r="E163" s="108" t="s">
        <v>970</v>
      </c>
      <c r="F163" s="108" t="s">
        <v>1608</v>
      </c>
      <c r="G163" s="108" t="s">
        <v>1609</v>
      </c>
      <c r="H163" s="108" t="s">
        <v>1610</v>
      </c>
    </row>
    <row r="164" spans="1:8" x14ac:dyDescent="0.3">
      <c r="A164" s="108" t="s">
        <v>1611</v>
      </c>
      <c r="B164" s="108" t="s">
        <v>967</v>
      </c>
      <c r="C164" s="108" t="s">
        <v>968</v>
      </c>
      <c r="D164" s="108" t="s">
        <v>969</v>
      </c>
      <c r="E164" s="108" t="s">
        <v>970</v>
      </c>
      <c r="F164" s="108" t="s">
        <v>1612</v>
      </c>
      <c r="G164" s="108" t="s">
        <v>1613</v>
      </c>
      <c r="H164" s="108" t="s">
        <v>1614</v>
      </c>
    </row>
    <row r="165" spans="1:8" x14ac:dyDescent="0.3">
      <c r="A165" s="108" t="s">
        <v>1615</v>
      </c>
      <c r="B165" s="108" t="s">
        <v>967</v>
      </c>
      <c r="C165" s="108" t="s">
        <v>968</v>
      </c>
      <c r="D165" s="108" t="s">
        <v>969</v>
      </c>
      <c r="E165" s="108" t="s">
        <v>970</v>
      </c>
      <c r="F165" s="108" t="s">
        <v>1616</v>
      </c>
      <c r="G165" s="108" t="s">
        <v>1617</v>
      </c>
      <c r="H165" s="108" t="s">
        <v>1618</v>
      </c>
    </row>
    <row r="166" spans="1:8" x14ac:dyDescent="0.3">
      <c r="A166" s="108" t="s">
        <v>1619</v>
      </c>
      <c r="B166" s="108" t="s">
        <v>967</v>
      </c>
      <c r="C166" s="108" t="s">
        <v>968</v>
      </c>
      <c r="D166" s="108" t="s">
        <v>969</v>
      </c>
      <c r="E166" s="108" t="s">
        <v>970</v>
      </c>
      <c r="F166" s="108" t="s">
        <v>1620</v>
      </c>
      <c r="G166" s="108" t="s">
        <v>1621</v>
      </c>
      <c r="H166" s="108" t="s">
        <v>1622</v>
      </c>
    </row>
    <row r="167" spans="1:8" x14ac:dyDescent="0.3">
      <c r="A167" s="108" t="s">
        <v>1623</v>
      </c>
      <c r="B167" s="108" t="s">
        <v>967</v>
      </c>
      <c r="C167" s="108" t="s">
        <v>968</v>
      </c>
      <c r="D167" s="108" t="s">
        <v>969</v>
      </c>
      <c r="E167" s="108" t="s">
        <v>970</v>
      </c>
      <c r="F167" s="108" t="s">
        <v>1624</v>
      </c>
      <c r="G167" s="108" t="s">
        <v>1625</v>
      </c>
      <c r="H167" s="108" t="s">
        <v>1626</v>
      </c>
    </row>
    <row r="168" spans="1:8" x14ac:dyDescent="0.3">
      <c r="A168" s="108" t="s">
        <v>1627</v>
      </c>
      <c r="B168" s="108" t="s">
        <v>967</v>
      </c>
      <c r="C168" s="108" t="s">
        <v>968</v>
      </c>
      <c r="D168" s="108" t="s">
        <v>969</v>
      </c>
      <c r="E168" s="108" t="s">
        <v>970</v>
      </c>
      <c r="F168" s="108" t="s">
        <v>1628</v>
      </c>
      <c r="G168" s="108" t="s">
        <v>1629</v>
      </c>
      <c r="H168" s="108" t="s">
        <v>1630</v>
      </c>
    </row>
    <row r="169" spans="1:8" x14ac:dyDescent="0.3">
      <c r="A169" s="108" t="s">
        <v>1631</v>
      </c>
      <c r="B169" s="108" t="s">
        <v>967</v>
      </c>
      <c r="C169" s="108" t="s">
        <v>968</v>
      </c>
      <c r="D169" s="108" t="s">
        <v>969</v>
      </c>
      <c r="E169" s="108" t="s">
        <v>970</v>
      </c>
      <c r="F169" s="108" t="s">
        <v>1632</v>
      </c>
      <c r="G169" s="108" t="s">
        <v>1633</v>
      </c>
      <c r="H169" s="108" t="s">
        <v>1634</v>
      </c>
    </row>
    <row r="170" spans="1:8" x14ac:dyDescent="0.3">
      <c r="A170" s="108" t="s">
        <v>1635</v>
      </c>
      <c r="B170" s="108" t="s">
        <v>967</v>
      </c>
      <c r="C170" s="108" t="s">
        <v>968</v>
      </c>
      <c r="D170" s="108" t="s">
        <v>969</v>
      </c>
      <c r="E170" s="108" t="s">
        <v>970</v>
      </c>
      <c r="F170" s="108" t="s">
        <v>1636</v>
      </c>
      <c r="G170" s="108" t="s">
        <v>1637</v>
      </c>
      <c r="H170" s="108" t="s">
        <v>1638</v>
      </c>
    </row>
    <row r="171" spans="1:8" x14ac:dyDescent="0.3">
      <c r="A171" s="108" t="s">
        <v>1639</v>
      </c>
      <c r="B171" s="108" t="s">
        <v>967</v>
      </c>
      <c r="C171" s="108" t="s">
        <v>968</v>
      </c>
      <c r="D171" s="108" t="s">
        <v>969</v>
      </c>
      <c r="E171" s="108" t="s">
        <v>970</v>
      </c>
      <c r="F171" s="108" t="s">
        <v>1640</v>
      </c>
      <c r="G171" s="108" t="s">
        <v>1641</v>
      </c>
      <c r="H171" s="108" t="s">
        <v>1642</v>
      </c>
    </row>
    <row r="172" spans="1:8" x14ac:dyDescent="0.3">
      <c r="A172" s="108" t="s">
        <v>1643</v>
      </c>
      <c r="B172" s="108" t="s">
        <v>967</v>
      </c>
      <c r="C172" s="108" t="s">
        <v>968</v>
      </c>
      <c r="D172" s="108" t="s">
        <v>969</v>
      </c>
      <c r="E172" s="108" t="s">
        <v>970</v>
      </c>
      <c r="F172" s="108" t="s">
        <v>1644</v>
      </c>
      <c r="G172" s="108" t="s">
        <v>1645</v>
      </c>
      <c r="H172" s="108" t="s">
        <v>1646</v>
      </c>
    </row>
    <row r="173" spans="1:8" x14ac:dyDescent="0.3">
      <c r="A173" s="108" t="s">
        <v>1647</v>
      </c>
      <c r="B173" s="108" t="s">
        <v>967</v>
      </c>
      <c r="C173" s="108" t="s">
        <v>968</v>
      </c>
      <c r="D173" s="108" t="s">
        <v>969</v>
      </c>
      <c r="E173" s="108" t="s">
        <v>970</v>
      </c>
      <c r="F173" s="108" t="s">
        <v>1648</v>
      </c>
      <c r="G173" s="108" t="s">
        <v>1649</v>
      </c>
      <c r="H173" s="108" t="s">
        <v>1650</v>
      </c>
    </row>
    <row r="174" spans="1:8" x14ac:dyDescent="0.3">
      <c r="A174" s="108" t="s">
        <v>1651</v>
      </c>
      <c r="B174" s="108" t="s">
        <v>967</v>
      </c>
      <c r="C174" s="108" t="s">
        <v>968</v>
      </c>
      <c r="D174" s="108" t="s">
        <v>969</v>
      </c>
      <c r="E174" s="108" t="s">
        <v>970</v>
      </c>
      <c r="F174" s="108" t="s">
        <v>1652</v>
      </c>
      <c r="G174" s="108" t="s">
        <v>1653</v>
      </c>
      <c r="H174" s="108" t="s">
        <v>1654</v>
      </c>
    </row>
    <row r="175" spans="1:8" x14ac:dyDescent="0.3">
      <c r="A175" s="108" t="s">
        <v>1655</v>
      </c>
      <c r="B175" s="108" t="s">
        <v>967</v>
      </c>
      <c r="C175" s="108" t="s">
        <v>968</v>
      </c>
      <c r="D175" s="108" t="s">
        <v>969</v>
      </c>
      <c r="E175" s="108" t="s">
        <v>970</v>
      </c>
      <c r="F175" s="108" t="s">
        <v>1656</v>
      </c>
      <c r="G175" s="108" t="s">
        <v>1657</v>
      </c>
      <c r="H175" s="108" t="s">
        <v>1658</v>
      </c>
    </row>
    <row r="176" spans="1:8" x14ac:dyDescent="0.3">
      <c r="A176" s="108" t="s">
        <v>1659</v>
      </c>
      <c r="B176" s="108" t="s">
        <v>967</v>
      </c>
      <c r="C176" s="108" t="s">
        <v>968</v>
      </c>
      <c r="D176" s="108" t="s">
        <v>969</v>
      </c>
      <c r="E176" s="108" t="s">
        <v>970</v>
      </c>
      <c r="F176" s="108" t="s">
        <v>1660</v>
      </c>
      <c r="G176" s="108" t="s">
        <v>1661</v>
      </c>
      <c r="H176" s="108" t="s">
        <v>1662</v>
      </c>
    </row>
    <row r="177" spans="1:8" x14ac:dyDescent="0.3">
      <c r="A177" s="108" t="s">
        <v>1663</v>
      </c>
      <c r="B177" s="108" t="s">
        <v>967</v>
      </c>
      <c r="C177" s="108" t="s">
        <v>968</v>
      </c>
      <c r="D177" s="108" t="s">
        <v>969</v>
      </c>
      <c r="E177" s="108" t="s">
        <v>970</v>
      </c>
      <c r="F177" s="108" t="s">
        <v>1664</v>
      </c>
      <c r="G177" s="108" t="s">
        <v>1665</v>
      </c>
      <c r="H177" s="108" t="s">
        <v>1666</v>
      </c>
    </row>
    <row r="178" spans="1:8" x14ac:dyDescent="0.3">
      <c r="A178" s="108" t="s">
        <v>1667</v>
      </c>
      <c r="B178" s="108" t="s">
        <v>967</v>
      </c>
      <c r="C178" s="108" t="s">
        <v>968</v>
      </c>
      <c r="D178" s="108" t="s">
        <v>969</v>
      </c>
      <c r="E178" s="108" t="s">
        <v>970</v>
      </c>
      <c r="F178" s="108" t="s">
        <v>1668</v>
      </c>
      <c r="G178" s="108" t="s">
        <v>1669</v>
      </c>
      <c r="H178" s="108" t="s">
        <v>1670</v>
      </c>
    </row>
    <row r="179" spans="1:8" x14ac:dyDescent="0.3">
      <c r="A179" s="108" t="s">
        <v>1671</v>
      </c>
      <c r="B179" s="108" t="s">
        <v>967</v>
      </c>
      <c r="C179" s="108" t="s">
        <v>968</v>
      </c>
      <c r="D179" s="108" t="s">
        <v>969</v>
      </c>
      <c r="E179" s="108" t="s">
        <v>970</v>
      </c>
      <c r="F179" s="108" t="s">
        <v>1672</v>
      </c>
      <c r="G179" s="108" t="s">
        <v>1673</v>
      </c>
      <c r="H179" s="108" t="s">
        <v>1674</v>
      </c>
    </row>
    <row r="180" spans="1:8" x14ac:dyDescent="0.3">
      <c r="A180" s="108" t="s">
        <v>1675</v>
      </c>
      <c r="B180" s="108" t="s">
        <v>967</v>
      </c>
      <c r="C180" s="108" t="s">
        <v>968</v>
      </c>
      <c r="D180" s="108" t="s">
        <v>969</v>
      </c>
      <c r="E180" s="108" t="s">
        <v>970</v>
      </c>
      <c r="F180" s="108" t="s">
        <v>1676</v>
      </c>
      <c r="G180" s="108" t="s">
        <v>1677</v>
      </c>
      <c r="H180" s="108" t="s">
        <v>1678</v>
      </c>
    </row>
    <row r="181" spans="1:8" x14ac:dyDescent="0.3">
      <c r="A181" s="108" t="s">
        <v>1679</v>
      </c>
      <c r="B181" s="108" t="s">
        <v>967</v>
      </c>
      <c r="C181" s="108" t="s">
        <v>968</v>
      </c>
      <c r="D181" s="108" t="s">
        <v>969</v>
      </c>
      <c r="E181" s="108" t="s">
        <v>970</v>
      </c>
      <c r="F181" s="108" t="s">
        <v>1680</v>
      </c>
      <c r="G181" s="108" t="s">
        <v>1681</v>
      </c>
      <c r="H181" s="108" t="s">
        <v>1682</v>
      </c>
    </row>
    <row r="182" spans="1:8" x14ac:dyDescent="0.3">
      <c r="A182" s="108" t="s">
        <v>1683</v>
      </c>
      <c r="B182" s="108" t="s">
        <v>967</v>
      </c>
      <c r="C182" s="108" t="s">
        <v>968</v>
      </c>
      <c r="D182" s="108" t="s">
        <v>969</v>
      </c>
      <c r="E182" s="108" t="s">
        <v>970</v>
      </c>
      <c r="F182" s="108" t="s">
        <v>1684</v>
      </c>
      <c r="G182" s="108" t="s">
        <v>1685</v>
      </c>
      <c r="H182" s="108" t="s">
        <v>1686</v>
      </c>
    </row>
    <row r="183" spans="1:8" x14ac:dyDescent="0.3">
      <c r="A183" s="108" t="s">
        <v>1687</v>
      </c>
      <c r="B183" s="108" t="s">
        <v>967</v>
      </c>
      <c r="C183" s="108" t="s">
        <v>968</v>
      </c>
      <c r="D183" s="108" t="s">
        <v>969</v>
      </c>
      <c r="E183" s="108" t="s">
        <v>970</v>
      </c>
      <c r="F183" s="108" t="s">
        <v>1688</v>
      </c>
      <c r="G183" s="108" t="s">
        <v>1689</v>
      </c>
      <c r="H183" s="108" t="s">
        <v>1690</v>
      </c>
    </row>
    <row r="184" spans="1:8" x14ac:dyDescent="0.3">
      <c r="A184" s="108" t="s">
        <v>1691</v>
      </c>
      <c r="B184" s="108" t="s">
        <v>967</v>
      </c>
      <c r="C184" s="108" t="s">
        <v>968</v>
      </c>
      <c r="D184" s="108" t="s">
        <v>969</v>
      </c>
      <c r="E184" s="108" t="s">
        <v>970</v>
      </c>
      <c r="F184" s="108" t="s">
        <v>1692</v>
      </c>
      <c r="G184" s="108" t="s">
        <v>1693</v>
      </c>
      <c r="H184" s="108" t="s">
        <v>1694</v>
      </c>
    </row>
    <row r="185" spans="1:8" x14ac:dyDescent="0.3">
      <c r="A185" s="108" t="s">
        <v>1695</v>
      </c>
      <c r="B185" s="108" t="s">
        <v>967</v>
      </c>
      <c r="C185" s="108" t="s">
        <v>968</v>
      </c>
      <c r="D185" s="108" t="s">
        <v>969</v>
      </c>
      <c r="E185" s="108" t="s">
        <v>970</v>
      </c>
      <c r="F185" s="108" t="s">
        <v>1696</v>
      </c>
      <c r="G185" s="108" t="s">
        <v>1697</v>
      </c>
      <c r="H185" s="108" t="s">
        <v>1698</v>
      </c>
    </row>
    <row r="186" spans="1:8" x14ac:dyDescent="0.3">
      <c r="A186" s="108" t="s">
        <v>1699</v>
      </c>
      <c r="B186" s="108" t="s">
        <v>967</v>
      </c>
      <c r="C186" s="108" t="s">
        <v>968</v>
      </c>
      <c r="D186" s="108" t="s">
        <v>969</v>
      </c>
      <c r="E186" s="108" t="s">
        <v>970</v>
      </c>
      <c r="F186" s="108" t="s">
        <v>1700</v>
      </c>
      <c r="G186" s="108" t="s">
        <v>1701</v>
      </c>
      <c r="H186" s="108" t="s">
        <v>1702</v>
      </c>
    </row>
    <row r="187" spans="1:8" x14ac:dyDescent="0.3">
      <c r="A187" s="108" t="s">
        <v>1703</v>
      </c>
      <c r="B187" s="108" t="s">
        <v>967</v>
      </c>
      <c r="C187" s="108" t="s">
        <v>968</v>
      </c>
      <c r="D187" s="108" t="s">
        <v>969</v>
      </c>
      <c r="E187" s="108" t="s">
        <v>970</v>
      </c>
      <c r="F187" s="108" t="s">
        <v>1704</v>
      </c>
      <c r="G187" s="108" t="s">
        <v>1705</v>
      </c>
      <c r="H187" s="108" t="s">
        <v>1706</v>
      </c>
    </row>
    <row r="188" spans="1:8" x14ac:dyDescent="0.3">
      <c r="A188" s="108" t="s">
        <v>1707</v>
      </c>
      <c r="B188" s="108" t="s">
        <v>967</v>
      </c>
      <c r="C188" s="108" t="s">
        <v>968</v>
      </c>
      <c r="D188" s="108" t="s">
        <v>969</v>
      </c>
      <c r="E188" s="108" t="s">
        <v>970</v>
      </c>
      <c r="F188" s="108" t="s">
        <v>1708</v>
      </c>
      <c r="G188" s="108" t="s">
        <v>1709</v>
      </c>
      <c r="H188" s="108" t="s">
        <v>1710</v>
      </c>
    </row>
    <row r="189" spans="1:8" x14ac:dyDescent="0.3">
      <c r="A189" s="108" t="s">
        <v>1711</v>
      </c>
      <c r="B189" s="108" t="s">
        <v>967</v>
      </c>
      <c r="C189" s="108" t="s">
        <v>968</v>
      </c>
      <c r="D189" s="108" t="s">
        <v>969</v>
      </c>
      <c r="E189" s="108" t="s">
        <v>1123</v>
      </c>
      <c r="F189" s="108" t="s">
        <v>1712</v>
      </c>
      <c r="G189" s="108" t="s">
        <v>1713</v>
      </c>
      <c r="H189" s="108" t="s">
        <v>1714</v>
      </c>
    </row>
    <row r="190" spans="1:8" x14ac:dyDescent="0.3">
      <c r="A190" s="108" t="s">
        <v>1716</v>
      </c>
      <c r="B190" s="108" t="s">
        <v>967</v>
      </c>
      <c r="C190" s="108" t="s">
        <v>968</v>
      </c>
      <c r="D190" s="108" t="s">
        <v>969</v>
      </c>
      <c r="E190" s="108" t="s">
        <v>1123</v>
      </c>
      <c r="F190" s="108" t="s">
        <v>1717</v>
      </c>
      <c r="G190" s="108" t="s">
        <v>1718</v>
      </c>
      <c r="H190" s="108" t="s">
        <v>1719</v>
      </c>
    </row>
    <row r="191" spans="1:8" x14ac:dyDescent="0.3">
      <c r="A191" s="108" t="s">
        <v>1715</v>
      </c>
      <c r="B191" s="108" t="s">
        <v>967</v>
      </c>
      <c r="C191" s="108" t="s">
        <v>968</v>
      </c>
      <c r="D191" s="108" t="s">
        <v>969</v>
      </c>
      <c r="E191" s="108" t="s">
        <v>970</v>
      </c>
      <c r="F191" s="108" t="s">
        <v>1720</v>
      </c>
      <c r="G191" s="108" t="s">
        <v>1721</v>
      </c>
      <c r="H191" s="108" t="s">
        <v>1722</v>
      </c>
    </row>
    <row r="192" spans="1:8" x14ac:dyDescent="0.3">
      <c r="A192" s="108" t="s">
        <v>1723</v>
      </c>
      <c r="B192" s="108" t="s">
        <v>967</v>
      </c>
      <c r="C192" s="108" t="s">
        <v>968</v>
      </c>
      <c r="D192" s="108" t="s">
        <v>969</v>
      </c>
      <c r="E192" s="108" t="s">
        <v>970</v>
      </c>
      <c r="F192" s="108" t="s">
        <v>1724</v>
      </c>
      <c r="G192" s="108" t="s">
        <v>1725</v>
      </c>
      <c r="H192" s="108" t="s">
        <v>1726</v>
      </c>
    </row>
    <row r="193" spans="1:8" x14ac:dyDescent="0.3">
      <c r="A193" s="108" t="s">
        <v>1727</v>
      </c>
      <c r="B193" s="108" t="s">
        <v>967</v>
      </c>
      <c r="C193" s="108" t="s">
        <v>968</v>
      </c>
      <c r="D193" s="108" t="s">
        <v>969</v>
      </c>
      <c r="E193" s="108" t="s">
        <v>970</v>
      </c>
      <c r="F193" s="108" t="s">
        <v>1728</v>
      </c>
      <c r="G193" s="108" t="s">
        <v>1729</v>
      </c>
      <c r="H193" s="108" t="s">
        <v>1730</v>
      </c>
    </row>
    <row r="194" spans="1:8" x14ac:dyDescent="0.3">
      <c r="A194" s="108" t="s">
        <v>1731</v>
      </c>
      <c r="B194" s="108" t="s">
        <v>967</v>
      </c>
      <c r="C194" s="108" t="s">
        <v>968</v>
      </c>
      <c r="D194" s="108" t="s">
        <v>969</v>
      </c>
      <c r="E194" s="108" t="s">
        <v>970</v>
      </c>
      <c r="F194" s="108" t="s">
        <v>1732</v>
      </c>
      <c r="G194" s="108" t="s">
        <v>1733</v>
      </c>
      <c r="H194" s="108" t="s">
        <v>1734</v>
      </c>
    </row>
    <row r="195" spans="1:8" x14ac:dyDescent="0.3">
      <c r="A195" s="108" t="s">
        <v>1735</v>
      </c>
      <c r="B195" s="108" t="s">
        <v>967</v>
      </c>
      <c r="C195" s="108" t="s">
        <v>968</v>
      </c>
      <c r="D195" s="108" t="s">
        <v>969</v>
      </c>
      <c r="E195" s="108" t="s">
        <v>970</v>
      </c>
      <c r="F195" s="108" t="s">
        <v>1736</v>
      </c>
      <c r="G195" s="108" t="s">
        <v>1737</v>
      </c>
      <c r="H195" s="108" t="s">
        <v>1738</v>
      </c>
    </row>
    <row r="196" spans="1:8" x14ac:dyDescent="0.3">
      <c r="A196" s="108" t="s">
        <v>1739</v>
      </c>
      <c r="B196" s="108" t="s">
        <v>967</v>
      </c>
      <c r="C196" s="108" t="s">
        <v>968</v>
      </c>
      <c r="D196" s="108" t="s">
        <v>969</v>
      </c>
      <c r="E196" s="108" t="s">
        <v>970</v>
      </c>
      <c r="F196" s="108" t="s">
        <v>1740</v>
      </c>
      <c r="G196" s="108" t="s">
        <v>1741</v>
      </c>
      <c r="H196" s="108" t="s">
        <v>1742</v>
      </c>
    </row>
    <row r="197" spans="1:8" x14ac:dyDescent="0.3">
      <c r="A197" s="108" t="s">
        <v>1743</v>
      </c>
      <c r="B197" s="108" t="s">
        <v>967</v>
      </c>
      <c r="C197" s="108" t="s">
        <v>968</v>
      </c>
      <c r="D197" s="108" t="s">
        <v>969</v>
      </c>
      <c r="E197" s="108" t="s">
        <v>970</v>
      </c>
      <c r="F197" s="108" t="s">
        <v>1744</v>
      </c>
      <c r="G197" s="108" t="s">
        <v>1745</v>
      </c>
      <c r="H197" s="108" t="s">
        <v>1746</v>
      </c>
    </row>
    <row r="198" spans="1:8" x14ac:dyDescent="0.3">
      <c r="A198" s="108" t="s">
        <v>1747</v>
      </c>
      <c r="B198" s="108" t="s">
        <v>967</v>
      </c>
      <c r="C198" s="108" t="s">
        <v>968</v>
      </c>
      <c r="D198" s="108" t="s">
        <v>969</v>
      </c>
      <c r="E198" s="108" t="s">
        <v>970</v>
      </c>
      <c r="F198" s="108" t="s">
        <v>1748</v>
      </c>
      <c r="G198" s="108" t="s">
        <v>1749</v>
      </c>
      <c r="H198" s="108" t="s">
        <v>1750</v>
      </c>
    </row>
    <row r="199" spans="1:8" x14ac:dyDescent="0.3">
      <c r="A199" s="108" t="s">
        <v>1751</v>
      </c>
      <c r="B199" s="108" t="s">
        <v>967</v>
      </c>
      <c r="C199" s="108" t="s">
        <v>968</v>
      </c>
      <c r="D199" s="108" t="s">
        <v>969</v>
      </c>
      <c r="E199" s="108" t="s">
        <v>970</v>
      </c>
      <c r="F199" s="108" t="s">
        <v>1752</v>
      </c>
      <c r="G199" s="108" t="s">
        <v>1753</v>
      </c>
      <c r="H199" s="108" t="s">
        <v>1754</v>
      </c>
    </row>
    <row r="200" spans="1:8" x14ac:dyDescent="0.3">
      <c r="A200" s="108" t="s">
        <v>1755</v>
      </c>
      <c r="B200" s="108" t="s">
        <v>967</v>
      </c>
      <c r="C200" s="108" t="s">
        <v>968</v>
      </c>
      <c r="D200" s="108" t="s">
        <v>969</v>
      </c>
      <c r="E200" s="108" t="s">
        <v>970</v>
      </c>
      <c r="F200" s="108" t="s">
        <v>1756</v>
      </c>
      <c r="G200" s="108" t="s">
        <v>1757</v>
      </c>
      <c r="H200" s="108" t="s">
        <v>1758</v>
      </c>
    </row>
    <row r="201" spans="1:8" x14ac:dyDescent="0.3">
      <c r="A201" s="108" t="s">
        <v>1759</v>
      </c>
      <c r="B201" s="108" t="s">
        <v>967</v>
      </c>
      <c r="C201" s="108" t="s">
        <v>968</v>
      </c>
      <c r="D201" s="108" t="s">
        <v>969</v>
      </c>
      <c r="E201" s="108" t="s">
        <v>970</v>
      </c>
      <c r="F201" s="108" t="s">
        <v>1760</v>
      </c>
      <c r="G201" s="108" t="s">
        <v>1761</v>
      </c>
      <c r="H201" s="108" t="s">
        <v>1762</v>
      </c>
    </row>
    <row r="202" spans="1:8" x14ac:dyDescent="0.3">
      <c r="A202" s="108" t="s">
        <v>1763</v>
      </c>
      <c r="B202" s="108" t="s">
        <v>967</v>
      </c>
      <c r="C202" s="108" t="s">
        <v>968</v>
      </c>
      <c r="D202" s="108" t="s">
        <v>969</v>
      </c>
      <c r="E202" s="108" t="s">
        <v>970</v>
      </c>
      <c r="F202" s="108" t="s">
        <v>1764</v>
      </c>
      <c r="G202" s="108" t="s">
        <v>1765</v>
      </c>
      <c r="H202" s="108" t="s">
        <v>1766</v>
      </c>
    </row>
    <row r="203" spans="1:8" x14ac:dyDescent="0.3">
      <c r="A203" s="108" t="s">
        <v>1767</v>
      </c>
      <c r="B203" s="108" t="s">
        <v>967</v>
      </c>
      <c r="C203" s="108" t="s">
        <v>968</v>
      </c>
      <c r="D203" s="108" t="s">
        <v>969</v>
      </c>
      <c r="E203" s="108" t="s">
        <v>970</v>
      </c>
      <c r="F203" s="108" t="s">
        <v>1768</v>
      </c>
      <c r="G203" s="108" t="s">
        <v>1769</v>
      </c>
      <c r="H203" s="108" t="s">
        <v>1770</v>
      </c>
    </row>
    <row r="204" spans="1:8" x14ac:dyDescent="0.3">
      <c r="A204" s="108" t="s">
        <v>1771</v>
      </c>
      <c r="B204" s="108" t="s">
        <v>967</v>
      </c>
      <c r="C204" s="108" t="s">
        <v>968</v>
      </c>
      <c r="D204" s="108" t="s">
        <v>969</v>
      </c>
      <c r="E204" s="108" t="s">
        <v>970</v>
      </c>
      <c r="F204" s="108" t="s">
        <v>1772</v>
      </c>
      <c r="G204" s="108" t="s">
        <v>1773</v>
      </c>
      <c r="H204" s="108" t="s">
        <v>1774</v>
      </c>
    </row>
    <row r="205" spans="1:8" x14ac:dyDescent="0.3">
      <c r="A205" s="108" t="s">
        <v>1775</v>
      </c>
      <c r="B205" s="108" t="s">
        <v>967</v>
      </c>
      <c r="C205" s="108" t="s">
        <v>968</v>
      </c>
      <c r="D205" s="108" t="s">
        <v>969</v>
      </c>
      <c r="E205" s="108" t="s">
        <v>970</v>
      </c>
      <c r="F205" s="108" t="s">
        <v>1776</v>
      </c>
      <c r="G205" s="108" t="s">
        <v>1777</v>
      </c>
      <c r="H205" s="108" t="s">
        <v>1778</v>
      </c>
    </row>
    <row r="206" spans="1:8" x14ac:dyDescent="0.3">
      <c r="A206" s="108" t="s">
        <v>1779</v>
      </c>
      <c r="B206" s="108" t="s">
        <v>967</v>
      </c>
      <c r="C206" s="108" t="s">
        <v>968</v>
      </c>
      <c r="D206" s="108" t="s">
        <v>969</v>
      </c>
      <c r="E206" s="108" t="s">
        <v>970</v>
      </c>
      <c r="F206" s="108" t="s">
        <v>1780</v>
      </c>
      <c r="G206" s="108" t="s">
        <v>1781</v>
      </c>
      <c r="H206" s="108" t="s">
        <v>1782</v>
      </c>
    </row>
    <row r="207" spans="1:8" x14ac:dyDescent="0.3">
      <c r="A207" s="108" t="s">
        <v>1783</v>
      </c>
      <c r="B207" s="108" t="s">
        <v>967</v>
      </c>
      <c r="C207" s="108" t="s">
        <v>968</v>
      </c>
      <c r="D207" s="108" t="s">
        <v>969</v>
      </c>
      <c r="E207" s="108" t="s">
        <v>970</v>
      </c>
      <c r="F207" s="108" t="s">
        <v>1784</v>
      </c>
      <c r="G207" s="108" t="s">
        <v>1785</v>
      </c>
      <c r="H207" s="108" t="s">
        <v>1786</v>
      </c>
    </row>
    <row r="208" spans="1:8" x14ac:dyDescent="0.3">
      <c r="A208" s="108" t="s">
        <v>1787</v>
      </c>
      <c r="B208" s="108" t="s">
        <v>967</v>
      </c>
      <c r="C208" s="108" t="s">
        <v>968</v>
      </c>
      <c r="D208" s="108" t="s">
        <v>969</v>
      </c>
      <c r="E208" s="108" t="s">
        <v>970</v>
      </c>
      <c r="F208" s="108" t="s">
        <v>1788</v>
      </c>
      <c r="G208" s="108" t="s">
        <v>1789</v>
      </c>
      <c r="H208" s="108" t="s">
        <v>1790</v>
      </c>
    </row>
    <row r="209" spans="1:8" x14ac:dyDescent="0.3">
      <c r="A209" s="108" t="s">
        <v>1791</v>
      </c>
      <c r="B209" s="108" t="s">
        <v>967</v>
      </c>
      <c r="C209" s="108" t="s">
        <v>968</v>
      </c>
      <c r="D209" s="108" t="s">
        <v>969</v>
      </c>
      <c r="E209" s="108" t="s">
        <v>970</v>
      </c>
      <c r="F209" s="108" t="s">
        <v>1792</v>
      </c>
      <c r="G209" s="108" t="s">
        <v>1793</v>
      </c>
      <c r="H209" s="108" t="s">
        <v>1794</v>
      </c>
    </row>
    <row r="210" spans="1:8" x14ac:dyDescent="0.3">
      <c r="A210" s="108" t="s">
        <v>1795</v>
      </c>
      <c r="B210" s="108" t="s">
        <v>967</v>
      </c>
      <c r="C210" s="108" t="s">
        <v>968</v>
      </c>
      <c r="D210" s="108" t="s">
        <v>969</v>
      </c>
      <c r="E210" s="108" t="s">
        <v>970</v>
      </c>
      <c r="F210" s="108" t="s">
        <v>1796</v>
      </c>
      <c r="G210" s="108" t="s">
        <v>1797</v>
      </c>
      <c r="H210" s="108" t="s">
        <v>1798</v>
      </c>
    </row>
    <row r="211" spans="1:8" x14ac:dyDescent="0.3">
      <c r="A211" s="108" t="s">
        <v>1799</v>
      </c>
      <c r="B211" s="108" t="s">
        <v>967</v>
      </c>
      <c r="C211" s="108" t="s">
        <v>968</v>
      </c>
      <c r="D211" s="108" t="s">
        <v>969</v>
      </c>
      <c r="E211" s="108" t="s">
        <v>970</v>
      </c>
      <c r="F211" s="108" t="s">
        <v>1800</v>
      </c>
      <c r="G211" s="108" t="s">
        <v>1801</v>
      </c>
      <c r="H211" s="108" t="s">
        <v>1802</v>
      </c>
    </row>
    <row r="212" spans="1:8" x14ac:dyDescent="0.3">
      <c r="A212" s="108" t="s">
        <v>1803</v>
      </c>
      <c r="B212" s="108" t="s">
        <v>967</v>
      </c>
      <c r="C212" s="108" t="s">
        <v>968</v>
      </c>
      <c r="D212" s="108" t="s">
        <v>969</v>
      </c>
      <c r="E212" s="108" t="s">
        <v>970</v>
      </c>
      <c r="F212" s="108" t="s">
        <v>1804</v>
      </c>
      <c r="G212" s="108" t="s">
        <v>1805</v>
      </c>
      <c r="H212" s="108" t="s">
        <v>1806</v>
      </c>
    </row>
    <row r="213" spans="1:8" x14ac:dyDescent="0.3">
      <c r="A213" s="108" t="s">
        <v>1807</v>
      </c>
      <c r="B213" s="108" t="s">
        <v>967</v>
      </c>
      <c r="C213" s="108" t="s">
        <v>968</v>
      </c>
      <c r="D213" s="108" t="s">
        <v>969</v>
      </c>
      <c r="E213" s="108" t="s">
        <v>970</v>
      </c>
      <c r="F213" s="108" t="s">
        <v>1808</v>
      </c>
      <c r="G213" s="108" t="s">
        <v>1809</v>
      </c>
      <c r="H213" s="108" t="s">
        <v>1810</v>
      </c>
    </row>
    <row r="214" spans="1:8" x14ac:dyDescent="0.3">
      <c r="A214" s="108" t="s">
        <v>1811</v>
      </c>
      <c r="B214" s="108" t="s">
        <v>967</v>
      </c>
      <c r="C214" s="108" t="s">
        <v>968</v>
      </c>
      <c r="D214" s="108" t="s">
        <v>969</v>
      </c>
      <c r="E214" s="108" t="s">
        <v>970</v>
      </c>
      <c r="F214" s="108" t="s">
        <v>1812</v>
      </c>
      <c r="G214" s="108" t="s">
        <v>1813</v>
      </c>
      <c r="H214" s="108" t="s">
        <v>1814</v>
      </c>
    </row>
    <row r="215" spans="1:8" x14ac:dyDescent="0.3">
      <c r="A215" s="108" t="s">
        <v>1815</v>
      </c>
      <c r="B215" s="108" t="s">
        <v>967</v>
      </c>
      <c r="C215" s="108" t="s">
        <v>968</v>
      </c>
      <c r="D215" s="108" t="s">
        <v>969</v>
      </c>
      <c r="E215" s="108" t="s">
        <v>970</v>
      </c>
      <c r="F215" s="108" t="s">
        <v>1816</v>
      </c>
      <c r="G215" s="108" t="s">
        <v>1817</v>
      </c>
      <c r="H215" s="108" t="s">
        <v>1818</v>
      </c>
    </row>
    <row r="216" spans="1:8" x14ac:dyDescent="0.3">
      <c r="A216" s="108" t="s">
        <v>1819</v>
      </c>
      <c r="B216" s="108" t="s">
        <v>967</v>
      </c>
      <c r="C216" s="108" t="s">
        <v>968</v>
      </c>
      <c r="D216" s="108" t="s">
        <v>969</v>
      </c>
      <c r="E216" s="108" t="s">
        <v>1123</v>
      </c>
      <c r="F216" s="108" t="s">
        <v>1820</v>
      </c>
      <c r="G216" s="108" t="s">
        <v>1821</v>
      </c>
      <c r="H216" s="108" t="s">
        <v>1822</v>
      </c>
    </row>
    <row r="217" spans="1:8" x14ac:dyDescent="0.3">
      <c r="A217" s="108" t="s">
        <v>1823</v>
      </c>
      <c r="B217" s="108" t="s">
        <v>967</v>
      </c>
      <c r="C217" s="108" t="s">
        <v>968</v>
      </c>
      <c r="D217" s="108" t="s">
        <v>969</v>
      </c>
      <c r="E217" s="108" t="s">
        <v>970</v>
      </c>
      <c r="F217" s="108" t="s">
        <v>1824</v>
      </c>
      <c r="G217" s="108" t="s">
        <v>1825</v>
      </c>
      <c r="H217" s="108" t="s">
        <v>1826</v>
      </c>
    </row>
    <row r="218" spans="1:8" x14ac:dyDescent="0.3">
      <c r="A218" s="108" t="s">
        <v>1827</v>
      </c>
      <c r="B218" s="108" t="s">
        <v>967</v>
      </c>
      <c r="C218" s="108" t="s">
        <v>968</v>
      </c>
      <c r="D218" s="108" t="s">
        <v>969</v>
      </c>
      <c r="E218" s="108" t="s">
        <v>970</v>
      </c>
      <c r="F218" s="108" t="s">
        <v>1828</v>
      </c>
      <c r="G218" s="108" t="s">
        <v>1829</v>
      </c>
      <c r="H218" s="108" t="s">
        <v>1830</v>
      </c>
    </row>
    <row r="219" spans="1:8" x14ac:dyDescent="0.3">
      <c r="A219" s="108" t="s">
        <v>1831</v>
      </c>
      <c r="B219" s="108" t="s">
        <v>967</v>
      </c>
      <c r="C219" s="108" t="s">
        <v>968</v>
      </c>
      <c r="D219" s="108" t="s">
        <v>969</v>
      </c>
      <c r="E219" s="108" t="s">
        <v>970</v>
      </c>
      <c r="F219" s="108" t="s">
        <v>1832</v>
      </c>
      <c r="G219" s="108" t="s">
        <v>1833</v>
      </c>
      <c r="H219" s="108" t="s">
        <v>1834</v>
      </c>
    </row>
    <row r="220" spans="1:8" x14ac:dyDescent="0.3">
      <c r="A220" s="108" t="s">
        <v>1835</v>
      </c>
      <c r="B220" s="108" t="s">
        <v>967</v>
      </c>
      <c r="C220" s="108" t="s">
        <v>968</v>
      </c>
      <c r="D220" s="108" t="s">
        <v>969</v>
      </c>
      <c r="E220" s="108" t="s">
        <v>970</v>
      </c>
      <c r="F220" s="108" t="s">
        <v>1836</v>
      </c>
      <c r="G220" s="108" t="s">
        <v>1837</v>
      </c>
      <c r="H220" s="108" t="s">
        <v>1838</v>
      </c>
    </row>
    <row r="221" spans="1:8" x14ac:dyDescent="0.3">
      <c r="A221" s="108" t="s">
        <v>1839</v>
      </c>
      <c r="B221" s="108" t="s">
        <v>967</v>
      </c>
      <c r="C221" s="108" t="s">
        <v>968</v>
      </c>
      <c r="D221" s="108" t="s">
        <v>969</v>
      </c>
      <c r="E221" s="108" t="s">
        <v>970</v>
      </c>
      <c r="F221" s="108" t="s">
        <v>1840</v>
      </c>
      <c r="G221" s="108" t="s">
        <v>1841</v>
      </c>
      <c r="H221" s="108" t="s">
        <v>1842</v>
      </c>
    </row>
    <row r="222" spans="1:8" x14ac:dyDescent="0.3">
      <c r="A222" s="108" t="s">
        <v>1843</v>
      </c>
      <c r="B222" s="108" t="s">
        <v>967</v>
      </c>
      <c r="C222" s="108" t="s">
        <v>968</v>
      </c>
      <c r="D222" s="108" t="s">
        <v>969</v>
      </c>
      <c r="E222" s="108" t="s">
        <v>970</v>
      </c>
      <c r="F222" s="108" t="s">
        <v>1844</v>
      </c>
      <c r="G222" s="108" t="s">
        <v>1845</v>
      </c>
      <c r="H222" s="108" t="s">
        <v>1846</v>
      </c>
    </row>
    <row r="223" spans="1:8" x14ac:dyDescent="0.3">
      <c r="A223" s="108" t="s">
        <v>1847</v>
      </c>
      <c r="B223" s="108" t="s">
        <v>967</v>
      </c>
      <c r="C223" s="108" t="s">
        <v>968</v>
      </c>
      <c r="D223" s="108" t="s">
        <v>969</v>
      </c>
      <c r="E223" s="108" t="s">
        <v>970</v>
      </c>
      <c r="F223" s="108" t="s">
        <v>1848</v>
      </c>
      <c r="G223" s="108" t="s">
        <v>1849</v>
      </c>
      <c r="H223" s="108" t="s">
        <v>1850</v>
      </c>
    </row>
    <row r="224" spans="1:8" x14ac:dyDescent="0.3">
      <c r="A224" s="108" t="s">
        <v>1851</v>
      </c>
      <c r="B224" s="108" t="s">
        <v>967</v>
      </c>
      <c r="C224" s="108" t="s">
        <v>968</v>
      </c>
      <c r="D224" s="108" t="s">
        <v>969</v>
      </c>
      <c r="E224" s="108" t="s">
        <v>970</v>
      </c>
      <c r="F224" s="108" t="s">
        <v>1852</v>
      </c>
      <c r="G224" s="108" t="s">
        <v>1853</v>
      </c>
      <c r="H224" s="108" t="s">
        <v>1854</v>
      </c>
    </row>
    <row r="225" spans="1:8" x14ac:dyDescent="0.3">
      <c r="A225" s="108" t="s">
        <v>1855</v>
      </c>
      <c r="B225" s="108" t="s">
        <v>967</v>
      </c>
      <c r="C225" s="108" t="s">
        <v>968</v>
      </c>
      <c r="D225" s="108" t="s">
        <v>969</v>
      </c>
      <c r="E225" s="108" t="s">
        <v>970</v>
      </c>
      <c r="F225" s="108" t="s">
        <v>1856</v>
      </c>
      <c r="G225" s="108" t="s">
        <v>1857</v>
      </c>
      <c r="H225" s="108" t="s">
        <v>1858</v>
      </c>
    </row>
    <row r="226" spans="1:8" x14ac:dyDescent="0.3">
      <c r="A226" s="108" t="s">
        <v>1859</v>
      </c>
      <c r="B226" s="108" t="s">
        <v>967</v>
      </c>
      <c r="C226" s="108" t="s">
        <v>968</v>
      </c>
      <c r="D226" s="108" t="s">
        <v>969</v>
      </c>
      <c r="E226" s="108" t="s">
        <v>970</v>
      </c>
      <c r="F226" s="108" t="s">
        <v>1860</v>
      </c>
      <c r="G226" s="108" t="s">
        <v>1861</v>
      </c>
      <c r="H226" s="108" t="s">
        <v>1862</v>
      </c>
    </row>
    <row r="227" spans="1:8" x14ac:dyDescent="0.3">
      <c r="A227" s="108" t="s">
        <v>1863</v>
      </c>
      <c r="B227" s="108" t="s">
        <v>967</v>
      </c>
      <c r="C227" s="108" t="s">
        <v>968</v>
      </c>
      <c r="D227" s="108" t="s">
        <v>969</v>
      </c>
      <c r="E227" s="108" t="s">
        <v>970</v>
      </c>
      <c r="F227" s="108" t="s">
        <v>1864</v>
      </c>
      <c r="G227" s="108" t="s">
        <v>1865</v>
      </c>
      <c r="H227" s="108" t="s">
        <v>1866</v>
      </c>
    </row>
    <row r="228" spans="1:8" x14ac:dyDescent="0.3">
      <c r="A228" s="108" t="s">
        <v>1867</v>
      </c>
      <c r="B228" s="108" t="s">
        <v>967</v>
      </c>
      <c r="C228" s="108" t="s">
        <v>968</v>
      </c>
      <c r="D228" s="108" t="s">
        <v>969</v>
      </c>
      <c r="E228" s="108" t="s">
        <v>970</v>
      </c>
      <c r="F228" s="108" t="s">
        <v>1868</v>
      </c>
      <c r="G228" s="108" t="s">
        <v>1869</v>
      </c>
      <c r="H228" s="108" t="s">
        <v>1870</v>
      </c>
    </row>
    <row r="229" spans="1:8" x14ac:dyDescent="0.3">
      <c r="A229" s="108" t="s">
        <v>1871</v>
      </c>
      <c r="B229" s="108" t="s">
        <v>967</v>
      </c>
      <c r="C229" s="108" t="s">
        <v>968</v>
      </c>
      <c r="D229" s="108" t="s">
        <v>969</v>
      </c>
      <c r="E229" s="108" t="s">
        <v>970</v>
      </c>
      <c r="F229" s="108" t="s">
        <v>1872</v>
      </c>
      <c r="G229" s="108" t="s">
        <v>1873</v>
      </c>
      <c r="H229" s="108" t="s">
        <v>1874</v>
      </c>
    </row>
    <row r="230" spans="1:8" x14ac:dyDescent="0.3">
      <c r="A230" s="108" t="s">
        <v>1875</v>
      </c>
      <c r="B230" s="108" t="s">
        <v>967</v>
      </c>
      <c r="C230" s="108" t="s">
        <v>968</v>
      </c>
      <c r="D230" s="108" t="s">
        <v>969</v>
      </c>
      <c r="E230" s="108" t="s">
        <v>970</v>
      </c>
      <c r="F230" s="108" t="s">
        <v>1876</v>
      </c>
      <c r="G230" s="108" t="s">
        <v>1877</v>
      </c>
      <c r="H230" s="108" t="s">
        <v>1878</v>
      </c>
    </row>
    <row r="231" spans="1:8" x14ac:dyDescent="0.3">
      <c r="A231" s="108" t="s">
        <v>1879</v>
      </c>
      <c r="B231" s="108" t="s">
        <v>967</v>
      </c>
      <c r="C231" s="108" t="s">
        <v>968</v>
      </c>
      <c r="D231" s="108" t="s">
        <v>1880</v>
      </c>
      <c r="E231" s="108" t="s">
        <v>970</v>
      </c>
      <c r="F231" s="108" t="s">
        <v>1881</v>
      </c>
      <c r="G231" s="108" t="s">
        <v>1882</v>
      </c>
      <c r="H231" s="108" t="s">
        <v>1883</v>
      </c>
    </row>
    <row r="232" spans="1:8" x14ac:dyDescent="0.3">
      <c r="A232" s="108" t="s">
        <v>1884</v>
      </c>
      <c r="B232" s="108" t="s">
        <v>967</v>
      </c>
      <c r="C232" s="108" t="s">
        <v>968</v>
      </c>
      <c r="D232" s="108" t="s">
        <v>1880</v>
      </c>
      <c r="E232" s="108" t="s">
        <v>970</v>
      </c>
      <c r="F232" s="108" t="s">
        <v>1885</v>
      </c>
      <c r="G232" s="108" t="s">
        <v>1886</v>
      </c>
      <c r="H232" s="108" t="s">
        <v>1887</v>
      </c>
    </row>
    <row r="233" spans="1:8" x14ac:dyDescent="0.3">
      <c r="A233" s="108" t="s">
        <v>1888</v>
      </c>
      <c r="B233" s="108" t="s">
        <v>967</v>
      </c>
      <c r="C233" s="108" t="s">
        <v>968</v>
      </c>
      <c r="D233" s="108" t="s">
        <v>1880</v>
      </c>
      <c r="E233" s="108" t="s">
        <v>970</v>
      </c>
      <c r="F233" s="108" t="s">
        <v>1889</v>
      </c>
      <c r="G233" s="108" t="s">
        <v>1890</v>
      </c>
      <c r="H233" s="108" t="s">
        <v>1891</v>
      </c>
    </row>
    <row r="234" spans="1:8" x14ac:dyDescent="0.3">
      <c r="A234" s="108" t="s">
        <v>1892</v>
      </c>
      <c r="B234" s="108" t="s">
        <v>967</v>
      </c>
      <c r="C234" s="108" t="s">
        <v>968</v>
      </c>
      <c r="D234" s="108" t="s">
        <v>1880</v>
      </c>
      <c r="E234" s="108" t="s">
        <v>1123</v>
      </c>
      <c r="F234" s="108" t="s">
        <v>1893</v>
      </c>
      <c r="G234" s="108" t="s">
        <v>1894</v>
      </c>
      <c r="H234" s="108" t="s">
        <v>1895</v>
      </c>
    </row>
    <row r="235" spans="1:8" x14ac:dyDescent="0.3">
      <c r="A235" s="108" t="s">
        <v>1896</v>
      </c>
      <c r="B235" s="108" t="s">
        <v>967</v>
      </c>
      <c r="C235" s="108" t="s">
        <v>968</v>
      </c>
      <c r="D235" s="108" t="s">
        <v>1880</v>
      </c>
      <c r="E235" s="108" t="s">
        <v>970</v>
      </c>
      <c r="F235" s="108" t="s">
        <v>1897</v>
      </c>
      <c r="G235" s="108" t="s">
        <v>1898</v>
      </c>
      <c r="H235" s="108" t="s">
        <v>1899</v>
      </c>
    </row>
    <row r="236" spans="1:8" x14ac:dyDescent="0.3">
      <c r="A236" s="108" t="s">
        <v>1900</v>
      </c>
      <c r="B236" s="108" t="s">
        <v>967</v>
      </c>
      <c r="C236" s="108" t="s">
        <v>968</v>
      </c>
      <c r="D236" s="108" t="s">
        <v>1880</v>
      </c>
      <c r="E236" s="108" t="s">
        <v>970</v>
      </c>
      <c r="F236" s="108" t="s">
        <v>1901</v>
      </c>
      <c r="G236" s="108" t="s">
        <v>1902</v>
      </c>
      <c r="H236" s="108" t="s">
        <v>1903</v>
      </c>
    </row>
    <row r="237" spans="1:8" x14ac:dyDescent="0.3">
      <c r="A237" s="108" t="s">
        <v>1904</v>
      </c>
      <c r="B237" s="108" t="s">
        <v>967</v>
      </c>
      <c r="C237" s="108" t="s">
        <v>968</v>
      </c>
      <c r="D237" s="108" t="s">
        <v>1880</v>
      </c>
      <c r="E237" s="108" t="s">
        <v>970</v>
      </c>
      <c r="F237" s="108" t="s">
        <v>1905</v>
      </c>
      <c r="G237" s="108" t="s">
        <v>1906</v>
      </c>
      <c r="H237" s="108" t="s">
        <v>1907</v>
      </c>
    </row>
    <row r="238" spans="1:8" x14ac:dyDescent="0.3">
      <c r="A238" s="108" t="s">
        <v>1908</v>
      </c>
      <c r="B238" s="108" t="s">
        <v>967</v>
      </c>
      <c r="C238" s="108" t="s">
        <v>968</v>
      </c>
      <c r="D238" s="108" t="s">
        <v>1880</v>
      </c>
      <c r="E238" s="108" t="s">
        <v>970</v>
      </c>
      <c r="F238" s="108" t="s">
        <v>1909</v>
      </c>
      <c r="G238" s="108" t="s">
        <v>1910</v>
      </c>
      <c r="H238" s="108" t="s">
        <v>1911</v>
      </c>
    </row>
    <row r="239" spans="1:8" x14ac:dyDescent="0.3">
      <c r="A239" s="108" t="s">
        <v>1912</v>
      </c>
      <c r="B239" s="108" t="s">
        <v>967</v>
      </c>
      <c r="C239" s="108" t="s">
        <v>968</v>
      </c>
      <c r="D239" s="108" t="s">
        <v>1880</v>
      </c>
      <c r="E239" s="108" t="s">
        <v>970</v>
      </c>
      <c r="F239" s="108" t="s">
        <v>1913</v>
      </c>
      <c r="G239" s="108" t="s">
        <v>1914</v>
      </c>
      <c r="H239" s="108" t="s">
        <v>1915</v>
      </c>
    </row>
    <row r="240" spans="1:8" x14ac:dyDescent="0.3">
      <c r="A240" s="108" t="s">
        <v>1916</v>
      </c>
      <c r="B240" s="108" t="s">
        <v>967</v>
      </c>
      <c r="C240" s="108" t="s">
        <v>968</v>
      </c>
      <c r="D240" s="108" t="s">
        <v>1880</v>
      </c>
      <c r="E240" s="108" t="s">
        <v>970</v>
      </c>
      <c r="F240" s="108" t="s">
        <v>1917</v>
      </c>
      <c r="G240" s="108" t="s">
        <v>1918</v>
      </c>
      <c r="H240" s="108" t="s">
        <v>1919</v>
      </c>
    </row>
    <row r="241" spans="1:8" x14ac:dyDescent="0.3">
      <c r="A241" s="108" t="s">
        <v>1920</v>
      </c>
      <c r="B241" s="108" t="s">
        <v>967</v>
      </c>
      <c r="C241" s="108" t="s">
        <v>968</v>
      </c>
      <c r="D241" s="108" t="s">
        <v>1880</v>
      </c>
      <c r="E241" s="108" t="s">
        <v>970</v>
      </c>
      <c r="F241" s="108" t="s">
        <v>1921</v>
      </c>
      <c r="G241" s="108" t="s">
        <v>1922</v>
      </c>
      <c r="H241" s="108" t="s">
        <v>1923</v>
      </c>
    </row>
    <row r="242" spans="1:8" x14ac:dyDescent="0.3">
      <c r="A242" s="108" t="s">
        <v>1924</v>
      </c>
      <c r="B242" s="108" t="s">
        <v>967</v>
      </c>
      <c r="C242" s="108" t="s">
        <v>968</v>
      </c>
      <c r="D242" s="108" t="s">
        <v>1880</v>
      </c>
      <c r="E242" s="108" t="s">
        <v>970</v>
      </c>
      <c r="F242" s="108" t="s">
        <v>1925</v>
      </c>
      <c r="G242" s="108" t="s">
        <v>1926</v>
      </c>
      <c r="H242" s="108" t="s">
        <v>1927</v>
      </c>
    </row>
    <row r="243" spans="1:8" x14ac:dyDescent="0.3">
      <c r="A243" s="108" t="s">
        <v>1928</v>
      </c>
      <c r="B243" s="108" t="s">
        <v>967</v>
      </c>
      <c r="C243" s="108" t="s">
        <v>968</v>
      </c>
      <c r="D243" s="108" t="s">
        <v>1880</v>
      </c>
      <c r="E243" s="108" t="s">
        <v>970</v>
      </c>
      <c r="F243" s="108" t="s">
        <v>1929</v>
      </c>
      <c r="G243" s="108" t="s">
        <v>1930</v>
      </c>
      <c r="H243" s="108" t="s">
        <v>1931</v>
      </c>
    </row>
    <row r="244" spans="1:8" x14ac:dyDescent="0.3">
      <c r="A244" s="108" t="s">
        <v>1932</v>
      </c>
      <c r="B244" s="108" t="s">
        <v>967</v>
      </c>
      <c r="C244" s="108" t="s">
        <v>968</v>
      </c>
      <c r="D244" s="108" t="s">
        <v>1880</v>
      </c>
      <c r="E244" s="108" t="s">
        <v>970</v>
      </c>
      <c r="F244" s="108" t="s">
        <v>1933</v>
      </c>
      <c r="G244" s="108" t="s">
        <v>1934</v>
      </c>
      <c r="H244" s="108" t="s">
        <v>1935</v>
      </c>
    </row>
    <row r="245" spans="1:8" x14ac:dyDescent="0.3">
      <c r="A245" s="108" t="s">
        <v>1936</v>
      </c>
      <c r="B245" s="108" t="s">
        <v>967</v>
      </c>
      <c r="C245" s="108" t="s">
        <v>968</v>
      </c>
      <c r="D245" s="108" t="s">
        <v>1880</v>
      </c>
      <c r="E245" s="108" t="s">
        <v>970</v>
      </c>
      <c r="F245" s="108" t="s">
        <v>1937</v>
      </c>
      <c r="G245" s="108" t="s">
        <v>1938</v>
      </c>
      <c r="H245" s="108" t="s">
        <v>1939</v>
      </c>
    </row>
    <row r="246" spans="1:8" x14ac:dyDescent="0.3">
      <c r="A246" s="108" t="s">
        <v>1940</v>
      </c>
      <c r="B246" s="108" t="s">
        <v>967</v>
      </c>
      <c r="C246" s="108" t="s">
        <v>968</v>
      </c>
      <c r="D246" s="108" t="s">
        <v>1880</v>
      </c>
      <c r="E246" s="108" t="s">
        <v>970</v>
      </c>
      <c r="F246" s="108" t="s">
        <v>1941</v>
      </c>
      <c r="G246" s="108" t="s">
        <v>1942</v>
      </c>
      <c r="H246" s="108" t="s">
        <v>1943</v>
      </c>
    </row>
    <row r="247" spans="1:8" x14ac:dyDescent="0.3">
      <c r="A247" s="108" t="s">
        <v>1944</v>
      </c>
      <c r="B247" s="108" t="s">
        <v>967</v>
      </c>
      <c r="C247" s="108" t="s">
        <v>968</v>
      </c>
      <c r="D247" s="108" t="s">
        <v>1880</v>
      </c>
      <c r="E247" s="108" t="s">
        <v>970</v>
      </c>
      <c r="F247" s="108" t="s">
        <v>1945</v>
      </c>
      <c r="G247" s="108" t="s">
        <v>1946</v>
      </c>
      <c r="H247" s="108" t="s">
        <v>1947</v>
      </c>
    </row>
    <row r="248" spans="1:8" x14ac:dyDescent="0.3">
      <c r="A248" s="108" t="s">
        <v>1948</v>
      </c>
      <c r="B248" s="108" t="s">
        <v>967</v>
      </c>
      <c r="C248" s="108" t="s">
        <v>968</v>
      </c>
      <c r="D248" s="108" t="s">
        <v>1880</v>
      </c>
      <c r="E248" s="108" t="s">
        <v>970</v>
      </c>
      <c r="F248" s="108" t="s">
        <v>1949</v>
      </c>
      <c r="G248" s="108" t="s">
        <v>1950</v>
      </c>
      <c r="H248" s="108" t="s">
        <v>1951</v>
      </c>
    </row>
    <row r="249" spans="1:8" x14ac:dyDescent="0.3">
      <c r="A249" s="108" t="s">
        <v>1952</v>
      </c>
      <c r="B249" s="108" t="s">
        <v>967</v>
      </c>
      <c r="C249" s="108" t="s">
        <v>968</v>
      </c>
      <c r="D249" s="108" t="s">
        <v>1880</v>
      </c>
      <c r="E249" s="108" t="s">
        <v>970</v>
      </c>
      <c r="F249" s="108" t="s">
        <v>1953</v>
      </c>
      <c r="G249" s="108" t="s">
        <v>1954</v>
      </c>
      <c r="H249" s="108" t="s">
        <v>1955</v>
      </c>
    </row>
    <row r="250" spans="1:8" x14ac:dyDescent="0.3">
      <c r="A250" s="108" t="s">
        <v>1956</v>
      </c>
      <c r="B250" s="108" t="s">
        <v>967</v>
      </c>
      <c r="C250" s="108" t="s">
        <v>968</v>
      </c>
      <c r="D250" s="108" t="s">
        <v>1880</v>
      </c>
      <c r="E250" s="108" t="s">
        <v>970</v>
      </c>
      <c r="F250" s="108" t="s">
        <v>1957</v>
      </c>
      <c r="G250" s="108" t="s">
        <v>1958</v>
      </c>
      <c r="H250" s="108" t="s">
        <v>1959</v>
      </c>
    </row>
    <row r="251" spans="1:8" x14ac:dyDescent="0.3">
      <c r="A251" s="108" t="s">
        <v>1960</v>
      </c>
      <c r="B251" s="108" t="s">
        <v>967</v>
      </c>
      <c r="C251" s="108" t="s">
        <v>968</v>
      </c>
      <c r="D251" s="108" t="s">
        <v>1880</v>
      </c>
      <c r="E251" s="108" t="s">
        <v>970</v>
      </c>
      <c r="F251" s="108" t="s">
        <v>1961</v>
      </c>
      <c r="G251" s="108" t="s">
        <v>1962</v>
      </c>
      <c r="H251" s="108" t="s">
        <v>1093</v>
      </c>
    </row>
    <row r="252" spans="1:8" x14ac:dyDescent="0.3">
      <c r="A252" s="108" t="s">
        <v>1963</v>
      </c>
      <c r="B252" s="108" t="s">
        <v>967</v>
      </c>
      <c r="C252" s="108" t="s">
        <v>968</v>
      </c>
      <c r="D252" s="108" t="s">
        <v>1880</v>
      </c>
      <c r="E252" s="108" t="s">
        <v>970</v>
      </c>
      <c r="F252" s="108" t="s">
        <v>1964</v>
      </c>
      <c r="G252" s="108" t="s">
        <v>1965</v>
      </c>
      <c r="H252" s="108" t="s">
        <v>1966</v>
      </c>
    </row>
    <row r="253" spans="1:8" x14ac:dyDescent="0.3">
      <c r="A253" s="108" t="s">
        <v>1967</v>
      </c>
      <c r="B253" s="108" t="s">
        <v>967</v>
      </c>
      <c r="C253" s="108" t="s">
        <v>968</v>
      </c>
      <c r="D253" s="108" t="s">
        <v>1880</v>
      </c>
      <c r="E253" s="108" t="s">
        <v>970</v>
      </c>
      <c r="F253" s="108" t="s">
        <v>1968</v>
      </c>
      <c r="G253" s="108" t="s">
        <v>1969</v>
      </c>
      <c r="H253" s="108" t="s">
        <v>1970</v>
      </c>
    </row>
    <row r="254" spans="1:8" x14ac:dyDescent="0.3">
      <c r="A254" s="108" t="s">
        <v>1971</v>
      </c>
      <c r="B254" s="108" t="s">
        <v>967</v>
      </c>
      <c r="C254" s="108" t="s">
        <v>968</v>
      </c>
      <c r="D254" s="108" t="s">
        <v>1880</v>
      </c>
      <c r="E254" s="108" t="s">
        <v>970</v>
      </c>
      <c r="F254" s="108" t="s">
        <v>1972</v>
      </c>
      <c r="G254" s="108" t="s">
        <v>1973</v>
      </c>
      <c r="H254" s="108" t="s">
        <v>1974</v>
      </c>
    </row>
    <row r="255" spans="1:8" x14ac:dyDescent="0.3">
      <c r="A255" s="108" t="s">
        <v>1975</v>
      </c>
      <c r="B255" s="108" t="s">
        <v>967</v>
      </c>
      <c r="C255" s="108" t="s">
        <v>968</v>
      </c>
      <c r="D255" s="108" t="s">
        <v>1880</v>
      </c>
      <c r="E255" s="108" t="s">
        <v>970</v>
      </c>
      <c r="F255" s="108" t="s">
        <v>1976</v>
      </c>
      <c r="G255" s="108" t="s">
        <v>1977</v>
      </c>
      <c r="H255" s="108" t="s">
        <v>1978</v>
      </c>
    </row>
    <row r="256" spans="1:8" x14ac:dyDescent="0.3">
      <c r="A256" s="108" t="s">
        <v>1979</v>
      </c>
      <c r="B256" s="108" t="s">
        <v>967</v>
      </c>
      <c r="C256" s="108" t="s">
        <v>968</v>
      </c>
      <c r="D256" s="108" t="s">
        <v>1880</v>
      </c>
      <c r="E256" s="108" t="s">
        <v>970</v>
      </c>
      <c r="F256" s="108" t="s">
        <v>1980</v>
      </c>
      <c r="G256" s="108" t="s">
        <v>1981</v>
      </c>
      <c r="H256" s="108" t="s">
        <v>1982</v>
      </c>
    </row>
    <row r="257" spans="1:8" x14ac:dyDescent="0.3">
      <c r="A257" s="108" t="s">
        <v>1983</v>
      </c>
      <c r="B257" s="108" t="s">
        <v>967</v>
      </c>
      <c r="C257" s="108" t="s">
        <v>968</v>
      </c>
      <c r="D257" s="108" t="s">
        <v>1880</v>
      </c>
      <c r="E257" s="108" t="s">
        <v>970</v>
      </c>
      <c r="F257" s="108" t="s">
        <v>1984</v>
      </c>
      <c r="G257" s="108" t="s">
        <v>1985</v>
      </c>
      <c r="H257" s="108" t="s">
        <v>1986</v>
      </c>
    </row>
    <row r="258" spans="1:8" x14ac:dyDescent="0.3">
      <c r="A258" s="108" t="s">
        <v>1987</v>
      </c>
      <c r="B258" s="108" t="s">
        <v>967</v>
      </c>
      <c r="C258" s="108" t="s">
        <v>968</v>
      </c>
      <c r="D258" s="108" t="s">
        <v>1880</v>
      </c>
      <c r="E258" s="108" t="s">
        <v>970</v>
      </c>
      <c r="F258" s="108" t="s">
        <v>1988</v>
      </c>
      <c r="G258" s="108" t="s">
        <v>1989</v>
      </c>
      <c r="H258" s="108" t="s">
        <v>1130</v>
      </c>
    </row>
    <row r="259" spans="1:8" x14ac:dyDescent="0.3">
      <c r="A259" s="108" t="s">
        <v>1990</v>
      </c>
      <c r="B259" s="108" t="s">
        <v>967</v>
      </c>
      <c r="C259" s="108" t="s">
        <v>968</v>
      </c>
      <c r="D259" s="108" t="s">
        <v>1880</v>
      </c>
      <c r="E259" s="108" t="s">
        <v>970</v>
      </c>
      <c r="F259" s="108" t="s">
        <v>1991</v>
      </c>
      <c r="G259" s="108" t="s">
        <v>1992</v>
      </c>
      <c r="H259" s="108" t="s">
        <v>1993</v>
      </c>
    </row>
    <row r="260" spans="1:8" x14ac:dyDescent="0.3">
      <c r="A260" s="108" t="s">
        <v>1994</v>
      </c>
      <c r="B260" s="108" t="s">
        <v>967</v>
      </c>
      <c r="C260" s="108" t="s">
        <v>968</v>
      </c>
      <c r="D260" s="108" t="s">
        <v>1880</v>
      </c>
      <c r="E260" s="108" t="s">
        <v>970</v>
      </c>
      <c r="F260" s="108" t="s">
        <v>1995</v>
      </c>
      <c r="G260" s="108" t="s">
        <v>1996</v>
      </c>
      <c r="H260" s="108" t="s">
        <v>1997</v>
      </c>
    </row>
    <row r="261" spans="1:8" x14ac:dyDescent="0.3">
      <c r="A261" s="108" t="s">
        <v>1998</v>
      </c>
      <c r="B261" s="108" t="s">
        <v>967</v>
      </c>
      <c r="C261" s="108" t="s">
        <v>968</v>
      </c>
      <c r="D261" s="108" t="s">
        <v>1880</v>
      </c>
      <c r="E261" s="108" t="s">
        <v>970</v>
      </c>
      <c r="F261" s="108" t="s">
        <v>1999</v>
      </c>
      <c r="G261" s="108" t="s">
        <v>2000</v>
      </c>
      <c r="H261" s="108" t="s">
        <v>2001</v>
      </c>
    </row>
    <row r="262" spans="1:8" x14ac:dyDescent="0.3">
      <c r="A262" s="108" t="s">
        <v>2002</v>
      </c>
      <c r="B262" s="108" t="s">
        <v>967</v>
      </c>
      <c r="C262" s="108" t="s">
        <v>968</v>
      </c>
      <c r="D262" s="108" t="s">
        <v>1880</v>
      </c>
      <c r="E262" s="108" t="s">
        <v>970</v>
      </c>
      <c r="F262" s="108" t="s">
        <v>2003</v>
      </c>
      <c r="G262" s="108" t="s">
        <v>2004</v>
      </c>
      <c r="H262" s="108" t="s">
        <v>2005</v>
      </c>
    </row>
    <row r="263" spans="1:8" x14ac:dyDescent="0.3">
      <c r="A263" s="108" t="s">
        <v>2006</v>
      </c>
      <c r="B263" s="108" t="s">
        <v>967</v>
      </c>
      <c r="C263" s="108" t="s">
        <v>968</v>
      </c>
      <c r="D263" s="108" t="s">
        <v>1880</v>
      </c>
      <c r="E263" s="108" t="s">
        <v>970</v>
      </c>
      <c r="F263" s="108" t="s">
        <v>2007</v>
      </c>
      <c r="G263" s="108" t="s">
        <v>2008</v>
      </c>
      <c r="H263" s="108" t="s">
        <v>2009</v>
      </c>
    </row>
    <row r="264" spans="1:8" x14ac:dyDescent="0.3">
      <c r="A264" s="108" t="s">
        <v>2010</v>
      </c>
      <c r="B264" s="108" t="s">
        <v>967</v>
      </c>
      <c r="C264" s="108" t="s">
        <v>968</v>
      </c>
      <c r="D264" s="108" t="s">
        <v>1880</v>
      </c>
      <c r="E264" s="108" t="s">
        <v>970</v>
      </c>
      <c r="F264" s="108" t="s">
        <v>2011</v>
      </c>
      <c r="G264" s="108" t="s">
        <v>2012</v>
      </c>
      <c r="H264" s="108" t="s">
        <v>2013</v>
      </c>
    </row>
    <row r="265" spans="1:8" x14ac:dyDescent="0.3">
      <c r="A265" s="108" t="s">
        <v>2014</v>
      </c>
      <c r="B265" s="108" t="s">
        <v>967</v>
      </c>
      <c r="C265" s="108" t="s">
        <v>968</v>
      </c>
      <c r="D265" s="108" t="s">
        <v>1880</v>
      </c>
      <c r="E265" s="108" t="s">
        <v>970</v>
      </c>
      <c r="F265" s="108" t="s">
        <v>2015</v>
      </c>
      <c r="G265" s="108" t="s">
        <v>2016</v>
      </c>
      <c r="H265" s="108" t="s">
        <v>2017</v>
      </c>
    </row>
    <row r="266" spans="1:8" x14ac:dyDescent="0.3">
      <c r="A266" s="108" t="s">
        <v>2018</v>
      </c>
      <c r="B266" s="108" t="s">
        <v>967</v>
      </c>
      <c r="C266" s="108" t="s">
        <v>968</v>
      </c>
      <c r="D266" s="108" t="s">
        <v>1880</v>
      </c>
      <c r="E266" s="108" t="s">
        <v>970</v>
      </c>
      <c r="F266" s="108" t="s">
        <v>2019</v>
      </c>
      <c r="G266" s="108" t="s">
        <v>2020</v>
      </c>
      <c r="H266" s="108" t="s">
        <v>1158</v>
      </c>
    </row>
    <row r="267" spans="1:8" x14ac:dyDescent="0.3">
      <c r="A267" s="108" t="s">
        <v>2021</v>
      </c>
      <c r="B267" s="108" t="s">
        <v>967</v>
      </c>
      <c r="C267" s="108" t="s">
        <v>968</v>
      </c>
      <c r="D267" s="108" t="s">
        <v>1880</v>
      </c>
      <c r="E267" s="108" t="s">
        <v>970</v>
      </c>
      <c r="F267" s="108" t="s">
        <v>2022</v>
      </c>
      <c r="G267" s="108" t="s">
        <v>2023</v>
      </c>
      <c r="H267" s="108" t="s">
        <v>2024</v>
      </c>
    </row>
    <row r="268" spans="1:8" x14ac:dyDescent="0.3">
      <c r="A268" s="108" t="s">
        <v>2025</v>
      </c>
      <c r="B268" s="108" t="s">
        <v>967</v>
      </c>
      <c r="C268" s="108" t="s">
        <v>968</v>
      </c>
      <c r="D268" s="108" t="s">
        <v>1880</v>
      </c>
      <c r="E268" s="108" t="s">
        <v>970</v>
      </c>
      <c r="F268" s="108" t="s">
        <v>2026</v>
      </c>
      <c r="G268" s="108" t="s">
        <v>2027</v>
      </c>
      <c r="H268" s="108" t="s">
        <v>2028</v>
      </c>
    </row>
    <row r="269" spans="1:8" x14ac:dyDescent="0.3">
      <c r="A269" s="108" t="s">
        <v>2029</v>
      </c>
      <c r="B269" s="108" t="s">
        <v>967</v>
      </c>
      <c r="C269" s="108" t="s">
        <v>968</v>
      </c>
      <c r="D269" s="108" t="s">
        <v>1880</v>
      </c>
      <c r="E269" s="108" t="s">
        <v>970</v>
      </c>
      <c r="F269" s="108" t="s">
        <v>2030</v>
      </c>
      <c r="G269" s="108" t="s">
        <v>2031</v>
      </c>
      <c r="H269" s="108" t="s">
        <v>1194</v>
      </c>
    </row>
    <row r="270" spans="1:8" x14ac:dyDescent="0.3">
      <c r="A270" s="108" t="s">
        <v>2032</v>
      </c>
      <c r="B270" s="108" t="s">
        <v>967</v>
      </c>
      <c r="C270" s="108" t="s">
        <v>968</v>
      </c>
      <c r="D270" s="108" t="s">
        <v>1880</v>
      </c>
      <c r="E270" s="108" t="s">
        <v>970</v>
      </c>
      <c r="F270" s="108" t="s">
        <v>2033</v>
      </c>
      <c r="G270" s="108" t="s">
        <v>2034</v>
      </c>
      <c r="H270" s="108" t="s">
        <v>2035</v>
      </c>
    </row>
    <row r="271" spans="1:8" x14ac:dyDescent="0.3">
      <c r="A271" s="108" t="s">
        <v>2036</v>
      </c>
      <c r="B271" s="108" t="s">
        <v>967</v>
      </c>
      <c r="C271" s="108" t="s">
        <v>968</v>
      </c>
      <c r="D271" s="108" t="s">
        <v>1880</v>
      </c>
      <c r="E271" s="108" t="s">
        <v>970</v>
      </c>
      <c r="F271" s="108" t="s">
        <v>2037</v>
      </c>
      <c r="G271" s="108" t="s">
        <v>2038</v>
      </c>
      <c r="H271" s="108" t="s">
        <v>2039</v>
      </c>
    </row>
    <row r="272" spans="1:8" x14ac:dyDescent="0.3">
      <c r="A272" s="108" t="s">
        <v>2040</v>
      </c>
      <c r="B272" s="108" t="s">
        <v>967</v>
      </c>
      <c r="C272" s="108" t="s">
        <v>968</v>
      </c>
      <c r="D272" s="108" t="s">
        <v>1880</v>
      </c>
      <c r="E272" s="108" t="s">
        <v>970</v>
      </c>
      <c r="F272" s="108" t="s">
        <v>2041</v>
      </c>
      <c r="G272" s="108" t="s">
        <v>2042</v>
      </c>
      <c r="H272" s="108" t="s">
        <v>1233</v>
      </c>
    </row>
    <row r="273" spans="1:8" x14ac:dyDescent="0.3">
      <c r="A273" s="108" t="s">
        <v>2043</v>
      </c>
      <c r="B273" s="108" t="s">
        <v>967</v>
      </c>
      <c r="C273" s="108" t="s">
        <v>968</v>
      </c>
      <c r="D273" s="108" t="s">
        <v>1880</v>
      </c>
      <c r="E273" s="108" t="s">
        <v>970</v>
      </c>
      <c r="F273" s="108" t="s">
        <v>2044</v>
      </c>
      <c r="G273" s="108" t="s">
        <v>2045</v>
      </c>
      <c r="H273" s="108" t="s">
        <v>2046</v>
      </c>
    </row>
    <row r="274" spans="1:8" x14ac:dyDescent="0.3">
      <c r="A274" s="108" t="s">
        <v>2047</v>
      </c>
      <c r="B274" s="108" t="s">
        <v>967</v>
      </c>
      <c r="C274" s="108" t="s">
        <v>968</v>
      </c>
      <c r="D274" s="108" t="s">
        <v>1880</v>
      </c>
      <c r="E274" s="108" t="s">
        <v>970</v>
      </c>
      <c r="F274" s="108" t="s">
        <v>2048</v>
      </c>
      <c r="G274" s="108" t="s">
        <v>2049</v>
      </c>
      <c r="H274" s="108" t="s">
        <v>2050</v>
      </c>
    </row>
    <row r="275" spans="1:8" x14ac:dyDescent="0.3">
      <c r="A275" s="108" t="s">
        <v>2051</v>
      </c>
      <c r="B275" s="108" t="s">
        <v>967</v>
      </c>
      <c r="C275" s="108" t="s">
        <v>968</v>
      </c>
      <c r="D275" s="108" t="s">
        <v>1880</v>
      </c>
      <c r="E275" s="108" t="s">
        <v>970</v>
      </c>
      <c r="F275" s="108" t="s">
        <v>2052</v>
      </c>
      <c r="G275" s="108" t="s">
        <v>2053</v>
      </c>
      <c r="H275" s="108" t="s">
        <v>2054</v>
      </c>
    </row>
    <row r="276" spans="1:8" x14ac:dyDescent="0.3">
      <c r="A276" s="108" t="s">
        <v>2055</v>
      </c>
      <c r="B276" s="108" t="s">
        <v>967</v>
      </c>
      <c r="C276" s="108" t="s">
        <v>968</v>
      </c>
      <c r="D276" s="108" t="s">
        <v>1880</v>
      </c>
      <c r="E276" s="108" t="s">
        <v>970</v>
      </c>
      <c r="F276" s="108" t="s">
        <v>2056</v>
      </c>
      <c r="G276" s="108" t="s">
        <v>2057</v>
      </c>
      <c r="H276" s="108" t="s">
        <v>2058</v>
      </c>
    </row>
    <row r="277" spans="1:8" x14ac:dyDescent="0.3">
      <c r="A277" s="108" t="s">
        <v>2059</v>
      </c>
      <c r="B277" s="108" t="s">
        <v>967</v>
      </c>
      <c r="C277" s="108" t="s">
        <v>968</v>
      </c>
      <c r="D277" s="108" t="s">
        <v>1880</v>
      </c>
      <c r="E277" s="108" t="s">
        <v>970</v>
      </c>
      <c r="F277" s="108" t="s">
        <v>2060</v>
      </c>
      <c r="G277" s="108" t="s">
        <v>2061</v>
      </c>
      <c r="H277" s="108" t="s">
        <v>2062</v>
      </c>
    </row>
    <row r="278" spans="1:8" x14ac:dyDescent="0.3">
      <c r="A278" s="108" t="s">
        <v>2063</v>
      </c>
      <c r="B278" s="108" t="s">
        <v>967</v>
      </c>
      <c r="C278" s="108" t="s">
        <v>968</v>
      </c>
      <c r="D278" s="108" t="s">
        <v>1880</v>
      </c>
      <c r="E278" s="108" t="s">
        <v>970</v>
      </c>
      <c r="F278" s="108" t="s">
        <v>2064</v>
      </c>
      <c r="G278" s="108" t="s">
        <v>2065</v>
      </c>
      <c r="H278" s="108" t="s">
        <v>2066</v>
      </c>
    </row>
    <row r="279" spans="1:8" x14ac:dyDescent="0.3">
      <c r="A279" s="108" t="s">
        <v>2067</v>
      </c>
      <c r="B279" s="108" t="s">
        <v>967</v>
      </c>
      <c r="C279" s="108" t="s">
        <v>968</v>
      </c>
      <c r="D279" s="108" t="s">
        <v>1880</v>
      </c>
      <c r="E279" s="108" t="s">
        <v>970</v>
      </c>
      <c r="F279" s="108" t="s">
        <v>2068</v>
      </c>
      <c r="G279" s="108" t="s">
        <v>2069</v>
      </c>
      <c r="H279" s="108" t="s">
        <v>2070</v>
      </c>
    </row>
    <row r="280" spans="1:8" x14ac:dyDescent="0.3">
      <c r="A280" s="108" t="s">
        <v>2071</v>
      </c>
      <c r="B280" s="108" t="s">
        <v>967</v>
      </c>
      <c r="C280" s="108" t="s">
        <v>968</v>
      </c>
      <c r="D280" s="108" t="s">
        <v>1880</v>
      </c>
      <c r="E280" s="108" t="s">
        <v>970</v>
      </c>
      <c r="F280" s="108" t="s">
        <v>2072</v>
      </c>
      <c r="G280" s="108" t="s">
        <v>2073</v>
      </c>
      <c r="H280" s="108" t="s">
        <v>2074</v>
      </c>
    </row>
    <row r="281" spans="1:8" x14ac:dyDescent="0.3">
      <c r="A281" s="108" t="s">
        <v>2075</v>
      </c>
      <c r="B281" s="108" t="s">
        <v>967</v>
      </c>
      <c r="C281" s="108" t="s">
        <v>968</v>
      </c>
      <c r="D281" s="108" t="s">
        <v>1880</v>
      </c>
      <c r="E281" s="108" t="s">
        <v>970</v>
      </c>
      <c r="F281" s="108" t="s">
        <v>2076</v>
      </c>
      <c r="G281" s="108" t="s">
        <v>2077</v>
      </c>
      <c r="H281" s="108" t="s">
        <v>2078</v>
      </c>
    </row>
    <row r="282" spans="1:8" x14ac:dyDescent="0.3">
      <c r="A282" s="108" t="s">
        <v>2079</v>
      </c>
      <c r="B282" s="108" t="s">
        <v>967</v>
      </c>
      <c r="C282" s="108" t="s">
        <v>968</v>
      </c>
      <c r="D282" s="108" t="s">
        <v>1880</v>
      </c>
      <c r="E282" s="108" t="s">
        <v>970</v>
      </c>
      <c r="F282" s="108" t="s">
        <v>2080</v>
      </c>
      <c r="G282" s="108" t="s">
        <v>2081</v>
      </c>
      <c r="H282" s="108" t="s">
        <v>2082</v>
      </c>
    </row>
    <row r="283" spans="1:8" x14ac:dyDescent="0.3">
      <c r="A283" s="108" t="s">
        <v>2083</v>
      </c>
      <c r="B283" s="108" t="s">
        <v>967</v>
      </c>
      <c r="C283" s="108" t="s">
        <v>968</v>
      </c>
      <c r="D283" s="108" t="s">
        <v>1880</v>
      </c>
      <c r="E283" s="108" t="s">
        <v>970</v>
      </c>
      <c r="F283" s="108" t="s">
        <v>2084</v>
      </c>
      <c r="G283" s="108" t="s">
        <v>2085</v>
      </c>
      <c r="H283" s="108" t="s">
        <v>2086</v>
      </c>
    </row>
    <row r="284" spans="1:8" x14ac:dyDescent="0.3">
      <c r="A284" s="108" t="s">
        <v>2087</v>
      </c>
      <c r="B284" s="108" t="s">
        <v>967</v>
      </c>
      <c r="C284" s="108" t="s">
        <v>968</v>
      </c>
      <c r="D284" s="108" t="s">
        <v>1880</v>
      </c>
      <c r="E284" s="108" t="s">
        <v>970</v>
      </c>
      <c r="F284" s="108" t="s">
        <v>2088</v>
      </c>
      <c r="G284" s="108" t="s">
        <v>2089</v>
      </c>
      <c r="H284" s="108" t="s">
        <v>2090</v>
      </c>
    </row>
    <row r="285" spans="1:8" x14ac:dyDescent="0.3">
      <c r="A285" s="108" t="s">
        <v>2091</v>
      </c>
      <c r="B285" s="108" t="s">
        <v>967</v>
      </c>
      <c r="C285" s="108" t="s">
        <v>968</v>
      </c>
      <c r="D285" s="108" t="s">
        <v>1880</v>
      </c>
      <c r="E285" s="108" t="s">
        <v>970</v>
      </c>
      <c r="F285" s="108" t="s">
        <v>2092</v>
      </c>
      <c r="G285" s="108" t="s">
        <v>2093</v>
      </c>
      <c r="H285" s="108" t="s">
        <v>2094</v>
      </c>
    </row>
    <row r="286" spans="1:8" x14ac:dyDescent="0.3">
      <c r="A286" s="108" t="s">
        <v>2095</v>
      </c>
      <c r="B286" s="108" t="s">
        <v>967</v>
      </c>
      <c r="C286" s="108" t="s">
        <v>968</v>
      </c>
      <c r="D286" s="108" t="s">
        <v>1880</v>
      </c>
      <c r="E286" s="108" t="s">
        <v>970</v>
      </c>
      <c r="F286" s="108" t="s">
        <v>2096</v>
      </c>
      <c r="G286" s="108" t="s">
        <v>2097</v>
      </c>
      <c r="H286" s="108" t="s">
        <v>2098</v>
      </c>
    </row>
    <row r="287" spans="1:8" x14ac:dyDescent="0.3">
      <c r="A287" s="108" t="s">
        <v>2099</v>
      </c>
      <c r="B287" s="108" t="s">
        <v>967</v>
      </c>
      <c r="C287" s="108" t="s">
        <v>968</v>
      </c>
      <c r="D287" s="108" t="s">
        <v>1880</v>
      </c>
      <c r="E287" s="108" t="s">
        <v>1123</v>
      </c>
      <c r="F287" s="108" t="s">
        <v>2100</v>
      </c>
      <c r="G287" s="108" t="s">
        <v>2101</v>
      </c>
      <c r="H287" s="108" t="s">
        <v>1818</v>
      </c>
    </row>
    <row r="288" spans="1:8" x14ac:dyDescent="0.3">
      <c r="A288" s="108" t="s">
        <v>2102</v>
      </c>
      <c r="B288" s="108" t="s">
        <v>967</v>
      </c>
      <c r="C288" s="108" t="s">
        <v>2103</v>
      </c>
      <c r="D288" s="108" t="s">
        <v>969</v>
      </c>
      <c r="E288" s="108" t="s">
        <v>970</v>
      </c>
      <c r="F288" s="108" t="s">
        <v>2104</v>
      </c>
      <c r="G288" s="108" t="s">
        <v>2105</v>
      </c>
      <c r="H288" s="108" t="s">
        <v>2106</v>
      </c>
    </row>
    <row r="289" spans="1:8" x14ac:dyDescent="0.3">
      <c r="A289" s="108" t="s">
        <v>2107</v>
      </c>
      <c r="B289" s="108" t="s">
        <v>967</v>
      </c>
      <c r="C289" s="108" t="s">
        <v>2103</v>
      </c>
      <c r="D289" s="108" t="s">
        <v>969</v>
      </c>
      <c r="E289" s="108" t="s">
        <v>970</v>
      </c>
      <c r="F289" s="108" t="s">
        <v>2108</v>
      </c>
      <c r="G289" s="108" t="s">
        <v>2109</v>
      </c>
      <c r="H289" s="108" t="s">
        <v>2110</v>
      </c>
    </row>
    <row r="290" spans="1:8" x14ac:dyDescent="0.3">
      <c r="A290" s="108" t="s">
        <v>2111</v>
      </c>
      <c r="B290" s="108" t="s">
        <v>967</v>
      </c>
      <c r="C290" s="108" t="s">
        <v>2103</v>
      </c>
      <c r="D290" s="108" t="s">
        <v>969</v>
      </c>
      <c r="E290" s="108" t="s">
        <v>970</v>
      </c>
      <c r="F290" s="108" t="s">
        <v>2112</v>
      </c>
      <c r="G290" s="108" t="s">
        <v>2113</v>
      </c>
      <c r="H290" s="108" t="s">
        <v>2114</v>
      </c>
    </row>
    <row r="291" spans="1:8" x14ac:dyDescent="0.3">
      <c r="A291" s="108" t="s">
        <v>2115</v>
      </c>
      <c r="B291" s="108" t="s">
        <v>967</v>
      </c>
      <c r="C291" s="108" t="s">
        <v>2103</v>
      </c>
      <c r="D291" s="108" t="s">
        <v>969</v>
      </c>
      <c r="E291" s="108" t="s">
        <v>970</v>
      </c>
      <c r="F291" s="108" t="s">
        <v>2116</v>
      </c>
      <c r="G291" s="108" t="s">
        <v>2117</v>
      </c>
      <c r="H291" s="108" t="s">
        <v>2118</v>
      </c>
    </row>
    <row r="292" spans="1:8" x14ac:dyDescent="0.3">
      <c r="A292" s="108" t="s">
        <v>2119</v>
      </c>
      <c r="B292" s="108" t="s">
        <v>967</v>
      </c>
      <c r="C292" s="108" t="s">
        <v>2103</v>
      </c>
      <c r="D292" s="108" t="s">
        <v>969</v>
      </c>
      <c r="E292" s="108" t="s">
        <v>970</v>
      </c>
      <c r="F292" s="108" t="s">
        <v>2120</v>
      </c>
      <c r="G292" s="108" t="s">
        <v>2121</v>
      </c>
      <c r="H292" s="108" t="s">
        <v>2122</v>
      </c>
    </row>
    <row r="293" spans="1:8" x14ac:dyDescent="0.3">
      <c r="A293" s="108" t="s">
        <v>2123</v>
      </c>
      <c r="B293" s="108" t="s">
        <v>967</v>
      </c>
      <c r="C293" s="108" t="s">
        <v>2103</v>
      </c>
      <c r="D293" s="108" t="s">
        <v>969</v>
      </c>
      <c r="E293" s="108" t="s">
        <v>970</v>
      </c>
      <c r="F293" s="108" t="s">
        <v>2124</v>
      </c>
      <c r="G293" s="108" t="s">
        <v>2125</v>
      </c>
      <c r="H293" s="108" t="s">
        <v>2126</v>
      </c>
    </row>
    <row r="294" spans="1:8" x14ac:dyDescent="0.3">
      <c r="A294" s="108" t="s">
        <v>2127</v>
      </c>
      <c r="B294" s="108" t="s">
        <v>967</v>
      </c>
      <c r="C294" s="108" t="s">
        <v>2103</v>
      </c>
      <c r="D294" s="108" t="s">
        <v>969</v>
      </c>
      <c r="E294" s="108" t="s">
        <v>970</v>
      </c>
      <c r="F294" s="108" t="s">
        <v>2128</v>
      </c>
      <c r="G294" s="108" t="s">
        <v>2129</v>
      </c>
      <c r="H294" s="108" t="s">
        <v>2130</v>
      </c>
    </row>
    <row r="295" spans="1:8" x14ac:dyDescent="0.3">
      <c r="A295" s="108" t="s">
        <v>2131</v>
      </c>
      <c r="B295" s="108" t="s">
        <v>967</v>
      </c>
      <c r="C295" s="108" t="s">
        <v>2103</v>
      </c>
      <c r="D295" s="108" t="s">
        <v>969</v>
      </c>
      <c r="E295" s="108" t="s">
        <v>970</v>
      </c>
      <c r="F295" s="108" t="s">
        <v>2132</v>
      </c>
      <c r="G295" s="108" t="s">
        <v>2133</v>
      </c>
      <c r="H295" s="108" t="s">
        <v>2134</v>
      </c>
    </row>
    <row r="296" spans="1:8" x14ac:dyDescent="0.3">
      <c r="A296" s="108" t="s">
        <v>2135</v>
      </c>
      <c r="B296" s="108" t="s">
        <v>967</v>
      </c>
      <c r="C296" s="108" t="s">
        <v>2103</v>
      </c>
      <c r="D296" s="108" t="s">
        <v>969</v>
      </c>
      <c r="E296" s="108" t="s">
        <v>970</v>
      </c>
      <c r="F296" s="108" t="s">
        <v>2136</v>
      </c>
      <c r="G296" s="108" t="s">
        <v>2137</v>
      </c>
      <c r="H296" s="108" t="s">
        <v>2138</v>
      </c>
    </row>
    <row r="297" spans="1:8" x14ac:dyDescent="0.3">
      <c r="A297" s="108" t="s">
        <v>2139</v>
      </c>
      <c r="B297" s="108" t="s">
        <v>967</v>
      </c>
      <c r="C297" s="108" t="s">
        <v>2103</v>
      </c>
      <c r="D297" s="108" t="s">
        <v>969</v>
      </c>
      <c r="E297" s="108" t="s">
        <v>1123</v>
      </c>
      <c r="F297" s="108" t="s">
        <v>2140</v>
      </c>
      <c r="G297" s="108" t="s">
        <v>2141</v>
      </c>
      <c r="H297" s="108" t="s">
        <v>2142</v>
      </c>
    </row>
    <row r="298" spans="1:8" x14ac:dyDescent="0.3">
      <c r="A298" s="108" t="s">
        <v>2143</v>
      </c>
      <c r="B298" s="108" t="s">
        <v>967</v>
      </c>
      <c r="C298" s="108" t="s">
        <v>2103</v>
      </c>
      <c r="D298" s="108" t="s">
        <v>969</v>
      </c>
      <c r="E298" s="108" t="s">
        <v>970</v>
      </c>
      <c r="F298" s="108" t="s">
        <v>2144</v>
      </c>
      <c r="G298" s="108" t="s">
        <v>2145</v>
      </c>
      <c r="H298" s="108" t="s">
        <v>2146</v>
      </c>
    </row>
    <row r="299" spans="1:8" x14ac:dyDescent="0.3">
      <c r="A299" s="108" t="s">
        <v>2147</v>
      </c>
      <c r="B299" s="108" t="s">
        <v>967</v>
      </c>
      <c r="C299" s="108" t="s">
        <v>2103</v>
      </c>
      <c r="D299" s="108" t="s">
        <v>969</v>
      </c>
      <c r="E299" s="108" t="s">
        <v>970</v>
      </c>
      <c r="F299" s="108" t="s">
        <v>2148</v>
      </c>
      <c r="G299" s="108" t="s">
        <v>2149</v>
      </c>
      <c r="H299" s="108" t="s">
        <v>2150</v>
      </c>
    </row>
    <row r="300" spans="1:8" x14ac:dyDescent="0.3">
      <c r="A300" s="108" t="s">
        <v>2151</v>
      </c>
      <c r="B300" s="108" t="s">
        <v>967</v>
      </c>
      <c r="C300" s="108" t="s">
        <v>2103</v>
      </c>
      <c r="D300" s="108" t="s">
        <v>969</v>
      </c>
      <c r="E300" s="108" t="s">
        <v>970</v>
      </c>
      <c r="F300" s="108" t="s">
        <v>2152</v>
      </c>
      <c r="G300" s="108" t="s">
        <v>2153</v>
      </c>
      <c r="H300" s="108" t="s">
        <v>2154</v>
      </c>
    </row>
    <row r="301" spans="1:8" x14ac:dyDescent="0.3">
      <c r="A301" s="108" t="s">
        <v>2155</v>
      </c>
      <c r="B301" s="108" t="s">
        <v>967</v>
      </c>
      <c r="C301" s="108" t="s">
        <v>2103</v>
      </c>
      <c r="D301" s="108" t="s">
        <v>969</v>
      </c>
      <c r="E301" s="108" t="s">
        <v>1123</v>
      </c>
      <c r="F301" s="108" t="s">
        <v>2156</v>
      </c>
      <c r="G301" s="108" t="s">
        <v>2157</v>
      </c>
      <c r="H301" s="108" t="s">
        <v>2158</v>
      </c>
    </row>
    <row r="302" spans="1:8" x14ac:dyDescent="0.3">
      <c r="A302" s="108" t="s">
        <v>2160</v>
      </c>
      <c r="B302" s="108" t="s">
        <v>967</v>
      </c>
      <c r="C302" s="108" t="s">
        <v>2103</v>
      </c>
      <c r="D302" s="108" t="s">
        <v>969</v>
      </c>
      <c r="E302" s="108" t="s">
        <v>1123</v>
      </c>
      <c r="F302" s="108" t="s">
        <v>2161</v>
      </c>
      <c r="G302" s="108" t="s">
        <v>2162</v>
      </c>
      <c r="H302" s="108" t="s">
        <v>2163</v>
      </c>
    </row>
    <row r="303" spans="1:8" x14ac:dyDescent="0.3">
      <c r="A303" s="108" t="s">
        <v>2164</v>
      </c>
      <c r="B303" s="108" t="s">
        <v>967</v>
      </c>
      <c r="C303" s="108" t="s">
        <v>2103</v>
      </c>
      <c r="D303" s="108" t="s">
        <v>969</v>
      </c>
      <c r="E303" s="108" t="s">
        <v>1123</v>
      </c>
      <c r="F303" s="108" t="s">
        <v>2165</v>
      </c>
      <c r="G303" s="108" t="s">
        <v>2166</v>
      </c>
      <c r="H303" s="108" t="s">
        <v>2167</v>
      </c>
    </row>
    <row r="304" spans="1:8" x14ac:dyDescent="0.3">
      <c r="A304" s="108" t="s">
        <v>2169</v>
      </c>
      <c r="B304" s="108" t="s">
        <v>967</v>
      </c>
      <c r="C304" s="108" t="s">
        <v>2103</v>
      </c>
      <c r="D304" s="108" t="s">
        <v>969</v>
      </c>
      <c r="E304" s="108" t="s">
        <v>970</v>
      </c>
      <c r="F304" s="108" t="s">
        <v>2170</v>
      </c>
      <c r="G304" s="108" t="s">
        <v>2171</v>
      </c>
      <c r="H304" s="108" t="s">
        <v>2172</v>
      </c>
    </row>
    <row r="305" spans="1:8" x14ac:dyDescent="0.3">
      <c r="A305" s="108" t="s">
        <v>2173</v>
      </c>
      <c r="B305" s="108" t="s">
        <v>967</v>
      </c>
      <c r="C305" s="108" t="s">
        <v>2103</v>
      </c>
      <c r="D305" s="108" t="s">
        <v>969</v>
      </c>
      <c r="E305" s="108" t="s">
        <v>970</v>
      </c>
      <c r="F305" s="108" t="s">
        <v>2174</v>
      </c>
      <c r="G305" s="108" t="s">
        <v>2175</v>
      </c>
      <c r="H305" s="108" t="s">
        <v>2176</v>
      </c>
    </row>
    <row r="306" spans="1:8" x14ac:dyDescent="0.3">
      <c r="A306" s="108" t="s">
        <v>2177</v>
      </c>
      <c r="B306" s="108" t="s">
        <v>967</v>
      </c>
      <c r="C306" s="108" t="s">
        <v>2103</v>
      </c>
      <c r="D306" s="108" t="s">
        <v>969</v>
      </c>
      <c r="E306" s="108" t="s">
        <v>970</v>
      </c>
      <c r="F306" s="108" t="s">
        <v>2178</v>
      </c>
      <c r="G306" s="108" t="s">
        <v>2179</v>
      </c>
      <c r="H306" s="108" t="s">
        <v>2180</v>
      </c>
    </row>
    <row r="307" spans="1:8" x14ac:dyDescent="0.3">
      <c r="A307" s="108" t="s">
        <v>2181</v>
      </c>
      <c r="B307" s="108" t="s">
        <v>967</v>
      </c>
      <c r="C307" s="108" t="s">
        <v>2103</v>
      </c>
      <c r="D307" s="108" t="s">
        <v>969</v>
      </c>
      <c r="E307" s="108" t="s">
        <v>970</v>
      </c>
      <c r="F307" s="108" t="s">
        <v>2182</v>
      </c>
      <c r="G307" s="108" t="s">
        <v>2183</v>
      </c>
      <c r="H307" s="108" t="s">
        <v>2184</v>
      </c>
    </row>
    <row r="308" spans="1:8" x14ac:dyDescent="0.3">
      <c r="A308" s="108" t="s">
        <v>2185</v>
      </c>
      <c r="B308" s="108" t="s">
        <v>967</v>
      </c>
      <c r="C308" s="108" t="s">
        <v>2103</v>
      </c>
      <c r="D308" s="108" t="s">
        <v>969</v>
      </c>
      <c r="E308" s="108" t="s">
        <v>970</v>
      </c>
      <c r="F308" s="108" t="s">
        <v>2186</v>
      </c>
      <c r="G308" s="108" t="s">
        <v>2187</v>
      </c>
      <c r="H308" s="108" t="s">
        <v>2188</v>
      </c>
    </row>
    <row r="309" spans="1:8" x14ac:dyDescent="0.3">
      <c r="A309" s="108" t="s">
        <v>2189</v>
      </c>
      <c r="B309" s="108" t="s">
        <v>967</v>
      </c>
      <c r="C309" s="108" t="s">
        <v>2103</v>
      </c>
      <c r="D309" s="108" t="s">
        <v>969</v>
      </c>
      <c r="E309" s="108" t="s">
        <v>970</v>
      </c>
      <c r="F309" s="108" t="s">
        <v>2190</v>
      </c>
      <c r="G309" s="108" t="s">
        <v>2191</v>
      </c>
      <c r="H309" s="108" t="s">
        <v>2192</v>
      </c>
    </row>
    <row r="310" spans="1:8" x14ac:dyDescent="0.3">
      <c r="A310" s="108" t="s">
        <v>2193</v>
      </c>
      <c r="B310" s="108" t="s">
        <v>967</v>
      </c>
      <c r="C310" s="108" t="s">
        <v>2103</v>
      </c>
      <c r="D310" s="108" t="s">
        <v>969</v>
      </c>
      <c r="E310" s="108" t="s">
        <v>970</v>
      </c>
      <c r="F310" s="108" t="s">
        <v>2194</v>
      </c>
      <c r="G310" s="108" t="s">
        <v>2195</v>
      </c>
      <c r="H310" s="108" t="s">
        <v>2196</v>
      </c>
    </row>
    <row r="311" spans="1:8" x14ac:dyDescent="0.3">
      <c r="A311" s="108" t="s">
        <v>2197</v>
      </c>
      <c r="B311" s="108" t="s">
        <v>967</v>
      </c>
      <c r="C311" s="108" t="s">
        <v>2103</v>
      </c>
      <c r="D311" s="108" t="s">
        <v>969</v>
      </c>
      <c r="E311" s="108" t="s">
        <v>1123</v>
      </c>
      <c r="F311" s="108" t="s">
        <v>2198</v>
      </c>
      <c r="G311" s="108" t="s">
        <v>2199</v>
      </c>
      <c r="H311" s="108" t="s">
        <v>2200</v>
      </c>
    </row>
    <row r="312" spans="1:8" x14ac:dyDescent="0.3">
      <c r="A312" s="108" t="s">
        <v>2201</v>
      </c>
      <c r="B312" s="108" t="s">
        <v>967</v>
      </c>
      <c r="C312" s="108" t="s">
        <v>2103</v>
      </c>
      <c r="D312" s="108" t="s">
        <v>969</v>
      </c>
      <c r="E312" s="108" t="s">
        <v>970</v>
      </c>
      <c r="F312" s="108" t="s">
        <v>2202</v>
      </c>
      <c r="G312" s="108" t="s">
        <v>2203</v>
      </c>
      <c r="H312" s="108" t="s">
        <v>2204</v>
      </c>
    </row>
    <row r="313" spans="1:8" x14ac:dyDescent="0.3">
      <c r="A313" s="108" t="s">
        <v>2205</v>
      </c>
      <c r="B313" s="108" t="s">
        <v>967</v>
      </c>
      <c r="C313" s="108" t="s">
        <v>2103</v>
      </c>
      <c r="D313" s="108" t="s">
        <v>969</v>
      </c>
      <c r="E313" s="108" t="s">
        <v>970</v>
      </c>
      <c r="F313" s="108" t="s">
        <v>2206</v>
      </c>
      <c r="G313" s="108" t="s">
        <v>2207</v>
      </c>
      <c r="H313" s="108" t="s">
        <v>2208</v>
      </c>
    </row>
    <row r="314" spans="1:8" x14ac:dyDescent="0.3">
      <c r="A314" s="108" t="s">
        <v>2209</v>
      </c>
      <c r="B314" s="108" t="s">
        <v>967</v>
      </c>
      <c r="C314" s="108" t="s">
        <v>2103</v>
      </c>
      <c r="D314" s="108" t="s">
        <v>969</v>
      </c>
      <c r="E314" s="108" t="s">
        <v>970</v>
      </c>
      <c r="F314" s="108" t="s">
        <v>2210</v>
      </c>
      <c r="G314" s="108" t="s">
        <v>2211</v>
      </c>
      <c r="H314" s="108" t="s">
        <v>2212</v>
      </c>
    </row>
    <row r="315" spans="1:8" x14ac:dyDescent="0.3">
      <c r="A315" s="108" t="s">
        <v>2213</v>
      </c>
      <c r="B315" s="108" t="s">
        <v>967</v>
      </c>
      <c r="C315" s="108" t="s">
        <v>2103</v>
      </c>
      <c r="D315" s="108" t="s">
        <v>969</v>
      </c>
      <c r="E315" s="108" t="s">
        <v>1123</v>
      </c>
      <c r="F315" s="108" t="s">
        <v>2214</v>
      </c>
      <c r="G315" s="108" t="s">
        <v>2215</v>
      </c>
      <c r="H315" s="108" t="s">
        <v>2216</v>
      </c>
    </row>
    <row r="316" spans="1:8" x14ac:dyDescent="0.3">
      <c r="A316" s="108" t="s">
        <v>2218</v>
      </c>
      <c r="B316" s="108" t="s">
        <v>967</v>
      </c>
      <c r="C316" s="108" t="s">
        <v>2103</v>
      </c>
      <c r="D316" s="108" t="s">
        <v>969</v>
      </c>
      <c r="E316" s="108" t="s">
        <v>970</v>
      </c>
      <c r="F316" s="108" t="s">
        <v>2219</v>
      </c>
      <c r="G316" s="108" t="s">
        <v>2220</v>
      </c>
      <c r="H316" s="108" t="s">
        <v>2221</v>
      </c>
    </row>
    <row r="317" spans="1:8" x14ac:dyDescent="0.3">
      <c r="A317" s="108" t="s">
        <v>2222</v>
      </c>
      <c r="B317" s="108" t="s">
        <v>967</v>
      </c>
      <c r="C317" s="108" t="s">
        <v>2103</v>
      </c>
      <c r="D317" s="108" t="s">
        <v>969</v>
      </c>
      <c r="E317" s="108" t="s">
        <v>970</v>
      </c>
      <c r="F317" s="108" t="s">
        <v>2223</v>
      </c>
      <c r="G317" s="108" t="s">
        <v>2224</v>
      </c>
      <c r="H317" s="108" t="s">
        <v>2225</v>
      </c>
    </row>
    <row r="318" spans="1:8" x14ac:dyDescent="0.3">
      <c r="A318" s="108" t="s">
        <v>2226</v>
      </c>
      <c r="B318" s="108" t="s">
        <v>967</v>
      </c>
      <c r="C318" s="108" t="s">
        <v>2103</v>
      </c>
      <c r="D318" s="108" t="s">
        <v>969</v>
      </c>
      <c r="E318" s="108" t="s">
        <v>970</v>
      </c>
      <c r="F318" s="108" t="s">
        <v>2227</v>
      </c>
      <c r="G318" s="108" t="s">
        <v>2228</v>
      </c>
      <c r="H318" s="108" t="s">
        <v>2229</v>
      </c>
    </row>
    <row r="319" spans="1:8" x14ac:dyDescent="0.3">
      <c r="A319" s="108" t="s">
        <v>2230</v>
      </c>
      <c r="B319" s="108" t="s">
        <v>967</v>
      </c>
      <c r="C319" s="108" t="s">
        <v>2103</v>
      </c>
      <c r="D319" s="108" t="s">
        <v>969</v>
      </c>
      <c r="E319" s="108" t="s">
        <v>970</v>
      </c>
      <c r="F319" s="108" t="s">
        <v>2231</v>
      </c>
      <c r="G319" s="108" t="s">
        <v>2232</v>
      </c>
      <c r="H319" s="108" t="s">
        <v>2233</v>
      </c>
    </row>
    <row r="320" spans="1:8" x14ac:dyDescent="0.3">
      <c r="A320" s="108" t="s">
        <v>2234</v>
      </c>
      <c r="B320" s="108" t="s">
        <v>967</v>
      </c>
      <c r="C320" s="108" t="s">
        <v>2103</v>
      </c>
      <c r="D320" s="108" t="s">
        <v>969</v>
      </c>
      <c r="E320" s="108" t="s">
        <v>1123</v>
      </c>
      <c r="F320" s="108" t="s">
        <v>2235</v>
      </c>
      <c r="G320" s="108" t="s">
        <v>2236</v>
      </c>
      <c r="H320" s="108" t="s">
        <v>2237</v>
      </c>
    </row>
    <row r="321" spans="1:8" x14ac:dyDescent="0.3">
      <c r="A321" s="108" t="s">
        <v>2238</v>
      </c>
      <c r="B321" s="108" t="s">
        <v>967</v>
      </c>
      <c r="C321" s="108" t="s">
        <v>2103</v>
      </c>
      <c r="D321" s="108" t="s">
        <v>969</v>
      </c>
      <c r="E321" s="108" t="s">
        <v>970</v>
      </c>
      <c r="F321" s="108" t="s">
        <v>2239</v>
      </c>
      <c r="G321" s="108" t="s">
        <v>2240</v>
      </c>
      <c r="H321" s="108" t="s">
        <v>2241</v>
      </c>
    </row>
    <row r="322" spans="1:8" x14ac:dyDescent="0.3">
      <c r="A322" s="108" t="s">
        <v>2242</v>
      </c>
      <c r="B322" s="108" t="s">
        <v>967</v>
      </c>
      <c r="C322" s="108" t="s">
        <v>2103</v>
      </c>
      <c r="D322" s="108" t="s">
        <v>969</v>
      </c>
      <c r="E322" s="108" t="s">
        <v>970</v>
      </c>
      <c r="F322" s="108" t="s">
        <v>2243</v>
      </c>
      <c r="G322" s="108" t="s">
        <v>2244</v>
      </c>
      <c r="H322" s="108" t="s">
        <v>2245</v>
      </c>
    </row>
    <row r="323" spans="1:8" x14ac:dyDescent="0.3">
      <c r="A323" s="108" t="s">
        <v>2246</v>
      </c>
      <c r="B323" s="108" t="s">
        <v>967</v>
      </c>
      <c r="C323" s="108" t="s">
        <v>2103</v>
      </c>
      <c r="D323" s="108" t="s">
        <v>969</v>
      </c>
      <c r="E323" s="108" t="s">
        <v>970</v>
      </c>
      <c r="F323" s="108" t="s">
        <v>2247</v>
      </c>
      <c r="G323" s="108" t="s">
        <v>2248</v>
      </c>
      <c r="H323" s="108" t="s">
        <v>2249</v>
      </c>
    </row>
    <row r="324" spans="1:8" x14ac:dyDescent="0.3">
      <c r="A324" s="108" t="s">
        <v>2250</v>
      </c>
      <c r="B324" s="108" t="s">
        <v>967</v>
      </c>
      <c r="C324" s="108" t="s">
        <v>2103</v>
      </c>
      <c r="D324" s="108" t="s">
        <v>969</v>
      </c>
      <c r="E324" s="108" t="s">
        <v>970</v>
      </c>
      <c r="F324" s="108" t="s">
        <v>2251</v>
      </c>
      <c r="G324" s="108" t="s">
        <v>2252</v>
      </c>
      <c r="H324" s="108" t="s">
        <v>2253</v>
      </c>
    </row>
    <row r="325" spans="1:8" x14ac:dyDescent="0.3">
      <c r="A325" s="108" t="s">
        <v>2254</v>
      </c>
      <c r="B325" s="108" t="s">
        <v>967</v>
      </c>
      <c r="C325" s="108" t="s">
        <v>2103</v>
      </c>
      <c r="D325" s="108" t="s">
        <v>969</v>
      </c>
      <c r="E325" s="108" t="s">
        <v>970</v>
      </c>
      <c r="F325" s="108" t="s">
        <v>2255</v>
      </c>
      <c r="G325" s="108" t="s">
        <v>2256</v>
      </c>
      <c r="H325" s="108" t="s">
        <v>2257</v>
      </c>
    </row>
    <row r="326" spans="1:8" x14ac:dyDescent="0.3">
      <c r="A326" s="108" t="s">
        <v>2258</v>
      </c>
      <c r="B326" s="108" t="s">
        <v>967</v>
      </c>
      <c r="C326" s="108" t="s">
        <v>2103</v>
      </c>
      <c r="D326" s="108" t="s">
        <v>969</v>
      </c>
      <c r="E326" s="108" t="s">
        <v>1123</v>
      </c>
      <c r="F326" s="108" t="s">
        <v>2259</v>
      </c>
      <c r="G326" s="108" t="s">
        <v>2260</v>
      </c>
      <c r="H326" s="108" t="s">
        <v>2261</v>
      </c>
    </row>
    <row r="327" spans="1:8" x14ac:dyDescent="0.3">
      <c r="A327" s="108" t="s">
        <v>2262</v>
      </c>
      <c r="B327" s="108" t="s">
        <v>967</v>
      </c>
      <c r="C327" s="108" t="s">
        <v>2103</v>
      </c>
      <c r="D327" s="108" t="s">
        <v>969</v>
      </c>
      <c r="E327" s="108" t="s">
        <v>970</v>
      </c>
      <c r="F327" s="108" t="s">
        <v>2263</v>
      </c>
      <c r="G327" s="108" t="s">
        <v>2264</v>
      </c>
      <c r="H327" s="108" t="s">
        <v>2265</v>
      </c>
    </row>
    <row r="328" spans="1:8" x14ac:dyDescent="0.3">
      <c r="A328" s="108" t="s">
        <v>2266</v>
      </c>
      <c r="B328" s="108" t="s">
        <v>967</v>
      </c>
      <c r="C328" s="108" t="s">
        <v>2103</v>
      </c>
      <c r="D328" s="108" t="s">
        <v>969</v>
      </c>
      <c r="E328" s="108" t="s">
        <v>1123</v>
      </c>
      <c r="F328" s="108" t="s">
        <v>2267</v>
      </c>
      <c r="G328" s="108" t="s">
        <v>2268</v>
      </c>
      <c r="H328" s="108" t="s">
        <v>2269</v>
      </c>
    </row>
    <row r="329" spans="1:8" x14ac:dyDescent="0.3">
      <c r="A329" s="108" t="s">
        <v>2270</v>
      </c>
      <c r="B329" s="108" t="s">
        <v>967</v>
      </c>
      <c r="C329" s="108" t="s">
        <v>2103</v>
      </c>
      <c r="D329" s="108" t="s">
        <v>969</v>
      </c>
      <c r="E329" s="108" t="s">
        <v>970</v>
      </c>
      <c r="F329" s="108" t="s">
        <v>2271</v>
      </c>
      <c r="G329" s="108" t="s">
        <v>2272</v>
      </c>
      <c r="H329" s="108" t="s">
        <v>2273</v>
      </c>
    </row>
    <row r="330" spans="1:8" x14ac:dyDescent="0.3">
      <c r="A330" s="108" t="s">
        <v>2274</v>
      </c>
      <c r="B330" s="108" t="s">
        <v>967</v>
      </c>
      <c r="C330" s="108" t="s">
        <v>2103</v>
      </c>
      <c r="D330" s="108" t="s">
        <v>969</v>
      </c>
      <c r="E330" s="108" t="s">
        <v>970</v>
      </c>
      <c r="F330" s="108" t="s">
        <v>2275</v>
      </c>
      <c r="G330" s="108" t="s">
        <v>2276</v>
      </c>
      <c r="H330" s="108" t="s">
        <v>2277</v>
      </c>
    </row>
    <row r="331" spans="1:8" x14ac:dyDescent="0.3">
      <c r="A331" s="108" t="s">
        <v>2278</v>
      </c>
      <c r="B331" s="108" t="s">
        <v>967</v>
      </c>
      <c r="C331" s="108" t="s">
        <v>2103</v>
      </c>
      <c r="D331" s="108" t="s">
        <v>969</v>
      </c>
      <c r="E331" s="108" t="s">
        <v>970</v>
      </c>
      <c r="F331" s="108" t="s">
        <v>2279</v>
      </c>
      <c r="G331" s="108" t="s">
        <v>2280</v>
      </c>
      <c r="H331" s="108" t="s">
        <v>2281</v>
      </c>
    </row>
    <row r="332" spans="1:8" x14ac:dyDescent="0.3">
      <c r="A332" s="108" t="s">
        <v>2282</v>
      </c>
      <c r="B332" s="108" t="s">
        <v>967</v>
      </c>
      <c r="C332" s="108" t="s">
        <v>2103</v>
      </c>
      <c r="D332" s="108" t="s">
        <v>969</v>
      </c>
      <c r="E332" s="108" t="s">
        <v>970</v>
      </c>
      <c r="F332" s="108" t="s">
        <v>2283</v>
      </c>
      <c r="G332" s="108" t="s">
        <v>2284</v>
      </c>
      <c r="H332" s="108" t="s">
        <v>2285</v>
      </c>
    </row>
    <row r="333" spans="1:8" x14ac:dyDescent="0.3">
      <c r="A333" s="108" t="s">
        <v>2286</v>
      </c>
      <c r="B333" s="108" t="s">
        <v>967</v>
      </c>
      <c r="C333" s="108" t="s">
        <v>2103</v>
      </c>
      <c r="D333" s="108" t="s">
        <v>969</v>
      </c>
      <c r="E333" s="108" t="s">
        <v>970</v>
      </c>
      <c r="F333" s="108" t="s">
        <v>2287</v>
      </c>
      <c r="G333" s="108" t="s">
        <v>2288</v>
      </c>
      <c r="H333" s="108" t="s">
        <v>2289</v>
      </c>
    </row>
    <row r="334" spans="1:8" x14ac:dyDescent="0.3">
      <c r="A334" s="108" t="s">
        <v>2290</v>
      </c>
      <c r="B334" s="108" t="s">
        <v>967</v>
      </c>
      <c r="C334" s="108" t="s">
        <v>2103</v>
      </c>
      <c r="D334" s="108" t="s">
        <v>969</v>
      </c>
      <c r="E334" s="108" t="s">
        <v>970</v>
      </c>
      <c r="F334" s="108" t="s">
        <v>2291</v>
      </c>
      <c r="G334" s="108" t="s">
        <v>2292</v>
      </c>
      <c r="H334" s="108" t="s">
        <v>2293</v>
      </c>
    </row>
    <row r="335" spans="1:8" x14ac:dyDescent="0.3">
      <c r="A335" s="108" t="s">
        <v>2294</v>
      </c>
      <c r="B335" s="108" t="s">
        <v>967</v>
      </c>
      <c r="C335" s="108" t="s">
        <v>2103</v>
      </c>
      <c r="D335" s="108" t="s">
        <v>969</v>
      </c>
      <c r="E335" s="108" t="s">
        <v>1123</v>
      </c>
      <c r="F335" s="108" t="s">
        <v>2295</v>
      </c>
      <c r="G335" s="108" t="s">
        <v>2296</v>
      </c>
      <c r="H335" s="108" t="s">
        <v>2297</v>
      </c>
    </row>
    <row r="336" spans="1:8" x14ac:dyDescent="0.3">
      <c r="A336" s="108" t="s">
        <v>2298</v>
      </c>
      <c r="B336" s="108" t="s">
        <v>967</v>
      </c>
      <c r="C336" s="108" t="s">
        <v>2103</v>
      </c>
      <c r="D336" s="108" t="s">
        <v>969</v>
      </c>
      <c r="E336" s="108" t="s">
        <v>1123</v>
      </c>
      <c r="F336" s="108" t="s">
        <v>2299</v>
      </c>
      <c r="G336" s="108" t="s">
        <v>2300</v>
      </c>
      <c r="H336" s="108" t="s">
        <v>2301</v>
      </c>
    </row>
    <row r="337" spans="1:8" x14ac:dyDescent="0.3">
      <c r="A337" s="108" t="s">
        <v>2302</v>
      </c>
      <c r="B337" s="108" t="s">
        <v>967</v>
      </c>
      <c r="C337" s="108" t="s">
        <v>2103</v>
      </c>
      <c r="D337" s="108" t="s">
        <v>969</v>
      </c>
      <c r="E337" s="108" t="s">
        <v>970</v>
      </c>
      <c r="F337" s="108" t="s">
        <v>2303</v>
      </c>
      <c r="G337" s="108" t="s">
        <v>2304</v>
      </c>
      <c r="H337" s="108" t="s">
        <v>2305</v>
      </c>
    </row>
    <row r="338" spans="1:8" x14ac:dyDescent="0.3">
      <c r="A338" s="108" t="s">
        <v>2306</v>
      </c>
      <c r="B338" s="108" t="s">
        <v>967</v>
      </c>
      <c r="C338" s="108" t="s">
        <v>2103</v>
      </c>
      <c r="D338" s="108" t="s">
        <v>969</v>
      </c>
      <c r="E338" s="108" t="s">
        <v>970</v>
      </c>
      <c r="F338" s="108" t="s">
        <v>2307</v>
      </c>
      <c r="G338" s="108" t="s">
        <v>2308</v>
      </c>
      <c r="H338" s="108" t="s">
        <v>2309</v>
      </c>
    </row>
    <row r="339" spans="1:8" x14ac:dyDescent="0.3">
      <c r="A339" s="108" t="s">
        <v>2310</v>
      </c>
      <c r="B339" s="108" t="s">
        <v>967</v>
      </c>
      <c r="C339" s="108" t="s">
        <v>2103</v>
      </c>
      <c r="D339" s="108" t="s">
        <v>969</v>
      </c>
      <c r="E339" s="108" t="s">
        <v>970</v>
      </c>
      <c r="F339" s="108" t="s">
        <v>2311</v>
      </c>
      <c r="G339" s="108" t="s">
        <v>2312</v>
      </c>
      <c r="H339" s="108" t="s">
        <v>2313</v>
      </c>
    </row>
    <row r="340" spans="1:8" x14ac:dyDescent="0.3">
      <c r="A340" s="108" t="s">
        <v>2314</v>
      </c>
      <c r="B340" s="108" t="s">
        <v>967</v>
      </c>
      <c r="C340" s="108" t="s">
        <v>2103</v>
      </c>
      <c r="D340" s="108" t="s">
        <v>969</v>
      </c>
      <c r="E340" s="108" t="s">
        <v>1123</v>
      </c>
      <c r="F340" s="108" t="s">
        <v>2315</v>
      </c>
      <c r="G340" s="108" t="s">
        <v>2316</v>
      </c>
      <c r="H340" s="108" t="s">
        <v>2317</v>
      </c>
    </row>
    <row r="341" spans="1:8" x14ac:dyDescent="0.3">
      <c r="A341" s="108" t="s">
        <v>2318</v>
      </c>
      <c r="B341" s="108" t="s">
        <v>967</v>
      </c>
      <c r="C341" s="108" t="s">
        <v>2103</v>
      </c>
      <c r="D341" s="108" t="s">
        <v>969</v>
      </c>
      <c r="E341" s="108" t="s">
        <v>970</v>
      </c>
      <c r="F341" s="108" t="s">
        <v>2319</v>
      </c>
      <c r="G341" s="108" t="s">
        <v>2320</v>
      </c>
      <c r="H341" s="108" t="s">
        <v>2321</v>
      </c>
    </row>
    <row r="342" spans="1:8" x14ac:dyDescent="0.3">
      <c r="A342" s="108" t="s">
        <v>2322</v>
      </c>
      <c r="B342" s="108" t="s">
        <v>967</v>
      </c>
      <c r="C342" s="108" t="s">
        <v>2103</v>
      </c>
      <c r="D342" s="108" t="s">
        <v>969</v>
      </c>
      <c r="E342" s="108" t="s">
        <v>1123</v>
      </c>
      <c r="F342" s="108" t="s">
        <v>2323</v>
      </c>
      <c r="G342" s="108" t="s">
        <v>2324</v>
      </c>
      <c r="H342" s="108" t="s">
        <v>2325</v>
      </c>
    </row>
    <row r="343" spans="1:8" x14ac:dyDescent="0.3">
      <c r="A343" s="108" t="s">
        <v>2326</v>
      </c>
      <c r="B343" s="108" t="s">
        <v>967</v>
      </c>
      <c r="C343" s="108" t="s">
        <v>2103</v>
      </c>
      <c r="D343" s="108" t="s">
        <v>969</v>
      </c>
      <c r="E343" s="108" t="s">
        <v>1123</v>
      </c>
      <c r="F343" s="108" t="s">
        <v>2327</v>
      </c>
      <c r="G343" s="108" t="s">
        <v>2328</v>
      </c>
      <c r="H343" s="108" t="s">
        <v>2329</v>
      </c>
    </row>
    <row r="344" spans="1:8" x14ac:dyDescent="0.3">
      <c r="A344" s="108" t="s">
        <v>2330</v>
      </c>
      <c r="B344" s="108" t="s">
        <v>967</v>
      </c>
      <c r="C344" s="108" t="s">
        <v>2103</v>
      </c>
      <c r="D344" s="108" t="s">
        <v>969</v>
      </c>
      <c r="E344" s="108" t="s">
        <v>1123</v>
      </c>
      <c r="F344" s="108" t="s">
        <v>2331</v>
      </c>
      <c r="G344" s="108" t="s">
        <v>2332</v>
      </c>
      <c r="H344" s="108" t="s">
        <v>2333</v>
      </c>
    </row>
    <row r="345" spans="1:8" x14ac:dyDescent="0.3">
      <c r="A345" s="108" t="s">
        <v>2334</v>
      </c>
      <c r="B345" s="108" t="s">
        <v>967</v>
      </c>
      <c r="C345" s="108" t="s">
        <v>2103</v>
      </c>
      <c r="D345" s="108" t="s">
        <v>969</v>
      </c>
      <c r="E345" s="108" t="s">
        <v>1123</v>
      </c>
      <c r="F345" s="108" t="s">
        <v>2335</v>
      </c>
      <c r="G345" s="108" t="s">
        <v>2336</v>
      </c>
      <c r="H345" s="108" t="s">
        <v>2337</v>
      </c>
    </row>
    <row r="346" spans="1:8" x14ac:dyDescent="0.3">
      <c r="A346" s="108" t="s">
        <v>2338</v>
      </c>
      <c r="B346" s="108" t="s">
        <v>967</v>
      </c>
      <c r="C346" s="108" t="s">
        <v>2103</v>
      </c>
      <c r="D346" s="108" t="s">
        <v>969</v>
      </c>
      <c r="E346" s="108" t="s">
        <v>970</v>
      </c>
      <c r="F346" s="108" t="s">
        <v>2339</v>
      </c>
      <c r="G346" s="108" t="s">
        <v>2340</v>
      </c>
      <c r="H346" s="108" t="s">
        <v>2341</v>
      </c>
    </row>
    <row r="347" spans="1:8" x14ac:dyDescent="0.3">
      <c r="A347" s="108" t="s">
        <v>2168</v>
      </c>
      <c r="B347" s="108" t="s">
        <v>967</v>
      </c>
      <c r="C347" s="108" t="s">
        <v>2103</v>
      </c>
      <c r="D347" s="108" t="s">
        <v>969</v>
      </c>
      <c r="E347" s="108" t="s">
        <v>970</v>
      </c>
      <c r="F347" s="108" t="s">
        <v>2165</v>
      </c>
      <c r="G347" s="108" t="s">
        <v>2342</v>
      </c>
      <c r="H347" s="108" t="s">
        <v>2167</v>
      </c>
    </row>
    <row r="348" spans="1:8" x14ac:dyDescent="0.3">
      <c r="A348" s="108" t="s">
        <v>2217</v>
      </c>
      <c r="B348" s="108" t="s">
        <v>967</v>
      </c>
      <c r="C348" s="108" t="s">
        <v>2103</v>
      </c>
      <c r="D348" s="108" t="s">
        <v>969</v>
      </c>
      <c r="E348" s="108" t="s">
        <v>970</v>
      </c>
      <c r="F348" s="108" t="s">
        <v>2343</v>
      </c>
      <c r="G348" s="108" t="s">
        <v>2344</v>
      </c>
      <c r="H348" s="108" t="s">
        <v>2216</v>
      </c>
    </row>
    <row r="349" spans="1:8" x14ac:dyDescent="0.3">
      <c r="A349" s="108" t="s">
        <v>2159</v>
      </c>
      <c r="B349" s="108" t="s">
        <v>967</v>
      </c>
      <c r="C349" s="108" t="s">
        <v>2103</v>
      </c>
      <c r="D349" s="108" t="s">
        <v>969</v>
      </c>
      <c r="E349" s="108" t="s">
        <v>970</v>
      </c>
      <c r="F349" s="108" t="s">
        <v>2345</v>
      </c>
      <c r="G349" s="108" t="s">
        <v>2346</v>
      </c>
      <c r="H349" s="108" t="s">
        <v>2237</v>
      </c>
    </row>
    <row r="350" spans="1:8" x14ac:dyDescent="0.3">
      <c r="A350" s="108" t="s">
        <v>2347</v>
      </c>
      <c r="B350" s="108" t="s">
        <v>967</v>
      </c>
      <c r="C350" s="108" t="s">
        <v>2103</v>
      </c>
      <c r="D350" s="108" t="s">
        <v>1880</v>
      </c>
      <c r="E350" s="108" t="s">
        <v>970</v>
      </c>
      <c r="F350" s="108" t="s">
        <v>2348</v>
      </c>
      <c r="G350" s="108" t="s">
        <v>2349</v>
      </c>
      <c r="H350" s="108" t="s">
        <v>2350</v>
      </c>
    </row>
    <row r="351" spans="1:8" x14ac:dyDescent="0.3">
      <c r="A351" s="108" t="s">
        <v>2351</v>
      </c>
      <c r="B351" s="108" t="s">
        <v>967</v>
      </c>
      <c r="C351" s="108" t="s">
        <v>2103</v>
      </c>
      <c r="D351" s="108" t="s">
        <v>1880</v>
      </c>
      <c r="E351" s="108" t="s">
        <v>970</v>
      </c>
      <c r="F351" s="108" t="s">
        <v>2352</v>
      </c>
      <c r="G351" s="108" t="s">
        <v>2353</v>
      </c>
      <c r="H351" s="108" t="s">
        <v>2354</v>
      </c>
    </row>
    <row r="352" spans="1:8" x14ac:dyDescent="0.3">
      <c r="A352" s="108" t="s">
        <v>2355</v>
      </c>
      <c r="B352" s="108" t="s">
        <v>967</v>
      </c>
      <c r="C352" s="108" t="s">
        <v>2103</v>
      </c>
      <c r="D352" s="108" t="s">
        <v>1880</v>
      </c>
      <c r="E352" s="108" t="s">
        <v>970</v>
      </c>
      <c r="F352" s="108" t="s">
        <v>2356</v>
      </c>
      <c r="G352" s="108" t="s">
        <v>2357</v>
      </c>
      <c r="H352" s="108" t="s">
        <v>2358</v>
      </c>
    </row>
    <row r="353" spans="1:8" x14ac:dyDescent="0.3">
      <c r="A353" s="108" t="s">
        <v>2359</v>
      </c>
      <c r="B353" s="108" t="s">
        <v>967</v>
      </c>
      <c r="C353" s="108" t="s">
        <v>2103</v>
      </c>
      <c r="D353" s="108" t="s">
        <v>1880</v>
      </c>
      <c r="E353" s="108" t="s">
        <v>970</v>
      </c>
      <c r="F353" s="108" t="s">
        <v>2360</v>
      </c>
      <c r="G353" s="108" t="s">
        <v>2361</v>
      </c>
      <c r="H353" s="108" t="s">
        <v>2362</v>
      </c>
    </row>
    <row r="354" spans="1:8" x14ac:dyDescent="0.3">
      <c r="A354" s="108" t="s">
        <v>2363</v>
      </c>
      <c r="B354" s="108" t="s">
        <v>967</v>
      </c>
      <c r="C354" s="108" t="s">
        <v>2103</v>
      </c>
      <c r="D354" s="108" t="s">
        <v>1880</v>
      </c>
      <c r="E354" s="108" t="s">
        <v>970</v>
      </c>
      <c r="F354" s="108" t="s">
        <v>2364</v>
      </c>
      <c r="G354" s="108" t="s">
        <v>2365</v>
      </c>
      <c r="H354" s="108" t="s">
        <v>2366</v>
      </c>
    </row>
    <row r="355" spans="1:8" x14ac:dyDescent="0.3">
      <c r="A355" s="108" t="s">
        <v>2367</v>
      </c>
      <c r="B355" s="108" t="s">
        <v>967</v>
      </c>
      <c r="C355" s="108" t="s">
        <v>2103</v>
      </c>
      <c r="D355" s="108" t="s">
        <v>1880</v>
      </c>
      <c r="E355" s="108" t="s">
        <v>970</v>
      </c>
      <c r="F355" s="108" t="s">
        <v>2368</v>
      </c>
      <c r="G355" s="108" t="s">
        <v>2369</v>
      </c>
      <c r="H355" s="108" t="s">
        <v>2370</v>
      </c>
    </row>
    <row r="356" spans="1:8" x14ac:dyDescent="0.3">
      <c r="A356" s="108" t="s">
        <v>2371</v>
      </c>
      <c r="B356" s="108" t="s">
        <v>967</v>
      </c>
      <c r="C356" s="108" t="s">
        <v>2103</v>
      </c>
      <c r="D356" s="108" t="s">
        <v>1880</v>
      </c>
      <c r="E356" s="108" t="s">
        <v>970</v>
      </c>
      <c r="F356" s="108" t="s">
        <v>2372</v>
      </c>
      <c r="G356" s="108" t="s">
        <v>2373</v>
      </c>
      <c r="H356" s="108" t="s">
        <v>2134</v>
      </c>
    </row>
    <row r="357" spans="1:8" x14ac:dyDescent="0.3">
      <c r="A357" s="108" t="s">
        <v>2374</v>
      </c>
      <c r="B357" s="108" t="s">
        <v>967</v>
      </c>
      <c r="C357" s="108" t="s">
        <v>2103</v>
      </c>
      <c r="D357" s="108" t="s">
        <v>1880</v>
      </c>
      <c r="E357" s="108" t="s">
        <v>970</v>
      </c>
      <c r="F357" s="108" t="s">
        <v>2375</v>
      </c>
      <c r="G357" s="108" t="s">
        <v>2376</v>
      </c>
      <c r="H357" s="108" t="s">
        <v>2377</v>
      </c>
    </row>
    <row r="358" spans="1:8" x14ac:dyDescent="0.3">
      <c r="A358" s="108" t="s">
        <v>2378</v>
      </c>
      <c r="B358" s="108" t="s">
        <v>967</v>
      </c>
      <c r="C358" s="108" t="s">
        <v>2103</v>
      </c>
      <c r="D358" s="108" t="s">
        <v>1880</v>
      </c>
      <c r="E358" s="108" t="s">
        <v>970</v>
      </c>
      <c r="F358" s="108" t="s">
        <v>2379</v>
      </c>
      <c r="G358" s="108" t="s">
        <v>2380</v>
      </c>
      <c r="H358" s="108" t="s">
        <v>2381</v>
      </c>
    </row>
    <row r="359" spans="1:8" x14ac:dyDescent="0.3">
      <c r="A359" s="108" t="s">
        <v>2382</v>
      </c>
      <c r="B359" s="108" t="s">
        <v>967</v>
      </c>
      <c r="C359" s="108" t="s">
        <v>2103</v>
      </c>
      <c r="D359" s="108" t="s">
        <v>1880</v>
      </c>
      <c r="E359" s="108" t="s">
        <v>970</v>
      </c>
      <c r="F359" s="108" t="s">
        <v>2383</v>
      </c>
      <c r="G359" s="108" t="s">
        <v>2384</v>
      </c>
      <c r="H359" s="108" t="s">
        <v>2249</v>
      </c>
    </row>
    <row r="360" spans="1:8" x14ac:dyDescent="0.3">
      <c r="A360" s="108" t="s">
        <v>2385</v>
      </c>
      <c r="B360" s="108" t="s">
        <v>967</v>
      </c>
      <c r="C360" s="108" t="s">
        <v>2103</v>
      </c>
      <c r="D360" s="108" t="s">
        <v>1880</v>
      </c>
      <c r="E360" s="108" t="s">
        <v>970</v>
      </c>
      <c r="F360" s="108" t="s">
        <v>2386</v>
      </c>
      <c r="G360" s="108" t="s">
        <v>2387</v>
      </c>
      <c r="H360" s="108" t="s">
        <v>2388</v>
      </c>
    </row>
    <row r="361" spans="1:8" x14ac:dyDescent="0.3">
      <c r="A361" s="108" t="s">
        <v>2389</v>
      </c>
      <c r="B361" s="108" t="s">
        <v>967</v>
      </c>
      <c r="C361" s="108" t="s">
        <v>2103</v>
      </c>
      <c r="D361" s="108" t="s">
        <v>1880</v>
      </c>
      <c r="E361" s="108" t="s">
        <v>970</v>
      </c>
      <c r="F361" s="108" t="s">
        <v>2390</v>
      </c>
      <c r="G361" s="108" t="s">
        <v>2316</v>
      </c>
      <c r="H361" s="108" t="s">
        <v>2317</v>
      </c>
    </row>
    <row r="362" spans="1:8" x14ac:dyDescent="0.3">
      <c r="A362" s="108" t="s">
        <v>2391</v>
      </c>
      <c r="B362" s="108" t="s">
        <v>967</v>
      </c>
      <c r="C362" s="108" t="s">
        <v>2103</v>
      </c>
      <c r="D362" s="108" t="s">
        <v>1880</v>
      </c>
      <c r="E362" s="108" t="s">
        <v>970</v>
      </c>
      <c r="F362" s="108" t="s">
        <v>2392</v>
      </c>
      <c r="G362" s="108" t="s">
        <v>2393</v>
      </c>
      <c r="H362" s="108" t="s">
        <v>2394</v>
      </c>
    </row>
    <row r="363" spans="1:8" x14ac:dyDescent="0.3">
      <c r="A363" s="108" t="s">
        <v>2395</v>
      </c>
      <c r="B363" s="108" t="s">
        <v>967</v>
      </c>
      <c r="C363" s="108" t="s">
        <v>2103</v>
      </c>
      <c r="D363" s="108" t="s">
        <v>1880</v>
      </c>
      <c r="E363" s="108" t="s">
        <v>970</v>
      </c>
      <c r="F363" s="108" t="s">
        <v>2396</v>
      </c>
      <c r="G363" s="108" t="s">
        <v>2397</v>
      </c>
      <c r="H363" s="108" t="s">
        <v>2398</v>
      </c>
    </row>
    <row r="364" spans="1:8" x14ac:dyDescent="0.3">
      <c r="A364" s="108" t="s">
        <v>2399</v>
      </c>
      <c r="B364" s="108" t="s">
        <v>967</v>
      </c>
      <c r="C364" s="108" t="s">
        <v>2103</v>
      </c>
      <c r="D364" s="108" t="s">
        <v>1880</v>
      </c>
      <c r="E364" s="108" t="s">
        <v>970</v>
      </c>
      <c r="F364" s="108" t="s">
        <v>2400</v>
      </c>
      <c r="G364" s="108" t="s">
        <v>2401</v>
      </c>
      <c r="H364" s="108" t="s">
        <v>2402</v>
      </c>
    </row>
    <row r="365" spans="1:8" x14ac:dyDescent="0.3">
      <c r="A365" s="108" t="s">
        <v>2403</v>
      </c>
      <c r="B365" s="108" t="s">
        <v>967</v>
      </c>
      <c r="C365" s="108" t="s">
        <v>2103</v>
      </c>
      <c r="D365" s="108" t="s">
        <v>1880</v>
      </c>
      <c r="E365" s="108" t="s">
        <v>970</v>
      </c>
      <c r="F365" s="108" t="s">
        <v>2404</v>
      </c>
      <c r="G365" s="108" t="s">
        <v>2405</v>
      </c>
      <c r="H365" s="108" t="s">
        <v>2406</v>
      </c>
    </row>
    <row r="366" spans="1:8" x14ac:dyDescent="0.3">
      <c r="A366" s="108" t="s">
        <v>2407</v>
      </c>
      <c r="B366" s="108" t="s">
        <v>967</v>
      </c>
      <c r="C366" s="108" t="s">
        <v>2103</v>
      </c>
      <c r="D366" s="108" t="s">
        <v>1880</v>
      </c>
      <c r="E366" s="108" t="s">
        <v>970</v>
      </c>
      <c r="F366" s="108" t="s">
        <v>2408</v>
      </c>
      <c r="G366" s="108" t="s">
        <v>2409</v>
      </c>
      <c r="H366" s="108" t="s">
        <v>2410</v>
      </c>
    </row>
    <row r="367" spans="1:8" x14ac:dyDescent="0.3">
      <c r="A367" s="108" t="s">
        <v>2411</v>
      </c>
      <c r="B367" s="108" t="s">
        <v>967</v>
      </c>
      <c r="C367" s="108" t="s">
        <v>2412</v>
      </c>
      <c r="D367" s="108" t="s">
        <v>969</v>
      </c>
      <c r="E367" s="108" t="s">
        <v>970</v>
      </c>
      <c r="F367" s="108" t="s">
        <v>2413</v>
      </c>
      <c r="G367" s="108" t="s">
        <v>2414</v>
      </c>
      <c r="H367" s="108" t="s">
        <v>2415</v>
      </c>
    </row>
    <row r="368" spans="1:8" x14ac:dyDescent="0.3">
      <c r="A368" s="108" t="s">
        <v>2416</v>
      </c>
      <c r="B368" s="108" t="s">
        <v>967</v>
      </c>
      <c r="C368" s="108" t="s">
        <v>2412</v>
      </c>
      <c r="D368" s="108" t="s">
        <v>969</v>
      </c>
      <c r="E368" s="108" t="s">
        <v>970</v>
      </c>
      <c r="F368" s="108" t="s">
        <v>2417</v>
      </c>
      <c r="G368" s="108" t="s">
        <v>2418</v>
      </c>
      <c r="H368" s="108" t="s">
        <v>2419</v>
      </c>
    </row>
    <row r="369" spans="1:8" x14ac:dyDescent="0.3">
      <c r="A369" s="108" t="s">
        <v>2420</v>
      </c>
      <c r="B369" s="108" t="s">
        <v>967</v>
      </c>
      <c r="C369" s="108" t="s">
        <v>2412</v>
      </c>
      <c r="D369" s="108" t="s">
        <v>969</v>
      </c>
      <c r="E369" s="108" t="s">
        <v>970</v>
      </c>
      <c r="F369" s="108" t="s">
        <v>2421</v>
      </c>
      <c r="G369" s="108" t="s">
        <v>2422</v>
      </c>
      <c r="H369" s="108" t="s">
        <v>2423</v>
      </c>
    </row>
    <row r="370" spans="1:8" x14ac:dyDescent="0.3">
      <c r="A370" s="108" t="s">
        <v>2424</v>
      </c>
      <c r="B370" s="108" t="s">
        <v>967</v>
      </c>
      <c r="C370" s="108" t="s">
        <v>2412</v>
      </c>
      <c r="D370" s="108" t="s">
        <v>969</v>
      </c>
      <c r="E370" s="108" t="s">
        <v>970</v>
      </c>
      <c r="F370" s="108" t="s">
        <v>2425</v>
      </c>
      <c r="G370" s="108" t="s">
        <v>2426</v>
      </c>
      <c r="H370" s="108" t="s">
        <v>2427</v>
      </c>
    </row>
    <row r="371" spans="1:8" x14ac:dyDescent="0.3">
      <c r="A371" s="108" t="s">
        <v>2428</v>
      </c>
      <c r="B371" s="108" t="s">
        <v>967</v>
      </c>
      <c r="C371" s="108" t="s">
        <v>2412</v>
      </c>
      <c r="D371" s="108" t="s">
        <v>969</v>
      </c>
      <c r="E371" s="108" t="s">
        <v>970</v>
      </c>
      <c r="F371" s="108" t="s">
        <v>2429</v>
      </c>
      <c r="G371" s="108" t="s">
        <v>2430</v>
      </c>
      <c r="H371" s="108" t="s">
        <v>2431</v>
      </c>
    </row>
    <row r="372" spans="1:8" x14ac:dyDescent="0.3">
      <c r="A372" s="108" t="s">
        <v>2432</v>
      </c>
      <c r="B372" s="108" t="s">
        <v>967</v>
      </c>
      <c r="C372" s="108" t="s">
        <v>2412</v>
      </c>
      <c r="D372" s="108" t="s">
        <v>969</v>
      </c>
      <c r="E372" s="108" t="s">
        <v>1123</v>
      </c>
      <c r="F372" s="108" t="s">
        <v>2433</v>
      </c>
      <c r="G372" s="108" t="s">
        <v>2434</v>
      </c>
      <c r="H372" s="108" t="s">
        <v>2435</v>
      </c>
    </row>
    <row r="373" spans="1:8" x14ac:dyDescent="0.3">
      <c r="A373" s="108" t="s">
        <v>2436</v>
      </c>
      <c r="B373" s="108" t="s">
        <v>967</v>
      </c>
      <c r="C373" s="108" t="s">
        <v>2412</v>
      </c>
      <c r="D373" s="108" t="s">
        <v>969</v>
      </c>
      <c r="E373" s="108" t="s">
        <v>1123</v>
      </c>
      <c r="F373" s="108" t="s">
        <v>2437</v>
      </c>
      <c r="G373" s="108" t="s">
        <v>2438</v>
      </c>
      <c r="H373" s="108" t="s">
        <v>2439</v>
      </c>
    </row>
    <row r="374" spans="1:8" x14ac:dyDescent="0.3">
      <c r="A374" s="108" t="s">
        <v>2440</v>
      </c>
      <c r="B374" s="108" t="s">
        <v>967</v>
      </c>
      <c r="C374" s="108" t="s">
        <v>2412</v>
      </c>
      <c r="D374" s="108" t="s">
        <v>969</v>
      </c>
      <c r="E374" s="108" t="s">
        <v>970</v>
      </c>
      <c r="F374" s="108" t="s">
        <v>2441</v>
      </c>
      <c r="G374" s="108" t="s">
        <v>2442</v>
      </c>
      <c r="H374" s="108" t="s">
        <v>2443</v>
      </c>
    </row>
    <row r="375" spans="1:8" x14ac:dyDescent="0.3">
      <c r="A375" s="108" t="s">
        <v>2444</v>
      </c>
      <c r="B375" s="108" t="s">
        <v>967</v>
      </c>
      <c r="C375" s="108" t="s">
        <v>2412</v>
      </c>
      <c r="D375" s="108" t="s">
        <v>969</v>
      </c>
      <c r="E375" s="108" t="s">
        <v>2445</v>
      </c>
      <c r="F375" s="108" t="s">
        <v>2446</v>
      </c>
      <c r="G375" s="108" t="s">
        <v>2447</v>
      </c>
      <c r="H375" s="108" t="s">
        <v>2448</v>
      </c>
    </row>
    <row r="376" spans="1:8" x14ac:dyDescent="0.3">
      <c r="A376" s="108" t="s">
        <v>2449</v>
      </c>
      <c r="B376" s="108" t="s">
        <v>967</v>
      </c>
      <c r="C376" s="108" t="s">
        <v>2412</v>
      </c>
      <c r="D376" s="108" t="s">
        <v>969</v>
      </c>
      <c r="E376" s="108" t="s">
        <v>970</v>
      </c>
      <c r="F376" s="108" t="s">
        <v>2450</v>
      </c>
      <c r="G376" s="108" t="s">
        <v>2451</v>
      </c>
      <c r="H376" s="108" t="s">
        <v>2452</v>
      </c>
    </row>
    <row r="377" spans="1:8" x14ac:dyDescent="0.3">
      <c r="A377" s="108" t="s">
        <v>2453</v>
      </c>
      <c r="B377" s="108" t="s">
        <v>967</v>
      </c>
      <c r="C377" s="108" t="s">
        <v>2412</v>
      </c>
      <c r="D377" s="108" t="s">
        <v>969</v>
      </c>
      <c r="E377" s="108" t="s">
        <v>970</v>
      </c>
      <c r="F377" s="108" t="s">
        <v>2454</v>
      </c>
      <c r="G377" s="108" t="s">
        <v>2455</v>
      </c>
      <c r="H377" s="108" t="s">
        <v>2456</v>
      </c>
    </row>
    <row r="378" spans="1:8" x14ac:dyDescent="0.3">
      <c r="A378" s="108" t="s">
        <v>2457</v>
      </c>
      <c r="B378" s="108" t="s">
        <v>967</v>
      </c>
      <c r="C378" s="108" t="s">
        <v>2412</v>
      </c>
      <c r="D378" s="108" t="s">
        <v>969</v>
      </c>
      <c r="E378" s="108" t="s">
        <v>970</v>
      </c>
      <c r="F378" s="108" t="s">
        <v>2458</v>
      </c>
      <c r="G378" s="108" t="s">
        <v>2459</v>
      </c>
      <c r="H378" s="108" t="s">
        <v>2460</v>
      </c>
    </row>
    <row r="379" spans="1:8" x14ac:dyDescent="0.3">
      <c r="A379" s="108" t="s">
        <v>2461</v>
      </c>
      <c r="B379" s="108" t="s">
        <v>967</v>
      </c>
      <c r="C379" s="108" t="s">
        <v>2412</v>
      </c>
      <c r="D379" s="108" t="s">
        <v>969</v>
      </c>
      <c r="E379" s="108" t="s">
        <v>970</v>
      </c>
      <c r="F379" s="108" t="s">
        <v>2462</v>
      </c>
      <c r="G379" s="108" t="s">
        <v>2463</v>
      </c>
      <c r="H379" s="108" t="s">
        <v>2464</v>
      </c>
    </row>
    <row r="380" spans="1:8" x14ac:dyDescent="0.3">
      <c r="A380" s="108" t="s">
        <v>2465</v>
      </c>
      <c r="B380" s="108" t="s">
        <v>967</v>
      </c>
      <c r="C380" s="108" t="s">
        <v>2412</v>
      </c>
      <c r="D380" s="108" t="s">
        <v>969</v>
      </c>
      <c r="E380" s="108" t="s">
        <v>970</v>
      </c>
      <c r="F380" s="108" t="s">
        <v>2466</v>
      </c>
      <c r="G380" s="108" t="s">
        <v>2467</v>
      </c>
      <c r="H380" s="108" t="s">
        <v>2468</v>
      </c>
    </row>
    <row r="381" spans="1:8" x14ac:dyDescent="0.3">
      <c r="A381" s="108" t="s">
        <v>2469</v>
      </c>
      <c r="B381" s="108" t="s">
        <v>967</v>
      </c>
      <c r="C381" s="108" t="s">
        <v>2412</v>
      </c>
      <c r="D381" s="108" t="s">
        <v>969</v>
      </c>
      <c r="E381" s="108" t="s">
        <v>970</v>
      </c>
      <c r="F381" s="108" t="s">
        <v>2470</v>
      </c>
      <c r="G381" s="108" t="s">
        <v>2471</v>
      </c>
      <c r="H381" s="108" t="s">
        <v>2472</v>
      </c>
    </row>
    <row r="382" spans="1:8" x14ac:dyDescent="0.3">
      <c r="A382" s="108" t="s">
        <v>2473</v>
      </c>
      <c r="B382" s="108" t="s">
        <v>967</v>
      </c>
      <c r="C382" s="108" t="s">
        <v>2412</v>
      </c>
      <c r="D382" s="108" t="s">
        <v>969</v>
      </c>
      <c r="E382" s="108" t="s">
        <v>970</v>
      </c>
      <c r="F382" s="108" t="s">
        <v>2474</v>
      </c>
      <c r="G382" s="108" t="s">
        <v>2475</v>
      </c>
      <c r="H382" s="108" t="s">
        <v>2476</v>
      </c>
    </row>
    <row r="383" spans="1:8" x14ac:dyDescent="0.3">
      <c r="A383" s="108" t="s">
        <v>2477</v>
      </c>
      <c r="B383" s="108" t="s">
        <v>967</v>
      </c>
      <c r="C383" s="108" t="s">
        <v>2412</v>
      </c>
      <c r="D383" s="108" t="s">
        <v>969</v>
      </c>
      <c r="E383" s="108" t="s">
        <v>970</v>
      </c>
      <c r="F383" s="108" t="s">
        <v>2478</v>
      </c>
      <c r="G383" s="108" t="s">
        <v>2479</v>
      </c>
      <c r="H383" s="108" t="s">
        <v>2480</v>
      </c>
    </row>
    <row r="384" spans="1:8" x14ac:dyDescent="0.3">
      <c r="A384" s="108" t="s">
        <v>2481</v>
      </c>
      <c r="B384" s="108" t="s">
        <v>967</v>
      </c>
      <c r="C384" s="108" t="s">
        <v>2412</v>
      </c>
      <c r="D384" s="108" t="s">
        <v>969</v>
      </c>
      <c r="E384" s="108" t="s">
        <v>970</v>
      </c>
      <c r="F384" s="108" t="s">
        <v>2482</v>
      </c>
      <c r="G384" s="108" t="s">
        <v>2483</v>
      </c>
      <c r="H384" s="108" t="s">
        <v>2484</v>
      </c>
    </row>
    <row r="385" spans="1:8" x14ac:dyDescent="0.3">
      <c r="A385" s="108" t="s">
        <v>2485</v>
      </c>
      <c r="B385" s="108" t="s">
        <v>967</v>
      </c>
      <c r="C385" s="108" t="s">
        <v>2412</v>
      </c>
      <c r="D385" s="108" t="s">
        <v>969</v>
      </c>
      <c r="E385" s="108" t="s">
        <v>970</v>
      </c>
      <c r="F385" s="108" t="s">
        <v>2486</v>
      </c>
      <c r="G385" s="108" t="s">
        <v>2487</v>
      </c>
      <c r="H385" s="108" t="s">
        <v>2488</v>
      </c>
    </row>
    <row r="386" spans="1:8" x14ac:dyDescent="0.3">
      <c r="A386" s="108" t="s">
        <v>2489</v>
      </c>
      <c r="B386" s="108" t="s">
        <v>967</v>
      </c>
      <c r="C386" s="108" t="s">
        <v>2412</v>
      </c>
      <c r="D386" s="108" t="s">
        <v>969</v>
      </c>
      <c r="E386" s="108" t="s">
        <v>970</v>
      </c>
      <c r="F386" s="108" t="s">
        <v>2490</v>
      </c>
      <c r="G386" s="108" t="s">
        <v>2491</v>
      </c>
      <c r="H386" s="108" t="s">
        <v>2492</v>
      </c>
    </row>
    <row r="387" spans="1:8" x14ac:dyDescent="0.3">
      <c r="A387" s="108" t="s">
        <v>2493</v>
      </c>
      <c r="B387" s="108" t="s">
        <v>967</v>
      </c>
      <c r="C387" s="108" t="s">
        <v>2412</v>
      </c>
      <c r="D387" s="108" t="s">
        <v>969</v>
      </c>
      <c r="E387" s="108" t="s">
        <v>970</v>
      </c>
      <c r="F387" s="108" t="s">
        <v>2494</v>
      </c>
      <c r="G387" s="108" t="s">
        <v>2495</v>
      </c>
      <c r="H387" s="108" t="s">
        <v>2496</v>
      </c>
    </row>
    <row r="388" spans="1:8" x14ac:dyDescent="0.3">
      <c r="A388" s="108" t="s">
        <v>2497</v>
      </c>
      <c r="B388" s="108" t="s">
        <v>967</v>
      </c>
      <c r="C388" s="108" t="s">
        <v>2412</v>
      </c>
      <c r="D388" s="108" t="s">
        <v>969</v>
      </c>
      <c r="E388" s="108" t="s">
        <v>970</v>
      </c>
      <c r="F388" s="108" t="s">
        <v>2498</v>
      </c>
      <c r="G388" s="108" t="s">
        <v>2499</v>
      </c>
      <c r="H388" s="108" t="s">
        <v>2500</v>
      </c>
    </row>
    <row r="389" spans="1:8" x14ac:dyDescent="0.3">
      <c r="A389" s="108" t="s">
        <v>2501</v>
      </c>
      <c r="B389" s="108" t="s">
        <v>967</v>
      </c>
      <c r="C389" s="108" t="s">
        <v>2412</v>
      </c>
      <c r="D389" s="108" t="s">
        <v>969</v>
      </c>
      <c r="E389" s="108" t="s">
        <v>970</v>
      </c>
      <c r="F389" s="108" t="s">
        <v>2502</v>
      </c>
      <c r="G389" s="108" t="s">
        <v>2503</v>
      </c>
      <c r="H389" s="108" t="s">
        <v>2504</v>
      </c>
    </row>
    <row r="390" spans="1:8" x14ac:dyDescent="0.3">
      <c r="A390" s="108" t="s">
        <v>2505</v>
      </c>
      <c r="B390" s="108" t="s">
        <v>967</v>
      </c>
      <c r="C390" s="108" t="s">
        <v>2412</v>
      </c>
      <c r="D390" s="108" t="s">
        <v>969</v>
      </c>
      <c r="E390" s="108" t="s">
        <v>970</v>
      </c>
      <c r="F390" s="108" t="s">
        <v>2506</v>
      </c>
      <c r="G390" s="108" t="s">
        <v>2507</v>
      </c>
      <c r="H390" s="108" t="s">
        <v>2508</v>
      </c>
    </row>
    <row r="391" spans="1:8" x14ac:dyDescent="0.3">
      <c r="A391" s="108" t="s">
        <v>2509</v>
      </c>
      <c r="B391" s="108" t="s">
        <v>967</v>
      </c>
      <c r="C391" s="108" t="s">
        <v>2412</v>
      </c>
      <c r="D391" s="108" t="s">
        <v>969</v>
      </c>
      <c r="E391" s="108" t="s">
        <v>970</v>
      </c>
      <c r="F391" s="108" t="s">
        <v>2510</v>
      </c>
      <c r="G391" s="108" t="s">
        <v>2511</v>
      </c>
      <c r="H391" s="108" t="s">
        <v>2512</v>
      </c>
    </row>
    <row r="392" spans="1:8" x14ac:dyDescent="0.3">
      <c r="A392" s="108" t="s">
        <v>2513</v>
      </c>
      <c r="B392" s="108" t="s">
        <v>967</v>
      </c>
      <c r="C392" s="108" t="s">
        <v>2412</v>
      </c>
      <c r="D392" s="108" t="s">
        <v>969</v>
      </c>
      <c r="E392" s="108" t="s">
        <v>970</v>
      </c>
      <c r="F392" s="108" t="s">
        <v>2514</v>
      </c>
      <c r="G392" s="108" t="s">
        <v>2515</v>
      </c>
      <c r="H392" s="108" t="s">
        <v>2516</v>
      </c>
    </row>
    <row r="393" spans="1:8" x14ac:dyDescent="0.3">
      <c r="A393" s="108" t="s">
        <v>2517</v>
      </c>
      <c r="B393" s="108" t="s">
        <v>967</v>
      </c>
      <c r="C393" s="108" t="s">
        <v>2412</v>
      </c>
      <c r="D393" s="108" t="s">
        <v>969</v>
      </c>
      <c r="E393" s="108" t="s">
        <v>970</v>
      </c>
      <c r="F393" s="108" t="s">
        <v>2518</v>
      </c>
      <c r="G393" s="108" t="s">
        <v>2519</v>
      </c>
      <c r="H393" s="108" t="s">
        <v>2520</v>
      </c>
    </row>
    <row r="394" spans="1:8" x14ac:dyDescent="0.3">
      <c r="A394" s="108" t="s">
        <v>2521</v>
      </c>
      <c r="B394" s="108" t="s">
        <v>967</v>
      </c>
      <c r="C394" s="108" t="s">
        <v>2412</v>
      </c>
      <c r="D394" s="108" t="s">
        <v>969</v>
      </c>
      <c r="E394" s="108" t="s">
        <v>970</v>
      </c>
      <c r="F394" s="108" t="s">
        <v>2522</v>
      </c>
      <c r="G394" s="108" t="s">
        <v>2523</v>
      </c>
      <c r="H394" s="108" t="s">
        <v>2524</v>
      </c>
    </row>
    <row r="395" spans="1:8" x14ac:dyDescent="0.3">
      <c r="A395" s="108" t="s">
        <v>2525</v>
      </c>
      <c r="B395" s="108" t="s">
        <v>967</v>
      </c>
      <c r="C395" s="108" t="s">
        <v>2412</v>
      </c>
      <c r="D395" s="108" t="s">
        <v>969</v>
      </c>
      <c r="E395" s="108" t="s">
        <v>970</v>
      </c>
      <c r="F395" s="108" t="s">
        <v>2526</v>
      </c>
      <c r="G395" s="108" t="s">
        <v>2527</v>
      </c>
      <c r="H395" s="108" t="s">
        <v>2528</v>
      </c>
    </row>
    <row r="396" spans="1:8" x14ac:dyDescent="0.3">
      <c r="A396" s="108" t="s">
        <v>2529</v>
      </c>
      <c r="B396" s="108" t="s">
        <v>967</v>
      </c>
      <c r="C396" s="108" t="s">
        <v>2412</v>
      </c>
      <c r="D396" s="108" t="s">
        <v>969</v>
      </c>
      <c r="E396" s="108" t="s">
        <v>970</v>
      </c>
      <c r="F396" s="108" t="s">
        <v>2530</v>
      </c>
      <c r="G396" s="108" t="s">
        <v>2531</v>
      </c>
      <c r="H396" s="108" t="s">
        <v>2532</v>
      </c>
    </row>
    <row r="397" spans="1:8" x14ac:dyDescent="0.3">
      <c r="A397" s="108" t="s">
        <v>2533</v>
      </c>
      <c r="B397" s="108" t="s">
        <v>967</v>
      </c>
      <c r="C397" s="108" t="s">
        <v>2412</v>
      </c>
      <c r="D397" s="108" t="s">
        <v>969</v>
      </c>
      <c r="E397" s="108" t="s">
        <v>970</v>
      </c>
      <c r="F397" s="108" t="s">
        <v>2534</v>
      </c>
      <c r="G397" s="108" t="s">
        <v>2535</v>
      </c>
      <c r="H397" s="108" t="s">
        <v>2536</v>
      </c>
    </row>
    <row r="398" spans="1:8" x14ac:dyDescent="0.3">
      <c r="A398" s="108" t="s">
        <v>2537</v>
      </c>
      <c r="B398" s="108" t="s">
        <v>967</v>
      </c>
      <c r="C398" s="108" t="s">
        <v>2412</v>
      </c>
      <c r="D398" s="108" t="s">
        <v>969</v>
      </c>
      <c r="E398" s="108" t="s">
        <v>970</v>
      </c>
      <c r="F398" s="108" t="s">
        <v>2538</v>
      </c>
      <c r="G398" s="108" t="s">
        <v>2539</v>
      </c>
      <c r="H398" s="108" t="s">
        <v>2540</v>
      </c>
    </row>
    <row r="399" spans="1:8" x14ac:dyDescent="0.3">
      <c r="A399" s="108" t="s">
        <v>2541</v>
      </c>
      <c r="B399" s="108" t="s">
        <v>967</v>
      </c>
      <c r="C399" s="108" t="s">
        <v>2412</v>
      </c>
      <c r="D399" s="108" t="s">
        <v>969</v>
      </c>
      <c r="E399" s="108" t="s">
        <v>970</v>
      </c>
      <c r="F399" s="108" t="s">
        <v>2542</v>
      </c>
      <c r="G399" s="108" t="s">
        <v>2543</v>
      </c>
      <c r="H399" s="108" t="s">
        <v>2544</v>
      </c>
    </row>
    <row r="400" spans="1:8" x14ac:dyDescent="0.3">
      <c r="A400" s="108" t="s">
        <v>2545</v>
      </c>
      <c r="B400" s="108" t="s">
        <v>967</v>
      </c>
      <c r="C400" s="108" t="s">
        <v>2412</v>
      </c>
      <c r="D400" s="108" t="s">
        <v>969</v>
      </c>
      <c r="E400" s="108" t="s">
        <v>970</v>
      </c>
      <c r="F400" s="108" t="s">
        <v>2546</v>
      </c>
      <c r="G400" s="108" t="s">
        <v>2547</v>
      </c>
      <c r="H400" s="108" t="s">
        <v>2548</v>
      </c>
    </row>
    <row r="401" spans="1:8" x14ac:dyDescent="0.3">
      <c r="A401" s="108" t="s">
        <v>2549</v>
      </c>
      <c r="B401" s="108" t="s">
        <v>967</v>
      </c>
      <c r="C401" s="108" t="s">
        <v>2412</v>
      </c>
      <c r="D401" s="108" t="s">
        <v>969</v>
      </c>
      <c r="E401" s="108" t="s">
        <v>970</v>
      </c>
      <c r="F401" s="108" t="s">
        <v>2550</v>
      </c>
      <c r="G401" s="108" t="s">
        <v>2551</v>
      </c>
      <c r="H401" s="108" t="s">
        <v>2552</v>
      </c>
    </row>
    <row r="402" spans="1:8" x14ac:dyDescent="0.3">
      <c r="A402" s="108" t="s">
        <v>2553</v>
      </c>
      <c r="B402" s="108" t="s">
        <v>967</v>
      </c>
      <c r="C402" s="108" t="s">
        <v>2412</v>
      </c>
      <c r="D402" s="108" t="s">
        <v>969</v>
      </c>
      <c r="E402" s="108" t="s">
        <v>970</v>
      </c>
      <c r="F402" s="108" t="s">
        <v>2554</v>
      </c>
      <c r="G402" s="108" t="s">
        <v>2555</v>
      </c>
      <c r="H402" s="108" t="s">
        <v>2556</v>
      </c>
    </row>
    <row r="403" spans="1:8" x14ac:dyDescent="0.3">
      <c r="A403" s="108" t="s">
        <v>2557</v>
      </c>
      <c r="B403" s="108" t="s">
        <v>967</v>
      </c>
      <c r="C403" s="108" t="s">
        <v>2412</v>
      </c>
      <c r="D403" s="108" t="s">
        <v>969</v>
      </c>
      <c r="E403" s="108" t="s">
        <v>970</v>
      </c>
      <c r="F403" s="108" t="s">
        <v>2558</v>
      </c>
      <c r="G403" s="108" t="s">
        <v>2559</v>
      </c>
      <c r="H403" s="108" t="s">
        <v>2560</v>
      </c>
    </row>
    <row r="404" spans="1:8" x14ac:dyDescent="0.3">
      <c r="A404" s="108" t="s">
        <v>2561</v>
      </c>
      <c r="B404" s="108" t="s">
        <v>967</v>
      </c>
      <c r="C404" s="108" t="s">
        <v>2412</v>
      </c>
      <c r="D404" s="108" t="s">
        <v>969</v>
      </c>
      <c r="E404" s="108" t="s">
        <v>970</v>
      </c>
      <c r="F404" s="108" t="s">
        <v>2562</v>
      </c>
      <c r="G404" s="108" t="s">
        <v>2563</v>
      </c>
      <c r="H404" s="108" t="s">
        <v>2564</v>
      </c>
    </row>
    <row r="405" spans="1:8" x14ac:dyDescent="0.3">
      <c r="A405" s="108" t="s">
        <v>2565</v>
      </c>
      <c r="B405" s="108" t="s">
        <v>967</v>
      </c>
      <c r="C405" s="108" t="s">
        <v>2412</v>
      </c>
      <c r="D405" s="108" t="s">
        <v>969</v>
      </c>
      <c r="E405" s="108" t="s">
        <v>970</v>
      </c>
      <c r="F405" s="108" t="s">
        <v>2566</v>
      </c>
      <c r="G405" s="108" t="s">
        <v>2567</v>
      </c>
      <c r="H405" s="108" t="s">
        <v>2568</v>
      </c>
    </row>
    <row r="406" spans="1:8" x14ac:dyDescent="0.3">
      <c r="A406" s="108" t="s">
        <v>2569</v>
      </c>
      <c r="B406" s="108" t="s">
        <v>967</v>
      </c>
      <c r="C406" s="108" t="s">
        <v>2412</v>
      </c>
      <c r="D406" s="108" t="s">
        <v>969</v>
      </c>
      <c r="E406" s="108" t="s">
        <v>970</v>
      </c>
      <c r="F406" s="108" t="s">
        <v>2570</v>
      </c>
      <c r="G406" s="108" t="s">
        <v>2571</v>
      </c>
      <c r="H406" s="108" t="s">
        <v>2572</v>
      </c>
    </row>
    <row r="407" spans="1:8" x14ac:dyDescent="0.3">
      <c r="A407" s="108" t="s">
        <v>2573</v>
      </c>
      <c r="B407" s="108" t="s">
        <v>967</v>
      </c>
      <c r="C407" s="108" t="s">
        <v>2412</v>
      </c>
      <c r="D407" s="108" t="s">
        <v>969</v>
      </c>
      <c r="E407" s="108" t="s">
        <v>970</v>
      </c>
      <c r="F407" s="108" t="s">
        <v>2574</v>
      </c>
      <c r="G407" s="108" t="s">
        <v>2575</v>
      </c>
      <c r="H407" s="108" t="s">
        <v>2576</v>
      </c>
    </row>
    <row r="408" spans="1:8" x14ac:dyDescent="0.3">
      <c r="A408" s="108" t="s">
        <v>2577</v>
      </c>
      <c r="B408" s="108" t="s">
        <v>967</v>
      </c>
      <c r="C408" s="108" t="s">
        <v>2412</v>
      </c>
      <c r="D408" s="108" t="s">
        <v>969</v>
      </c>
      <c r="E408" s="108" t="s">
        <v>970</v>
      </c>
      <c r="F408" s="108" t="s">
        <v>2578</v>
      </c>
      <c r="G408" s="108" t="s">
        <v>2579</v>
      </c>
      <c r="H408" s="108" t="s">
        <v>2580</v>
      </c>
    </row>
    <row r="409" spans="1:8" x14ac:dyDescent="0.3">
      <c r="A409" s="108" t="s">
        <v>2581</v>
      </c>
      <c r="B409" s="108" t="s">
        <v>967</v>
      </c>
      <c r="C409" s="108" t="s">
        <v>2412</v>
      </c>
      <c r="D409" s="108" t="s">
        <v>969</v>
      </c>
      <c r="E409" s="108" t="s">
        <v>970</v>
      </c>
      <c r="F409" s="108" t="s">
        <v>2582</v>
      </c>
      <c r="G409" s="108" t="s">
        <v>2583</v>
      </c>
      <c r="H409" s="108" t="s">
        <v>2584</v>
      </c>
    </row>
    <row r="410" spans="1:8" x14ac:dyDescent="0.3">
      <c r="A410" s="108" t="s">
        <v>2585</v>
      </c>
      <c r="B410" s="108" t="s">
        <v>967</v>
      </c>
      <c r="C410" s="108" t="s">
        <v>2412</v>
      </c>
      <c r="D410" s="108" t="s">
        <v>969</v>
      </c>
      <c r="E410" s="108" t="s">
        <v>970</v>
      </c>
      <c r="F410" s="108" t="s">
        <v>2586</v>
      </c>
      <c r="G410" s="108" t="s">
        <v>2587</v>
      </c>
      <c r="H410" s="108" t="s">
        <v>2588</v>
      </c>
    </row>
    <row r="411" spans="1:8" x14ac:dyDescent="0.3">
      <c r="A411" s="108" t="s">
        <v>2589</v>
      </c>
      <c r="B411" s="108" t="s">
        <v>967</v>
      </c>
      <c r="C411" s="108" t="s">
        <v>2412</v>
      </c>
      <c r="D411" s="108" t="s">
        <v>969</v>
      </c>
      <c r="E411" s="108" t="s">
        <v>970</v>
      </c>
      <c r="F411" s="108" t="s">
        <v>2590</v>
      </c>
      <c r="G411" s="108" t="s">
        <v>2591</v>
      </c>
      <c r="H411" s="108" t="s">
        <v>2592</v>
      </c>
    </row>
    <row r="412" spans="1:8" x14ac:dyDescent="0.3">
      <c r="A412" s="108" t="s">
        <v>2593</v>
      </c>
      <c r="B412" s="108" t="s">
        <v>967</v>
      </c>
      <c r="C412" s="108" t="s">
        <v>2412</v>
      </c>
      <c r="D412" s="108" t="s">
        <v>969</v>
      </c>
      <c r="E412" s="108" t="s">
        <v>970</v>
      </c>
      <c r="F412" s="108" t="s">
        <v>2594</v>
      </c>
      <c r="G412" s="108" t="s">
        <v>2595</v>
      </c>
      <c r="H412" s="108" t="s">
        <v>2596</v>
      </c>
    </row>
    <row r="413" spans="1:8" x14ac:dyDescent="0.3">
      <c r="A413" s="108" t="s">
        <v>2597</v>
      </c>
      <c r="B413" s="108" t="s">
        <v>967</v>
      </c>
      <c r="C413" s="108" t="s">
        <v>2412</v>
      </c>
      <c r="D413" s="108" t="s">
        <v>969</v>
      </c>
      <c r="E413" s="108" t="s">
        <v>970</v>
      </c>
      <c r="F413" s="108" t="s">
        <v>2598</v>
      </c>
      <c r="G413" s="108" t="s">
        <v>2599</v>
      </c>
      <c r="H413" s="108" t="s">
        <v>2600</v>
      </c>
    </row>
    <row r="414" spans="1:8" x14ac:dyDescent="0.3">
      <c r="A414" s="108" t="s">
        <v>2601</v>
      </c>
      <c r="B414" s="108" t="s">
        <v>967</v>
      </c>
      <c r="C414" s="108" t="s">
        <v>2412</v>
      </c>
      <c r="D414" s="108" t="s">
        <v>969</v>
      </c>
      <c r="E414" s="108" t="s">
        <v>970</v>
      </c>
      <c r="F414" s="108" t="s">
        <v>2602</v>
      </c>
      <c r="G414" s="108" t="s">
        <v>2603</v>
      </c>
      <c r="H414" s="108" t="s">
        <v>2604</v>
      </c>
    </row>
    <row r="415" spans="1:8" x14ac:dyDescent="0.3">
      <c r="A415" s="108" t="s">
        <v>2605</v>
      </c>
      <c r="B415" s="108" t="s">
        <v>967</v>
      </c>
      <c r="C415" s="108" t="s">
        <v>2412</v>
      </c>
      <c r="D415" s="108" t="s">
        <v>969</v>
      </c>
      <c r="E415" s="108" t="s">
        <v>970</v>
      </c>
      <c r="F415" s="108" t="s">
        <v>2606</v>
      </c>
      <c r="G415" s="108" t="s">
        <v>2607</v>
      </c>
      <c r="H415" s="108" t="s">
        <v>2608</v>
      </c>
    </row>
    <row r="416" spans="1:8" x14ac:dyDescent="0.3">
      <c r="A416" s="108" t="s">
        <v>2609</v>
      </c>
      <c r="B416" s="108" t="s">
        <v>967</v>
      </c>
      <c r="C416" s="108" t="s">
        <v>2412</v>
      </c>
      <c r="D416" s="108" t="s">
        <v>969</v>
      </c>
      <c r="E416" s="108" t="s">
        <v>970</v>
      </c>
      <c r="F416" s="108" t="s">
        <v>2610</v>
      </c>
      <c r="G416" s="108" t="s">
        <v>2611</v>
      </c>
      <c r="H416" s="108" t="s">
        <v>2612</v>
      </c>
    </row>
    <row r="417" spans="1:8" x14ac:dyDescent="0.3">
      <c r="A417" s="108" t="s">
        <v>2613</v>
      </c>
      <c r="B417" s="108" t="s">
        <v>967</v>
      </c>
      <c r="C417" s="108" t="s">
        <v>2412</v>
      </c>
      <c r="D417" s="108" t="s">
        <v>969</v>
      </c>
      <c r="E417" s="108" t="s">
        <v>970</v>
      </c>
      <c r="F417" s="108" t="s">
        <v>2614</v>
      </c>
      <c r="G417" s="108" t="s">
        <v>2615</v>
      </c>
      <c r="H417" s="108" t="s">
        <v>2616</v>
      </c>
    </row>
    <row r="418" spans="1:8" x14ac:dyDescent="0.3">
      <c r="A418" s="108" t="s">
        <v>2617</v>
      </c>
      <c r="B418" s="108" t="s">
        <v>967</v>
      </c>
      <c r="C418" s="108" t="s">
        <v>2412</v>
      </c>
      <c r="D418" s="108" t="s">
        <v>969</v>
      </c>
      <c r="E418" s="108" t="s">
        <v>970</v>
      </c>
      <c r="F418" s="108" t="s">
        <v>2618</v>
      </c>
      <c r="G418" s="108" t="s">
        <v>2619</v>
      </c>
      <c r="H418" s="108" t="s">
        <v>2620</v>
      </c>
    </row>
    <row r="419" spans="1:8" x14ac:dyDescent="0.3">
      <c r="A419" s="108" t="s">
        <v>2621</v>
      </c>
      <c r="B419" s="108" t="s">
        <v>967</v>
      </c>
      <c r="C419" s="108" t="s">
        <v>2412</v>
      </c>
      <c r="D419" s="108" t="s">
        <v>969</v>
      </c>
      <c r="E419" s="108" t="s">
        <v>970</v>
      </c>
      <c r="F419" s="108" t="s">
        <v>2622</v>
      </c>
      <c r="G419" s="108" t="s">
        <v>2623</v>
      </c>
      <c r="H419" s="108" t="s">
        <v>2620</v>
      </c>
    </row>
    <row r="420" spans="1:8" x14ac:dyDescent="0.3">
      <c r="A420" s="108" t="s">
        <v>2624</v>
      </c>
      <c r="B420" s="108" t="s">
        <v>967</v>
      </c>
      <c r="C420" s="108" t="s">
        <v>2412</v>
      </c>
      <c r="D420" s="108" t="s">
        <v>969</v>
      </c>
      <c r="E420" s="108" t="s">
        <v>970</v>
      </c>
      <c r="F420" s="108" t="s">
        <v>2625</v>
      </c>
      <c r="G420" s="108" t="s">
        <v>2626</v>
      </c>
      <c r="H420" s="108" t="s">
        <v>2627</v>
      </c>
    </row>
    <row r="421" spans="1:8" x14ac:dyDescent="0.3">
      <c r="A421" s="108" t="s">
        <v>2628</v>
      </c>
      <c r="B421" s="108" t="s">
        <v>967</v>
      </c>
      <c r="C421" s="108" t="s">
        <v>2412</v>
      </c>
      <c r="D421" s="108" t="s">
        <v>969</v>
      </c>
      <c r="E421" s="108" t="s">
        <v>970</v>
      </c>
      <c r="F421" s="108" t="s">
        <v>2629</v>
      </c>
      <c r="G421" s="108" t="s">
        <v>2630</v>
      </c>
      <c r="H421" s="108" t="s">
        <v>2631</v>
      </c>
    </row>
    <row r="422" spans="1:8" x14ac:dyDescent="0.3">
      <c r="A422" s="108" t="s">
        <v>2632</v>
      </c>
      <c r="B422" s="108" t="s">
        <v>967</v>
      </c>
      <c r="C422" s="108" t="s">
        <v>2412</v>
      </c>
      <c r="D422" s="108" t="s">
        <v>969</v>
      </c>
      <c r="E422" s="108" t="s">
        <v>2445</v>
      </c>
      <c r="F422" s="108" t="s">
        <v>2633</v>
      </c>
      <c r="G422" s="108" t="s">
        <v>2634</v>
      </c>
      <c r="H422" s="108" t="s">
        <v>2635</v>
      </c>
    </row>
    <row r="423" spans="1:8" x14ac:dyDescent="0.3">
      <c r="A423" s="108" t="s">
        <v>2636</v>
      </c>
      <c r="B423" s="108" t="s">
        <v>967</v>
      </c>
      <c r="C423" s="108" t="s">
        <v>2412</v>
      </c>
      <c r="D423" s="108" t="s">
        <v>969</v>
      </c>
      <c r="E423" s="108" t="s">
        <v>1123</v>
      </c>
      <c r="F423" s="108" t="s">
        <v>2637</v>
      </c>
      <c r="G423" s="108" t="s">
        <v>2638</v>
      </c>
      <c r="H423" s="108" t="s">
        <v>2639</v>
      </c>
    </row>
    <row r="424" spans="1:8" x14ac:dyDescent="0.3">
      <c r="A424" s="108" t="s">
        <v>2640</v>
      </c>
      <c r="B424" s="108" t="s">
        <v>967</v>
      </c>
      <c r="C424" s="108" t="s">
        <v>2412</v>
      </c>
      <c r="D424" s="108" t="s">
        <v>969</v>
      </c>
      <c r="E424" s="108" t="s">
        <v>1123</v>
      </c>
      <c r="F424" s="108" t="s">
        <v>2641</v>
      </c>
      <c r="G424" s="108" t="s">
        <v>2642</v>
      </c>
      <c r="H424" s="108" t="s">
        <v>2643</v>
      </c>
    </row>
    <row r="425" spans="1:8" x14ac:dyDescent="0.3">
      <c r="A425" s="108" t="s">
        <v>2644</v>
      </c>
      <c r="B425" s="108" t="s">
        <v>967</v>
      </c>
      <c r="C425" s="108" t="s">
        <v>2412</v>
      </c>
      <c r="D425" s="108" t="s">
        <v>969</v>
      </c>
      <c r="E425" s="108" t="s">
        <v>970</v>
      </c>
      <c r="F425" s="108" t="s">
        <v>2645</v>
      </c>
      <c r="G425" s="108" t="s">
        <v>2646</v>
      </c>
      <c r="H425" s="108" t="s">
        <v>2647</v>
      </c>
    </row>
    <row r="426" spans="1:8" x14ac:dyDescent="0.3">
      <c r="A426" s="108" t="s">
        <v>2648</v>
      </c>
      <c r="B426" s="108" t="s">
        <v>967</v>
      </c>
      <c r="C426" s="108" t="s">
        <v>2412</v>
      </c>
      <c r="D426" s="108" t="s">
        <v>969</v>
      </c>
      <c r="E426" s="108" t="s">
        <v>970</v>
      </c>
      <c r="F426" s="108" t="s">
        <v>2649</v>
      </c>
      <c r="G426" s="108" t="s">
        <v>2650</v>
      </c>
      <c r="H426" s="108" t="s">
        <v>2651</v>
      </c>
    </row>
    <row r="427" spans="1:8" x14ac:dyDescent="0.3">
      <c r="A427" s="108" t="s">
        <v>2652</v>
      </c>
      <c r="B427" s="108" t="s">
        <v>967</v>
      </c>
      <c r="C427" s="108" t="s">
        <v>2412</v>
      </c>
      <c r="D427" s="108" t="s">
        <v>969</v>
      </c>
      <c r="E427" s="108" t="s">
        <v>970</v>
      </c>
      <c r="F427" s="108" t="s">
        <v>2653</v>
      </c>
      <c r="G427" s="108" t="s">
        <v>2654</v>
      </c>
      <c r="H427" s="108" t="s">
        <v>2655</v>
      </c>
    </row>
    <row r="428" spans="1:8" x14ac:dyDescent="0.3">
      <c r="A428" s="108" t="s">
        <v>2656</v>
      </c>
      <c r="B428" s="108" t="s">
        <v>967</v>
      </c>
      <c r="C428" s="108" t="s">
        <v>2412</v>
      </c>
      <c r="D428" s="108" t="s">
        <v>969</v>
      </c>
      <c r="E428" s="108" t="s">
        <v>970</v>
      </c>
      <c r="F428" s="108" t="s">
        <v>2657</v>
      </c>
      <c r="G428" s="108" t="s">
        <v>2658</v>
      </c>
      <c r="H428" s="108" t="s">
        <v>2659</v>
      </c>
    </row>
    <row r="429" spans="1:8" x14ac:dyDescent="0.3">
      <c r="A429" s="108" t="s">
        <v>2660</v>
      </c>
      <c r="B429" s="108" t="s">
        <v>967</v>
      </c>
      <c r="C429" s="108" t="s">
        <v>2412</v>
      </c>
      <c r="D429" s="108" t="s">
        <v>969</v>
      </c>
      <c r="E429" s="108" t="s">
        <v>970</v>
      </c>
      <c r="F429" s="108" t="s">
        <v>2661</v>
      </c>
      <c r="G429" s="108" t="s">
        <v>2662</v>
      </c>
      <c r="H429" s="108" t="s">
        <v>2663</v>
      </c>
    </row>
    <row r="430" spans="1:8" x14ac:dyDescent="0.3">
      <c r="A430" s="108" t="s">
        <v>2664</v>
      </c>
      <c r="B430" s="108" t="s">
        <v>967</v>
      </c>
      <c r="C430" s="108" t="s">
        <v>2412</v>
      </c>
      <c r="D430" s="108" t="s">
        <v>969</v>
      </c>
      <c r="E430" s="108" t="s">
        <v>1123</v>
      </c>
      <c r="F430" s="108" t="s">
        <v>2665</v>
      </c>
      <c r="G430" s="108" t="s">
        <v>2666</v>
      </c>
      <c r="H430" s="108" t="s">
        <v>2667</v>
      </c>
    </row>
    <row r="431" spans="1:8" x14ac:dyDescent="0.3">
      <c r="A431" s="108" t="s">
        <v>2669</v>
      </c>
      <c r="B431" s="108" t="s">
        <v>967</v>
      </c>
      <c r="C431" s="108" t="s">
        <v>2412</v>
      </c>
      <c r="D431" s="108" t="s">
        <v>969</v>
      </c>
      <c r="E431" s="108" t="s">
        <v>1123</v>
      </c>
      <c r="F431" s="108" t="s">
        <v>2670</v>
      </c>
      <c r="G431" s="108" t="s">
        <v>2671</v>
      </c>
      <c r="H431" s="108" t="s">
        <v>2672</v>
      </c>
    </row>
    <row r="432" spans="1:8" x14ac:dyDescent="0.3">
      <c r="A432" s="108" t="s">
        <v>2673</v>
      </c>
      <c r="B432" s="108" t="s">
        <v>967</v>
      </c>
      <c r="C432" s="108" t="s">
        <v>2412</v>
      </c>
      <c r="D432" s="108" t="s">
        <v>969</v>
      </c>
      <c r="E432" s="108" t="s">
        <v>970</v>
      </c>
      <c r="F432" s="108" t="s">
        <v>2674</v>
      </c>
      <c r="G432" s="108" t="s">
        <v>2675</v>
      </c>
      <c r="H432" s="108" t="s">
        <v>2676</v>
      </c>
    </row>
    <row r="433" spans="1:8" x14ac:dyDescent="0.3">
      <c r="A433" s="108" t="s">
        <v>2668</v>
      </c>
      <c r="B433" s="108" t="s">
        <v>967</v>
      </c>
      <c r="C433" s="108" t="s">
        <v>2412</v>
      </c>
      <c r="D433" s="108" t="s">
        <v>969</v>
      </c>
      <c r="E433" s="108" t="s">
        <v>970</v>
      </c>
      <c r="F433" s="108" t="s">
        <v>2677</v>
      </c>
      <c r="G433" s="108" t="s">
        <v>2671</v>
      </c>
      <c r="H433" s="108" t="s">
        <v>2672</v>
      </c>
    </row>
    <row r="434" spans="1:8" x14ac:dyDescent="0.3">
      <c r="A434" s="108" t="s">
        <v>2678</v>
      </c>
      <c r="B434" s="108" t="s">
        <v>967</v>
      </c>
      <c r="C434" s="108" t="s">
        <v>2412</v>
      </c>
      <c r="D434" s="108" t="s">
        <v>969</v>
      </c>
      <c r="E434" s="108" t="s">
        <v>970</v>
      </c>
      <c r="F434" s="108" t="s">
        <v>2679</v>
      </c>
      <c r="G434" s="108" t="s">
        <v>2680</v>
      </c>
      <c r="H434" s="108" t="s">
        <v>2435</v>
      </c>
    </row>
    <row r="435" spans="1:8" x14ac:dyDescent="0.3">
      <c r="A435" s="108" t="s">
        <v>2681</v>
      </c>
      <c r="B435" s="108" t="s">
        <v>967</v>
      </c>
      <c r="C435" s="108" t="s">
        <v>2412</v>
      </c>
      <c r="D435" s="108" t="s">
        <v>969</v>
      </c>
      <c r="E435" s="108" t="s">
        <v>970</v>
      </c>
      <c r="F435" s="108" t="s">
        <v>2682</v>
      </c>
      <c r="G435" s="108" t="s">
        <v>2638</v>
      </c>
      <c r="H435" s="108" t="s">
        <v>2639</v>
      </c>
    </row>
    <row r="436" spans="1:8" x14ac:dyDescent="0.3">
      <c r="A436" s="108" t="s">
        <v>2683</v>
      </c>
      <c r="B436" s="108" t="s">
        <v>967</v>
      </c>
      <c r="C436" s="108" t="s">
        <v>2412</v>
      </c>
      <c r="D436" s="108" t="s">
        <v>1880</v>
      </c>
      <c r="E436" s="108" t="s">
        <v>970</v>
      </c>
      <c r="F436" s="108" t="s">
        <v>2684</v>
      </c>
      <c r="G436" s="108" t="s">
        <v>2685</v>
      </c>
      <c r="H436" s="108" t="s">
        <v>2686</v>
      </c>
    </row>
    <row r="437" spans="1:8" x14ac:dyDescent="0.3">
      <c r="A437" s="108" t="s">
        <v>2687</v>
      </c>
      <c r="B437" s="108" t="s">
        <v>967</v>
      </c>
      <c r="C437" s="108" t="s">
        <v>2412</v>
      </c>
      <c r="D437" s="108" t="s">
        <v>1880</v>
      </c>
      <c r="E437" s="108" t="s">
        <v>970</v>
      </c>
      <c r="F437" s="108" t="s">
        <v>2688</v>
      </c>
      <c r="G437" s="108" t="s">
        <v>2689</v>
      </c>
      <c r="H437" s="108" t="s">
        <v>2690</v>
      </c>
    </row>
    <row r="438" spans="1:8" x14ac:dyDescent="0.3">
      <c r="A438" s="108" t="s">
        <v>2691</v>
      </c>
      <c r="B438" s="108" t="s">
        <v>967</v>
      </c>
      <c r="C438" s="108" t="s">
        <v>2412</v>
      </c>
      <c r="D438" s="108" t="s">
        <v>1880</v>
      </c>
      <c r="E438" s="108" t="s">
        <v>970</v>
      </c>
      <c r="F438" s="108" t="s">
        <v>2692</v>
      </c>
      <c r="G438" s="108" t="s">
        <v>2693</v>
      </c>
      <c r="H438" s="108" t="s">
        <v>2694</v>
      </c>
    </row>
    <row r="439" spans="1:8" x14ac:dyDescent="0.3">
      <c r="A439" s="108" t="s">
        <v>2695</v>
      </c>
      <c r="B439" s="108" t="s">
        <v>967</v>
      </c>
      <c r="C439" s="108" t="s">
        <v>2412</v>
      </c>
      <c r="D439" s="108" t="s">
        <v>1880</v>
      </c>
      <c r="E439" s="108" t="s">
        <v>970</v>
      </c>
      <c r="F439" s="108" t="s">
        <v>2696</v>
      </c>
      <c r="G439" s="108" t="s">
        <v>2697</v>
      </c>
      <c r="H439" s="108" t="s">
        <v>2698</v>
      </c>
    </row>
    <row r="440" spans="1:8" x14ac:dyDescent="0.3">
      <c r="A440" s="108" t="s">
        <v>2699</v>
      </c>
      <c r="B440" s="108" t="s">
        <v>967</v>
      </c>
      <c r="C440" s="108" t="s">
        <v>2412</v>
      </c>
      <c r="D440" s="108" t="s">
        <v>1880</v>
      </c>
      <c r="E440" s="108" t="s">
        <v>970</v>
      </c>
      <c r="F440" s="108" t="s">
        <v>2700</v>
      </c>
      <c r="G440" s="108" t="s">
        <v>2701</v>
      </c>
      <c r="H440" s="108" t="s">
        <v>2423</v>
      </c>
    </row>
    <row r="441" spans="1:8" x14ac:dyDescent="0.3">
      <c r="A441" s="108" t="s">
        <v>2702</v>
      </c>
      <c r="B441" s="108" t="s">
        <v>967</v>
      </c>
      <c r="C441" s="108" t="s">
        <v>2412</v>
      </c>
      <c r="D441" s="108" t="s">
        <v>1880</v>
      </c>
      <c r="E441" s="108" t="s">
        <v>970</v>
      </c>
      <c r="F441" s="108" t="s">
        <v>2703</v>
      </c>
      <c r="G441" s="108" t="s">
        <v>2704</v>
      </c>
      <c r="H441" s="108" t="s">
        <v>2705</v>
      </c>
    </row>
    <row r="442" spans="1:8" x14ac:dyDescent="0.3">
      <c r="A442" s="108" t="s">
        <v>2706</v>
      </c>
      <c r="B442" s="108" t="s">
        <v>967</v>
      </c>
      <c r="C442" s="108" t="s">
        <v>2412</v>
      </c>
      <c r="D442" s="108" t="s">
        <v>1880</v>
      </c>
      <c r="E442" s="108" t="s">
        <v>970</v>
      </c>
      <c r="F442" s="108" t="s">
        <v>2707</v>
      </c>
      <c r="G442" s="108" t="s">
        <v>2708</v>
      </c>
      <c r="H442" s="108" t="s">
        <v>2709</v>
      </c>
    </row>
    <row r="443" spans="1:8" x14ac:dyDescent="0.3">
      <c r="A443" s="108" t="s">
        <v>2710</v>
      </c>
      <c r="B443" s="108" t="s">
        <v>967</v>
      </c>
      <c r="C443" s="108" t="s">
        <v>2412</v>
      </c>
      <c r="D443" s="108" t="s">
        <v>1880</v>
      </c>
      <c r="E443" s="108" t="s">
        <v>970</v>
      </c>
      <c r="F443" s="108" t="s">
        <v>2711</v>
      </c>
      <c r="G443" s="108" t="s">
        <v>2712</v>
      </c>
      <c r="H443" s="108" t="s">
        <v>2713</v>
      </c>
    </row>
    <row r="444" spans="1:8" x14ac:dyDescent="0.3">
      <c r="A444" s="108" t="s">
        <v>2714</v>
      </c>
      <c r="B444" s="108" t="s">
        <v>967</v>
      </c>
      <c r="C444" s="108" t="s">
        <v>2412</v>
      </c>
      <c r="D444" s="108" t="s">
        <v>1880</v>
      </c>
      <c r="E444" s="108" t="s">
        <v>970</v>
      </c>
      <c r="F444" s="108" t="s">
        <v>2715</v>
      </c>
      <c r="G444" s="108" t="s">
        <v>2716</v>
      </c>
      <c r="H444" s="108" t="s">
        <v>2717</v>
      </c>
    </row>
    <row r="445" spans="1:8" x14ac:dyDescent="0.3">
      <c r="A445" s="108" t="s">
        <v>2718</v>
      </c>
      <c r="B445" s="108" t="s">
        <v>967</v>
      </c>
      <c r="C445" s="108" t="s">
        <v>2412</v>
      </c>
      <c r="D445" s="108" t="s">
        <v>1880</v>
      </c>
      <c r="E445" s="108" t="s">
        <v>970</v>
      </c>
      <c r="F445" s="108" t="s">
        <v>2719</v>
      </c>
      <c r="G445" s="108" t="s">
        <v>2720</v>
      </c>
      <c r="H445" s="108" t="s">
        <v>2721</v>
      </c>
    </row>
    <row r="446" spans="1:8" x14ac:dyDescent="0.3">
      <c r="A446" s="108" t="s">
        <v>2722</v>
      </c>
      <c r="B446" s="108" t="s">
        <v>967</v>
      </c>
      <c r="C446" s="108" t="s">
        <v>2412</v>
      </c>
      <c r="D446" s="108" t="s">
        <v>1880</v>
      </c>
      <c r="E446" s="108" t="s">
        <v>970</v>
      </c>
      <c r="F446" s="108" t="s">
        <v>2723</v>
      </c>
      <c r="G446" s="108" t="s">
        <v>2724</v>
      </c>
      <c r="H446" s="108" t="s">
        <v>2725</v>
      </c>
    </row>
    <row r="447" spans="1:8" x14ac:dyDescent="0.3">
      <c r="A447" s="108" t="s">
        <v>2726</v>
      </c>
      <c r="B447" s="108" t="s">
        <v>967</v>
      </c>
      <c r="C447" s="108" t="s">
        <v>2412</v>
      </c>
      <c r="D447" s="108" t="s">
        <v>1880</v>
      </c>
      <c r="E447" s="108" t="s">
        <v>970</v>
      </c>
      <c r="F447" s="108" t="s">
        <v>2727</v>
      </c>
      <c r="G447" s="108" t="s">
        <v>2728</v>
      </c>
      <c r="H447" s="108" t="s">
        <v>2729</v>
      </c>
    </row>
    <row r="448" spans="1:8" x14ac:dyDescent="0.3">
      <c r="A448" s="108" t="s">
        <v>2730</v>
      </c>
      <c r="B448" s="108" t="s">
        <v>967</v>
      </c>
      <c r="C448" s="108" t="s">
        <v>2412</v>
      </c>
      <c r="D448" s="108" t="s">
        <v>1880</v>
      </c>
      <c r="E448" s="108" t="s">
        <v>970</v>
      </c>
      <c r="F448" s="108" t="s">
        <v>2731</v>
      </c>
      <c r="G448" s="108" t="s">
        <v>2732</v>
      </c>
      <c r="H448" s="108" t="s">
        <v>2733</v>
      </c>
    </row>
    <row r="449" spans="1:8" x14ac:dyDescent="0.3">
      <c r="A449" s="108" t="s">
        <v>2734</v>
      </c>
      <c r="B449" s="108" t="s">
        <v>967</v>
      </c>
      <c r="C449" s="108" t="s">
        <v>2735</v>
      </c>
      <c r="D449" s="108" t="s">
        <v>969</v>
      </c>
      <c r="E449" s="108" t="s">
        <v>970</v>
      </c>
      <c r="F449" s="108" t="s">
        <v>2736</v>
      </c>
      <c r="G449" s="108" t="s">
        <v>2737</v>
      </c>
      <c r="H449" s="108" t="s">
        <v>2738</v>
      </c>
    </row>
    <row r="450" spans="1:8" x14ac:dyDescent="0.3">
      <c r="A450" s="108" t="s">
        <v>2739</v>
      </c>
      <c r="B450" s="108" t="s">
        <v>967</v>
      </c>
      <c r="C450" s="108" t="s">
        <v>2735</v>
      </c>
      <c r="D450" s="108" t="s">
        <v>969</v>
      </c>
      <c r="E450" s="108" t="s">
        <v>970</v>
      </c>
      <c r="F450" s="108" t="s">
        <v>2740</v>
      </c>
      <c r="G450" s="108" t="s">
        <v>2741</v>
      </c>
      <c r="H450" s="108" t="s">
        <v>2742</v>
      </c>
    </row>
    <row r="451" spans="1:8" x14ac:dyDescent="0.3">
      <c r="A451" s="108" t="s">
        <v>2743</v>
      </c>
      <c r="B451" s="108" t="s">
        <v>967</v>
      </c>
      <c r="C451" s="108" t="s">
        <v>2735</v>
      </c>
      <c r="D451" s="108" t="s">
        <v>969</v>
      </c>
      <c r="E451" s="108" t="s">
        <v>970</v>
      </c>
      <c r="F451" s="108" t="s">
        <v>2744</v>
      </c>
      <c r="G451" s="108" t="s">
        <v>2745</v>
      </c>
      <c r="H451" s="108" t="s">
        <v>2746</v>
      </c>
    </row>
    <row r="452" spans="1:8" x14ac:dyDescent="0.3">
      <c r="A452" s="108" t="s">
        <v>2747</v>
      </c>
      <c r="B452" s="108" t="s">
        <v>967</v>
      </c>
      <c r="C452" s="108" t="s">
        <v>2735</v>
      </c>
      <c r="D452" s="108" t="s">
        <v>969</v>
      </c>
      <c r="E452" s="108" t="s">
        <v>970</v>
      </c>
      <c r="F452" s="108" t="s">
        <v>2748</v>
      </c>
      <c r="G452" s="108" t="s">
        <v>2745</v>
      </c>
      <c r="H452" s="108" t="s">
        <v>2746</v>
      </c>
    </row>
    <row r="453" spans="1:8" x14ac:dyDescent="0.3">
      <c r="A453" s="108" t="s">
        <v>2749</v>
      </c>
      <c r="B453" s="108" t="s">
        <v>967</v>
      </c>
      <c r="C453" s="108" t="s">
        <v>2735</v>
      </c>
      <c r="D453" s="108" t="s">
        <v>969</v>
      </c>
      <c r="E453" s="108" t="s">
        <v>970</v>
      </c>
      <c r="F453" s="108" t="s">
        <v>2750</v>
      </c>
      <c r="G453" s="108" t="s">
        <v>2751</v>
      </c>
      <c r="H453" s="108" t="s">
        <v>2752</v>
      </c>
    </row>
    <row r="454" spans="1:8" x14ac:dyDescent="0.3">
      <c r="A454" s="108" t="s">
        <v>2753</v>
      </c>
      <c r="B454" s="108" t="s">
        <v>967</v>
      </c>
      <c r="C454" s="108" t="s">
        <v>2735</v>
      </c>
      <c r="D454" s="108" t="s">
        <v>969</v>
      </c>
      <c r="E454" s="108" t="s">
        <v>970</v>
      </c>
      <c r="F454" s="108" t="s">
        <v>2754</v>
      </c>
      <c r="G454" s="108" t="s">
        <v>2755</v>
      </c>
      <c r="H454" s="108" t="s">
        <v>2756</v>
      </c>
    </row>
    <row r="455" spans="1:8" x14ac:dyDescent="0.3">
      <c r="A455" s="108" t="s">
        <v>2757</v>
      </c>
      <c r="B455" s="108" t="s">
        <v>967</v>
      </c>
      <c r="C455" s="108" t="s">
        <v>2735</v>
      </c>
      <c r="D455" s="108" t="s">
        <v>969</v>
      </c>
      <c r="E455" s="108" t="s">
        <v>970</v>
      </c>
      <c r="F455" s="108" t="s">
        <v>2758</v>
      </c>
      <c r="G455" s="108" t="s">
        <v>2759</v>
      </c>
      <c r="H455" s="108" t="s">
        <v>2760</v>
      </c>
    </row>
    <row r="456" spans="1:8" x14ac:dyDescent="0.3">
      <c r="A456" s="108" t="s">
        <v>2761</v>
      </c>
      <c r="B456" s="108" t="s">
        <v>967</v>
      </c>
      <c r="C456" s="108" t="s">
        <v>2735</v>
      </c>
      <c r="D456" s="108" t="s">
        <v>969</v>
      </c>
      <c r="E456" s="108" t="s">
        <v>970</v>
      </c>
      <c r="F456" s="108" t="s">
        <v>2762</v>
      </c>
      <c r="G456" s="108" t="s">
        <v>2763</v>
      </c>
      <c r="H456" s="108" t="s">
        <v>2764</v>
      </c>
    </row>
    <row r="457" spans="1:8" x14ac:dyDescent="0.3">
      <c r="A457" s="108" t="s">
        <v>2765</v>
      </c>
      <c r="B457" s="108" t="s">
        <v>967</v>
      </c>
      <c r="C457" s="108" t="s">
        <v>2735</v>
      </c>
      <c r="D457" s="108" t="s">
        <v>969</v>
      </c>
      <c r="E457" s="108" t="s">
        <v>970</v>
      </c>
      <c r="F457" s="108" t="s">
        <v>2766</v>
      </c>
      <c r="G457" s="108" t="s">
        <v>2767</v>
      </c>
      <c r="H457" s="108" t="s">
        <v>2768</v>
      </c>
    </row>
    <row r="458" spans="1:8" x14ac:dyDescent="0.3">
      <c r="A458" s="108" t="s">
        <v>2769</v>
      </c>
      <c r="B458" s="108" t="s">
        <v>967</v>
      </c>
      <c r="C458" s="108" t="s">
        <v>2735</v>
      </c>
      <c r="D458" s="108" t="s">
        <v>969</v>
      </c>
      <c r="E458" s="108" t="s">
        <v>970</v>
      </c>
      <c r="F458" s="108" t="s">
        <v>2770</v>
      </c>
      <c r="G458" s="108" t="s">
        <v>2771</v>
      </c>
      <c r="H458" s="108" t="s">
        <v>2772</v>
      </c>
    </row>
    <row r="459" spans="1:8" x14ac:dyDescent="0.3">
      <c r="A459" s="108" t="s">
        <v>2773</v>
      </c>
      <c r="B459" s="108" t="s">
        <v>967</v>
      </c>
      <c r="C459" s="108" t="s">
        <v>2735</v>
      </c>
      <c r="D459" s="108" t="s">
        <v>969</v>
      </c>
      <c r="E459" s="108" t="s">
        <v>970</v>
      </c>
      <c r="F459" s="108" t="s">
        <v>2774</v>
      </c>
      <c r="G459" s="108" t="s">
        <v>2775</v>
      </c>
      <c r="H459" s="108" t="s">
        <v>2776</v>
      </c>
    </row>
    <row r="460" spans="1:8" x14ac:dyDescent="0.3">
      <c r="A460" s="108" t="s">
        <v>2777</v>
      </c>
      <c r="B460" s="108" t="s">
        <v>967</v>
      </c>
      <c r="C460" s="108" t="s">
        <v>2735</v>
      </c>
      <c r="D460" s="108" t="s">
        <v>969</v>
      </c>
      <c r="E460" s="108" t="s">
        <v>970</v>
      </c>
      <c r="F460" s="108" t="s">
        <v>2778</v>
      </c>
      <c r="G460" s="108" t="s">
        <v>2779</v>
      </c>
      <c r="H460" s="108" t="s">
        <v>2780</v>
      </c>
    </row>
    <row r="461" spans="1:8" x14ac:dyDescent="0.3">
      <c r="A461" s="108" t="s">
        <v>2781</v>
      </c>
      <c r="B461" s="108" t="s">
        <v>967</v>
      </c>
      <c r="C461" s="108" t="s">
        <v>2735</v>
      </c>
      <c r="D461" s="108" t="s">
        <v>969</v>
      </c>
      <c r="E461" s="108" t="s">
        <v>970</v>
      </c>
      <c r="F461" s="108" t="s">
        <v>2782</v>
      </c>
      <c r="G461" s="108" t="s">
        <v>2783</v>
      </c>
      <c r="H461" s="108" t="s">
        <v>2784</v>
      </c>
    </row>
    <row r="462" spans="1:8" x14ac:dyDescent="0.3">
      <c r="A462" s="108" t="s">
        <v>2785</v>
      </c>
      <c r="B462" s="108" t="s">
        <v>967</v>
      </c>
      <c r="C462" s="108" t="s">
        <v>2735</v>
      </c>
      <c r="D462" s="108" t="s">
        <v>969</v>
      </c>
      <c r="E462" s="108" t="s">
        <v>970</v>
      </c>
      <c r="F462" s="108" t="s">
        <v>2786</v>
      </c>
      <c r="G462" s="108" t="s">
        <v>2787</v>
      </c>
      <c r="H462" s="108" t="s">
        <v>2788</v>
      </c>
    </row>
    <row r="463" spans="1:8" x14ac:dyDescent="0.3">
      <c r="A463" s="108" t="s">
        <v>2789</v>
      </c>
      <c r="B463" s="108" t="s">
        <v>967</v>
      </c>
      <c r="C463" s="108" t="s">
        <v>2735</v>
      </c>
      <c r="D463" s="108" t="s">
        <v>969</v>
      </c>
      <c r="E463" s="108" t="s">
        <v>970</v>
      </c>
      <c r="F463" s="108" t="s">
        <v>2790</v>
      </c>
      <c r="G463" s="108" t="s">
        <v>2791</v>
      </c>
      <c r="H463" s="108" t="s">
        <v>2792</v>
      </c>
    </row>
    <row r="464" spans="1:8" x14ac:dyDescent="0.3">
      <c r="A464" s="108" t="s">
        <v>2793</v>
      </c>
      <c r="B464" s="108" t="s">
        <v>967</v>
      </c>
      <c r="C464" s="108" t="s">
        <v>2735</v>
      </c>
      <c r="D464" s="108" t="s">
        <v>969</v>
      </c>
      <c r="E464" s="108" t="s">
        <v>970</v>
      </c>
      <c r="F464" s="108" t="s">
        <v>2794</v>
      </c>
      <c r="G464" s="108" t="s">
        <v>2795</v>
      </c>
      <c r="H464" s="108" t="s">
        <v>2796</v>
      </c>
    </row>
    <row r="465" spans="1:8" x14ac:dyDescent="0.3">
      <c r="A465" s="108" t="s">
        <v>2797</v>
      </c>
      <c r="B465" s="108" t="s">
        <v>967</v>
      </c>
      <c r="C465" s="108" t="s">
        <v>2735</v>
      </c>
      <c r="D465" s="108" t="s">
        <v>969</v>
      </c>
      <c r="E465" s="108" t="s">
        <v>970</v>
      </c>
      <c r="F465" s="108" t="s">
        <v>2798</v>
      </c>
      <c r="G465" s="108" t="s">
        <v>2799</v>
      </c>
      <c r="H465" s="108" t="s">
        <v>2800</v>
      </c>
    </row>
    <row r="466" spans="1:8" x14ac:dyDescent="0.3">
      <c r="A466" s="108" t="s">
        <v>2801</v>
      </c>
      <c r="B466" s="108" t="s">
        <v>967</v>
      </c>
      <c r="C466" s="108" t="s">
        <v>2735</v>
      </c>
      <c r="D466" s="108" t="s">
        <v>969</v>
      </c>
      <c r="E466" s="108" t="s">
        <v>970</v>
      </c>
      <c r="F466" s="108" t="s">
        <v>2802</v>
      </c>
      <c r="G466" s="108" t="s">
        <v>2803</v>
      </c>
      <c r="H466" s="108" t="s">
        <v>2804</v>
      </c>
    </row>
    <row r="467" spans="1:8" x14ac:dyDescent="0.3">
      <c r="A467" s="108" t="s">
        <v>2805</v>
      </c>
      <c r="B467" s="108" t="s">
        <v>967</v>
      </c>
      <c r="C467" s="108" t="s">
        <v>2735</v>
      </c>
      <c r="D467" s="108" t="s">
        <v>969</v>
      </c>
      <c r="E467" s="108" t="s">
        <v>970</v>
      </c>
      <c r="F467" s="108" t="s">
        <v>2806</v>
      </c>
      <c r="G467" s="108" t="s">
        <v>2807</v>
      </c>
      <c r="H467" s="108" t="s">
        <v>2808</v>
      </c>
    </row>
    <row r="468" spans="1:8" x14ac:dyDescent="0.3">
      <c r="A468" s="108" t="s">
        <v>2809</v>
      </c>
      <c r="B468" s="108" t="s">
        <v>967</v>
      </c>
      <c r="C468" s="108" t="s">
        <v>2735</v>
      </c>
      <c r="D468" s="108" t="s">
        <v>969</v>
      </c>
      <c r="E468" s="108" t="s">
        <v>970</v>
      </c>
      <c r="F468" s="108" t="s">
        <v>2810</v>
      </c>
      <c r="G468" s="108" t="s">
        <v>2811</v>
      </c>
      <c r="H468" s="108" t="s">
        <v>2812</v>
      </c>
    </row>
    <row r="469" spans="1:8" x14ac:dyDescent="0.3">
      <c r="A469" s="108" t="s">
        <v>2813</v>
      </c>
      <c r="B469" s="108" t="s">
        <v>967</v>
      </c>
      <c r="C469" s="108" t="s">
        <v>2735</v>
      </c>
      <c r="D469" s="108" t="s">
        <v>969</v>
      </c>
      <c r="E469" s="108" t="s">
        <v>970</v>
      </c>
      <c r="F469" s="108" t="s">
        <v>2814</v>
      </c>
      <c r="G469" s="108" t="s">
        <v>2815</v>
      </c>
      <c r="H469" s="108" t="s">
        <v>2808</v>
      </c>
    </row>
    <row r="470" spans="1:8" x14ac:dyDescent="0.3">
      <c r="A470" s="108" t="s">
        <v>2816</v>
      </c>
      <c r="B470" s="108" t="s">
        <v>967</v>
      </c>
      <c r="C470" s="108" t="s">
        <v>2735</v>
      </c>
      <c r="D470" s="108" t="s">
        <v>969</v>
      </c>
      <c r="E470" s="108" t="s">
        <v>970</v>
      </c>
      <c r="F470" s="108" t="s">
        <v>2817</v>
      </c>
      <c r="G470" s="108" t="s">
        <v>2818</v>
      </c>
      <c r="H470" s="108" t="s">
        <v>2819</v>
      </c>
    </row>
    <row r="471" spans="1:8" x14ac:dyDescent="0.3">
      <c r="A471" s="108" t="s">
        <v>2820</v>
      </c>
      <c r="B471" s="108" t="s">
        <v>967</v>
      </c>
      <c r="C471" s="108" t="s">
        <v>2735</v>
      </c>
      <c r="D471" s="108" t="s">
        <v>969</v>
      </c>
      <c r="E471" s="108" t="s">
        <v>2445</v>
      </c>
      <c r="F471" s="108" t="s">
        <v>2821</v>
      </c>
      <c r="G471" s="108" t="s">
        <v>2822</v>
      </c>
      <c r="H471" s="108" t="s">
        <v>2823</v>
      </c>
    </row>
    <row r="472" spans="1:8" x14ac:dyDescent="0.3">
      <c r="A472" s="108" t="s">
        <v>2824</v>
      </c>
      <c r="B472" s="108" t="s">
        <v>967</v>
      </c>
      <c r="C472" s="108" t="s">
        <v>2735</v>
      </c>
      <c r="D472" s="108" t="s">
        <v>969</v>
      </c>
      <c r="E472" s="108" t="s">
        <v>970</v>
      </c>
      <c r="F472" s="108" t="s">
        <v>2825</v>
      </c>
      <c r="G472" s="108" t="s">
        <v>2826</v>
      </c>
      <c r="H472" s="108" t="s">
        <v>2827</v>
      </c>
    </row>
    <row r="473" spans="1:8" x14ac:dyDescent="0.3">
      <c r="A473" s="108" t="s">
        <v>2828</v>
      </c>
      <c r="B473" s="108" t="s">
        <v>967</v>
      </c>
      <c r="C473" s="108" t="s">
        <v>2735</v>
      </c>
      <c r="D473" s="108" t="s">
        <v>969</v>
      </c>
      <c r="E473" s="108" t="s">
        <v>970</v>
      </c>
      <c r="F473" s="108" t="s">
        <v>2829</v>
      </c>
      <c r="G473" s="108" t="s">
        <v>2830</v>
      </c>
      <c r="H473" s="108" t="s">
        <v>2831</v>
      </c>
    </row>
    <row r="474" spans="1:8" x14ac:dyDescent="0.3">
      <c r="A474" s="108" t="s">
        <v>2832</v>
      </c>
      <c r="B474" s="108" t="s">
        <v>967</v>
      </c>
      <c r="C474" s="108" t="s">
        <v>2735</v>
      </c>
      <c r="D474" s="108" t="s">
        <v>969</v>
      </c>
      <c r="E474" s="108" t="s">
        <v>970</v>
      </c>
      <c r="F474" s="108" t="s">
        <v>2833</v>
      </c>
      <c r="G474" s="108" t="s">
        <v>2834</v>
      </c>
      <c r="H474" s="108" t="s">
        <v>2835</v>
      </c>
    </row>
    <row r="475" spans="1:8" x14ac:dyDescent="0.3">
      <c r="A475" s="108" t="s">
        <v>2836</v>
      </c>
      <c r="B475" s="108" t="s">
        <v>967</v>
      </c>
      <c r="C475" s="108" t="s">
        <v>2735</v>
      </c>
      <c r="D475" s="108" t="s">
        <v>969</v>
      </c>
      <c r="E475" s="108" t="s">
        <v>970</v>
      </c>
      <c r="F475" s="108" t="s">
        <v>2837</v>
      </c>
      <c r="G475" s="108" t="s">
        <v>2838</v>
      </c>
      <c r="H475" s="108" t="s">
        <v>2839</v>
      </c>
    </row>
    <row r="476" spans="1:8" x14ac:dyDescent="0.3">
      <c r="A476" s="108" t="s">
        <v>2840</v>
      </c>
      <c r="B476" s="108" t="s">
        <v>967</v>
      </c>
      <c r="C476" s="108" t="s">
        <v>2735</v>
      </c>
      <c r="D476" s="108" t="s">
        <v>969</v>
      </c>
      <c r="E476" s="108" t="s">
        <v>970</v>
      </c>
      <c r="F476" s="108" t="s">
        <v>2841</v>
      </c>
      <c r="G476" s="108" t="s">
        <v>2842</v>
      </c>
      <c r="H476" s="108" t="s">
        <v>2843</v>
      </c>
    </row>
    <row r="477" spans="1:8" x14ac:dyDescent="0.3">
      <c r="A477" s="108" t="s">
        <v>2844</v>
      </c>
      <c r="B477" s="108" t="s">
        <v>967</v>
      </c>
      <c r="C477" s="108" t="s">
        <v>2735</v>
      </c>
      <c r="D477" s="108" t="s">
        <v>969</v>
      </c>
      <c r="E477" s="108" t="s">
        <v>970</v>
      </c>
      <c r="F477" s="108" t="s">
        <v>2845</v>
      </c>
      <c r="G477" s="108" t="s">
        <v>2846</v>
      </c>
      <c r="H477" s="108" t="s">
        <v>2847</v>
      </c>
    </row>
    <row r="478" spans="1:8" x14ac:dyDescent="0.3">
      <c r="A478" s="108" t="s">
        <v>2848</v>
      </c>
      <c r="B478" s="108" t="s">
        <v>967</v>
      </c>
      <c r="C478" s="108" t="s">
        <v>2735</v>
      </c>
      <c r="D478" s="108" t="s">
        <v>969</v>
      </c>
      <c r="E478" s="108" t="s">
        <v>970</v>
      </c>
      <c r="F478" s="108" t="s">
        <v>2849</v>
      </c>
      <c r="G478" s="108" t="s">
        <v>2850</v>
      </c>
      <c r="H478" s="108" t="s">
        <v>2851</v>
      </c>
    </row>
    <row r="479" spans="1:8" x14ac:dyDescent="0.3">
      <c r="A479" s="108" t="s">
        <v>2852</v>
      </c>
      <c r="B479" s="108" t="s">
        <v>967</v>
      </c>
      <c r="C479" s="108" t="s">
        <v>2735</v>
      </c>
      <c r="D479" s="108" t="s">
        <v>969</v>
      </c>
      <c r="E479" s="108" t="s">
        <v>970</v>
      </c>
      <c r="F479" s="108" t="s">
        <v>2853</v>
      </c>
      <c r="G479" s="108" t="s">
        <v>2854</v>
      </c>
      <c r="H479" s="108" t="s">
        <v>2855</v>
      </c>
    </row>
    <row r="480" spans="1:8" x14ac:dyDescent="0.3">
      <c r="A480" s="108" t="s">
        <v>2856</v>
      </c>
      <c r="B480" s="108" t="s">
        <v>967</v>
      </c>
      <c r="C480" s="108" t="s">
        <v>2735</v>
      </c>
      <c r="D480" s="108" t="s">
        <v>969</v>
      </c>
      <c r="E480" s="108" t="s">
        <v>970</v>
      </c>
      <c r="F480" s="108" t="s">
        <v>2857</v>
      </c>
      <c r="G480" s="108" t="s">
        <v>2858</v>
      </c>
      <c r="H480" s="108" t="s">
        <v>2859</v>
      </c>
    </row>
    <row r="481" spans="1:8" x14ac:dyDescent="0.3">
      <c r="A481" s="108" t="s">
        <v>2860</v>
      </c>
      <c r="B481" s="108" t="s">
        <v>967</v>
      </c>
      <c r="C481" s="108" t="s">
        <v>2735</v>
      </c>
      <c r="D481" s="108" t="s">
        <v>969</v>
      </c>
      <c r="E481" s="108" t="s">
        <v>970</v>
      </c>
      <c r="F481" s="108" t="s">
        <v>2861</v>
      </c>
      <c r="G481" s="108" t="s">
        <v>2862</v>
      </c>
      <c r="H481" s="108" t="s">
        <v>2863</v>
      </c>
    </row>
    <row r="482" spans="1:8" x14ac:dyDescent="0.3">
      <c r="A482" s="108" t="s">
        <v>2864</v>
      </c>
      <c r="B482" s="108" t="s">
        <v>967</v>
      </c>
      <c r="C482" s="108" t="s">
        <v>2735</v>
      </c>
      <c r="D482" s="108" t="s">
        <v>969</v>
      </c>
      <c r="E482" s="108" t="s">
        <v>970</v>
      </c>
      <c r="F482" s="108" t="s">
        <v>2865</v>
      </c>
      <c r="G482" s="108" t="s">
        <v>2866</v>
      </c>
      <c r="H482" s="108" t="s">
        <v>2867</v>
      </c>
    </row>
    <row r="483" spans="1:8" x14ac:dyDescent="0.3">
      <c r="A483" s="108" t="s">
        <v>2868</v>
      </c>
      <c r="B483" s="108" t="s">
        <v>967</v>
      </c>
      <c r="C483" s="108" t="s">
        <v>2735</v>
      </c>
      <c r="D483" s="108" t="s">
        <v>969</v>
      </c>
      <c r="E483" s="108" t="s">
        <v>970</v>
      </c>
      <c r="F483" s="108" t="s">
        <v>2869</v>
      </c>
      <c r="G483" s="108" t="s">
        <v>2870</v>
      </c>
      <c r="H483" s="108" t="s">
        <v>2871</v>
      </c>
    </row>
    <row r="484" spans="1:8" x14ac:dyDescent="0.3">
      <c r="A484" s="108" t="s">
        <v>2872</v>
      </c>
      <c r="B484" s="108" t="s">
        <v>967</v>
      </c>
      <c r="C484" s="108" t="s">
        <v>2735</v>
      </c>
      <c r="D484" s="108" t="s">
        <v>969</v>
      </c>
      <c r="E484" s="108" t="s">
        <v>970</v>
      </c>
      <c r="F484" s="108" t="s">
        <v>2873</v>
      </c>
      <c r="G484" s="108" t="s">
        <v>2874</v>
      </c>
      <c r="H484" s="108" t="s">
        <v>2875</v>
      </c>
    </row>
    <row r="485" spans="1:8" x14ac:dyDescent="0.3">
      <c r="A485" s="108" t="s">
        <v>2876</v>
      </c>
      <c r="B485" s="108" t="s">
        <v>967</v>
      </c>
      <c r="C485" s="108" t="s">
        <v>2735</v>
      </c>
      <c r="D485" s="108" t="s">
        <v>969</v>
      </c>
      <c r="E485" s="108" t="s">
        <v>970</v>
      </c>
      <c r="F485" s="108" t="s">
        <v>2877</v>
      </c>
      <c r="G485" s="108" t="s">
        <v>2878</v>
      </c>
      <c r="H485" s="108" t="s">
        <v>2879</v>
      </c>
    </row>
    <row r="486" spans="1:8" x14ac:dyDescent="0.3">
      <c r="A486" s="108" t="s">
        <v>2880</v>
      </c>
      <c r="B486" s="108" t="s">
        <v>967</v>
      </c>
      <c r="C486" s="108" t="s">
        <v>2735</v>
      </c>
      <c r="D486" s="108" t="s">
        <v>969</v>
      </c>
      <c r="E486" s="108" t="s">
        <v>970</v>
      </c>
      <c r="F486" s="108" t="s">
        <v>2881</v>
      </c>
      <c r="G486" s="108" t="s">
        <v>2882</v>
      </c>
      <c r="H486" s="108" t="s">
        <v>2883</v>
      </c>
    </row>
    <row r="487" spans="1:8" x14ac:dyDescent="0.3">
      <c r="A487" s="108" t="s">
        <v>2884</v>
      </c>
      <c r="B487" s="108" t="s">
        <v>967</v>
      </c>
      <c r="C487" s="108" t="s">
        <v>2735</v>
      </c>
      <c r="D487" s="108" t="s">
        <v>969</v>
      </c>
      <c r="E487" s="108" t="s">
        <v>970</v>
      </c>
      <c r="F487" s="108" t="s">
        <v>2885</v>
      </c>
      <c r="G487" s="108" t="s">
        <v>2886</v>
      </c>
      <c r="H487" s="108" t="s">
        <v>2887</v>
      </c>
    </row>
    <row r="488" spans="1:8" x14ac:dyDescent="0.3">
      <c r="A488" s="108" t="s">
        <v>2888</v>
      </c>
      <c r="B488" s="108" t="s">
        <v>967</v>
      </c>
      <c r="C488" s="108" t="s">
        <v>2735</v>
      </c>
      <c r="D488" s="108" t="s">
        <v>969</v>
      </c>
      <c r="E488" s="108" t="s">
        <v>970</v>
      </c>
      <c r="F488" s="108" t="s">
        <v>2889</v>
      </c>
      <c r="G488" s="108" t="s">
        <v>2890</v>
      </c>
      <c r="H488" s="108" t="s">
        <v>2891</v>
      </c>
    </row>
    <row r="489" spans="1:8" x14ac:dyDescent="0.3">
      <c r="A489" s="108" t="s">
        <v>2892</v>
      </c>
      <c r="B489" s="108" t="s">
        <v>967</v>
      </c>
      <c r="C489" s="108" t="s">
        <v>2735</v>
      </c>
      <c r="D489" s="108" t="s">
        <v>969</v>
      </c>
      <c r="E489" s="108" t="s">
        <v>970</v>
      </c>
      <c r="F489" s="108" t="s">
        <v>2893</v>
      </c>
      <c r="G489" s="108" t="s">
        <v>2894</v>
      </c>
      <c r="H489" s="108" t="s">
        <v>2895</v>
      </c>
    </row>
    <row r="490" spans="1:8" x14ac:dyDescent="0.3">
      <c r="A490" s="108" t="s">
        <v>2896</v>
      </c>
      <c r="B490" s="108" t="s">
        <v>967</v>
      </c>
      <c r="C490" s="108" t="s">
        <v>2735</v>
      </c>
      <c r="D490" s="108" t="s">
        <v>969</v>
      </c>
      <c r="E490" s="108" t="s">
        <v>970</v>
      </c>
      <c r="F490" s="108" t="s">
        <v>2897</v>
      </c>
      <c r="G490" s="108" t="s">
        <v>2898</v>
      </c>
      <c r="H490" s="108" t="s">
        <v>2899</v>
      </c>
    </row>
    <row r="491" spans="1:8" x14ac:dyDescent="0.3">
      <c r="A491" s="108" t="s">
        <v>2900</v>
      </c>
      <c r="B491" s="108" t="s">
        <v>967</v>
      </c>
      <c r="C491" s="108" t="s">
        <v>2735</v>
      </c>
      <c r="D491" s="108" t="s">
        <v>969</v>
      </c>
      <c r="E491" s="108" t="s">
        <v>970</v>
      </c>
      <c r="F491" s="108" t="s">
        <v>2901</v>
      </c>
      <c r="G491" s="108" t="s">
        <v>2902</v>
      </c>
      <c r="H491" s="108" t="s">
        <v>2903</v>
      </c>
    </row>
    <row r="492" spans="1:8" x14ac:dyDescent="0.3">
      <c r="A492" s="108" t="s">
        <v>2904</v>
      </c>
      <c r="B492" s="108" t="s">
        <v>967</v>
      </c>
      <c r="C492" s="108" t="s">
        <v>2735</v>
      </c>
      <c r="D492" s="108" t="s">
        <v>969</v>
      </c>
      <c r="E492" s="108" t="s">
        <v>970</v>
      </c>
      <c r="F492" s="108" t="s">
        <v>2905</v>
      </c>
      <c r="G492" s="108" t="s">
        <v>2906</v>
      </c>
      <c r="H492" s="108" t="s">
        <v>2907</v>
      </c>
    </row>
    <row r="493" spans="1:8" x14ac:dyDescent="0.3">
      <c r="A493" s="108" t="s">
        <v>2908</v>
      </c>
      <c r="B493" s="108" t="s">
        <v>967</v>
      </c>
      <c r="C493" s="108" t="s">
        <v>2735</v>
      </c>
      <c r="D493" s="108" t="s">
        <v>969</v>
      </c>
      <c r="E493" s="108" t="s">
        <v>2445</v>
      </c>
      <c r="F493" s="108" t="s">
        <v>2909</v>
      </c>
      <c r="G493" s="108" t="s">
        <v>2898</v>
      </c>
      <c r="H493" s="108" t="s">
        <v>2899</v>
      </c>
    </row>
    <row r="494" spans="1:8" x14ac:dyDescent="0.3">
      <c r="A494" s="108" t="s">
        <v>2910</v>
      </c>
      <c r="B494" s="108" t="s">
        <v>967</v>
      </c>
      <c r="C494" s="108" t="s">
        <v>2735</v>
      </c>
      <c r="D494" s="108" t="s">
        <v>969</v>
      </c>
      <c r="E494" s="108" t="s">
        <v>970</v>
      </c>
      <c r="F494" s="108" t="s">
        <v>2911</v>
      </c>
      <c r="G494" s="108" t="s">
        <v>2912</v>
      </c>
      <c r="H494" s="108" t="s">
        <v>2913</v>
      </c>
    </row>
    <row r="495" spans="1:8" x14ac:dyDescent="0.3">
      <c r="A495" s="108" t="s">
        <v>2914</v>
      </c>
      <c r="B495" s="108" t="s">
        <v>967</v>
      </c>
      <c r="C495" s="108" t="s">
        <v>2735</v>
      </c>
      <c r="D495" s="108" t="s">
        <v>969</v>
      </c>
      <c r="E495" s="108" t="s">
        <v>970</v>
      </c>
      <c r="F495" s="108" t="s">
        <v>2915</v>
      </c>
      <c r="G495" s="108" t="s">
        <v>2916</v>
      </c>
      <c r="H495" s="108" t="s">
        <v>2917</v>
      </c>
    </row>
    <row r="496" spans="1:8" x14ac:dyDescent="0.3">
      <c r="A496" s="108" t="s">
        <v>2918</v>
      </c>
      <c r="B496" s="108" t="s">
        <v>967</v>
      </c>
      <c r="C496" s="108" t="s">
        <v>2735</v>
      </c>
      <c r="D496" s="108" t="s">
        <v>969</v>
      </c>
      <c r="E496" s="108" t="s">
        <v>970</v>
      </c>
      <c r="F496" s="108" t="s">
        <v>2919</v>
      </c>
      <c r="G496" s="108" t="s">
        <v>2920</v>
      </c>
      <c r="H496" s="108" t="s">
        <v>2921</v>
      </c>
    </row>
    <row r="497" spans="1:8" x14ac:dyDescent="0.3">
      <c r="A497" s="108" t="s">
        <v>2922</v>
      </c>
      <c r="B497" s="108" t="s">
        <v>967</v>
      </c>
      <c r="C497" s="108" t="s">
        <v>2735</v>
      </c>
      <c r="D497" s="108" t="s">
        <v>969</v>
      </c>
      <c r="E497" s="108" t="s">
        <v>970</v>
      </c>
      <c r="F497" s="108" t="s">
        <v>2923</v>
      </c>
      <c r="G497" s="108" t="s">
        <v>2924</v>
      </c>
      <c r="H497" s="108" t="s">
        <v>2925</v>
      </c>
    </row>
    <row r="498" spans="1:8" x14ac:dyDescent="0.3">
      <c r="A498" s="108" t="s">
        <v>2926</v>
      </c>
      <c r="B498" s="108" t="s">
        <v>967</v>
      </c>
      <c r="C498" s="108" t="s">
        <v>2735</v>
      </c>
      <c r="D498" s="108" t="s">
        <v>969</v>
      </c>
      <c r="E498" s="108" t="s">
        <v>970</v>
      </c>
      <c r="F498" s="108" t="s">
        <v>2927</v>
      </c>
      <c r="G498" s="108" t="s">
        <v>2928</v>
      </c>
      <c r="H498" s="108" t="s">
        <v>2929</v>
      </c>
    </row>
    <row r="499" spans="1:8" x14ac:dyDescent="0.3">
      <c r="A499" s="108" t="s">
        <v>2930</v>
      </c>
      <c r="B499" s="108" t="s">
        <v>967</v>
      </c>
      <c r="C499" s="108" t="s">
        <v>2735</v>
      </c>
      <c r="D499" s="108" t="s">
        <v>969</v>
      </c>
      <c r="E499" s="108" t="s">
        <v>970</v>
      </c>
      <c r="F499" s="108" t="s">
        <v>2931</v>
      </c>
      <c r="G499" s="108" t="s">
        <v>2932</v>
      </c>
      <c r="H499" s="108" t="s">
        <v>2933</v>
      </c>
    </row>
    <row r="500" spans="1:8" x14ac:dyDescent="0.3">
      <c r="A500" s="108" t="s">
        <v>2934</v>
      </c>
      <c r="B500" s="108" t="s">
        <v>967</v>
      </c>
      <c r="C500" s="108" t="s">
        <v>2735</v>
      </c>
      <c r="D500" s="108" t="s">
        <v>969</v>
      </c>
      <c r="E500" s="108" t="s">
        <v>970</v>
      </c>
      <c r="F500" s="108" t="s">
        <v>2935</v>
      </c>
      <c r="G500" s="108" t="s">
        <v>2936</v>
      </c>
      <c r="H500" s="108" t="s">
        <v>2937</v>
      </c>
    </row>
    <row r="501" spans="1:8" x14ac:dyDescent="0.3">
      <c r="A501" s="108" t="s">
        <v>2938</v>
      </c>
      <c r="B501" s="108" t="s">
        <v>967</v>
      </c>
      <c r="C501" s="108" t="s">
        <v>2735</v>
      </c>
      <c r="D501" s="108" t="s">
        <v>969</v>
      </c>
      <c r="E501" s="108" t="s">
        <v>970</v>
      </c>
      <c r="F501" s="108" t="s">
        <v>2939</v>
      </c>
      <c r="G501" s="108" t="s">
        <v>2940</v>
      </c>
      <c r="H501" s="108" t="s">
        <v>2941</v>
      </c>
    </row>
    <row r="502" spans="1:8" x14ac:dyDescent="0.3">
      <c r="A502" s="108" t="s">
        <v>2942</v>
      </c>
      <c r="B502" s="108" t="s">
        <v>967</v>
      </c>
      <c r="C502" s="108" t="s">
        <v>2735</v>
      </c>
      <c r="D502" s="108" t="s">
        <v>969</v>
      </c>
      <c r="E502" s="108" t="s">
        <v>970</v>
      </c>
      <c r="F502" s="108" t="s">
        <v>2943</v>
      </c>
      <c r="G502" s="108" t="s">
        <v>2944</v>
      </c>
      <c r="H502" s="108" t="s">
        <v>2945</v>
      </c>
    </row>
    <row r="503" spans="1:8" x14ac:dyDescent="0.3">
      <c r="A503" s="108" t="s">
        <v>2946</v>
      </c>
      <c r="B503" s="108" t="s">
        <v>967</v>
      </c>
      <c r="C503" s="108" t="s">
        <v>2735</v>
      </c>
      <c r="D503" s="108" t="s">
        <v>969</v>
      </c>
      <c r="E503" s="108" t="s">
        <v>970</v>
      </c>
      <c r="F503" s="108" t="s">
        <v>2947</v>
      </c>
      <c r="G503" s="108" t="s">
        <v>2948</v>
      </c>
      <c r="H503" s="108" t="s">
        <v>2949</v>
      </c>
    </row>
    <row r="504" spans="1:8" x14ac:dyDescent="0.3">
      <c r="A504" s="108" t="s">
        <v>2950</v>
      </c>
      <c r="B504" s="108" t="s">
        <v>967</v>
      </c>
      <c r="C504" s="108" t="s">
        <v>2735</v>
      </c>
      <c r="D504" s="108" t="s">
        <v>969</v>
      </c>
      <c r="E504" s="108" t="s">
        <v>970</v>
      </c>
      <c r="F504" s="108" t="s">
        <v>2951</v>
      </c>
      <c r="G504" s="108" t="s">
        <v>2952</v>
      </c>
      <c r="H504" s="108" t="s">
        <v>2953</v>
      </c>
    </row>
    <row r="505" spans="1:8" x14ac:dyDescent="0.3">
      <c r="A505" s="108" t="s">
        <v>2954</v>
      </c>
      <c r="B505" s="108" t="s">
        <v>967</v>
      </c>
      <c r="C505" s="108" t="s">
        <v>2735</v>
      </c>
      <c r="D505" s="108" t="s">
        <v>969</v>
      </c>
      <c r="E505" s="108" t="s">
        <v>2445</v>
      </c>
      <c r="F505" s="108" t="s">
        <v>2955</v>
      </c>
      <c r="G505" s="108" t="s">
        <v>2956</v>
      </c>
      <c r="H505" s="108" t="s">
        <v>2953</v>
      </c>
    </row>
    <row r="506" spans="1:8" x14ac:dyDescent="0.3">
      <c r="A506" s="108" t="s">
        <v>2957</v>
      </c>
      <c r="B506" s="108" t="s">
        <v>967</v>
      </c>
      <c r="C506" s="108" t="s">
        <v>2735</v>
      </c>
      <c r="D506" s="108" t="s">
        <v>969</v>
      </c>
      <c r="E506" s="108" t="s">
        <v>2445</v>
      </c>
      <c r="F506" s="108" t="s">
        <v>2958</v>
      </c>
      <c r="G506" s="108" t="s">
        <v>2959</v>
      </c>
      <c r="H506" s="108" t="s">
        <v>2960</v>
      </c>
    </row>
    <row r="507" spans="1:8" x14ac:dyDescent="0.3">
      <c r="A507" s="108" t="s">
        <v>2961</v>
      </c>
      <c r="B507" s="108" t="s">
        <v>967</v>
      </c>
      <c r="C507" s="108" t="s">
        <v>2735</v>
      </c>
      <c r="D507" s="108" t="s">
        <v>969</v>
      </c>
      <c r="E507" s="108" t="s">
        <v>1123</v>
      </c>
      <c r="F507" s="108" t="s">
        <v>2962</v>
      </c>
      <c r="G507" s="108" t="s">
        <v>2963</v>
      </c>
      <c r="H507" s="108" t="s">
        <v>2964</v>
      </c>
    </row>
    <row r="508" spans="1:8" x14ac:dyDescent="0.3">
      <c r="A508" s="108" t="s">
        <v>2966</v>
      </c>
      <c r="B508" s="108" t="s">
        <v>967</v>
      </c>
      <c r="C508" s="108" t="s">
        <v>2735</v>
      </c>
      <c r="D508" s="108" t="s">
        <v>969</v>
      </c>
      <c r="E508" s="108" t="s">
        <v>1123</v>
      </c>
      <c r="F508" s="108" t="s">
        <v>2967</v>
      </c>
      <c r="G508" s="108" t="s">
        <v>2968</v>
      </c>
      <c r="H508" s="108" t="s">
        <v>2969</v>
      </c>
    </row>
    <row r="509" spans="1:8" x14ac:dyDescent="0.3">
      <c r="A509" s="108" t="s">
        <v>2965</v>
      </c>
      <c r="B509" s="108" t="s">
        <v>967</v>
      </c>
      <c r="C509" s="108" t="s">
        <v>2735</v>
      </c>
      <c r="D509" s="108" t="s">
        <v>969</v>
      </c>
      <c r="E509" s="108" t="s">
        <v>970</v>
      </c>
      <c r="F509" s="108" t="s">
        <v>2970</v>
      </c>
      <c r="G509" s="108" t="s">
        <v>2963</v>
      </c>
      <c r="H509" s="108" t="s">
        <v>2964</v>
      </c>
    </row>
    <row r="510" spans="1:8" x14ac:dyDescent="0.3">
      <c r="A510" s="108" t="s">
        <v>2971</v>
      </c>
      <c r="B510" s="108" t="s">
        <v>967</v>
      </c>
      <c r="C510" s="108" t="s">
        <v>2735</v>
      </c>
      <c r="D510" s="108" t="s">
        <v>969</v>
      </c>
      <c r="E510" s="108" t="s">
        <v>970</v>
      </c>
      <c r="F510" s="108" t="s">
        <v>2972</v>
      </c>
      <c r="G510" s="108" t="s">
        <v>2973</v>
      </c>
      <c r="H510" s="108" t="s">
        <v>2974</v>
      </c>
    </row>
    <row r="511" spans="1:8" x14ac:dyDescent="0.3">
      <c r="A511" s="108" t="s">
        <v>2975</v>
      </c>
      <c r="B511" s="108" t="s">
        <v>967</v>
      </c>
      <c r="C511" s="108" t="s">
        <v>2735</v>
      </c>
      <c r="D511" s="108" t="s">
        <v>969</v>
      </c>
      <c r="E511" s="108" t="s">
        <v>970</v>
      </c>
      <c r="F511" s="108" t="s">
        <v>2976</v>
      </c>
      <c r="G511" s="108" t="s">
        <v>2977</v>
      </c>
      <c r="H511" s="108" t="s">
        <v>2978</v>
      </c>
    </row>
    <row r="512" spans="1:8" x14ac:dyDescent="0.3">
      <c r="A512" s="108" t="s">
        <v>2979</v>
      </c>
      <c r="B512" s="108" t="s">
        <v>967</v>
      </c>
      <c r="C512" s="108" t="s">
        <v>2735</v>
      </c>
      <c r="D512" s="108" t="s">
        <v>969</v>
      </c>
      <c r="E512" s="108" t="s">
        <v>2445</v>
      </c>
      <c r="F512" s="108" t="s">
        <v>2980</v>
      </c>
      <c r="G512" s="108" t="s">
        <v>2981</v>
      </c>
      <c r="H512" s="108" t="s">
        <v>2982</v>
      </c>
    </row>
    <row r="513" spans="1:8" x14ac:dyDescent="0.3">
      <c r="A513" s="108" t="s">
        <v>2983</v>
      </c>
      <c r="B513" s="108" t="s">
        <v>967</v>
      </c>
      <c r="C513" s="108" t="s">
        <v>2735</v>
      </c>
      <c r="D513" s="108" t="s">
        <v>969</v>
      </c>
      <c r="E513" s="108" t="s">
        <v>970</v>
      </c>
      <c r="F513" s="108" t="s">
        <v>2984</v>
      </c>
      <c r="G513" s="108" t="s">
        <v>2985</v>
      </c>
      <c r="H513" s="108" t="s">
        <v>2986</v>
      </c>
    </row>
    <row r="514" spans="1:8" x14ac:dyDescent="0.3">
      <c r="A514" s="108" t="s">
        <v>2987</v>
      </c>
      <c r="B514" s="108" t="s">
        <v>967</v>
      </c>
      <c r="C514" s="108" t="s">
        <v>2735</v>
      </c>
      <c r="D514" s="108" t="s">
        <v>969</v>
      </c>
      <c r="E514" s="108" t="s">
        <v>970</v>
      </c>
      <c r="F514" s="108" t="s">
        <v>2988</v>
      </c>
      <c r="G514" s="108" t="s">
        <v>2989</v>
      </c>
      <c r="H514" s="108" t="s">
        <v>2990</v>
      </c>
    </row>
    <row r="515" spans="1:8" x14ac:dyDescent="0.3">
      <c r="A515" s="108" t="s">
        <v>2991</v>
      </c>
      <c r="B515" s="108" t="s">
        <v>967</v>
      </c>
      <c r="C515" s="108" t="s">
        <v>2735</v>
      </c>
      <c r="D515" s="108" t="s">
        <v>969</v>
      </c>
      <c r="E515" s="108" t="s">
        <v>970</v>
      </c>
      <c r="F515" s="108" t="s">
        <v>2992</v>
      </c>
      <c r="G515" s="108" t="s">
        <v>2993</v>
      </c>
      <c r="H515" s="108" t="s">
        <v>2994</v>
      </c>
    </row>
    <row r="516" spans="1:8" x14ac:dyDescent="0.3">
      <c r="A516" s="108" t="s">
        <v>2995</v>
      </c>
      <c r="B516" s="108" t="s">
        <v>967</v>
      </c>
      <c r="C516" s="108" t="s">
        <v>2735</v>
      </c>
      <c r="D516" s="108" t="s">
        <v>969</v>
      </c>
      <c r="E516" s="108" t="s">
        <v>970</v>
      </c>
      <c r="F516" s="108" t="s">
        <v>2996</v>
      </c>
      <c r="G516" s="108" t="s">
        <v>2997</v>
      </c>
      <c r="H516" s="108" t="s">
        <v>2998</v>
      </c>
    </row>
    <row r="517" spans="1:8" x14ac:dyDescent="0.3">
      <c r="A517" s="108" t="s">
        <v>2999</v>
      </c>
      <c r="B517" s="108" t="s">
        <v>967</v>
      </c>
      <c r="C517" s="108" t="s">
        <v>2735</v>
      </c>
      <c r="D517" s="108" t="s">
        <v>969</v>
      </c>
      <c r="E517" s="108" t="s">
        <v>970</v>
      </c>
      <c r="F517" s="108" t="s">
        <v>3000</v>
      </c>
      <c r="G517" s="108" t="s">
        <v>3001</v>
      </c>
      <c r="H517" s="108" t="s">
        <v>3002</v>
      </c>
    </row>
    <row r="518" spans="1:8" x14ac:dyDescent="0.3">
      <c r="A518" s="108" t="s">
        <v>3003</v>
      </c>
      <c r="B518" s="108" t="s">
        <v>967</v>
      </c>
      <c r="C518" s="108" t="s">
        <v>2735</v>
      </c>
      <c r="D518" s="108" t="s">
        <v>969</v>
      </c>
      <c r="E518" s="108" t="s">
        <v>970</v>
      </c>
      <c r="F518" s="108" t="s">
        <v>3004</v>
      </c>
      <c r="G518" s="108" t="s">
        <v>3005</v>
      </c>
      <c r="H518" s="108" t="s">
        <v>3006</v>
      </c>
    </row>
    <row r="519" spans="1:8" x14ac:dyDescent="0.3">
      <c r="A519" s="108" t="s">
        <v>3007</v>
      </c>
      <c r="B519" s="108" t="s">
        <v>967</v>
      </c>
      <c r="C519" s="108" t="s">
        <v>2735</v>
      </c>
      <c r="D519" s="108" t="s">
        <v>969</v>
      </c>
      <c r="E519" s="108" t="s">
        <v>970</v>
      </c>
      <c r="F519" s="108" t="s">
        <v>3008</v>
      </c>
      <c r="G519" s="108" t="s">
        <v>3009</v>
      </c>
      <c r="H519" s="108" t="s">
        <v>3010</v>
      </c>
    </row>
    <row r="520" spans="1:8" x14ac:dyDescent="0.3">
      <c r="A520" s="108" t="s">
        <v>3011</v>
      </c>
      <c r="B520" s="108" t="s">
        <v>967</v>
      </c>
      <c r="C520" s="108" t="s">
        <v>2735</v>
      </c>
      <c r="D520" s="108" t="s">
        <v>969</v>
      </c>
      <c r="E520" s="108" t="s">
        <v>970</v>
      </c>
      <c r="F520" s="108" t="s">
        <v>3012</v>
      </c>
      <c r="G520" s="108" t="s">
        <v>3013</v>
      </c>
      <c r="H520" s="108" t="s">
        <v>3014</v>
      </c>
    </row>
    <row r="521" spans="1:8" x14ac:dyDescent="0.3">
      <c r="A521" s="108" t="s">
        <v>3015</v>
      </c>
      <c r="B521" s="108" t="s">
        <v>967</v>
      </c>
      <c r="C521" s="108" t="s">
        <v>2735</v>
      </c>
      <c r="D521" s="108" t="s">
        <v>969</v>
      </c>
      <c r="E521" s="108" t="s">
        <v>970</v>
      </c>
      <c r="F521" s="108" t="s">
        <v>3016</v>
      </c>
      <c r="G521" s="108" t="s">
        <v>3017</v>
      </c>
      <c r="H521" s="108" t="s">
        <v>3018</v>
      </c>
    </row>
    <row r="522" spans="1:8" x14ac:dyDescent="0.3">
      <c r="A522" s="108" t="s">
        <v>3019</v>
      </c>
      <c r="B522" s="108" t="s">
        <v>967</v>
      </c>
      <c r="C522" s="108" t="s">
        <v>2735</v>
      </c>
      <c r="D522" s="108" t="s">
        <v>969</v>
      </c>
      <c r="E522" s="108" t="s">
        <v>970</v>
      </c>
      <c r="F522" s="108" t="s">
        <v>3020</v>
      </c>
      <c r="G522" s="108" t="s">
        <v>3021</v>
      </c>
      <c r="H522" s="108" t="s">
        <v>3022</v>
      </c>
    </row>
    <row r="523" spans="1:8" x14ac:dyDescent="0.3">
      <c r="A523" s="108" t="s">
        <v>3023</v>
      </c>
      <c r="B523" s="108" t="s">
        <v>967</v>
      </c>
      <c r="C523" s="108" t="s">
        <v>2735</v>
      </c>
      <c r="D523" s="108" t="s">
        <v>969</v>
      </c>
      <c r="E523" s="108" t="s">
        <v>970</v>
      </c>
      <c r="F523" s="108" t="s">
        <v>3024</v>
      </c>
      <c r="G523" s="108" t="s">
        <v>3025</v>
      </c>
      <c r="H523" s="108" t="s">
        <v>3026</v>
      </c>
    </row>
    <row r="524" spans="1:8" x14ac:dyDescent="0.3">
      <c r="A524" s="108" t="s">
        <v>3027</v>
      </c>
      <c r="B524" s="108" t="s">
        <v>967</v>
      </c>
      <c r="C524" s="108" t="s">
        <v>2735</v>
      </c>
      <c r="D524" s="108" t="s">
        <v>969</v>
      </c>
      <c r="E524" s="108" t="s">
        <v>970</v>
      </c>
      <c r="F524" s="108" t="s">
        <v>3028</v>
      </c>
      <c r="G524" s="108" t="s">
        <v>3029</v>
      </c>
      <c r="H524" s="108" t="s">
        <v>3030</v>
      </c>
    </row>
    <row r="525" spans="1:8" x14ac:dyDescent="0.3">
      <c r="A525" s="108" t="s">
        <v>3031</v>
      </c>
      <c r="B525" s="108" t="s">
        <v>967</v>
      </c>
      <c r="C525" s="108" t="s">
        <v>2735</v>
      </c>
      <c r="D525" s="108" t="s">
        <v>969</v>
      </c>
      <c r="E525" s="108" t="s">
        <v>970</v>
      </c>
      <c r="F525" s="108" t="s">
        <v>3032</v>
      </c>
      <c r="G525" s="108" t="s">
        <v>3033</v>
      </c>
      <c r="H525" s="108" t="s">
        <v>3034</v>
      </c>
    </row>
    <row r="526" spans="1:8" x14ac:dyDescent="0.3">
      <c r="A526" s="108" t="s">
        <v>3035</v>
      </c>
      <c r="B526" s="108" t="s">
        <v>967</v>
      </c>
      <c r="C526" s="108" t="s">
        <v>2735</v>
      </c>
      <c r="D526" s="108" t="s">
        <v>969</v>
      </c>
      <c r="E526" s="108" t="s">
        <v>970</v>
      </c>
      <c r="F526" s="108" t="s">
        <v>3036</v>
      </c>
      <c r="G526" s="108" t="s">
        <v>3037</v>
      </c>
      <c r="H526" s="108" t="s">
        <v>3038</v>
      </c>
    </row>
    <row r="527" spans="1:8" x14ac:dyDescent="0.3">
      <c r="A527" s="108" t="s">
        <v>3039</v>
      </c>
      <c r="B527" s="108" t="s">
        <v>967</v>
      </c>
      <c r="C527" s="108" t="s">
        <v>2735</v>
      </c>
      <c r="D527" s="108" t="s">
        <v>969</v>
      </c>
      <c r="E527" s="108" t="s">
        <v>970</v>
      </c>
      <c r="F527" s="108" t="s">
        <v>3040</v>
      </c>
      <c r="G527" s="108" t="s">
        <v>3041</v>
      </c>
      <c r="H527" s="108" t="s">
        <v>3042</v>
      </c>
    </row>
    <row r="528" spans="1:8" x14ac:dyDescent="0.3">
      <c r="A528" s="108" t="s">
        <v>3043</v>
      </c>
      <c r="B528" s="108" t="s">
        <v>967</v>
      </c>
      <c r="C528" s="108" t="s">
        <v>2735</v>
      </c>
      <c r="D528" s="108" t="s">
        <v>969</v>
      </c>
      <c r="E528" s="108" t="s">
        <v>970</v>
      </c>
      <c r="F528" s="108" t="s">
        <v>3044</v>
      </c>
      <c r="G528" s="108" t="s">
        <v>3045</v>
      </c>
      <c r="H528" s="108" t="s">
        <v>3046</v>
      </c>
    </row>
    <row r="529" spans="1:8" x14ac:dyDescent="0.3">
      <c r="A529" s="108" t="s">
        <v>3047</v>
      </c>
      <c r="B529" s="108" t="s">
        <v>967</v>
      </c>
      <c r="C529" s="108" t="s">
        <v>2735</v>
      </c>
      <c r="D529" s="108" t="s">
        <v>1880</v>
      </c>
      <c r="E529" s="108" t="s">
        <v>970</v>
      </c>
      <c r="F529" s="108" t="s">
        <v>3048</v>
      </c>
      <c r="G529" s="108" t="s">
        <v>3049</v>
      </c>
      <c r="H529" s="108" t="s">
        <v>3050</v>
      </c>
    </row>
    <row r="530" spans="1:8" x14ac:dyDescent="0.3">
      <c r="A530" s="108" t="s">
        <v>3051</v>
      </c>
      <c r="B530" s="108" t="s">
        <v>967</v>
      </c>
      <c r="C530" s="108" t="s">
        <v>2735</v>
      </c>
      <c r="D530" s="108" t="s">
        <v>1880</v>
      </c>
      <c r="E530" s="108" t="s">
        <v>970</v>
      </c>
      <c r="F530" s="108" t="s">
        <v>3052</v>
      </c>
      <c r="G530" s="108" t="s">
        <v>3053</v>
      </c>
      <c r="H530" s="108" t="s">
        <v>2742</v>
      </c>
    </row>
    <row r="531" spans="1:8" x14ac:dyDescent="0.3">
      <c r="A531" s="108" t="s">
        <v>3054</v>
      </c>
      <c r="B531" s="108" t="s">
        <v>967</v>
      </c>
      <c r="C531" s="108" t="s">
        <v>2735</v>
      </c>
      <c r="D531" s="108" t="s">
        <v>1880</v>
      </c>
      <c r="E531" s="108" t="s">
        <v>970</v>
      </c>
      <c r="F531" s="108" t="s">
        <v>3055</v>
      </c>
      <c r="G531" s="108" t="s">
        <v>3056</v>
      </c>
      <c r="H531" s="108" t="s">
        <v>3057</v>
      </c>
    </row>
    <row r="532" spans="1:8" x14ac:dyDescent="0.3">
      <c r="A532" s="108" t="s">
        <v>3058</v>
      </c>
      <c r="B532" s="108" t="s">
        <v>967</v>
      </c>
      <c r="C532" s="108" t="s">
        <v>2735</v>
      </c>
      <c r="D532" s="108" t="s">
        <v>1880</v>
      </c>
      <c r="E532" s="108" t="s">
        <v>970</v>
      </c>
      <c r="F532" s="108" t="s">
        <v>3059</v>
      </c>
      <c r="G532" s="108" t="s">
        <v>3060</v>
      </c>
      <c r="H532" s="108" t="s">
        <v>3061</v>
      </c>
    </row>
    <row r="533" spans="1:8" x14ac:dyDescent="0.3">
      <c r="A533" s="108" t="s">
        <v>3062</v>
      </c>
      <c r="B533" s="108" t="s">
        <v>967</v>
      </c>
      <c r="C533" s="108" t="s">
        <v>2735</v>
      </c>
      <c r="D533" s="108" t="s">
        <v>1880</v>
      </c>
      <c r="E533" s="108" t="s">
        <v>970</v>
      </c>
      <c r="F533" s="108" t="s">
        <v>3063</v>
      </c>
      <c r="G533" s="108" t="s">
        <v>3064</v>
      </c>
      <c r="H533" s="108" t="s">
        <v>3065</v>
      </c>
    </row>
    <row r="534" spans="1:8" x14ac:dyDescent="0.3">
      <c r="A534" s="108" t="s">
        <v>3066</v>
      </c>
      <c r="B534" s="108" t="s">
        <v>967</v>
      </c>
      <c r="C534" s="108" t="s">
        <v>2735</v>
      </c>
      <c r="D534" s="108" t="s">
        <v>1880</v>
      </c>
      <c r="E534" s="108" t="s">
        <v>970</v>
      </c>
      <c r="F534" s="108" t="s">
        <v>3067</v>
      </c>
      <c r="G534" s="108" t="s">
        <v>3068</v>
      </c>
      <c r="H534" s="108" t="s">
        <v>3069</v>
      </c>
    </row>
    <row r="535" spans="1:8" x14ac:dyDescent="0.3">
      <c r="A535" s="108" t="s">
        <v>3070</v>
      </c>
      <c r="B535" s="108" t="s">
        <v>967</v>
      </c>
      <c r="C535" s="108" t="s">
        <v>2735</v>
      </c>
      <c r="D535" s="108" t="s">
        <v>1880</v>
      </c>
      <c r="E535" s="108" t="s">
        <v>970</v>
      </c>
      <c r="F535" s="108" t="s">
        <v>3071</v>
      </c>
      <c r="G535" s="108" t="s">
        <v>3072</v>
      </c>
      <c r="H535" s="108" t="s">
        <v>3073</v>
      </c>
    </row>
    <row r="536" spans="1:8" x14ac:dyDescent="0.3">
      <c r="A536" s="108" t="s">
        <v>3074</v>
      </c>
      <c r="B536" s="108" t="s">
        <v>967</v>
      </c>
      <c r="C536" s="108" t="s">
        <v>2735</v>
      </c>
      <c r="D536" s="108" t="s">
        <v>1880</v>
      </c>
      <c r="E536" s="108" t="s">
        <v>970</v>
      </c>
      <c r="F536" s="108" t="s">
        <v>3075</v>
      </c>
      <c r="G536" s="108" t="s">
        <v>3076</v>
      </c>
      <c r="H536" s="108" t="s">
        <v>3077</v>
      </c>
    </row>
    <row r="537" spans="1:8" x14ac:dyDescent="0.3">
      <c r="A537" s="108" t="s">
        <v>3078</v>
      </c>
      <c r="B537" s="108" t="s">
        <v>967</v>
      </c>
      <c r="C537" s="108" t="s">
        <v>2735</v>
      </c>
      <c r="D537" s="108" t="s">
        <v>1880</v>
      </c>
      <c r="E537" s="108" t="s">
        <v>970</v>
      </c>
      <c r="F537" s="108" t="s">
        <v>3079</v>
      </c>
      <c r="G537" s="108" t="s">
        <v>3080</v>
      </c>
      <c r="H537" s="108" t="s">
        <v>3081</v>
      </c>
    </row>
    <row r="538" spans="1:8" x14ac:dyDescent="0.3">
      <c r="A538" s="108" t="s">
        <v>3082</v>
      </c>
      <c r="B538" s="108" t="s">
        <v>967</v>
      </c>
      <c r="C538" s="108" t="s">
        <v>2735</v>
      </c>
      <c r="D538" s="108" t="s">
        <v>1880</v>
      </c>
      <c r="E538" s="108" t="s">
        <v>970</v>
      </c>
      <c r="F538" s="108" t="s">
        <v>3083</v>
      </c>
      <c r="G538" s="108" t="s">
        <v>3084</v>
      </c>
      <c r="H538" s="108" t="s">
        <v>3085</v>
      </c>
    </row>
    <row r="539" spans="1:8" x14ac:dyDescent="0.3">
      <c r="A539" s="108" t="s">
        <v>3086</v>
      </c>
      <c r="B539" s="108" t="s">
        <v>967</v>
      </c>
      <c r="C539" s="108" t="s">
        <v>2735</v>
      </c>
      <c r="D539" s="108" t="s">
        <v>1880</v>
      </c>
      <c r="E539" s="108" t="s">
        <v>970</v>
      </c>
      <c r="F539" s="108" t="s">
        <v>3087</v>
      </c>
      <c r="G539" s="108" t="s">
        <v>3088</v>
      </c>
      <c r="H539" s="108" t="s">
        <v>3089</v>
      </c>
    </row>
    <row r="540" spans="1:8" x14ac:dyDescent="0.3">
      <c r="A540" s="108" t="s">
        <v>3090</v>
      </c>
      <c r="B540" s="108" t="s">
        <v>967</v>
      </c>
      <c r="C540" s="108" t="s">
        <v>2735</v>
      </c>
      <c r="D540" s="108" t="s">
        <v>1880</v>
      </c>
      <c r="E540" s="108" t="s">
        <v>970</v>
      </c>
      <c r="F540" s="108" t="s">
        <v>3091</v>
      </c>
      <c r="G540" s="108" t="s">
        <v>3092</v>
      </c>
      <c r="H540" s="108" t="s">
        <v>3093</v>
      </c>
    </row>
    <row r="541" spans="1:8" x14ac:dyDescent="0.3">
      <c r="A541" s="108" t="s">
        <v>3094</v>
      </c>
      <c r="B541" s="108" t="s">
        <v>967</v>
      </c>
      <c r="C541" s="108" t="s">
        <v>2735</v>
      </c>
      <c r="D541" s="108" t="s">
        <v>1880</v>
      </c>
      <c r="E541" s="108" t="s">
        <v>970</v>
      </c>
      <c r="F541" s="108" t="s">
        <v>3095</v>
      </c>
      <c r="G541" s="108" t="s">
        <v>3096</v>
      </c>
      <c r="H541" s="108" t="s">
        <v>3097</v>
      </c>
    </row>
    <row r="542" spans="1:8" x14ac:dyDescent="0.3">
      <c r="A542" s="108" t="s">
        <v>3098</v>
      </c>
      <c r="B542" s="108" t="s">
        <v>967</v>
      </c>
      <c r="C542" s="108" t="s">
        <v>2735</v>
      </c>
      <c r="D542" s="108" t="s">
        <v>1880</v>
      </c>
      <c r="E542" s="108" t="s">
        <v>970</v>
      </c>
      <c r="F542" s="108" t="s">
        <v>3099</v>
      </c>
      <c r="G542" s="108" t="s">
        <v>3100</v>
      </c>
      <c r="H542" s="108" t="s">
        <v>3101</v>
      </c>
    </row>
    <row r="543" spans="1:8" x14ac:dyDescent="0.3">
      <c r="A543" s="108" t="s">
        <v>3102</v>
      </c>
      <c r="B543" s="108" t="s">
        <v>967</v>
      </c>
      <c r="C543" s="108" t="s">
        <v>2735</v>
      </c>
      <c r="D543" s="108" t="s">
        <v>1880</v>
      </c>
      <c r="E543" s="108" t="s">
        <v>970</v>
      </c>
      <c r="F543" s="108" t="s">
        <v>3103</v>
      </c>
      <c r="G543" s="108" t="s">
        <v>3104</v>
      </c>
      <c r="H543" s="108" t="s">
        <v>3105</v>
      </c>
    </row>
    <row r="544" spans="1:8" x14ac:dyDescent="0.3">
      <c r="A544" s="108" t="s">
        <v>3106</v>
      </c>
      <c r="B544" s="108" t="s">
        <v>967</v>
      </c>
      <c r="C544" s="108" t="s">
        <v>2735</v>
      </c>
      <c r="D544" s="108" t="s">
        <v>1880</v>
      </c>
      <c r="E544" s="108" t="s">
        <v>970</v>
      </c>
      <c r="F544" s="108" t="s">
        <v>3107</v>
      </c>
      <c r="G544" s="108" t="s">
        <v>3108</v>
      </c>
      <c r="H544" s="108" t="s">
        <v>3109</v>
      </c>
    </row>
    <row r="545" spans="1:8" x14ac:dyDescent="0.3">
      <c r="A545" s="108" t="s">
        <v>3110</v>
      </c>
      <c r="B545" s="108" t="s">
        <v>967</v>
      </c>
      <c r="C545" s="108" t="s">
        <v>2735</v>
      </c>
      <c r="D545" s="108" t="s">
        <v>1880</v>
      </c>
      <c r="E545" s="108" t="s">
        <v>970</v>
      </c>
      <c r="F545" s="108" t="s">
        <v>3111</v>
      </c>
      <c r="G545" s="108" t="s">
        <v>3112</v>
      </c>
      <c r="H545" s="108" t="s">
        <v>3113</v>
      </c>
    </row>
    <row r="546" spans="1:8" x14ac:dyDescent="0.3">
      <c r="A546" s="108" t="s">
        <v>3114</v>
      </c>
      <c r="B546" s="108" t="s">
        <v>967</v>
      </c>
      <c r="C546" s="108" t="s">
        <v>2735</v>
      </c>
      <c r="D546" s="108" t="s">
        <v>1880</v>
      </c>
      <c r="E546" s="108" t="s">
        <v>970</v>
      </c>
      <c r="F546" s="108" t="s">
        <v>3115</v>
      </c>
      <c r="G546" s="108" t="s">
        <v>3116</v>
      </c>
      <c r="H546" s="108" t="s">
        <v>3117</v>
      </c>
    </row>
    <row r="547" spans="1:8" x14ac:dyDescent="0.3">
      <c r="A547" s="108" t="s">
        <v>3118</v>
      </c>
      <c r="B547" s="108" t="s">
        <v>967</v>
      </c>
      <c r="C547" s="108" t="s">
        <v>2735</v>
      </c>
      <c r="D547" s="108" t="s">
        <v>1880</v>
      </c>
      <c r="E547" s="108" t="s">
        <v>970</v>
      </c>
      <c r="F547" s="108" t="s">
        <v>3119</v>
      </c>
      <c r="G547" s="108" t="s">
        <v>3120</v>
      </c>
      <c r="H547" s="108" t="s">
        <v>3121</v>
      </c>
    </row>
    <row r="548" spans="1:8" x14ac:dyDescent="0.3">
      <c r="A548" s="108" t="s">
        <v>3122</v>
      </c>
      <c r="B548" s="108" t="s">
        <v>967</v>
      </c>
      <c r="C548" s="108" t="s">
        <v>2735</v>
      </c>
      <c r="D548" s="108" t="s">
        <v>1880</v>
      </c>
      <c r="E548" s="108" t="s">
        <v>970</v>
      </c>
      <c r="F548" s="108" t="s">
        <v>3123</v>
      </c>
      <c r="G548" s="108" t="s">
        <v>3124</v>
      </c>
      <c r="H548" s="108" t="s">
        <v>3125</v>
      </c>
    </row>
    <row r="549" spans="1:8" x14ac:dyDescent="0.3">
      <c r="A549" s="108" t="s">
        <v>3126</v>
      </c>
      <c r="B549" s="108" t="s">
        <v>967</v>
      </c>
      <c r="C549" s="108" t="s">
        <v>3127</v>
      </c>
      <c r="D549" s="108" t="s">
        <v>969</v>
      </c>
      <c r="E549" s="108" t="s">
        <v>970</v>
      </c>
      <c r="F549" s="108" t="s">
        <v>3128</v>
      </c>
      <c r="G549" s="108" t="s">
        <v>3129</v>
      </c>
      <c r="H549" s="108" t="s">
        <v>3130</v>
      </c>
    </row>
    <row r="550" spans="1:8" x14ac:dyDescent="0.3">
      <c r="A550" s="108" t="s">
        <v>3131</v>
      </c>
      <c r="B550" s="108" t="s">
        <v>967</v>
      </c>
      <c r="C550" s="108" t="s">
        <v>3127</v>
      </c>
      <c r="D550" s="108" t="s">
        <v>969</v>
      </c>
      <c r="E550" s="108" t="s">
        <v>970</v>
      </c>
      <c r="F550" s="108" t="s">
        <v>3132</v>
      </c>
      <c r="G550" s="108" t="s">
        <v>3133</v>
      </c>
      <c r="H550" s="108" t="s">
        <v>3134</v>
      </c>
    </row>
    <row r="551" spans="1:8" x14ac:dyDescent="0.3">
      <c r="A551" s="108" t="s">
        <v>3135</v>
      </c>
      <c r="B551" s="108" t="s">
        <v>967</v>
      </c>
      <c r="C551" s="108" t="s">
        <v>3127</v>
      </c>
      <c r="D551" s="108" t="s">
        <v>969</v>
      </c>
      <c r="E551" s="108" t="s">
        <v>970</v>
      </c>
      <c r="F551" s="108" t="s">
        <v>3136</v>
      </c>
      <c r="G551" s="108" t="s">
        <v>3137</v>
      </c>
      <c r="H551" s="108" t="s">
        <v>3138</v>
      </c>
    </row>
    <row r="552" spans="1:8" x14ac:dyDescent="0.3">
      <c r="A552" s="108" t="s">
        <v>3139</v>
      </c>
      <c r="B552" s="108" t="s">
        <v>967</v>
      </c>
      <c r="C552" s="108" t="s">
        <v>3127</v>
      </c>
      <c r="D552" s="108" t="s">
        <v>969</v>
      </c>
      <c r="E552" s="108" t="s">
        <v>970</v>
      </c>
      <c r="F552" s="108" t="s">
        <v>3140</v>
      </c>
      <c r="G552" s="108" t="s">
        <v>3141</v>
      </c>
      <c r="H552" s="108" t="s">
        <v>3142</v>
      </c>
    </row>
    <row r="553" spans="1:8" x14ac:dyDescent="0.3">
      <c r="A553" s="108" t="s">
        <v>3143</v>
      </c>
      <c r="B553" s="108" t="s">
        <v>967</v>
      </c>
      <c r="C553" s="108" t="s">
        <v>3127</v>
      </c>
      <c r="D553" s="108" t="s">
        <v>969</v>
      </c>
      <c r="E553" s="108" t="s">
        <v>970</v>
      </c>
      <c r="F553" s="108" t="s">
        <v>3144</v>
      </c>
      <c r="G553" s="108" t="s">
        <v>3145</v>
      </c>
      <c r="H553" s="108" t="s">
        <v>3146</v>
      </c>
    </row>
    <row r="554" spans="1:8" x14ac:dyDescent="0.3">
      <c r="A554" s="108" t="s">
        <v>3147</v>
      </c>
      <c r="B554" s="108" t="s">
        <v>967</v>
      </c>
      <c r="C554" s="108" t="s">
        <v>3127</v>
      </c>
      <c r="D554" s="108" t="s">
        <v>969</v>
      </c>
      <c r="E554" s="108" t="s">
        <v>970</v>
      </c>
      <c r="F554" s="108" t="s">
        <v>3148</v>
      </c>
      <c r="G554" s="108" t="s">
        <v>3149</v>
      </c>
      <c r="H554" s="108" t="s">
        <v>3150</v>
      </c>
    </row>
    <row r="555" spans="1:8" x14ac:dyDescent="0.3">
      <c r="A555" s="108" t="s">
        <v>3151</v>
      </c>
      <c r="B555" s="108" t="s">
        <v>967</v>
      </c>
      <c r="C555" s="108" t="s">
        <v>3127</v>
      </c>
      <c r="D555" s="108" t="s">
        <v>969</v>
      </c>
      <c r="E555" s="108" t="s">
        <v>970</v>
      </c>
      <c r="F555" s="108" t="s">
        <v>3152</v>
      </c>
      <c r="G555" s="108" t="s">
        <v>3153</v>
      </c>
      <c r="H555" s="108" t="s">
        <v>3154</v>
      </c>
    </row>
    <row r="556" spans="1:8" x14ac:dyDescent="0.3">
      <c r="A556" s="108" t="s">
        <v>3155</v>
      </c>
      <c r="B556" s="108" t="s">
        <v>967</v>
      </c>
      <c r="C556" s="108" t="s">
        <v>3127</v>
      </c>
      <c r="D556" s="108" t="s">
        <v>969</v>
      </c>
      <c r="E556" s="108" t="s">
        <v>970</v>
      </c>
      <c r="F556" s="108" t="s">
        <v>3156</v>
      </c>
      <c r="G556" s="108" t="s">
        <v>3157</v>
      </c>
      <c r="H556" s="108" t="s">
        <v>3158</v>
      </c>
    </row>
    <row r="557" spans="1:8" x14ac:dyDescent="0.3">
      <c r="A557" s="108" t="s">
        <v>3159</v>
      </c>
      <c r="B557" s="108" t="s">
        <v>967</v>
      </c>
      <c r="C557" s="108" t="s">
        <v>3127</v>
      </c>
      <c r="D557" s="108" t="s">
        <v>969</v>
      </c>
      <c r="E557" s="108" t="s">
        <v>970</v>
      </c>
      <c r="F557" s="108" t="s">
        <v>3160</v>
      </c>
      <c r="G557" s="108" t="s">
        <v>3161</v>
      </c>
      <c r="H557" s="108" t="s">
        <v>3162</v>
      </c>
    </row>
    <row r="558" spans="1:8" x14ac:dyDescent="0.3">
      <c r="A558" s="108" t="s">
        <v>3163</v>
      </c>
      <c r="B558" s="108" t="s">
        <v>967</v>
      </c>
      <c r="C558" s="108" t="s">
        <v>3127</v>
      </c>
      <c r="D558" s="108" t="s">
        <v>969</v>
      </c>
      <c r="E558" s="108" t="s">
        <v>970</v>
      </c>
      <c r="F558" s="108" t="s">
        <v>3164</v>
      </c>
      <c r="G558" s="108" t="s">
        <v>3165</v>
      </c>
      <c r="H558" s="108" t="s">
        <v>3166</v>
      </c>
    </row>
    <row r="559" spans="1:8" x14ac:dyDescent="0.3">
      <c r="A559" s="108" t="s">
        <v>3167</v>
      </c>
      <c r="B559" s="108" t="s">
        <v>967</v>
      </c>
      <c r="C559" s="108" t="s">
        <v>3127</v>
      </c>
      <c r="D559" s="108" t="s">
        <v>969</v>
      </c>
      <c r="E559" s="108" t="s">
        <v>1123</v>
      </c>
      <c r="F559" s="108" t="s">
        <v>3168</v>
      </c>
      <c r="G559" s="108" t="s">
        <v>3169</v>
      </c>
      <c r="H559" s="108" t="s">
        <v>3170</v>
      </c>
    </row>
    <row r="560" spans="1:8" x14ac:dyDescent="0.3">
      <c r="A560" s="108" t="s">
        <v>3171</v>
      </c>
      <c r="B560" s="108" t="s">
        <v>967</v>
      </c>
      <c r="C560" s="108" t="s">
        <v>3127</v>
      </c>
      <c r="D560" s="108" t="s">
        <v>969</v>
      </c>
      <c r="E560" s="108" t="s">
        <v>970</v>
      </c>
      <c r="F560" s="108" t="s">
        <v>3172</v>
      </c>
      <c r="G560" s="108" t="s">
        <v>3173</v>
      </c>
      <c r="H560" s="108" t="s">
        <v>3174</v>
      </c>
    </row>
    <row r="561" spans="1:8" x14ac:dyDescent="0.3">
      <c r="A561" s="108" t="s">
        <v>3175</v>
      </c>
      <c r="B561" s="108" t="s">
        <v>967</v>
      </c>
      <c r="C561" s="108" t="s">
        <v>3127</v>
      </c>
      <c r="D561" s="108" t="s">
        <v>969</v>
      </c>
      <c r="E561" s="108" t="s">
        <v>970</v>
      </c>
      <c r="F561" s="108" t="s">
        <v>3176</v>
      </c>
      <c r="G561" s="108" t="s">
        <v>3177</v>
      </c>
      <c r="H561" s="108" t="s">
        <v>3178</v>
      </c>
    </row>
    <row r="562" spans="1:8" x14ac:dyDescent="0.3">
      <c r="A562" s="108" t="s">
        <v>3179</v>
      </c>
      <c r="B562" s="108" t="s">
        <v>967</v>
      </c>
      <c r="C562" s="108" t="s">
        <v>3127</v>
      </c>
      <c r="D562" s="108" t="s">
        <v>969</v>
      </c>
      <c r="E562" s="108" t="s">
        <v>1123</v>
      </c>
      <c r="F562" s="108" t="s">
        <v>3180</v>
      </c>
      <c r="G562" s="108" t="s">
        <v>3181</v>
      </c>
      <c r="H562" s="108" t="s">
        <v>3182</v>
      </c>
    </row>
    <row r="563" spans="1:8" x14ac:dyDescent="0.3">
      <c r="A563" s="108" t="s">
        <v>3183</v>
      </c>
      <c r="B563" s="108" t="s">
        <v>967</v>
      </c>
      <c r="C563" s="108" t="s">
        <v>3127</v>
      </c>
      <c r="D563" s="108" t="s">
        <v>969</v>
      </c>
      <c r="E563" s="108" t="s">
        <v>1123</v>
      </c>
      <c r="F563" s="108" t="s">
        <v>3184</v>
      </c>
      <c r="G563" s="108" t="s">
        <v>3185</v>
      </c>
      <c r="H563" s="108" t="s">
        <v>3186</v>
      </c>
    </row>
    <row r="564" spans="1:8" x14ac:dyDescent="0.3">
      <c r="A564" s="108" t="s">
        <v>3187</v>
      </c>
      <c r="B564" s="108" t="s">
        <v>967</v>
      </c>
      <c r="C564" s="108" t="s">
        <v>3127</v>
      </c>
      <c r="D564" s="108" t="s">
        <v>969</v>
      </c>
      <c r="E564" s="108" t="s">
        <v>970</v>
      </c>
      <c r="F564" s="108" t="s">
        <v>3188</v>
      </c>
      <c r="G564" s="108" t="s">
        <v>3185</v>
      </c>
      <c r="H564" s="108" t="s">
        <v>3186</v>
      </c>
    </row>
    <row r="565" spans="1:8" x14ac:dyDescent="0.3">
      <c r="A565" s="108" t="s">
        <v>3189</v>
      </c>
      <c r="B565" s="108" t="s">
        <v>967</v>
      </c>
      <c r="C565" s="108" t="s">
        <v>3127</v>
      </c>
      <c r="D565" s="108" t="s">
        <v>969</v>
      </c>
      <c r="E565" s="108" t="s">
        <v>970</v>
      </c>
      <c r="F565" s="108" t="s">
        <v>3190</v>
      </c>
      <c r="G565" s="108" t="s">
        <v>3191</v>
      </c>
      <c r="H565" s="108" t="s">
        <v>3192</v>
      </c>
    </row>
    <row r="566" spans="1:8" x14ac:dyDescent="0.3">
      <c r="A566" s="108" t="s">
        <v>3193</v>
      </c>
      <c r="B566" s="108" t="s">
        <v>967</v>
      </c>
      <c r="C566" s="108" t="s">
        <v>3127</v>
      </c>
      <c r="D566" s="108" t="s">
        <v>969</v>
      </c>
      <c r="E566" s="108" t="s">
        <v>970</v>
      </c>
      <c r="F566" s="108" t="s">
        <v>3194</v>
      </c>
      <c r="G566" s="108" t="s">
        <v>3195</v>
      </c>
      <c r="H566" s="108" t="s">
        <v>3196</v>
      </c>
    </row>
    <row r="567" spans="1:8" x14ac:dyDescent="0.3">
      <c r="A567" s="108" t="s">
        <v>3197</v>
      </c>
      <c r="B567" s="108" t="s">
        <v>967</v>
      </c>
      <c r="C567" s="108" t="s">
        <v>3127</v>
      </c>
      <c r="D567" s="108" t="s">
        <v>969</v>
      </c>
      <c r="E567" s="108" t="s">
        <v>970</v>
      </c>
      <c r="F567" s="108" t="s">
        <v>3198</v>
      </c>
      <c r="G567" s="108" t="s">
        <v>3199</v>
      </c>
      <c r="H567" s="108" t="s">
        <v>3200</v>
      </c>
    </row>
    <row r="568" spans="1:8" x14ac:dyDescent="0.3">
      <c r="A568" s="108" t="s">
        <v>3201</v>
      </c>
      <c r="B568" s="108" t="s">
        <v>967</v>
      </c>
      <c r="C568" s="108" t="s">
        <v>3127</v>
      </c>
      <c r="D568" s="108" t="s">
        <v>969</v>
      </c>
      <c r="E568" s="108" t="s">
        <v>970</v>
      </c>
      <c r="F568" s="108" t="s">
        <v>3202</v>
      </c>
      <c r="G568" s="108" t="s">
        <v>3203</v>
      </c>
      <c r="H568" s="108" t="s">
        <v>3204</v>
      </c>
    </row>
    <row r="569" spans="1:8" x14ac:dyDescent="0.3">
      <c r="A569" s="108" t="s">
        <v>3205</v>
      </c>
      <c r="B569" s="108" t="s">
        <v>967</v>
      </c>
      <c r="C569" s="108" t="s">
        <v>3127</v>
      </c>
      <c r="D569" s="108" t="s">
        <v>969</v>
      </c>
      <c r="E569" s="108" t="s">
        <v>970</v>
      </c>
      <c r="F569" s="108" t="s">
        <v>3206</v>
      </c>
      <c r="G569" s="108" t="s">
        <v>3207</v>
      </c>
      <c r="H569" s="108" t="s">
        <v>3208</v>
      </c>
    </row>
    <row r="570" spans="1:8" x14ac:dyDescent="0.3">
      <c r="A570" s="108" t="s">
        <v>3209</v>
      </c>
      <c r="B570" s="108" t="s">
        <v>967</v>
      </c>
      <c r="C570" s="108" t="s">
        <v>3127</v>
      </c>
      <c r="D570" s="108" t="s">
        <v>969</v>
      </c>
      <c r="E570" s="108" t="s">
        <v>970</v>
      </c>
      <c r="F570" s="108" t="s">
        <v>3210</v>
      </c>
      <c r="G570" s="108" t="s">
        <v>3211</v>
      </c>
      <c r="H570" s="108" t="s">
        <v>3212</v>
      </c>
    </row>
    <row r="571" spans="1:8" x14ac:dyDescent="0.3">
      <c r="A571" s="108" t="s">
        <v>3213</v>
      </c>
      <c r="B571" s="108" t="s">
        <v>967</v>
      </c>
      <c r="C571" s="108" t="s">
        <v>3127</v>
      </c>
      <c r="D571" s="108" t="s">
        <v>969</v>
      </c>
      <c r="E571" s="108" t="s">
        <v>970</v>
      </c>
      <c r="F571" s="108" t="s">
        <v>3214</v>
      </c>
      <c r="G571" s="108" t="s">
        <v>3215</v>
      </c>
      <c r="H571" s="108" t="s">
        <v>3216</v>
      </c>
    </row>
    <row r="572" spans="1:8" x14ac:dyDescent="0.3">
      <c r="A572" s="108" t="s">
        <v>3217</v>
      </c>
      <c r="B572" s="108" t="s">
        <v>967</v>
      </c>
      <c r="C572" s="108" t="s">
        <v>3127</v>
      </c>
      <c r="D572" s="108" t="s">
        <v>969</v>
      </c>
      <c r="E572" s="108" t="s">
        <v>970</v>
      </c>
      <c r="F572" s="108" t="s">
        <v>3218</v>
      </c>
      <c r="G572" s="108" t="s">
        <v>3219</v>
      </c>
      <c r="H572" s="108" t="s">
        <v>3220</v>
      </c>
    </row>
    <row r="573" spans="1:8" x14ac:dyDescent="0.3">
      <c r="A573" s="108" t="s">
        <v>3221</v>
      </c>
      <c r="B573" s="108" t="s">
        <v>967</v>
      </c>
      <c r="C573" s="108" t="s">
        <v>3127</v>
      </c>
      <c r="D573" s="108" t="s">
        <v>969</v>
      </c>
      <c r="E573" s="108" t="s">
        <v>970</v>
      </c>
      <c r="F573" s="108" t="s">
        <v>3222</v>
      </c>
      <c r="G573" s="108" t="s">
        <v>3223</v>
      </c>
      <c r="H573" s="108" t="s">
        <v>3224</v>
      </c>
    </row>
    <row r="574" spans="1:8" x14ac:dyDescent="0.3">
      <c r="A574" s="108" t="s">
        <v>3225</v>
      </c>
      <c r="B574" s="108" t="s">
        <v>967</v>
      </c>
      <c r="C574" s="108" t="s">
        <v>3127</v>
      </c>
      <c r="D574" s="108" t="s">
        <v>969</v>
      </c>
      <c r="E574" s="108" t="s">
        <v>970</v>
      </c>
      <c r="F574" s="108" t="s">
        <v>3226</v>
      </c>
      <c r="G574" s="108" t="s">
        <v>3227</v>
      </c>
      <c r="H574" s="108" t="s">
        <v>3228</v>
      </c>
    </row>
    <row r="575" spans="1:8" x14ac:dyDescent="0.3">
      <c r="A575" s="108" t="s">
        <v>3229</v>
      </c>
      <c r="B575" s="108" t="s">
        <v>967</v>
      </c>
      <c r="C575" s="108" t="s">
        <v>3127</v>
      </c>
      <c r="D575" s="108" t="s">
        <v>969</v>
      </c>
      <c r="E575" s="108" t="s">
        <v>970</v>
      </c>
      <c r="F575" s="108" t="s">
        <v>3230</v>
      </c>
      <c r="G575" s="108" t="s">
        <v>3231</v>
      </c>
      <c r="H575" s="108" t="s">
        <v>3232</v>
      </c>
    </row>
    <row r="576" spans="1:8" x14ac:dyDescent="0.3">
      <c r="A576" s="108" t="s">
        <v>3233</v>
      </c>
      <c r="B576" s="108" t="s">
        <v>967</v>
      </c>
      <c r="C576" s="108" t="s">
        <v>3127</v>
      </c>
      <c r="D576" s="108" t="s">
        <v>969</v>
      </c>
      <c r="E576" s="108" t="s">
        <v>970</v>
      </c>
      <c r="F576" s="108" t="s">
        <v>3234</v>
      </c>
      <c r="G576" s="108" t="s">
        <v>3235</v>
      </c>
      <c r="H576" s="108" t="s">
        <v>3236</v>
      </c>
    </row>
    <row r="577" spans="1:8" x14ac:dyDescent="0.3">
      <c r="A577" s="108" t="s">
        <v>3237</v>
      </c>
      <c r="B577" s="108" t="s">
        <v>967</v>
      </c>
      <c r="C577" s="108" t="s">
        <v>3127</v>
      </c>
      <c r="D577" s="108" t="s">
        <v>969</v>
      </c>
      <c r="E577" s="108" t="s">
        <v>970</v>
      </c>
      <c r="F577" s="108" t="s">
        <v>3238</v>
      </c>
      <c r="G577" s="108" t="s">
        <v>3239</v>
      </c>
      <c r="H577" s="108" t="s">
        <v>3240</v>
      </c>
    </row>
    <row r="578" spans="1:8" x14ac:dyDescent="0.3">
      <c r="A578" s="108" t="s">
        <v>3241</v>
      </c>
      <c r="B578" s="108" t="s">
        <v>967</v>
      </c>
      <c r="C578" s="108" t="s">
        <v>3127</v>
      </c>
      <c r="D578" s="108" t="s">
        <v>969</v>
      </c>
      <c r="E578" s="108" t="s">
        <v>2445</v>
      </c>
      <c r="F578" s="108" t="s">
        <v>3242</v>
      </c>
      <c r="G578" s="108" t="s">
        <v>3243</v>
      </c>
      <c r="H578" s="108" t="s">
        <v>3244</v>
      </c>
    </row>
    <row r="579" spans="1:8" x14ac:dyDescent="0.3">
      <c r="A579" s="108" t="s">
        <v>3245</v>
      </c>
      <c r="B579" s="108" t="s">
        <v>967</v>
      </c>
      <c r="C579" s="108" t="s">
        <v>3127</v>
      </c>
      <c r="D579" s="108" t="s">
        <v>969</v>
      </c>
      <c r="E579" s="108" t="s">
        <v>1123</v>
      </c>
      <c r="F579" s="108" t="s">
        <v>3246</v>
      </c>
      <c r="G579" s="108" t="s">
        <v>3247</v>
      </c>
      <c r="H579" s="108" t="s">
        <v>3248</v>
      </c>
    </row>
    <row r="580" spans="1:8" x14ac:dyDescent="0.3">
      <c r="A580" s="108" t="s">
        <v>3250</v>
      </c>
      <c r="B580" s="108" t="s">
        <v>967</v>
      </c>
      <c r="C580" s="108" t="s">
        <v>3127</v>
      </c>
      <c r="D580" s="108" t="s">
        <v>969</v>
      </c>
      <c r="E580" s="108" t="s">
        <v>1123</v>
      </c>
      <c r="F580" s="108" t="s">
        <v>3251</v>
      </c>
      <c r="G580" s="108" t="s">
        <v>3252</v>
      </c>
      <c r="H580" s="108" t="s">
        <v>3253</v>
      </c>
    </row>
    <row r="581" spans="1:8" x14ac:dyDescent="0.3">
      <c r="A581" s="108" t="s">
        <v>3249</v>
      </c>
      <c r="B581" s="108" t="s">
        <v>967</v>
      </c>
      <c r="C581" s="108" t="s">
        <v>3127</v>
      </c>
      <c r="D581" s="108" t="s">
        <v>969</v>
      </c>
      <c r="E581" s="108" t="s">
        <v>970</v>
      </c>
      <c r="F581" s="108" t="s">
        <v>3254</v>
      </c>
      <c r="G581" s="108" t="s">
        <v>3247</v>
      </c>
      <c r="H581" s="108" t="s">
        <v>3248</v>
      </c>
    </row>
    <row r="582" spans="1:8" x14ac:dyDescent="0.3">
      <c r="A582" s="108" t="s">
        <v>3255</v>
      </c>
      <c r="B582" s="108" t="s">
        <v>967</v>
      </c>
      <c r="C582" s="108" t="s">
        <v>3127</v>
      </c>
      <c r="D582" s="108" t="s">
        <v>969</v>
      </c>
      <c r="E582" s="108" t="s">
        <v>970</v>
      </c>
      <c r="F582" s="108" t="s">
        <v>3256</v>
      </c>
      <c r="G582" s="108" t="s">
        <v>3257</v>
      </c>
      <c r="H582" s="108" t="s">
        <v>3258</v>
      </c>
    </row>
    <row r="583" spans="1:8" x14ac:dyDescent="0.3">
      <c r="A583" s="108" t="s">
        <v>3259</v>
      </c>
      <c r="B583" s="108" t="s">
        <v>967</v>
      </c>
      <c r="C583" s="108" t="s">
        <v>3127</v>
      </c>
      <c r="D583" s="108" t="s">
        <v>969</v>
      </c>
      <c r="E583" s="108" t="s">
        <v>970</v>
      </c>
      <c r="F583" s="108" t="s">
        <v>3260</v>
      </c>
      <c r="G583" s="108" t="s">
        <v>3261</v>
      </c>
      <c r="H583" s="108" t="s">
        <v>3262</v>
      </c>
    </row>
    <row r="584" spans="1:8" x14ac:dyDescent="0.3">
      <c r="A584" s="108" t="s">
        <v>3263</v>
      </c>
      <c r="B584" s="108" t="s">
        <v>967</v>
      </c>
      <c r="C584" s="108" t="s">
        <v>3127</v>
      </c>
      <c r="D584" s="108" t="s">
        <v>969</v>
      </c>
      <c r="E584" s="108" t="s">
        <v>970</v>
      </c>
      <c r="F584" s="108" t="s">
        <v>3264</v>
      </c>
      <c r="G584" s="108" t="s">
        <v>3265</v>
      </c>
      <c r="H584" s="108" t="s">
        <v>3266</v>
      </c>
    </row>
    <row r="585" spans="1:8" x14ac:dyDescent="0.3">
      <c r="A585" s="108" t="s">
        <v>3267</v>
      </c>
      <c r="B585" s="108" t="s">
        <v>967</v>
      </c>
      <c r="C585" s="108" t="s">
        <v>3127</v>
      </c>
      <c r="D585" s="108" t="s">
        <v>969</v>
      </c>
      <c r="E585" s="108" t="s">
        <v>970</v>
      </c>
      <c r="F585" s="108" t="s">
        <v>3268</v>
      </c>
      <c r="G585" s="108" t="s">
        <v>3269</v>
      </c>
      <c r="H585" s="108" t="s">
        <v>3270</v>
      </c>
    </row>
    <row r="586" spans="1:8" x14ac:dyDescent="0.3">
      <c r="A586" s="108" t="s">
        <v>3271</v>
      </c>
      <c r="B586" s="108" t="s">
        <v>967</v>
      </c>
      <c r="C586" s="108" t="s">
        <v>3127</v>
      </c>
      <c r="D586" s="108" t="s">
        <v>969</v>
      </c>
      <c r="E586" s="108" t="s">
        <v>970</v>
      </c>
      <c r="F586" s="108" t="s">
        <v>3272</v>
      </c>
      <c r="G586" s="108" t="s">
        <v>3273</v>
      </c>
      <c r="H586" s="108" t="s">
        <v>3274</v>
      </c>
    </row>
    <row r="587" spans="1:8" x14ac:dyDescent="0.3">
      <c r="A587" s="108" t="s">
        <v>3275</v>
      </c>
      <c r="B587" s="108" t="s">
        <v>967</v>
      </c>
      <c r="C587" s="108" t="s">
        <v>3127</v>
      </c>
      <c r="D587" s="108" t="s">
        <v>969</v>
      </c>
      <c r="E587" s="108" t="s">
        <v>970</v>
      </c>
      <c r="F587" s="108" t="s">
        <v>3276</v>
      </c>
      <c r="G587" s="108" t="s">
        <v>3277</v>
      </c>
      <c r="H587" s="108" t="s">
        <v>3278</v>
      </c>
    </row>
    <row r="588" spans="1:8" x14ac:dyDescent="0.3">
      <c r="A588" s="108" t="s">
        <v>3279</v>
      </c>
      <c r="B588" s="108" t="s">
        <v>967</v>
      </c>
      <c r="C588" s="108" t="s">
        <v>3127</v>
      </c>
      <c r="D588" s="108" t="s">
        <v>969</v>
      </c>
      <c r="E588" s="108" t="s">
        <v>970</v>
      </c>
      <c r="F588" s="108" t="s">
        <v>3280</v>
      </c>
      <c r="G588" s="108" t="s">
        <v>3281</v>
      </c>
      <c r="H588" s="108" t="s">
        <v>3282</v>
      </c>
    </row>
    <row r="589" spans="1:8" x14ac:dyDescent="0.3">
      <c r="A589" s="108" t="s">
        <v>3283</v>
      </c>
      <c r="B589" s="108" t="s">
        <v>967</v>
      </c>
      <c r="C589" s="108" t="s">
        <v>3127</v>
      </c>
      <c r="D589" s="108" t="s">
        <v>969</v>
      </c>
      <c r="E589" s="108" t="s">
        <v>970</v>
      </c>
      <c r="F589" s="108" t="s">
        <v>3284</v>
      </c>
      <c r="G589" s="108" t="s">
        <v>3285</v>
      </c>
      <c r="H589" s="108" t="s">
        <v>3286</v>
      </c>
    </row>
    <row r="590" spans="1:8" x14ac:dyDescent="0.3">
      <c r="A590" s="108" t="s">
        <v>3287</v>
      </c>
      <c r="B590" s="108" t="s">
        <v>967</v>
      </c>
      <c r="C590" s="108" t="s">
        <v>3127</v>
      </c>
      <c r="D590" s="108" t="s">
        <v>969</v>
      </c>
      <c r="E590" s="108" t="s">
        <v>970</v>
      </c>
      <c r="F590" s="108" t="s">
        <v>3288</v>
      </c>
      <c r="G590" s="108" t="s">
        <v>3289</v>
      </c>
      <c r="H590" s="108" t="s">
        <v>3290</v>
      </c>
    </row>
    <row r="591" spans="1:8" x14ac:dyDescent="0.3">
      <c r="A591" s="108" t="s">
        <v>3291</v>
      </c>
      <c r="B591" s="108" t="s">
        <v>967</v>
      </c>
      <c r="C591" s="108" t="s">
        <v>3127</v>
      </c>
      <c r="D591" s="108" t="s">
        <v>969</v>
      </c>
      <c r="E591" s="108" t="s">
        <v>2445</v>
      </c>
      <c r="F591" s="108" t="s">
        <v>3292</v>
      </c>
      <c r="G591" s="108" t="s">
        <v>3293</v>
      </c>
      <c r="H591" s="108" t="s">
        <v>3294</v>
      </c>
    </row>
    <row r="592" spans="1:8" x14ac:dyDescent="0.3">
      <c r="A592" s="108" t="s">
        <v>3295</v>
      </c>
      <c r="B592" s="108" t="s">
        <v>967</v>
      </c>
      <c r="C592" s="108" t="s">
        <v>3127</v>
      </c>
      <c r="D592" s="108" t="s">
        <v>969</v>
      </c>
      <c r="E592" s="108" t="s">
        <v>970</v>
      </c>
      <c r="F592" s="108" t="s">
        <v>3296</v>
      </c>
      <c r="G592" s="108" t="s">
        <v>3297</v>
      </c>
      <c r="H592" s="108" t="s">
        <v>3298</v>
      </c>
    </row>
    <row r="593" spans="1:8" x14ac:dyDescent="0.3">
      <c r="A593" s="108" t="s">
        <v>3299</v>
      </c>
      <c r="B593" s="108" t="s">
        <v>967</v>
      </c>
      <c r="C593" s="108" t="s">
        <v>3127</v>
      </c>
      <c r="D593" s="108" t="s">
        <v>969</v>
      </c>
      <c r="E593" s="108" t="s">
        <v>970</v>
      </c>
      <c r="F593" s="108" t="s">
        <v>3300</v>
      </c>
      <c r="G593" s="108" t="s">
        <v>3301</v>
      </c>
      <c r="H593" s="108" t="s">
        <v>3302</v>
      </c>
    </row>
    <row r="594" spans="1:8" x14ac:dyDescent="0.3">
      <c r="A594" s="108" t="s">
        <v>3303</v>
      </c>
      <c r="B594" s="108" t="s">
        <v>967</v>
      </c>
      <c r="C594" s="108" t="s">
        <v>3127</v>
      </c>
      <c r="D594" s="108" t="s">
        <v>969</v>
      </c>
      <c r="E594" s="108" t="s">
        <v>970</v>
      </c>
      <c r="F594" s="108" t="s">
        <v>3304</v>
      </c>
      <c r="G594" s="108" t="s">
        <v>3305</v>
      </c>
      <c r="H594" s="108" t="s">
        <v>3306</v>
      </c>
    </row>
    <row r="595" spans="1:8" x14ac:dyDescent="0.3">
      <c r="A595" s="108" t="s">
        <v>3307</v>
      </c>
      <c r="B595" s="108" t="s">
        <v>967</v>
      </c>
      <c r="C595" s="108" t="s">
        <v>3127</v>
      </c>
      <c r="D595" s="108" t="s">
        <v>969</v>
      </c>
      <c r="E595" s="108" t="s">
        <v>970</v>
      </c>
      <c r="F595" s="108" t="s">
        <v>3308</v>
      </c>
      <c r="G595" s="108" t="s">
        <v>3309</v>
      </c>
      <c r="H595" s="108" t="s">
        <v>3310</v>
      </c>
    </row>
    <row r="596" spans="1:8" x14ac:dyDescent="0.3">
      <c r="A596" s="108" t="s">
        <v>3311</v>
      </c>
      <c r="B596" s="108" t="s">
        <v>967</v>
      </c>
      <c r="C596" s="108" t="s">
        <v>3127</v>
      </c>
      <c r="D596" s="108" t="s">
        <v>969</v>
      </c>
      <c r="E596" s="108" t="s">
        <v>1123</v>
      </c>
      <c r="F596" s="108" t="s">
        <v>3312</v>
      </c>
      <c r="G596" s="108" t="s">
        <v>3313</v>
      </c>
      <c r="H596" s="108" t="s">
        <v>3314</v>
      </c>
    </row>
    <row r="597" spans="1:8" x14ac:dyDescent="0.3">
      <c r="A597" s="108" t="s">
        <v>3315</v>
      </c>
      <c r="B597" s="108" t="s">
        <v>967</v>
      </c>
      <c r="C597" s="108" t="s">
        <v>3127</v>
      </c>
      <c r="D597" s="108" t="s">
        <v>969</v>
      </c>
      <c r="E597" s="108" t="s">
        <v>970</v>
      </c>
      <c r="F597" s="108" t="s">
        <v>3316</v>
      </c>
      <c r="G597" s="108" t="s">
        <v>3317</v>
      </c>
      <c r="H597" s="108" t="s">
        <v>3318</v>
      </c>
    </row>
    <row r="598" spans="1:8" x14ac:dyDescent="0.3">
      <c r="A598" s="108" t="s">
        <v>3319</v>
      </c>
      <c r="B598" s="108" t="s">
        <v>967</v>
      </c>
      <c r="C598" s="108" t="s">
        <v>3127</v>
      </c>
      <c r="D598" s="108" t="s">
        <v>969</v>
      </c>
      <c r="E598" s="108" t="s">
        <v>970</v>
      </c>
      <c r="F598" s="108" t="s">
        <v>3320</v>
      </c>
      <c r="G598" s="108" t="s">
        <v>3321</v>
      </c>
      <c r="H598" s="108" t="s">
        <v>3322</v>
      </c>
    </row>
    <row r="599" spans="1:8" x14ac:dyDescent="0.3">
      <c r="A599" s="108" t="s">
        <v>3323</v>
      </c>
      <c r="B599" s="108" t="s">
        <v>967</v>
      </c>
      <c r="C599" s="108" t="s">
        <v>3127</v>
      </c>
      <c r="D599" s="108" t="s">
        <v>969</v>
      </c>
      <c r="E599" s="108" t="s">
        <v>970</v>
      </c>
      <c r="F599" s="108" t="s">
        <v>3324</v>
      </c>
      <c r="G599" s="108" t="s">
        <v>3325</v>
      </c>
      <c r="H599" s="108" t="s">
        <v>3326</v>
      </c>
    </row>
    <row r="600" spans="1:8" x14ac:dyDescent="0.3">
      <c r="A600" s="108" t="s">
        <v>3327</v>
      </c>
      <c r="B600" s="108" t="s">
        <v>967</v>
      </c>
      <c r="C600" s="108" t="s">
        <v>3127</v>
      </c>
      <c r="D600" s="108" t="s">
        <v>1880</v>
      </c>
      <c r="E600" s="108" t="s">
        <v>970</v>
      </c>
      <c r="F600" s="108" t="s">
        <v>3328</v>
      </c>
      <c r="G600" s="108" t="s">
        <v>3329</v>
      </c>
      <c r="H600" s="108" t="s">
        <v>3330</v>
      </c>
    </row>
    <row r="601" spans="1:8" x14ac:dyDescent="0.3">
      <c r="A601" s="108" t="s">
        <v>3331</v>
      </c>
      <c r="B601" s="108" t="s">
        <v>967</v>
      </c>
      <c r="C601" s="108" t="s">
        <v>3127</v>
      </c>
      <c r="D601" s="108" t="s">
        <v>1880</v>
      </c>
      <c r="E601" s="108" t="s">
        <v>970</v>
      </c>
      <c r="F601" s="108" t="s">
        <v>3332</v>
      </c>
      <c r="G601" s="108" t="s">
        <v>3333</v>
      </c>
      <c r="H601" s="108" t="s">
        <v>3334</v>
      </c>
    </row>
    <row r="602" spans="1:8" x14ac:dyDescent="0.3">
      <c r="A602" s="108" t="s">
        <v>3335</v>
      </c>
      <c r="B602" s="108" t="s">
        <v>967</v>
      </c>
      <c r="C602" s="108" t="s">
        <v>3127</v>
      </c>
      <c r="D602" s="108" t="s">
        <v>1880</v>
      </c>
      <c r="E602" s="108" t="s">
        <v>970</v>
      </c>
      <c r="F602" s="108" t="s">
        <v>3336</v>
      </c>
      <c r="G602" s="108" t="s">
        <v>3337</v>
      </c>
      <c r="H602" s="108" t="s">
        <v>3338</v>
      </c>
    </row>
    <row r="603" spans="1:8" x14ac:dyDescent="0.3">
      <c r="A603" s="108" t="s">
        <v>3339</v>
      </c>
      <c r="B603" s="108" t="s">
        <v>967</v>
      </c>
      <c r="C603" s="108" t="s">
        <v>3127</v>
      </c>
      <c r="D603" s="108" t="s">
        <v>1880</v>
      </c>
      <c r="E603" s="108" t="s">
        <v>970</v>
      </c>
      <c r="F603" s="108" t="s">
        <v>3340</v>
      </c>
      <c r="G603" s="108" t="s">
        <v>3341</v>
      </c>
      <c r="H603" s="108" t="s">
        <v>3342</v>
      </c>
    </row>
    <row r="604" spans="1:8" x14ac:dyDescent="0.3">
      <c r="A604" s="108" t="s">
        <v>3343</v>
      </c>
      <c r="B604" s="108" t="s">
        <v>967</v>
      </c>
      <c r="C604" s="108" t="s">
        <v>3127</v>
      </c>
      <c r="D604" s="108" t="s">
        <v>1880</v>
      </c>
      <c r="E604" s="108" t="s">
        <v>970</v>
      </c>
      <c r="F604" s="108" t="s">
        <v>3344</v>
      </c>
      <c r="G604" s="108" t="s">
        <v>3345</v>
      </c>
      <c r="H604" s="108" t="s">
        <v>3346</v>
      </c>
    </row>
    <row r="605" spans="1:8" x14ac:dyDescent="0.3">
      <c r="A605" s="108" t="s">
        <v>3347</v>
      </c>
      <c r="B605" s="108" t="s">
        <v>967</v>
      </c>
      <c r="C605" s="108" t="s">
        <v>3348</v>
      </c>
      <c r="D605" s="108" t="s">
        <v>969</v>
      </c>
      <c r="E605" s="108" t="s">
        <v>970</v>
      </c>
      <c r="F605" s="108" t="s">
        <v>3349</v>
      </c>
      <c r="G605" s="108" t="s">
        <v>3350</v>
      </c>
      <c r="H605" s="108" t="s">
        <v>3351</v>
      </c>
    </row>
    <row r="606" spans="1:8" x14ac:dyDescent="0.3">
      <c r="A606" s="108" t="s">
        <v>3352</v>
      </c>
      <c r="B606" s="108" t="s">
        <v>967</v>
      </c>
      <c r="C606" s="108" t="s">
        <v>3348</v>
      </c>
      <c r="D606" s="108" t="s">
        <v>969</v>
      </c>
      <c r="E606" s="108" t="s">
        <v>970</v>
      </c>
      <c r="F606" s="108" t="s">
        <v>3353</v>
      </c>
      <c r="G606" s="108" t="s">
        <v>3354</v>
      </c>
      <c r="H606" s="108" t="s">
        <v>3355</v>
      </c>
    </row>
    <row r="607" spans="1:8" x14ac:dyDescent="0.3">
      <c r="A607" s="108" t="s">
        <v>3356</v>
      </c>
      <c r="B607" s="108" t="s">
        <v>967</v>
      </c>
      <c r="C607" s="108" t="s">
        <v>3348</v>
      </c>
      <c r="D607" s="108" t="s">
        <v>969</v>
      </c>
      <c r="E607" s="108" t="s">
        <v>970</v>
      </c>
      <c r="F607" s="108" t="s">
        <v>3357</v>
      </c>
      <c r="G607" s="108" t="s">
        <v>3358</v>
      </c>
      <c r="H607" s="108" t="s">
        <v>3359</v>
      </c>
    </row>
    <row r="608" spans="1:8" x14ac:dyDescent="0.3">
      <c r="A608" s="108" t="s">
        <v>3360</v>
      </c>
      <c r="B608" s="108" t="s">
        <v>967</v>
      </c>
      <c r="C608" s="108" t="s">
        <v>3348</v>
      </c>
      <c r="D608" s="108" t="s">
        <v>969</v>
      </c>
      <c r="E608" s="108" t="s">
        <v>970</v>
      </c>
      <c r="F608" s="108" t="s">
        <v>3361</v>
      </c>
      <c r="G608" s="108" t="s">
        <v>3362</v>
      </c>
      <c r="H608" s="108" t="s">
        <v>3363</v>
      </c>
    </row>
    <row r="609" spans="1:8" x14ac:dyDescent="0.3">
      <c r="A609" s="108" t="s">
        <v>3364</v>
      </c>
      <c r="B609" s="108" t="s">
        <v>967</v>
      </c>
      <c r="C609" s="108" t="s">
        <v>3348</v>
      </c>
      <c r="D609" s="108" t="s">
        <v>969</v>
      </c>
      <c r="E609" s="108" t="s">
        <v>970</v>
      </c>
      <c r="F609" s="108" t="s">
        <v>3365</v>
      </c>
      <c r="G609" s="108" t="s">
        <v>3366</v>
      </c>
      <c r="H609" s="108" t="s">
        <v>3367</v>
      </c>
    </row>
    <row r="610" spans="1:8" x14ac:dyDescent="0.3">
      <c r="A610" s="108" t="s">
        <v>3368</v>
      </c>
      <c r="B610" s="108" t="s">
        <v>967</v>
      </c>
      <c r="C610" s="108" t="s">
        <v>3348</v>
      </c>
      <c r="D610" s="108" t="s">
        <v>969</v>
      </c>
      <c r="E610" s="108" t="s">
        <v>970</v>
      </c>
      <c r="F610" s="108" t="s">
        <v>3369</v>
      </c>
      <c r="G610" s="108" t="s">
        <v>3370</v>
      </c>
      <c r="H610" s="108" t="s">
        <v>3367</v>
      </c>
    </row>
    <row r="611" spans="1:8" x14ac:dyDescent="0.3">
      <c r="A611" s="108" t="s">
        <v>3371</v>
      </c>
      <c r="B611" s="108" t="s">
        <v>967</v>
      </c>
      <c r="C611" s="108" t="s">
        <v>3348</v>
      </c>
      <c r="D611" s="108" t="s">
        <v>969</v>
      </c>
      <c r="E611" s="108" t="s">
        <v>970</v>
      </c>
      <c r="F611" s="108" t="s">
        <v>3372</v>
      </c>
      <c r="G611" s="108" t="s">
        <v>3373</v>
      </c>
      <c r="H611" s="108" t="s">
        <v>3363</v>
      </c>
    </row>
    <row r="612" spans="1:8" x14ac:dyDescent="0.3">
      <c r="A612" s="108" t="s">
        <v>3374</v>
      </c>
      <c r="B612" s="108" t="s">
        <v>967</v>
      </c>
      <c r="C612" s="108" t="s">
        <v>3348</v>
      </c>
      <c r="D612" s="108" t="s">
        <v>969</v>
      </c>
      <c r="E612" s="108" t="s">
        <v>970</v>
      </c>
      <c r="F612" s="108" t="s">
        <v>3375</v>
      </c>
      <c r="G612" s="108" t="s">
        <v>3376</v>
      </c>
      <c r="H612" s="108" t="s">
        <v>3377</v>
      </c>
    </row>
    <row r="613" spans="1:8" x14ac:dyDescent="0.3">
      <c r="A613" s="108" t="s">
        <v>3378</v>
      </c>
      <c r="B613" s="108" t="s">
        <v>967</v>
      </c>
      <c r="C613" s="108" t="s">
        <v>3348</v>
      </c>
      <c r="D613" s="108" t="s">
        <v>969</v>
      </c>
      <c r="E613" s="108" t="s">
        <v>970</v>
      </c>
      <c r="F613" s="108" t="s">
        <v>3379</v>
      </c>
      <c r="G613" s="108" t="s">
        <v>3380</v>
      </c>
      <c r="H613" s="108" t="s">
        <v>3381</v>
      </c>
    </row>
    <row r="614" spans="1:8" x14ac:dyDescent="0.3">
      <c r="A614" s="108" t="s">
        <v>3382</v>
      </c>
      <c r="B614" s="108" t="s">
        <v>967</v>
      </c>
      <c r="C614" s="108" t="s">
        <v>3348</v>
      </c>
      <c r="D614" s="108" t="s">
        <v>969</v>
      </c>
      <c r="E614" s="108" t="s">
        <v>970</v>
      </c>
      <c r="F614" s="108" t="s">
        <v>3383</v>
      </c>
      <c r="G614" s="108" t="s">
        <v>3384</v>
      </c>
      <c r="H614" s="108" t="s">
        <v>3385</v>
      </c>
    </row>
    <row r="615" spans="1:8" x14ac:dyDescent="0.3">
      <c r="A615" s="108" t="s">
        <v>3386</v>
      </c>
      <c r="B615" s="108" t="s">
        <v>967</v>
      </c>
      <c r="C615" s="108" t="s">
        <v>3348</v>
      </c>
      <c r="D615" s="108" t="s">
        <v>969</v>
      </c>
      <c r="E615" s="108" t="s">
        <v>1123</v>
      </c>
      <c r="F615" s="108" t="s">
        <v>3387</v>
      </c>
      <c r="G615" s="108" t="s">
        <v>3388</v>
      </c>
      <c r="H615" s="108" t="s">
        <v>3389</v>
      </c>
    </row>
    <row r="616" spans="1:8" x14ac:dyDescent="0.3">
      <c r="A616" s="108" t="s">
        <v>3390</v>
      </c>
      <c r="B616" s="108" t="s">
        <v>967</v>
      </c>
      <c r="C616" s="108" t="s">
        <v>3348</v>
      </c>
      <c r="D616" s="108" t="s">
        <v>969</v>
      </c>
      <c r="E616" s="108" t="s">
        <v>1123</v>
      </c>
      <c r="F616" s="108" t="s">
        <v>3391</v>
      </c>
      <c r="G616" s="108" t="s">
        <v>3392</v>
      </c>
      <c r="H616" s="108" t="s">
        <v>3393</v>
      </c>
    </row>
    <row r="617" spans="1:8" x14ac:dyDescent="0.3">
      <c r="A617" s="108" t="s">
        <v>3394</v>
      </c>
      <c r="B617" s="108" t="s">
        <v>967</v>
      </c>
      <c r="C617" s="108" t="s">
        <v>3348</v>
      </c>
      <c r="D617" s="108" t="s">
        <v>969</v>
      </c>
      <c r="E617" s="108" t="s">
        <v>970</v>
      </c>
      <c r="F617" s="108" t="s">
        <v>3395</v>
      </c>
      <c r="G617" s="108" t="s">
        <v>3396</v>
      </c>
      <c r="H617" s="108" t="s">
        <v>3389</v>
      </c>
    </row>
    <row r="618" spans="1:8" x14ac:dyDescent="0.3">
      <c r="A618" s="108" t="s">
        <v>3397</v>
      </c>
      <c r="B618" s="108" t="s">
        <v>967</v>
      </c>
      <c r="C618" s="108" t="s">
        <v>3348</v>
      </c>
      <c r="D618" s="108" t="s">
        <v>969</v>
      </c>
      <c r="E618" s="108" t="s">
        <v>1123</v>
      </c>
      <c r="F618" s="108" t="s">
        <v>3398</v>
      </c>
      <c r="G618" s="108" t="s">
        <v>3399</v>
      </c>
      <c r="H618" s="108" t="s">
        <v>3400</v>
      </c>
    </row>
    <row r="619" spans="1:8" x14ac:dyDescent="0.3">
      <c r="A619" s="108" t="s">
        <v>3402</v>
      </c>
      <c r="B619" s="108" t="s">
        <v>967</v>
      </c>
      <c r="C619" s="108" t="s">
        <v>3348</v>
      </c>
      <c r="D619" s="108" t="s">
        <v>969</v>
      </c>
      <c r="E619" s="108" t="s">
        <v>1123</v>
      </c>
      <c r="F619" s="108" t="s">
        <v>3403</v>
      </c>
      <c r="G619" s="108" t="s">
        <v>3404</v>
      </c>
      <c r="H619" s="108" t="s">
        <v>3405</v>
      </c>
    </row>
    <row r="620" spans="1:8" x14ac:dyDescent="0.3">
      <c r="A620" s="108" t="s">
        <v>3406</v>
      </c>
      <c r="B620" s="108" t="s">
        <v>967</v>
      </c>
      <c r="C620" s="108" t="s">
        <v>3348</v>
      </c>
      <c r="D620" s="108" t="s">
        <v>969</v>
      </c>
      <c r="E620" s="108" t="s">
        <v>1123</v>
      </c>
      <c r="F620" s="108" t="s">
        <v>3407</v>
      </c>
      <c r="G620" s="108" t="s">
        <v>3408</v>
      </c>
      <c r="H620" s="108" t="s">
        <v>3400</v>
      </c>
    </row>
    <row r="621" spans="1:8" x14ac:dyDescent="0.3">
      <c r="A621" s="108" t="s">
        <v>3409</v>
      </c>
      <c r="B621" s="108" t="s">
        <v>967</v>
      </c>
      <c r="C621" s="108" t="s">
        <v>3348</v>
      </c>
      <c r="D621" s="108" t="s">
        <v>969</v>
      </c>
      <c r="E621" s="108" t="s">
        <v>970</v>
      </c>
      <c r="F621" s="108" t="s">
        <v>3410</v>
      </c>
      <c r="G621" s="108" t="s">
        <v>3411</v>
      </c>
      <c r="H621" s="108" t="s">
        <v>3412</v>
      </c>
    </row>
    <row r="622" spans="1:8" x14ac:dyDescent="0.3">
      <c r="A622" s="108" t="s">
        <v>3413</v>
      </c>
      <c r="B622" s="108" t="s">
        <v>967</v>
      </c>
      <c r="C622" s="108" t="s">
        <v>3348</v>
      </c>
      <c r="D622" s="108" t="s">
        <v>969</v>
      </c>
      <c r="E622" s="108" t="s">
        <v>970</v>
      </c>
      <c r="F622" s="108" t="s">
        <v>3414</v>
      </c>
      <c r="G622" s="108" t="s">
        <v>3415</v>
      </c>
      <c r="H622" s="108" t="s">
        <v>3416</v>
      </c>
    </row>
    <row r="623" spans="1:8" x14ac:dyDescent="0.3">
      <c r="A623" s="108" t="s">
        <v>3417</v>
      </c>
      <c r="B623" s="108" t="s">
        <v>967</v>
      </c>
      <c r="C623" s="108" t="s">
        <v>3348</v>
      </c>
      <c r="D623" s="108" t="s">
        <v>969</v>
      </c>
      <c r="E623" s="108" t="s">
        <v>970</v>
      </c>
      <c r="F623" s="108" t="s">
        <v>3418</v>
      </c>
      <c r="G623" s="108" t="s">
        <v>3419</v>
      </c>
      <c r="H623" s="108" t="s">
        <v>3420</v>
      </c>
    </row>
    <row r="624" spans="1:8" x14ac:dyDescent="0.3">
      <c r="A624" s="108" t="s">
        <v>3421</v>
      </c>
      <c r="B624" s="108" t="s">
        <v>967</v>
      </c>
      <c r="C624" s="108" t="s">
        <v>3348</v>
      </c>
      <c r="D624" s="108" t="s">
        <v>969</v>
      </c>
      <c r="E624" s="108" t="s">
        <v>970</v>
      </c>
      <c r="F624" s="108" t="s">
        <v>3422</v>
      </c>
      <c r="G624" s="108" t="s">
        <v>3423</v>
      </c>
      <c r="H624" s="108" t="s">
        <v>3424</v>
      </c>
    </row>
    <row r="625" spans="1:8" x14ac:dyDescent="0.3">
      <c r="A625" s="108" t="s">
        <v>3401</v>
      </c>
      <c r="B625" s="108" t="s">
        <v>967</v>
      </c>
      <c r="C625" s="108" t="s">
        <v>3348</v>
      </c>
      <c r="D625" s="108" t="s">
        <v>969</v>
      </c>
      <c r="E625" s="108" t="s">
        <v>970</v>
      </c>
      <c r="F625" s="108" t="s">
        <v>3425</v>
      </c>
      <c r="G625" s="108" t="s">
        <v>3426</v>
      </c>
      <c r="H625" s="108" t="s">
        <v>3400</v>
      </c>
    </row>
    <row r="626" spans="1:8" x14ac:dyDescent="0.3">
      <c r="A626" s="108" t="s">
        <v>3427</v>
      </c>
      <c r="B626" s="108" t="s">
        <v>967</v>
      </c>
      <c r="C626" s="108" t="s">
        <v>3348</v>
      </c>
      <c r="D626" s="108" t="s">
        <v>969</v>
      </c>
      <c r="E626" s="108" t="s">
        <v>970</v>
      </c>
      <c r="F626" s="108" t="s">
        <v>3428</v>
      </c>
      <c r="G626" s="108" t="s">
        <v>3429</v>
      </c>
      <c r="H626" s="108" t="s">
        <v>3430</v>
      </c>
    </row>
    <row r="627" spans="1:8" x14ac:dyDescent="0.3">
      <c r="A627" s="108" t="s">
        <v>3431</v>
      </c>
      <c r="B627" s="108" t="s">
        <v>967</v>
      </c>
      <c r="C627" s="108" t="s">
        <v>3348</v>
      </c>
      <c r="D627" s="108" t="s">
        <v>969</v>
      </c>
      <c r="E627" s="108" t="s">
        <v>970</v>
      </c>
      <c r="F627" s="108" t="s">
        <v>3432</v>
      </c>
      <c r="G627" s="108" t="s">
        <v>3433</v>
      </c>
      <c r="H627" s="108" t="s">
        <v>3434</v>
      </c>
    </row>
    <row r="628" spans="1:8" x14ac:dyDescent="0.3">
      <c r="A628" s="108" t="s">
        <v>3435</v>
      </c>
      <c r="B628" s="108" t="s">
        <v>967</v>
      </c>
      <c r="C628" s="108" t="s">
        <v>3348</v>
      </c>
      <c r="D628" s="108" t="s">
        <v>969</v>
      </c>
      <c r="E628" s="108" t="s">
        <v>970</v>
      </c>
      <c r="F628" s="108" t="s">
        <v>3436</v>
      </c>
      <c r="G628" s="108" t="s">
        <v>3437</v>
      </c>
      <c r="H628" s="108" t="s">
        <v>3438</v>
      </c>
    </row>
    <row r="629" spans="1:8" x14ac:dyDescent="0.3">
      <c r="A629" s="108" t="s">
        <v>3439</v>
      </c>
      <c r="B629" s="108" t="s">
        <v>967</v>
      </c>
      <c r="C629" s="108" t="s">
        <v>3348</v>
      </c>
      <c r="D629" s="108" t="s">
        <v>969</v>
      </c>
      <c r="E629" s="108" t="s">
        <v>970</v>
      </c>
      <c r="F629" s="108" t="s">
        <v>3440</v>
      </c>
      <c r="G629" s="108" t="s">
        <v>3441</v>
      </c>
      <c r="H629" s="108" t="s">
        <v>3442</v>
      </c>
    </row>
    <row r="630" spans="1:8" x14ac:dyDescent="0.3">
      <c r="A630" s="108" t="s">
        <v>3443</v>
      </c>
      <c r="B630" s="108" t="s">
        <v>967</v>
      </c>
      <c r="C630" s="108" t="s">
        <v>3348</v>
      </c>
      <c r="D630" s="108" t="s">
        <v>969</v>
      </c>
      <c r="E630" s="108" t="s">
        <v>970</v>
      </c>
      <c r="F630" s="108" t="s">
        <v>3444</v>
      </c>
      <c r="G630" s="108" t="s">
        <v>3445</v>
      </c>
      <c r="H630" s="108" t="s">
        <v>3446</v>
      </c>
    </row>
    <row r="631" spans="1:8" x14ac:dyDescent="0.3">
      <c r="A631" s="108" t="s">
        <v>3447</v>
      </c>
      <c r="B631" s="108" t="s">
        <v>967</v>
      </c>
      <c r="C631" s="108" t="s">
        <v>3348</v>
      </c>
      <c r="D631" s="108" t="s">
        <v>969</v>
      </c>
      <c r="E631" s="108" t="s">
        <v>970</v>
      </c>
      <c r="F631" s="108" t="s">
        <v>3448</v>
      </c>
      <c r="G631" s="108" t="s">
        <v>3449</v>
      </c>
      <c r="H631" s="108" t="s">
        <v>3450</v>
      </c>
    </row>
    <row r="632" spans="1:8" x14ac:dyDescent="0.3">
      <c r="A632" s="108" t="s">
        <v>3451</v>
      </c>
      <c r="B632" s="108" t="s">
        <v>967</v>
      </c>
      <c r="C632" s="108" t="s">
        <v>3348</v>
      </c>
      <c r="D632" s="108" t="s">
        <v>969</v>
      </c>
      <c r="E632" s="108" t="s">
        <v>970</v>
      </c>
      <c r="F632" s="108" t="s">
        <v>3452</v>
      </c>
      <c r="G632" s="108" t="s">
        <v>3453</v>
      </c>
      <c r="H632" s="108" t="s">
        <v>3454</v>
      </c>
    </row>
    <row r="633" spans="1:8" x14ac:dyDescent="0.3">
      <c r="A633" s="108" t="s">
        <v>3455</v>
      </c>
      <c r="B633" s="108" t="s">
        <v>967</v>
      </c>
      <c r="C633" s="108" t="s">
        <v>3348</v>
      </c>
      <c r="D633" s="108" t="s">
        <v>969</v>
      </c>
      <c r="E633" s="108" t="s">
        <v>970</v>
      </c>
      <c r="F633" s="108" t="s">
        <v>3456</v>
      </c>
      <c r="G633" s="108" t="s">
        <v>3457</v>
      </c>
      <c r="H633" s="108" t="s">
        <v>3458</v>
      </c>
    </row>
    <row r="634" spans="1:8" x14ac:dyDescent="0.3">
      <c r="A634" s="108" t="s">
        <v>3459</v>
      </c>
      <c r="B634" s="108" t="s">
        <v>967</v>
      </c>
      <c r="C634" s="108" t="s">
        <v>3348</v>
      </c>
      <c r="D634" s="108" t="s">
        <v>969</v>
      </c>
      <c r="E634" s="108" t="s">
        <v>970</v>
      </c>
      <c r="F634" s="108" t="s">
        <v>3460</v>
      </c>
      <c r="G634" s="108" t="s">
        <v>3461</v>
      </c>
      <c r="H634" s="108" t="s">
        <v>3462</v>
      </c>
    </row>
    <row r="635" spans="1:8" x14ac:dyDescent="0.3">
      <c r="A635" s="108" t="s">
        <v>3463</v>
      </c>
      <c r="B635" s="108" t="s">
        <v>967</v>
      </c>
      <c r="C635" s="108" t="s">
        <v>3348</v>
      </c>
      <c r="D635" s="108" t="s">
        <v>969</v>
      </c>
      <c r="E635" s="108" t="s">
        <v>970</v>
      </c>
      <c r="F635" s="108" t="s">
        <v>3464</v>
      </c>
      <c r="G635" s="108" t="s">
        <v>3465</v>
      </c>
      <c r="H635" s="108" t="s">
        <v>3466</v>
      </c>
    </row>
    <row r="636" spans="1:8" x14ac:dyDescent="0.3">
      <c r="A636" s="108" t="s">
        <v>3467</v>
      </c>
      <c r="B636" s="108" t="s">
        <v>967</v>
      </c>
      <c r="C636" s="108" t="s">
        <v>3348</v>
      </c>
      <c r="D636" s="108" t="s">
        <v>969</v>
      </c>
      <c r="E636" s="108" t="s">
        <v>970</v>
      </c>
      <c r="F636" s="108" t="s">
        <v>3468</v>
      </c>
      <c r="G636" s="108" t="s">
        <v>3469</v>
      </c>
      <c r="H636" s="108" t="s">
        <v>3470</v>
      </c>
    </row>
    <row r="637" spans="1:8" x14ac:dyDescent="0.3">
      <c r="A637" s="108" t="s">
        <v>3471</v>
      </c>
      <c r="B637" s="108" t="s">
        <v>967</v>
      </c>
      <c r="C637" s="108" t="s">
        <v>3348</v>
      </c>
      <c r="D637" s="108" t="s">
        <v>969</v>
      </c>
      <c r="E637" s="108" t="s">
        <v>970</v>
      </c>
      <c r="F637" s="108" t="s">
        <v>3472</v>
      </c>
      <c r="G637" s="108" t="s">
        <v>3473</v>
      </c>
      <c r="H637" s="108" t="s">
        <v>3474</v>
      </c>
    </row>
    <row r="638" spans="1:8" x14ac:dyDescent="0.3">
      <c r="A638" s="108" t="s">
        <v>3475</v>
      </c>
      <c r="B638" s="108" t="s">
        <v>967</v>
      </c>
      <c r="C638" s="108" t="s">
        <v>3348</v>
      </c>
      <c r="D638" s="108" t="s">
        <v>969</v>
      </c>
      <c r="E638" s="108" t="s">
        <v>970</v>
      </c>
      <c r="F638" s="108" t="s">
        <v>3476</v>
      </c>
      <c r="G638" s="108" t="s">
        <v>3477</v>
      </c>
      <c r="H638" s="108" t="s">
        <v>3478</v>
      </c>
    </row>
    <row r="639" spans="1:8" x14ac:dyDescent="0.3">
      <c r="A639" s="108" t="s">
        <v>3479</v>
      </c>
      <c r="B639" s="108" t="s">
        <v>967</v>
      </c>
      <c r="C639" s="108" t="s">
        <v>3348</v>
      </c>
      <c r="D639" s="108" t="s">
        <v>969</v>
      </c>
      <c r="E639" s="108" t="s">
        <v>970</v>
      </c>
      <c r="F639" s="108" t="s">
        <v>3480</v>
      </c>
      <c r="G639" s="108" t="s">
        <v>3481</v>
      </c>
      <c r="H639" s="108" t="s">
        <v>3482</v>
      </c>
    </row>
    <row r="640" spans="1:8" x14ac:dyDescent="0.3">
      <c r="A640" s="108" t="s">
        <v>3483</v>
      </c>
      <c r="B640" s="108" t="s">
        <v>967</v>
      </c>
      <c r="C640" s="108" t="s">
        <v>3348</v>
      </c>
      <c r="D640" s="108" t="s">
        <v>969</v>
      </c>
      <c r="E640" s="108" t="s">
        <v>970</v>
      </c>
      <c r="F640" s="108" t="s">
        <v>3484</v>
      </c>
      <c r="G640" s="108" t="s">
        <v>3485</v>
      </c>
      <c r="H640" s="108" t="s">
        <v>3486</v>
      </c>
    </row>
    <row r="641" spans="1:8" x14ac:dyDescent="0.3">
      <c r="A641" s="108" t="s">
        <v>3487</v>
      </c>
      <c r="B641" s="108" t="s">
        <v>967</v>
      </c>
      <c r="C641" s="108" t="s">
        <v>3348</v>
      </c>
      <c r="D641" s="108" t="s">
        <v>969</v>
      </c>
      <c r="E641" s="108" t="s">
        <v>970</v>
      </c>
      <c r="F641" s="108" t="s">
        <v>3488</v>
      </c>
      <c r="G641" s="108" t="s">
        <v>3489</v>
      </c>
      <c r="H641" s="108" t="s">
        <v>3490</v>
      </c>
    </row>
    <row r="642" spans="1:8" x14ac:dyDescent="0.3">
      <c r="A642" s="108" t="s">
        <v>3491</v>
      </c>
      <c r="B642" s="108" t="s">
        <v>967</v>
      </c>
      <c r="C642" s="108" t="s">
        <v>3348</v>
      </c>
      <c r="D642" s="108" t="s">
        <v>969</v>
      </c>
      <c r="E642" s="108" t="s">
        <v>970</v>
      </c>
      <c r="F642" s="108" t="s">
        <v>3492</v>
      </c>
      <c r="G642" s="108" t="s">
        <v>3493</v>
      </c>
      <c r="H642" s="108" t="s">
        <v>3494</v>
      </c>
    </row>
    <row r="643" spans="1:8" x14ac:dyDescent="0.3">
      <c r="A643" s="108" t="s">
        <v>3495</v>
      </c>
      <c r="B643" s="108" t="s">
        <v>967</v>
      </c>
      <c r="C643" s="108" t="s">
        <v>3348</v>
      </c>
      <c r="D643" s="108" t="s">
        <v>969</v>
      </c>
      <c r="E643" s="108" t="s">
        <v>970</v>
      </c>
      <c r="F643" s="108" t="s">
        <v>3496</v>
      </c>
      <c r="G643" s="108" t="s">
        <v>3497</v>
      </c>
      <c r="H643" s="108" t="s">
        <v>3498</v>
      </c>
    </row>
    <row r="644" spans="1:8" x14ac:dyDescent="0.3">
      <c r="A644" s="108" t="s">
        <v>3499</v>
      </c>
      <c r="B644" s="108" t="s">
        <v>967</v>
      </c>
      <c r="C644" s="108" t="s">
        <v>3348</v>
      </c>
      <c r="D644" s="108" t="s">
        <v>969</v>
      </c>
      <c r="E644" s="108" t="s">
        <v>970</v>
      </c>
      <c r="F644" s="108" t="s">
        <v>3500</v>
      </c>
      <c r="G644" s="108" t="s">
        <v>3501</v>
      </c>
      <c r="H644" s="108" t="s">
        <v>3502</v>
      </c>
    </row>
    <row r="645" spans="1:8" x14ac:dyDescent="0.3">
      <c r="A645" s="108" t="s">
        <v>3503</v>
      </c>
      <c r="B645" s="108" t="s">
        <v>967</v>
      </c>
      <c r="C645" s="108" t="s">
        <v>3348</v>
      </c>
      <c r="D645" s="108" t="s">
        <v>969</v>
      </c>
      <c r="E645" s="108" t="s">
        <v>2445</v>
      </c>
      <c r="F645" s="108" t="s">
        <v>3504</v>
      </c>
      <c r="G645" s="108" t="s">
        <v>3505</v>
      </c>
      <c r="H645" s="108" t="s">
        <v>3506</v>
      </c>
    </row>
    <row r="646" spans="1:8" x14ac:dyDescent="0.3">
      <c r="A646" s="108" t="s">
        <v>3507</v>
      </c>
      <c r="B646" s="108" t="s">
        <v>967</v>
      </c>
      <c r="C646" s="108" t="s">
        <v>3348</v>
      </c>
      <c r="D646" s="108" t="s">
        <v>969</v>
      </c>
      <c r="E646" s="108" t="s">
        <v>2445</v>
      </c>
      <c r="F646" s="108" t="s">
        <v>3508</v>
      </c>
      <c r="G646" s="108" t="s">
        <v>3509</v>
      </c>
      <c r="H646" s="108" t="s">
        <v>3510</v>
      </c>
    </row>
    <row r="647" spans="1:8" x14ac:dyDescent="0.3">
      <c r="A647" s="108" t="s">
        <v>3511</v>
      </c>
      <c r="B647" s="108" t="s">
        <v>967</v>
      </c>
      <c r="C647" s="108" t="s">
        <v>3348</v>
      </c>
      <c r="D647" s="108" t="s">
        <v>969</v>
      </c>
      <c r="E647" s="108" t="s">
        <v>2445</v>
      </c>
      <c r="F647" s="108" t="s">
        <v>3512</v>
      </c>
      <c r="G647" s="108" t="s">
        <v>3513</v>
      </c>
      <c r="H647" s="108" t="s">
        <v>3514</v>
      </c>
    </row>
    <row r="648" spans="1:8" x14ac:dyDescent="0.3">
      <c r="A648" s="108" t="s">
        <v>3515</v>
      </c>
      <c r="B648" s="108" t="s">
        <v>967</v>
      </c>
      <c r="C648" s="108" t="s">
        <v>3348</v>
      </c>
      <c r="D648" s="108" t="s">
        <v>969</v>
      </c>
      <c r="E648" s="108" t="s">
        <v>970</v>
      </c>
      <c r="F648" s="108" t="s">
        <v>3516</v>
      </c>
      <c r="G648" s="108" t="s">
        <v>3517</v>
      </c>
      <c r="H648" s="108" t="s">
        <v>3518</v>
      </c>
    </row>
    <row r="649" spans="1:8" x14ac:dyDescent="0.3">
      <c r="A649" s="108" t="s">
        <v>3519</v>
      </c>
      <c r="B649" s="108" t="s">
        <v>967</v>
      </c>
      <c r="C649" s="108" t="s">
        <v>3348</v>
      </c>
      <c r="D649" s="108" t="s">
        <v>969</v>
      </c>
      <c r="E649" s="108" t="s">
        <v>970</v>
      </c>
      <c r="F649" s="108" t="s">
        <v>3520</v>
      </c>
      <c r="G649" s="108" t="s">
        <v>3521</v>
      </c>
      <c r="H649" s="108" t="s">
        <v>3522</v>
      </c>
    </row>
    <row r="650" spans="1:8" x14ac:dyDescent="0.3">
      <c r="A650" s="108" t="s">
        <v>3523</v>
      </c>
      <c r="B650" s="108" t="s">
        <v>967</v>
      </c>
      <c r="C650" s="108" t="s">
        <v>3348</v>
      </c>
      <c r="D650" s="108" t="s">
        <v>969</v>
      </c>
      <c r="E650" s="108" t="s">
        <v>970</v>
      </c>
      <c r="F650" s="108" t="s">
        <v>3524</v>
      </c>
      <c r="G650" s="108" t="s">
        <v>3525</v>
      </c>
      <c r="H650" s="108" t="s">
        <v>3526</v>
      </c>
    </row>
    <row r="651" spans="1:8" x14ac:dyDescent="0.3">
      <c r="A651" s="108" t="s">
        <v>3527</v>
      </c>
      <c r="B651" s="108" t="s">
        <v>967</v>
      </c>
      <c r="C651" s="108" t="s">
        <v>3348</v>
      </c>
      <c r="D651" s="108" t="s">
        <v>969</v>
      </c>
      <c r="E651" s="108" t="s">
        <v>970</v>
      </c>
      <c r="F651" s="108" t="s">
        <v>3528</v>
      </c>
      <c r="G651" s="108" t="s">
        <v>3529</v>
      </c>
      <c r="H651" s="108" t="s">
        <v>3530</v>
      </c>
    </row>
    <row r="652" spans="1:8" x14ac:dyDescent="0.3">
      <c r="A652" s="108" t="s">
        <v>3531</v>
      </c>
      <c r="B652" s="108" t="s">
        <v>967</v>
      </c>
      <c r="C652" s="108" t="s">
        <v>3348</v>
      </c>
      <c r="D652" s="108" t="s">
        <v>969</v>
      </c>
      <c r="E652" s="108" t="s">
        <v>970</v>
      </c>
      <c r="F652" s="108" t="s">
        <v>3532</v>
      </c>
      <c r="G652" s="108" t="s">
        <v>3533</v>
      </c>
      <c r="H652" s="108" t="s">
        <v>3534</v>
      </c>
    </row>
    <row r="653" spans="1:8" x14ac:dyDescent="0.3">
      <c r="A653" s="108" t="s">
        <v>3535</v>
      </c>
      <c r="B653" s="108" t="s">
        <v>967</v>
      </c>
      <c r="C653" s="108" t="s">
        <v>3348</v>
      </c>
      <c r="D653" s="108" t="s">
        <v>969</v>
      </c>
      <c r="E653" s="108" t="s">
        <v>970</v>
      </c>
      <c r="F653" s="108" t="s">
        <v>3536</v>
      </c>
      <c r="G653" s="108" t="s">
        <v>3537</v>
      </c>
      <c r="H653" s="108" t="s">
        <v>3538</v>
      </c>
    </row>
    <row r="654" spans="1:8" x14ac:dyDescent="0.3">
      <c r="A654" s="108" t="s">
        <v>3539</v>
      </c>
      <c r="B654" s="108" t="s">
        <v>967</v>
      </c>
      <c r="C654" s="108" t="s">
        <v>3348</v>
      </c>
      <c r="D654" s="108" t="s">
        <v>1880</v>
      </c>
      <c r="E654" s="108" t="s">
        <v>970</v>
      </c>
      <c r="F654" s="108" t="s">
        <v>3540</v>
      </c>
      <c r="G654" s="108" t="s">
        <v>3541</v>
      </c>
      <c r="H654" s="108" t="s">
        <v>3542</v>
      </c>
    </row>
    <row r="655" spans="1:8" x14ac:dyDescent="0.3">
      <c r="A655" s="108" t="s">
        <v>3543</v>
      </c>
      <c r="B655" s="108" t="s">
        <v>967</v>
      </c>
      <c r="C655" s="108" t="s">
        <v>3348</v>
      </c>
      <c r="D655" s="108" t="s">
        <v>1880</v>
      </c>
      <c r="E655" s="108" t="s">
        <v>970</v>
      </c>
      <c r="F655" s="108" t="s">
        <v>3544</v>
      </c>
      <c r="G655" s="108" t="s">
        <v>3545</v>
      </c>
      <c r="H655" s="108" t="s">
        <v>3546</v>
      </c>
    </row>
    <row r="656" spans="1:8" x14ac:dyDescent="0.3">
      <c r="A656" s="108" t="s">
        <v>3547</v>
      </c>
      <c r="B656" s="108" t="s">
        <v>967</v>
      </c>
      <c r="C656" s="108" t="s">
        <v>3348</v>
      </c>
      <c r="D656" s="108" t="s">
        <v>1880</v>
      </c>
      <c r="E656" s="108" t="s">
        <v>970</v>
      </c>
      <c r="F656" s="108" t="s">
        <v>3548</v>
      </c>
      <c r="G656" s="108" t="s">
        <v>3549</v>
      </c>
      <c r="H656" s="108" t="s">
        <v>3550</v>
      </c>
    </row>
    <row r="657" spans="1:8" x14ac:dyDescent="0.3">
      <c r="A657" s="108" t="s">
        <v>3551</v>
      </c>
      <c r="B657" s="108" t="s">
        <v>967</v>
      </c>
      <c r="C657" s="108" t="s">
        <v>3348</v>
      </c>
      <c r="D657" s="108" t="s">
        <v>1880</v>
      </c>
      <c r="E657" s="108" t="s">
        <v>970</v>
      </c>
      <c r="F657" s="108" t="s">
        <v>3552</v>
      </c>
      <c r="G657" s="108" t="s">
        <v>3553</v>
      </c>
      <c r="H657" s="108" t="s">
        <v>3554</v>
      </c>
    </row>
    <row r="658" spans="1:8" x14ac:dyDescent="0.3">
      <c r="A658" s="108" t="s">
        <v>3555</v>
      </c>
      <c r="B658" s="108" t="s">
        <v>967</v>
      </c>
      <c r="C658" s="108" t="s">
        <v>3348</v>
      </c>
      <c r="D658" s="108" t="s">
        <v>1880</v>
      </c>
      <c r="E658" s="108" t="s">
        <v>970</v>
      </c>
      <c r="F658" s="108" t="s">
        <v>3556</v>
      </c>
      <c r="G658" s="108" t="s">
        <v>3557</v>
      </c>
      <c r="H658" s="108" t="s">
        <v>3558</v>
      </c>
    </row>
    <row r="659" spans="1:8" x14ac:dyDescent="0.3">
      <c r="A659" s="108" t="s">
        <v>3559</v>
      </c>
      <c r="B659" s="108" t="s">
        <v>967</v>
      </c>
      <c r="C659" s="108" t="s">
        <v>3348</v>
      </c>
      <c r="D659" s="108" t="s">
        <v>1880</v>
      </c>
      <c r="E659" s="108" t="s">
        <v>970</v>
      </c>
      <c r="F659" s="108" t="s">
        <v>3560</v>
      </c>
      <c r="G659" s="108" t="s">
        <v>3561</v>
      </c>
      <c r="H659" s="108" t="s">
        <v>3562</v>
      </c>
    </row>
    <row r="660" spans="1:8" x14ac:dyDescent="0.3">
      <c r="A660" s="108" t="s">
        <v>3563</v>
      </c>
      <c r="B660" s="108" t="s">
        <v>967</v>
      </c>
      <c r="C660" s="108" t="s">
        <v>3348</v>
      </c>
      <c r="D660" s="108" t="s">
        <v>1880</v>
      </c>
      <c r="E660" s="108" t="s">
        <v>970</v>
      </c>
      <c r="F660" s="108" t="s">
        <v>3564</v>
      </c>
      <c r="G660" s="108" t="s">
        <v>3565</v>
      </c>
      <c r="H660" s="108" t="s">
        <v>3566</v>
      </c>
    </row>
    <row r="661" spans="1:8" x14ac:dyDescent="0.3">
      <c r="A661" s="108" t="s">
        <v>3567</v>
      </c>
      <c r="B661" s="108" t="s">
        <v>967</v>
      </c>
      <c r="C661" s="108" t="s">
        <v>3348</v>
      </c>
      <c r="D661" s="108" t="s">
        <v>1880</v>
      </c>
      <c r="E661" s="108" t="s">
        <v>970</v>
      </c>
      <c r="F661" s="108" t="s">
        <v>3568</v>
      </c>
      <c r="G661" s="108" t="s">
        <v>3569</v>
      </c>
      <c r="H661" s="108" t="s">
        <v>3570</v>
      </c>
    </row>
    <row r="662" spans="1:8" x14ac:dyDescent="0.3">
      <c r="A662" s="108" t="s">
        <v>3571</v>
      </c>
      <c r="B662" s="108" t="s">
        <v>967</v>
      </c>
      <c r="C662" s="108" t="s">
        <v>3348</v>
      </c>
      <c r="D662" s="108" t="s">
        <v>1880</v>
      </c>
      <c r="E662" s="108" t="s">
        <v>970</v>
      </c>
      <c r="F662" s="108" t="s">
        <v>3572</v>
      </c>
      <c r="G662" s="108" t="s">
        <v>3573</v>
      </c>
      <c r="H662" s="108" t="s">
        <v>3574</v>
      </c>
    </row>
    <row r="663" spans="1:8" x14ac:dyDescent="0.3">
      <c r="A663" s="108" t="s">
        <v>3575</v>
      </c>
      <c r="B663" s="108" t="s">
        <v>967</v>
      </c>
      <c r="C663" s="108" t="s">
        <v>3348</v>
      </c>
      <c r="D663" s="108" t="s">
        <v>1880</v>
      </c>
      <c r="E663" s="108" t="s">
        <v>970</v>
      </c>
      <c r="F663" s="108" t="s">
        <v>3576</v>
      </c>
      <c r="G663" s="108" t="s">
        <v>3577</v>
      </c>
      <c r="H663" s="108" t="s">
        <v>3578</v>
      </c>
    </row>
    <row r="664" spans="1:8" x14ac:dyDescent="0.3">
      <c r="A664" s="108" t="s">
        <v>3579</v>
      </c>
      <c r="B664" s="108" t="s">
        <v>967</v>
      </c>
      <c r="C664" s="108" t="s">
        <v>3348</v>
      </c>
      <c r="D664" s="108" t="s">
        <v>1880</v>
      </c>
      <c r="E664" s="108" t="s">
        <v>970</v>
      </c>
      <c r="F664" s="108" t="s">
        <v>3580</v>
      </c>
      <c r="G664" s="108" t="s">
        <v>3581</v>
      </c>
      <c r="H664" s="108" t="s">
        <v>3582</v>
      </c>
    </row>
    <row r="665" spans="1:8" x14ac:dyDescent="0.3">
      <c r="A665" s="108" t="s">
        <v>3583</v>
      </c>
      <c r="B665" s="108" t="s">
        <v>967</v>
      </c>
      <c r="C665" s="108" t="s">
        <v>3348</v>
      </c>
      <c r="D665" s="108" t="s">
        <v>1880</v>
      </c>
      <c r="E665" s="108" t="s">
        <v>970</v>
      </c>
      <c r="F665" s="108" t="s">
        <v>3584</v>
      </c>
      <c r="G665" s="108" t="s">
        <v>3585</v>
      </c>
      <c r="H665" s="108" t="s">
        <v>3586</v>
      </c>
    </row>
    <row r="666" spans="1:8" x14ac:dyDescent="0.3">
      <c r="A666" s="108" t="s">
        <v>3587</v>
      </c>
      <c r="B666" s="108" t="s">
        <v>967</v>
      </c>
      <c r="C666" s="108" t="s">
        <v>3348</v>
      </c>
      <c r="D666" s="108" t="s">
        <v>1880</v>
      </c>
      <c r="E666" s="108" t="s">
        <v>970</v>
      </c>
      <c r="F666" s="108" t="s">
        <v>3588</v>
      </c>
      <c r="G666" s="108" t="s">
        <v>3589</v>
      </c>
      <c r="H666" s="108" t="s">
        <v>3450</v>
      </c>
    </row>
    <row r="667" spans="1:8" x14ac:dyDescent="0.3">
      <c r="A667" s="108" t="s">
        <v>3590</v>
      </c>
      <c r="B667" s="108" t="s">
        <v>967</v>
      </c>
      <c r="C667" s="108" t="s">
        <v>3348</v>
      </c>
      <c r="D667" s="108" t="s">
        <v>1880</v>
      </c>
      <c r="E667" s="108" t="s">
        <v>970</v>
      </c>
      <c r="F667" s="108" t="s">
        <v>3591</v>
      </c>
      <c r="G667" s="108" t="s">
        <v>3592</v>
      </c>
      <c r="H667" s="108" t="s">
        <v>3593</v>
      </c>
    </row>
    <row r="668" spans="1:8" x14ac:dyDescent="0.3">
      <c r="A668" s="108" t="s">
        <v>3594</v>
      </c>
      <c r="B668" s="108" t="s">
        <v>967</v>
      </c>
      <c r="C668" s="108" t="s">
        <v>3348</v>
      </c>
      <c r="D668" s="108" t="s">
        <v>1880</v>
      </c>
      <c r="E668" s="108" t="s">
        <v>970</v>
      </c>
      <c r="F668" s="108" t="s">
        <v>3595</v>
      </c>
      <c r="G668" s="108" t="s">
        <v>3596</v>
      </c>
      <c r="H668" s="108" t="s">
        <v>3597</v>
      </c>
    </row>
    <row r="669" spans="1:8" x14ac:dyDescent="0.3">
      <c r="A669" s="108" t="s">
        <v>3598</v>
      </c>
      <c r="B669" s="108" t="s">
        <v>967</v>
      </c>
      <c r="C669" s="108" t="s">
        <v>3599</v>
      </c>
      <c r="D669" s="108" t="s">
        <v>969</v>
      </c>
      <c r="E669" s="108" t="s">
        <v>970</v>
      </c>
      <c r="F669" s="108" t="s">
        <v>3600</v>
      </c>
      <c r="G669" s="108" t="s">
        <v>3601</v>
      </c>
      <c r="H669" s="108" t="s">
        <v>3602</v>
      </c>
    </row>
    <row r="670" spans="1:8" x14ac:dyDescent="0.3">
      <c r="A670" s="108" t="s">
        <v>3603</v>
      </c>
      <c r="B670" s="108" t="s">
        <v>967</v>
      </c>
      <c r="C670" s="108" t="s">
        <v>3599</v>
      </c>
      <c r="D670" s="108" t="s">
        <v>969</v>
      </c>
      <c r="E670" s="108" t="s">
        <v>970</v>
      </c>
      <c r="F670" s="108" t="s">
        <v>3604</v>
      </c>
      <c r="G670" s="108" t="s">
        <v>3605</v>
      </c>
      <c r="H670" s="108" t="s">
        <v>3606</v>
      </c>
    </row>
    <row r="671" spans="1:8" x14ac:dyDescent="0.3">
      <c r="A671" s="108" t="s">
        <v>3607</v>
      </c>
      <c r="B671" s="108" t="s">
        <v>967</v>
      </c>
      <c r="C671" s="108" t="s">
        <v>3599</v>
      </c>
      <c r="D671" s="108" t="s">
        <v>969</v>
      </c>
      <c r="E671" s="108" t="s">
        <v>970</v>
      </c>
      <c r="F671" s="108" t="s">
        <v>3608</v>
      </c>
      <c r="G671" s="108" t="s">
        <v>3609</v>
      </c>
      <c r="H671" s="108" t="s">
        <v>3610</v>
      </c>
    </row>
    <row r="672" spans="1:8" x14ac:dyDescent="0.3">
      <c r="A672" s="108" t="s">
        <v>3611</v>
      </c>
      <c r="B672" s="108" t="s">
        <v>967</v>
      </c>
      <c r="C672" s="108" t="s">
        <v>3599</v>
      </c>
      <c r="D672" s="108" t="s">
        <v>969</v>
      </c>
      <c r="E672" s="108" t="s">
        <v>970</v>
      </c>
      <c r="F672" s="108" t="s">
        <v>3612</v>
      </c>
      <c r="G672" s="108" t="s">
        <v>3613</v>
      </c>
      <c r="H672" s="108" t="s">
        <v>3614</v>
      </c>
    </row>
    <row r="673" spans="1:8" x14ac:dyDescent="0.3">
      <c r="A673" s="108" t="s">
        <v>3615</v>
      </c>
      <c r="B673" s="108" t="s">
        <v>967</v>
      </c>
      <c r="C673" s="108" t="s">
        <v>3599</v>
      </c>
      <c r="D673" s="108" t="s">
        <v>969</v>
      </c>
      <c r="E673" s="108" t="s">
        <v>970</v>
      </c>
      <c r="F673" s="108" t="s">
        <v>3616</v>
      </c>
      <c r="G673" s="108" t="s">
        <v>3617</v>
      </c>
      <c r="H673" s="108" t="s">
        <v>3618</v>
      </c>
    </row>
    <row r="674" spans="1:8" x14ac:dyDescent="0.3">
      <c r="A674" s="108" t="s">
        <v>3619</v>
      </c>
      <c r="B674" s="108" t="s">
        <v>967</v>
      </c>
      <c r="C674" s="108" t="s">
        <v>3599</v>
      </c>
      <c r="D674" s="108" t="s">
        <v>969</v>
      </c>
      <c r="E674" s="108" t="s">
        <v>970</v>
      </c>
      <c r="F674" s="108" t="s">
        <v>3620</v>
      </c>
      <c r="G674" s="108" t="s">
        <v>3621</v>
      </c>
      <c r="H674" s="108" t="s">
        <v>3622</v>
      </c>
    </row>
    <row r="675" spans="1:8" x14ac:dyDescent="0.3">
      <c r="A675" s="108" t="s">
        <v>3623</v>
      </c>
      <c r="B675" s="108" t="s">
        <v>967</v>
      </c>
      <c r="C675" s="108" t="s">
        <v>3599</v>
      </c>
      <c r="D675" s="108" t="s">
        <v>969</v>
      </c>
      <c r="E675" s="108" t="s">
        <v>970</v>
      </c>
      <c r="F675" s="108" t="s">
        <v>3624</v>
      </c>
      <c r="G675" s="108" t="s">
        <v>3625</v>
      </c>
      <c r="H675" s="108" t="s">
        <v>3626</v>
      </c>
    </row>
    <row r="676" spans="1:8" x14ac:dyDescent="0.3">
      <c r="A676" s="108" t="s">
        <v>3627</v>
      </c>
      <c r="B676" s="108" t="s">
        <v>967</v>
      </c>
      <c r="C676" s="108" t="s">
        <v>3599</v>
      </c>
      <c r="D676" s="108" t="s">
        <v>969</v>
      </c>
      <c r="E676" s="108" t="s">
        <v>970</v>
      </c>
      <c r="F676" s="108" t="s">
        <v>3628</v>
      </c>
      <c r="G676" s="108" t="s">
        <v>3629</v>
      </c>
      <c r="H676" s="108" t="s">
        <v>3630</v>
      </c>
    </row>
    <row r="677" spans="1:8" x14ac:dyDescent="0.3">
      <c r="A677" s="108" t="s">
        <v>3631</v>
      </c>
      <c r="B677" s="108" t="s">
        <v>967</v>
      </c>
      <c r="C677" s="108" t="s">
        <v>3599</v>
      </c>
      <c r="D677" s="108" t="s">
        <v>969</v>
      </c>
      <c r="E677" s="108" t="s">
        <v>970</v>
      </c>
      <c r="F677" s="108" t="s">
        <v>3632</v>
      </c>
      <c r="G677" s="108" t="s">
        <v>3633</v>
      </c>
      <c r="H677" s="108" t="s">
        <v>3634</v>
      </c>
    </row>
    <row r="678" spans="1:8" x14ac:dyDescent="0.3">
      <c r="A678" s="108" t="s">
        <v>3635</v>
      </c>
      <c r="B678" s="108" t="s">
        <v>967</v>
      </c>
      <c r="C678" s="108" t="s">
        <v>3599</v>
      </c>
      <c r="D678" s="108" t="s">
        <v>969</v>
      </c>
      <c r="E678" s="108" t="s">
        <v>1123</v>
      </c>
      <c r="F678" s="108" t="s">
        <v>3636</v>
      </c>
      <c r="G678" s="108" t="s">
        <v>3633</v>
      </c>
      <c r="H678" s="108" t="s">
        <v>3634</v>
      </c>
    </row>
    <row r="679" spans="1:8" x14ac:dyDescent="0.3">
      <c r="A679" s="108" t="s">
        <v>3637</v>
      </c>
      <c r="B679" s="108" t="s">
        <v>967</v>
      </c>
      <c r="C679" s="108" t="s">
        <v>3599</v>
      </c>
      <c r="D679" s="108" t="s">
        <v>969</v>
      </c>
      <c r="E679" s="108" t="s">
        <v>970</v>
      </c>
      <c r="F679" s="108" t="s">
        <v>3638</v>
      </c>
      <c r="G679" s="108" t="s">
        <v>3639</v>
      </c>
      <c r="H679" s="108" t="s">
        <v>3634</v>
      </c>
    </row>
    <row r="680" spans="1:8" x14ac:dyDescent="0.3">
      <c r="A680" s="108" t="s">
        <v>3640</v>
      </c>
      <c r="B680" s="108" t="s">
        <v>967</v>
      </c>
      <c r="C680" s="108" t="s">
        <v>3599</v>
      </c>
      <c r="D680" s="108" t="s">
        <v>969</v>
      </c>
      <c r="E680" s="108" t="s">
        <v>970</v>
      </c>
      <c r="F680" s="108" t="s">
        <v>3641</v>
      </c>
      <c r="G680" s="108" t="s">
        <v>3642</v>
      </c>
      <c r="H680" s="108" t="s">
        <v>3643</v>
      </c>
    </row>
    <row r="681" spans="1:8" x14ac:dyDescent="0.3">
      <c r="A681" s="108" t="s">
        <v>3644</v>
      </c>
      <c r="B681" s="108" t="s">
        <v>967</v>
      </c>
      <c r="C681" s="108" t="s">
        <v>3599</v>
      </c>
      <c r="D681" s="108" t="s">
        <v>969</v>
      </c>
      <c r="E681" s="108" t="s">
        <v>970</v>
      </c>
      <c r="F681" s="108" t="s">
        <v>3645</v>
      </c>
      <c r="G681" s="108" t="s">
        <v>3646</v>
      </c>
      <c r="H681" s="108" t="s">
        <v>3647</v>
      </c>
    </row>
    <row r="682" spans="1:8" x14ac:dyDescent="0.3">
      <c r="A682" s="108" t="s">
        <v>3648</v>
      </c>
      <c r="B682" s="108" t="s">
        <v>967</v>
      </c>
      <c r="C682" s="108" t="s">
        <v>3599</v>
      </c>
      <c r="D682" s="108" t="s">
        <v>969</v>
      </c>
      <c r="E682" s="108" t="s">
        <v>970</v>
      </c>
      <c r="F682" s="108" t="s">
        <v>3649</v>
      </c>
      <c r="G682" s="108" t="s">
        <v>3650</v>
      </c>
      <c r="H682" s="108" t="s">
        <v>3651</v>
      </c>
    </row>
    <row r="683" spans="1:8" x14ac:dyDescent="0.3">
      <c r="A683" s="108" t="s">
        <v>3652</v>
      </c>
      <c r="B683" s="108" t="s">
        <v>967</v>
      </c>
      <c r="C683" s="108" t="s">
        <v>3599</v>
      </c>
      <c r="D683" s="108" t="s">
        <v>969</v>
      </c>
      <c r="E683" s="108" t="s">
        <v>970</v>
      </c>
      <c r="F683" s="108" t="s">
        <v>3653</v>
      </c>
      <c r="G683" s="108" t="s">
        <v>3654</v>
      </c>
      <c r="H683" s="108" t="s">
        <v>3655</v>
      </c>
    </row>
    <row r="684" spans="1:8" x14ac:dyDescent="0.3">
      <c r="A684" s="108" t="s">
        <v>3656</v>
      </c>
      <c r="B684" s="108" t="s">
        <v>967</v>
      </c>
      <c r="C684" s="108" t="s">
        <v>3599</v>
      </c>
      <c r="D684" s="108" t="s">
        <v>969</v>
      </c>
      <c r="E684" s="108" t="s">
        <v>970</v>
      </c>
      <c r="F684" s="108" t="s">
        <v>3657</v>
      </c>
      <c r="G684" s="108" t="s">
        <v>3658</v>
      </c>
      <c r="H684" s="108" t="s">
        <v>3659</v>
      </c>
    </row>
    <row r="685" spans="1:8" x14ac:dyDescent="0.3">
      <c r="A685" s="108" t="s">
        <v>3660</v>
      </c>
      <c r="B685" s="108" t="s">
        <v>967</v>
      </c>
      <c r="C685" s="108" t="s">
        <v>3599</v>
      </c>
      <c r="D685" s="108" t="s">
        <v>969</v>
      </c>
      <c r="E685" s="108" t="s">
        <v>970</v>
      </c>
      <c r="F685" s="108" t="s">
        <v>3661</v>
      </c>
      <c r="G685" s="108" t="s">
        <v>3662</v>
      </c>
      <c r="H685" s="108" t="s">
        <v>3659</v>
      </c>
    </row>
    <row r="686" spans="1:8" x14ac:dyDescent="0.3">
      <c r="A686" s="108" t="s">
        <v>3663</v>
      </c>
      <c r="B686" s="108" t="s">
        <v>967</v>
      </c>
      <c r="C686" s="108" t="s">
        <v>3599</v>
      </c>
      <c r="D686" s="108" t="s">
        <v>969</v>
      </c>
      <c r="E686" s="108" t="s">
        <v>970</v>
      </c>
      <c r="F686" s="108" t="s">
        <v>3664</v>
      </c>
      <c r="G686" s="108" t="s">
        <v>3665</v>
      </c>
      <c r="H686" s="108" t="s">
        <v>3666</v>
      </c>
    </row>
    <row r="687" spans="1:8" x14ac:dyDescent="0.3">
      <c r="A687" s="108" t="s">
        <v>3667</v>
      </c>
      <c r="B687" s="108" t="s">
        <v>967</v>
      </c>
      <c r="C687" s="108" t="s">
        <v>3599</v>
      </c>
      <c r="D687" s="108" t="s">
        <v>969</v>
      </c>
      <c r="E687" s="108" t="s">
        <v>1123</v>
      </c>
      <c r="F687" s="108" t="s">
        <v>3668</v>
      </c>
      <c r="G687" s="108" t="s">
        <v>3669</v>
      </c>
      <c r="H687" s="108" t="s">
        <v>3670</v>
      </c>
    </row>
    <row r="688" spans="1:8" x14ac:dyDescent="0.3">
      <c r="A688" s="108" t="s">
        <v>3671</v>
      </c>
      <c r="B688" s="108" t="s">
        <v>967</v>
      </c>
      <c r="C688" s="108" t="s">
        <v>3599</v>
      </c>
      <c r="D688" s="108" t="s">
        <v>969</v>
      </c>
      <c r="E688" s="108" t="s">
        <v>970</v>
      </c>
      <c r="F688" s="108" t="s">
        <v>3672</v>
      </c>
      <c r="G688" s="108" t="s">
        <v>3673</v>
      </c>
      <c r="H688" s="108" t="s">
        <v>3674</v>
      </c>
    </row>
    <row r="689" spans="1:8" x14ac:dyDescent="0.3">
      <c r="A689" s="108" t="s">
        <v>3675</v>
      </c>
      <c r="B689" s="108" t="s">
        <v>967</v>
      </c>
      <c r="C689" s="108" t="s">
        <v>3599</v>
      </c>
      <c r="D689" s="108" t="s">
        <v>969</v>
      </c>
      <c r="E689" s="108" t="s">
        <v>970</v>
      </c>
      <c r="F689" s="108" t="s">
        <v>3676</v>
      </c>
      <c r="G689" s="108" t="s">
        <v>3677</v>
      </c>
      <c r="H689" s="108" t="s">
        <v>3678</v>
      </c>
    </row>
    <row r="690" spans="1:8" x14ac:dyDescent="0.3">
      <c r="A690" s="108" t="s">
        <v>3679</v>
      </c>
      <c r="B690" s="108" t="s">
        <v>967</v>
      </c>
      <c r="C690" s="108" t="s">
        <v>3599</v>
      </c>
      <c r="D690" s="108" t="s">
        <v>969</v>
      </c>
      <c r="E690" s="108" t="s">
        <v>970</v>
      </c>
      <c r="F690" s="108" t="s">
        <v>3680</v>
      </c>
      <c r="G690" s="108" t="s">
        <v>3681</v>
      </c>
      <c r="H690" s="108" t="s">
        <v>3682</v>
      </c>
    </row>
    <row r="691" spans="1:8" x14ac:dyDescent="0.3">
      <c r="A691" s="108" t="s">
        <v>3683</v>
      </c>
      <c r="B691" s="108" t="s">
        <v>967</v>
      </c>
      <c r="C691" s="108" t="s">
        <v>3599</v>
      </c>
      <c r="D691" s="108" t="s">
        <v>969</v>
      </c>
      <c r="E691" s="108" t="s">
        <v>970</v>
      </c>
      <c r="F691" s="108" t="s">
        <v>3684</v>
      </c>
      <c r="G691" s="108" t="s">
        <v>3685</v>
      </c>
      <c r="H691" s="108" t="s">
        <v>3686</v>
      </c>
    </row>
    <row r="692" spans="1:8" x14ac:dyDescent="0.3">
      <c r="A692" s="108" t="s">
        <v>3687</v>
      </c>
      <c r="B692" s="108" t="s">
        <v>967</v>
      </c>
      <c r="C692" s="108" t="s">
        <v>3599</v>
      </c>
      <c r="D692" s="108" t="s">
        <v>969</v>
      </c>
      <c r="E692" s="108" t="s">
        <v>970</v>
      </c>
      <c r="F692" s="108" t="s">
        <v>3688</v>
      </c>
      <c r="G692" s="108" t="s">
        <v>3689</v>
      </c>
      <c r="H692" s="108" t="s">
        <v>3690</v>
      </c>
    </row>
    <row r="693" spans="1:8" x14ac:dyDescent="0.3">
      <c r="A693" s="108" t="s">
        <v>3691</v>
      </c>
      <c r="B693" s="108" t="s">
        <v>967</v>
      </c>
      <c r="C693" s="108" t="s">
        <v>3599</v>
      </c>
      <c r="D693" s="108" t="s">
        <v>969</v>
      </c>
      <c r="E693" s="108" t="s">
        <v>970</v>
      </c>
      <c r="F693" s="108" t="s">
        <v>3692</v>
      </c>
      <c r="G693" s="108" t="s">
        <v>3693</v>
      </c>
      <c r="H693" s="108" t="s">
        <v>3694</v>
      </c>
    </row>
    <row r="694" spans="1:8" x14ac:dyDescent="0.3">
      <c r="A694" s="108" t="s">
        <v>3695</v>
      </c>
      <c r="B694" s="108" t="s">
        <v>967</v>
      </c>
      <c r="C694" s="108" t="s">
        <v>3599</v>
      </c>
      <c r="D694" s="108" t="s">
        <v>969</v>
      </c>
      <c r="E694" s="108" t="s">
        <v>970</v>
      </c>
      <c r="F694" s="108" t="s">
        <v>3696</v>
      </c>
      <c r="G694" s="108" t="s">
        <v>3697</v>
      </c>
      <c r="H694" s="108" t="s">
        <v>3698</v>
      </c>
    </row>
    <row r="695" spans="1:8" x14ac:dyDescent="0.3">
      <c r="A695" s="108" t="s">
        <v>3699</v>
      </c>
      <c r="B695" s="108" t="s">
        <v>967</v>
      </c>
      <c r="C695" s="108" t="s">
        <v>3599</v>
      </c>
      <c r="D695" s="108" t="s">
        <v>969</v>
      </c>
      <c r="E695" s="108" t="s">
        <v>970</v>
      </c>
      <c r="F695" s="108" t="s">
        <v>3700</v>
      </c>
      <c r="G695" s="108" t="s">
        <v>3701</v>
      </c>
      <c r="H695" s="108" t="s">
        <v>3702</v>
      </c>
    </row>
    <row r="696" spans="1:8" x14ac:dyDescent="0.3">
      <c r="A696" s="108" t="s">
        <v>3703</v>
      </c>
      <c r="B696" s="108" t="s">
        <v>967</v>
      </c>
      <c r="C696" s="108" t="s">
        <v>3599</v>
      </c>
      <c r="D696" s="108" t="s">
        <v>969</v>
      </c>
      <c r="E696" s="108" t="s">
        <v>970</v>
      </c>
      <c r="F696" s="108" t="s">
        <v>3704</v>
      </c>
      <c r="G696" s="108" t="s">
        <v>3705</v>
      </c>
      <c r="H696" s="108" t="s">
        <v>3706</v>
      </c>
    </row>
    <row r="697" spans="1:8" x14ac:dyDescent="0.3">
      <c r="A697" s="108" t="s">
        <v>3707</v>
      </c>
      <c r="B697" s="108" t="s">
        <v>967</v>
      </c>
      <c r="C697" s="108" t="s">
        <v>3599</v>
      </c>
      <c r="D697" s="108" t="s">
        <v>969</v>
      </c>
      <c r="E697" s="108" t="s">
        <v>970</v>
      </c>
      <c r="F697" s="108" t="s">
        <v>3708</v>
      </c>
      <c r="G697" s="108" t="s">
        <v>3709</v>
      </c>
      <c r="H697" s="108" t="s">
        <v>3706</v>
      </c>
    </row>
    <row r="698" spans="1:8" x14ac:dyDescent="0.3">
      <c r="A698" s="108" t="s">
        <v>3710</v>
      </c>
      <c r="B698" s="108" t="s">
        <v>967</v>
      </c>
      <c r="C698" s="108" t="s">
        <v>3599</v>
      </c>
      <c r="D698" s="108" t="s">
        <v>969</v>
      </c>
      <c r="E698" s="108" t="s">
        <v>970</v>
      </c>
      <c r="F698" s="108" t="s">
        <v>3711</v>
      </c>
      <c r="G698" s="108" t="s">
        <v>3712</v>
      </c>
      <c r="H698" s="108" t="s">
        <v>3713</v>
      </c>
    </row>
    <row r="699" spans="1:8" x14ac:dyDescent="0.3">
      <c r="A699" s="108" t="s">
        <v>3714</v>
      </c>
      <c r="B699" s="108" t="s">
        <v>967</v>
      </c>
      <c r="C699" s="108" t="s">
        <v>3599</v>
      </c>
      <c r="D699" s="108" t="s">
        <v>969</v>
      </c>
      <c r="E699" s="108" t="s">
        <v>970</v>
      </c>
      <c r="F699" s="108" t="s">
        <v>3715</v>
      </c>
      <c r="G699" s="108" t="s">
        <v>3716</v>
      </c>
      <c r="H699" s="108" t="s">
        <v>3717</v>
      </c>
    </row>
    <row r="700" spans="1:8" x14ac:dyDescent="0.3">
      <c r="A700" s="108" t="s">
        <v>3718</v>
      </c>
      <c r="B700" s="108" t="s">
        <v>967</v>
      </c>
      <c r="C700" s="108" t="s">
        <v>3599</v>
      </c>
      <c r="D700" s="108" t="s">
        <v>969</v>
      </c>
      <c r="E700" s="108" t="s">
        <v>1123</v>
      </c>
      <c r="F700" s="108" t="s">
        <v>3719</v>
      </c>
      <c r="G700" s="108" t="s">
        <v>3720</v>
      </c>
      <c r="H700" s="108" t="s">
        <v>3721</v>
      </c>
    </row>
    <row r="701" spans="1:8" x14ac:dyDescent="0.3">
      <c r="A701" s="108" t="s">
        <v>3722</v>
      </c>
      <c r="B701" s="108" t="s">
        <v>967</v>
      </c>
      <c r="C701" s="108" t="s">
        <v>3599</v>
      </c>
      <c r="D701" s="108" t="s">
        <v>969</v>
      </c>
      <c r="E701" s="108" t="s">
        <v>1123</v>
      </c>
      <c r="F701" s="108" t="s">
        <v>3723</v>
      </c>
      <c r="G701" s="108" t="s">
        <v>3724</v>
      </c>
      <c r="H701" s="108" t="s">
        <v>3725</v>
      </c>
    </row>
    <row r="702" spans="1:8" x14ac:dyDescent="0.3">
      <c r="A702" s="108" t="s">
        <v>3727</v>
      </c>
      <c r="B702" s="108" t="s">
        <v>967</v>
      </c>
      <c r="C702" s="108" t="s">
        <v>3599</v>
      </c>
      <c r="D702" s="108" t="s">
        <v>969</v>
      </c>
      <c r="E702" s="108" t="s">
        <v>1123</v>
      </c>
      <c r="F702" s="108" t="s">
        <v>3728</v>
      </c>
      <c r="G702" s="108" t="s">
        <v>3729</v>
      </c>
      <c r="H702" s="108" t="s">
        <v>3730</v>
      </c>
    </row>
    <row r="703" spans="1:8" x14ac:dyDescent="0.3">
      <c r="A703" s="108" t="s">
        <v>3732</v>
      </c>
      <c r="B703" s="108" t="s">
        <v>967</v>
      </c>
      <c r="C703" s="108" t="s">
        <v>3599</v>
      </c>
      <c r="D703" s="108" t="s">
        <v>969</v>
      </c>
      <c r="E703" s="108" t="s">
        <v>1123</v>
      </c>
      <c r="F703" s="108" t="s">
        <v>3733</v>
      </c>
      <c r="G703" s="108" t="s">
        <v>3734</v>
      </c>
      <c r="H703" s="108" t="s">
        <v>3730</v>
      </c>
    </row>
    <row r="704" spans="1:8" x14ac:dyDescent="0.3">
      <c r="A704" s="108" t="s">
        <v>3735</v>
      </c>
      <c r="B704" s="108" t="s">
        <v>967</v>
      </c>
      <c r="C704" s="108" t="s">
        <v>3599</v>
      </c>
      <c r="D704" s="108" t="s">
        <v>969</v>
      </c>
      <c r="E704" s="108" t="s">
        <v>970</v>
      </c>
      <c r="F704" s="108" t="s">
        <v>3736</v>
      </c>
      <c r="G704" s="108" t="s">
        <v>3737</v>
      </c>
      <c r="H704" s="108" t="s">
        <v>3738</v>
      </c>
    </row>
    <row r="705" spans="1:8" x14ac:dyDescent="0.3">
      <c r="A705" s="108" t="s">
        <v>3739</v>
      </c>
      <c r="B705" s="108" t="s">
        <v>967</v>
      </c>
      <c r="C705" s="108" t="s">
        <v>3599</v>
      </c>
      <c r="D705" s="108" t="s">
        <v>969</v>
      </c>
      <c r="E705" s="108" t="s">
        <v>970</v>
      </c>
      <c r="F705" s="108" t="s">
        <v>3740</v>
      </c>
      <c r="G705" s="108" t="s">
        <v>3741</v>
      </c>
      <c r="H705" s="108" t="s">
        <v>3742</v>
      </c>
    </row>
    <row r="706" spans="1:8" x14ac:dyDescent="0.3">
      <c r="A706" s="108" t="s">
        <v>3743</v>
      </c>
      <c r="B706" s="108" t="s">
        <v>967</v>
      </c>
      <c r="C706" s="108" t="s">
        <v>3599</v>
      </c>
      <c r="D706" s="108" t="s">
        <v>969</v>
      </c>
      <c r="E706" s="108" t="s">
        <v>970</v>
      </c>
      <c r="F706" s="108" t="s">
        <v>3744</v>
      </c>
      <c r="G706" s="108" t="s">
        <v>3745</v>
      </c>
      <c r="H706" s="108" t="s">
        <v>3738</v>
      </c>
    </row>
    <row r="707" spans="1:8" x14ac:dyDescent="0.3">
      <c r="A707" s="108" t="s">
        <v>3746</v>
      </c>
      <c r="B707" s="108" t="s">
        <v>967</v>
      </c>
      <c r="C707" s="108" t="s">
        <v>3599</v>
      </c>
      <c r="D707" s="108" t="s">
        <v>969</v>
      </c>
      <c r="E707" s="108" t="s">
        <v>1123</v>
      </c>
      <c r="F707" s="108" t="s">
        <v>3747</v>
      </c>
      <c r="G707" s="108" t="s">
        <v>3748</v>
      </c>
      <c r="H707" s="108" t="s">
        <v>3749</v>
      </c>
    </row>
    <row r="708" spans="1:8" x14ac:dyDescent="0.3">
      <c r="A708" s="108" t="s">
        <v>3750</v>
      </c>
      <c r="B708" s="108" t="s">
        <v>967</v>
      </c>
      <c r="C708" s="108" t="s">
        <v>3599</v>
      </c>
      <c r="D708" s="108" t="s">
        <v>969</v>
      </c>
      <c r="E708" s="108" t="s">
        <v>1123</v>
      </c>
      <c r="F708" s="108" t="s">
        <v>3751</v>
      </c>
      <c r="G708" s="108" t="s">
        <v>3752</v>
      </c>
      <c r="H708" s="108" t="s">
        <v>3753</v>
      </c>
    </row>
    <row r="709" spans="1:8" x14ac:dyDescent="0.3">
      <c r="A709" s="108" t="s">
        <v>3754</v>
      </c>
      <c r="B709" s="108" t="s">
        <v>967</v>
      </c>
      <c r="C709" s="108" t="s">
        <v>3599</v>
      </c>
      <c r="D709" s="108" t="s">
        <v>969</v>
      </c>
      <c r="E709" s="108" t="s">
        <v>970</v>
      </c>
      <c r="F709" s="108" t="s">
        <v>3755</v>
      </c>
      <c r="G709" s="108" t="s">
        <v>3756</v>
      </c>
      <c r="H709" s="108" t="s">
        <v>3757</v>
      </c>
    </row>
    <row r="710" spans="1:8" x14ac:dyDescent="0.3">
      <c r="A710" s="108" t="s">
        <v>3731</v>
      </c>
      <c r="B710" s="108" t="s">
        <v>967</v>
      </c>
      <c r="C710" s="108" t="s">
        <v>3599</v>
      </c>
      <c r="D710" s="108" t="s">
        <v>969</v>
      </c>
      <c r="E710" s="108" t="s">
        <v>970</v>
      </c>
      <c r="F710" s="108" t="s">
        <v>3758</v>
      </c>
      <c r="G710" s="108" t="s">
        <v>3729</v>
      </c>
      <c r="H710" s="108" t="s">
        <v>3730</v>
      </c>
    </row>
    <row r="711" spans="1:8" x14ac:dyDescent="0.3">
      <c r="A711" s="108" t="s">
        <v>3726</v>
      </c>
      <c r="B711" s="108" t="s">
        <v>967</v>
      </c>
      <c r="C711" s="108" t="s">
        <v>3599</v>
      </c>
      <c r="D711" s="108" t="s">
        <v>969</v>
      </c>
      <c r="E711" s="108" t="s">
        <v>970</v>
      </c>
      <c r="F711" s="108" t="s">
        <v>3759</v>
      </c>
      <c r="G711" s="108" t="s">
        <v>3760</v>
      </c>
      <c r="H711" s="108" t="s">
        <v>3725</v>
      </c>
    </row>
    <row r="712" spans="1:8" x14ac:dyDescent="0.3">
      <c r="A712" s="108" t="s">
        <v>3761</v>
      </c>
      <c r="B712" s="108" t="s">
        <v>967</v>
      </c>
      <c r="C712" s="108" t="s">
        <v>3599</v>
      </c>
      <c r="D712" s="108" t="s">
        <v>969</v>
      </c>
      <c r="E712" s="108" t="s">
        <v>970</v>
      </c>
      <c r="F712" s="108" t="s">
        <v>3762</v>
      </c>
      <c r="G712" s="108" t="s">
        <v>3763</v>
      </c>
      <c r="H712" s="108" t="s">
        <v>3764</v>
      </c>
    </row>
    <row r="713" spans="1:8" x14ac:dyDescent="0.3">
      <c r="A713" s="108" t="s">
        <v>3765</v>
      </c>
      <c r="B713" s="108" t="s">
        <v>967</v>
      </c>
      <c r="C713" s="108" t="s">
        <v>3599</v>
      </c>
      <c r="D713" s="108" t="s">
        <v>969</v>
      </c>
      <c r="E713" s="108" t="s">
        <v>970</v>
      </c>
      <c r="F713" s="108" t="s">
        <v>3766</v>
      </c>
      <c r="G713" s="108" t="s">
        <v>3767</v>
      </c>
      <c r="H713" s="108" t="s">
        <v>3768</v>
      </c>
    </row>
    <row r="714" spans="1:8" x14ac:dyDescent="0.3">
      <c r="A714" s="108" t="s">
        <v>3769</v>
      </c>
      <c r="B714" s="108" t="s">
        <v>967</v>
      </c>
      <c r="C714" s="108" t="s">
        <v>3599</v>
      </c>
      <c r="D714" s="108" t="s">
        <v>969</v>
      </c>
      <c r="E714" s="108" t="s">
        <v>970</v>
      </c>
      <c r="F714" s="108" t="s">
        <v>3770</v>
      </c>
      <c r="G714" s="108" t="s">
        <v>3771</v>
      </c>
      <c r="H714" s="108" t="s">
        <v>3772</v>
      </c>
    </row>
    <row r="715" spans="1:8" x14ac:dyDescent="0.3">
      <c r="A715" s="108" t="s">
        <v>3773</v>
      </c>
      <c r="B715" s="108" t="s">
        <v>967</v>
      </c>
      <c r="C715" s="108" t="s">
        <v>3599</v>
      </c>
      <c r="D715" s="108" t="s">
        <v>969</v>
      </c>
      <c r="E715" s="108" t="s">
        <v>970</v>
      </c>
      <c r="F715" s="108" t="s">
        <v>3774</v>
      </c>
      <c r="G715" s="108" t="s">
        <v>3775</v>
      </c>
      <c r="H715" s="108" t="s">
        <v>3776</v>
      </c>
    </row>
    <row r="716" spans="1:8" x14ac:dyDescent="0.3">
      <c r="A716" s="108" t="s">
        <v>3777</v>
      </c>
      <c r="B716" s="108" t="s">
        <v>967</v>
      </c>
      <c r="C716" s="108" t="s">
        <v>3599</v>
      </c>
      <c r="D716" s="108" t="s">
        <v>969</v>
      </c>
      <c r="E716" s="108" t="s">
        <v>970</v>
      </c>
      <c r="F716" s="108" t="s">
        <v>3778</v>
      </c>
      <c r="G716" s="108" t="s">
        <v>3779</v>
      </c>
      <c r="H716" s="108" t="s">
        <v>3780</v>
      </c>
    </row>
    <row r="717" spans="1:8" x14ac:dyDescent="0.3">
      <c r="A717" s="108" t="s">
        <v>3781</v>
      </c>
      <c r="B717" s="108" t="s">
        <v>967</v>
      </c>
      <c r="C717" s="108" t="s">
        <v>3599</v>
      </c>
      <c r="D717" s="108" t="s">
        <v>969</v>
      </c>
      <c r="E717" s="108" t="s">
        <v>970</v>
      </c>
      <c r="F717" s="108" t="s">
        <v>3782</v>
      </c>
      <c r="G717" s="108" t="s">
        <v>3783</v>
      </c>
      <c r="H717" s="108" t="s">
        <v>3772</v>
      </c>
    </row>
    <row r="718" spans="1:8" x14ac:dyDescent="0.3">
      <c r="A718" s="108" t="s">
        <v>3784</v>
      </c>
      <c r="B718" s="108" t="s">
        <v>967</v>
      </c>
      <c r="C718" s="108" t="s">
        <v>3599</v>
      </c>
      <c r="D718" s="108" t="s">
        <v>969</v>
      </c>
      <c r="E718" s="108" t="s">
        <v>1123</v>
      </c>
      <c r="F718" s="108" t="s">
        <v>3785</v>
      </c>
      <c r="G718" s="108" t="s">
        <v>3786</v>
      </c>
      <c r="H718" s="108" t="s">
        <v>3787</v>
      </c>
    </row>
    <row r="719" spans="1:8" x14ac:dyDescent="0.3">
      <c r="A719" s="108" t="s">
        <v>3789</v>
      </c>
      <c r="B719" s="108" t="s">
        <v>967</v>
      </c>
      <c r="C719" s="108" t="s">
        <v>3599</v>
      </c>
      <c r="D719" s="108" t="s">
        <v>969</v>
      </c>
      <c r="E719" s="108" t="s">
        <v>970</v>
      </c>
      <c r="F719" s="108" t="s">
        <v>3790</v>
      </c>
      <c r="G719" s="108" t="s">
        <v>3791</v>
      </c>
      <c r="H719" s="108" t="s">
        <v>3792</v>
      </c>
    </row>
    <row r="720" spans="1:8" x14ac:dyDescent="0.3">
      <c r="A720" s="108" t="s">
        <v>3793</v>
      </c>
      <c r="B720" s="108" t="s">
        <v>967</v>
      </c>
      <c r="C720" s="108" t="s">
        <v>3599</v>
      </c>
      <c r="D720" s="108" t="s">
        <v>969</v>
      </c>
      <c r="E720" s="108" t="s">
        <v>970</v>
      </c>
      <c r="F720" s="108" t="s">
        <v>3794</v>
      </c>
      <c r="G720" s="108" t="s">
        <v>3795</v>
      </c>
      <c r="H720" s="108" t="s">
        <v>3796</v>
      </c>
    </row>
    <row r="721" spans="1:8" x14ac:dyDescent="0.3">
      <c r="A721" s="108" t="s">
        <v>3797</v>
      </c>
      <c r="B721" s="108" t="s">
        <v>967</v>
      </c>
      <c r="C721" s="108" t="s">
        <v>3599</v>
      </c>
      <c r="D721" s="108" t="s">
        <v>969</v>
      </c>
      <c r="E721" s="108" t="s">
        <v>1123</v>
      </c>
      <c r="F721" s="108" t="s">
        <v>3798</v>
      </c>
      <c r="G721" s="108" t="s">
        <v>3799</v>
      </c>
      <c r="H721" s="108" t="s">
        <v>3800</v>
      </c>
    </row>
    <row r="722" spans="1:8" x14ac:dyDescent="0.3">
      <c r="A722" s="108" t="s">
        <v>3788</v>
      </c>
      <c r="B722" s="108" t="s">
        <v>967</v>
      </c>
      <c r="C722" s="108" t="s">
        <v>3599</v>
      </c>
      <c r="D722" s="108" t="s">
        <v>969</v>
      </c>
      <c r="E722" s="108" t="s">
        <v>970</v>
      </c>
      <c r="F722" s="108" t="s">
        <v>3801</v>
      </c>
      <c r="G722" s="108" t="s">
        <v>3802</v>
      </c>
      <c r="H722" s="108" t="s">
        <v>3787</v>
      </c>
    </row>
    <row r="723" spans="1:8" x14ac:dyDescent="0.3">
      <c r="A723" s="108" t="s">
        <v>3803</v>
      </c>
      <c r="B723" s="108" t="s">
        <v>967</v>
      </c>
      <c r="C723" s="108" t="s">
        <v>3599</v>
      </c>
      <c r="D723" s="108" t="s">
        <v>969</v>
      </c>
      <c r="E723" s="108" t="s">
        <v>1123</v>
      </c>
      <c r="F723" s="108" t="s">
        <v>3804</v>
      </c>
      <c r="G723" s="108" t="s">
        <v>3805</v>
      </c>
      <c r="H723" s="108" t="s">
        <v>3806</v>
      </c>
    </row>
    <row r="724" spans="1:8" x14ac:dyDescent="0.3">
      <c r="A724" s="108" t="s">
        <v>3808</v>
      </c>
      <c r="B724" s="108" t="s">
        <v>967</v>
      </c>
      <c r="C724" s="108" t="s">
        <v>3599</v>
      </c>
      <c r="D724" s="108" t="s">
        <v>969</v>
      </c>
      <c r="E724" s="108" t="s">
        <v>1123</v>
      </c>
      <c r="F724" s="108" t="s">
        <v>3809</v>
      </c>
      <c r="G724" s="108" t="s">
        <v>3810</v>
      </c>
      <c r="H724" s="108" t="s">
        <v>3811</v>
      </c>
    </row>
    <row r="725" spans="1:8" x14ac:dyDescent="0.3">
      <c r="A725" s="108" t="s">
        <v>3812</v>
      </c>
      <c r="B725" s="108" t="s">
        <v>967</v>
      </c>
      <c r="C725" s="108" t="s">
        <v>3599</v>
      </c>
      <c r="D725" s="108" t="s">
        <v>969</v>
      </c>
      <c r="E725" s="108" t="s">
        <v>970</v>
      </c>
      <c r="F725" s="108" t="s">
        <v>3813</v>
      </c>
      <c r="G725" s="108" t="s">
        <v>3814</v>
      </c>
      <c r="H725" s="108" t="s">
        <v>3815</v>
      </c>
    </row>
    <row r="726" spans="1:8" x14ac:dyDescent="0.3">
      <c r="A726" s="108" t="s">
        <v>3816</v>
      </c>
      <c r="B726" s="108" t="s">
        <v>967</v>
      </c>
      <c r="C726" s="108" t="s">
        <v>3599</v>
      </c>
      <c r="D726" s="108" t="s">
        <v>969</v>
      </c>
      <c r="E726" s="108" t="s">
        <v>1123</v>
      </c>
      <c r="F726" s="108" t="s">
        <v>3817</v>
      </c>
      <c r="G726" s="108" t="s">
        <v>3818</v>
      </c>
      <c r="H726" s="108" t="s">
        <v>3819</v>
      </c>
    </row>
    <row r="727" spans="1:8" x14ac:dyDescent="0.3">
      <c r="A727" s="108" t="s">
        <v>3807</v>
      </c>
      <c r="B727" s="108" t="s">
        <v>967</v>
      </c>
      <c r="C727" s="108" t="s">
        <v>3599</v>
      </c>
      <c r="D727" s="108" t="s">
        <v>969</v>
      </c>
      <c r="E727" s="108" t="s">
        <v>970</v>
      </c>
      <c r="F727" s="108" t="s">
        <v>3804</v>
      </c>
      <c r="G727" s="108" t="s">
        <v>3821</v>
      </c>
      <c r="H727" s="108" t="s">
        <v>3806</v>
      </c>
    </row>
    <row r="728" spans="1:8" x14ac:dyDescent="0.3">
      <c r="A728" s="108" t="s">
        <v>3822</v>
      </c>
      <c r="B728" s="108" t="s">
        <v>967</v>
      </c>
      <c r="C728" s="108" t="s">
        <v>3599</v>
      </c>
      <c r="D728" s="108" t="s">
        <v>969</v>
      </c>
      <c r="E728" s="108" t="s">
        <v>970</v>
      </c>
      <c r="F728" s="108" t="s">
        <v>3823</v>
      </c>
      <c r="G728" s="108" t="s">
        <v>3824</v>
      </c>
      <c r="H728" s="108" t="s">
        <v>3825</v>
      </c>
    </row>
    <row r="729" spans="1:8" x14ac:dyDescent="0.3">
      <c r="A729" s="108" t="s">
        <v>3826</v>
      </c>
      <c r="B729" s="108" t="s">
        <v>967</v>
      </c>
      <c r="C729" s="108" t="s">
        <v>3599</v>
      </c>
      <c r="D729" s="108" t="s">
        <v>969</v>
      </c>
      <c r="E729" s="108" t="s">
        <v>1123</v>
      </c>
      <c r="F729" s="108" t="s">
        <v>3827</v>
      </c>
      <c r="G729" s="108" t="s">
        <v>3828</v>
      </c>
      <c r="H729" s="108" t="s">
        <v>3829</v>
      </c>
    </row>
    <row r="730" spans="1:8" x14ac:dyDescent="0.3">
      <c r="A730" s="108" t="s">
        <v>3830</v>
      </c>
      <c r="B730" s="108" t="s">
        <v>967</v>
      </c>
      <c r="C730" s="108" t="s">
        <v>3599</v>
      </c>
      <c r="D730" s="108" t="s">
        <v>969</v>
      </c>
      <c r="E730" s="108" t="s">
        <v>970</v>
      </c>
      <c r="F730" s="108" t="s">
        <v>3831</v>
      </c>
      <c r="G730" s="108" t="s">
        <v>3832</v>
      </c>
      <c r="H730" s="108" t="s">
        <v>3829</v>
      </c>
    </row>
    <row r="731" spans="1:8" x14ac:dyDescent="0.3">
      <c r="A731" s="108" t="s">
        <v>3833</v>
      </c>
      <c r="B731" s="108" t="s">
        <v>967</v>
      </c>
      <c r="C731" s="108" t="s">
        <v>3599</v>
      </c>
      <c r="D731" s="108" t="s">
        <v>969</v>
      </c>
      <c r="E731" s="108" t="s">
        <v>970</v>
      </c>
      <c r="F731" s="108" t="s">
        <v>3834</v>
      </c>
      <c r="G731" s="108" t="s">
        <v>3835</v>
      </c>
      <c r="H731" s="108" t="s">
        <v>3836</v>
      </c>
    </row>
    <row r="732" spans="1:8" x14ac:dyDescent="0.3">
      <c r="A732" s="108" t="s">
        <v>3837</v>
      </c>
      <c r="B732" s="108" t="s">
        <v>967</v>
      </c>
      <c r="C732" s="108" t="s">
        <v>3599</v>
      </c>
      <c r="D732" s="108" t="s">
        <v>969</v>
      </c>
      <c r="E732" s="108" t="s">
        <v>1123</v>
      </c>
      <c r="F732" s="108" t="s">
        <v>3838</v>
      </c>
      <c r="G732" s="108" t="s">
        <v>3839</v>
      </c>
      <c r="H732" s="108" t="s">
        <v>3840</v>
      </c>
    </row>
    <row r="733" spans="1:8" x14ac:dyDescent="0.3">
      <c r="A733" s="108" t="s">
        <v>3842</v>
      </c>
      <c r="B733" s="108" t="s">
        <v>967</v>
      </c>
      <c r="C733" s="108" t="s">
        <v>3599</v>
      </c>
      <c r="D733" s="108" t="s">
        <v>969</v>
      </c>
      <c r="E733" s="108" t="s">
        <v>1123</v>
      </c>
      <c r="F733" s="108" t="s">
        <v>3843</v>
      </c>
      <c r="G733" s="108" t="s">
        <v>3844</v>
      </c>
      <c r="H733" s="108" t="s">
        <v>3845</v>
      </c>
    </row>
    <row r="734" spans="1:8" x14ac:dyDescent="0.3">
      <c r="A734" s="108" t="s">
        <v>3841</v>
      </c>
      <c r="B734" s="108" t="s">
        <v>967</v>
      </c>
      <c r="C734" s="108" t="s">
        <v>3599</v>
      </c>
      <c r="D734" s="108" t="s">
        <v>969</v>
      </c>
      <c r="E734" s="108" t="s">
        <v>970</v>
      </c>
      <c r="F734" s="108" t="s">
        <v>3846</v>
      </c>
      <c r="G734" s="108" t="s">
        <v>3839</v>
      </c>
      <c r="H734" s="108" t="s">
        <v>3840</v>
      </c>
    </row>
    <row r="735" spans="1:8" x14ac:dyDescent="0.3">
      <c r="A735" s="108" t="s">
        <v>3847</v>
      </c>
      <c r="B735" s="108" t="s">
        <v>967</v>
      </c>
      <c r="C735" s="108" t="s">
        <v>3599</v>
      </c>
      <c r="D735" s="108" t="s">
        <v>969</v>
      </c>
      <c r="E735" s="108" t="s">
        <v>970</v>
      </c>
      <c r="F735" s="108" t="s">
        <v>3848</v>
      </c>
      <c r="G735" s="108" t="s">
        <v>3849</v>
      </c>
      <c r="H735" s="108" t="s">
        <v>3850</v>
      </c>
    </row>
    <row r="736" spans="1:8" x14ac:dyDescent="0.3">
      <c r="A736" s="108" t="s">
        <v>3851</v>
      </c>
      <c r="B736" s="108" t="s">
        <v>967</v>
      </c>
      <c r="C736" s="108" t="s">
        <v>3599</v>
      </c>
      <c r="D736" s="108" t="s">
        <v>969</v>
      </c>
      <c r="E736" s="108" t="s">
        <v>970</v>
      </c>
      <c r="F736" s="108" t="s">
        <v>3852</v>
      </c>
      <c r="G736" s="108" t="s">
        <v>3853</v>
      </c>
      <c r="H736" s="108" t="s">
        <v>3854</v>
      </c>
    </row>
    <row r="737" spans="1:8" x14ac:dyDescent="0.3">
      <c r="A737" s="108" t="s">
        <v>3855</v>
      </c>
      <c r="B737" s="108" t="s">
        <v>967</v>
      </c>
      <c r="C737" s="108" t="s">
        <v>3599</v>
      </c>
      <c r="D737" s="108" t="s">
        <v>969</v>
      </c>
      <c r="E737" s="108" t="s">
        <v>970</v>
      </c>
      <c r="F737" s="108" t="s">
        <v>3856</v>
      </c>
      <c r="G737" s="108" t="s">
        <v>3857</v>
      </c>
      <c r="H737" s="108" t="s">
        <v>3858</v>
      </c>
    </row>
    <row r="738" spans="1:8" x14ac:dyDescent="0.3">
      <c r="A738" s="108" t="s">
        <v>3859</v>
      </c>
      <c r="B738" s="108" t="s">
        <v>967</v>
      </c>
      <c r="C738" s="108" t="s">
        <v>3599</v>
      </c>
      <c r="D738" s="108" t="s">
        <v>969</v>
      </c>
      <c r="E738" s="108" t="s">
        <v>970</v>
      </c>
      <c r="F738" s="108" t="s">
        <v>3860</v>
      </c>
      <c r="G738" s="108" t="s">
        <v>3861</v>
      </c>
      <c r="H738" s="108" t="s">
        <v>3862</v>
      </c>
    </row>
    <row r="739" spans="1:8" x14ac:dyDescent="0.3">
      <c r="A739" s="108" t="s">
        <v>3863</v>
      </c>
      <c r="B739" s="108" t="s">
        <v>967</v>
      </c>
      <c r="C739" s="108" t="s">
        <v>3599</v>
      </c>
      <c r="D739" s="108" t="s">
        <v>969</v>
      </c>
      <c r="E739" s="108" t="s">
        <v>1123</v>
      </c>
      <c r="F739" s="108" t="s">
        <v>3864</v>
      </c>
      <c r="G739" s="108" t="s">
        <v>3865</v>
      </c>
      <c r="H739" s="108" t="s">
        <v>3866</v>
      </c>
    </row>
    <row r="740" spans="1:8" x14ac:dyDescent="0.3">
      <c r="A740" s="108" t="s">
        <v>3868</v>
      </c>
      <c r="B740" s="108" t="s">
        <v>967</v>
      </c>
      <c r="C740" s="108" t="s">
        <v>3599</v>
      </c>
      <c r="D740" s="108" t="s">
        <v>969</v>
      </c>
      <c r="E740" s="108" t="s">
        <v>1123</v>
      </c>
      <c r="F740" s="108" t="s">
        <v>3869</v>
      </c>
      <c r="G740" s="108" t="s">
        <v>3870</v>
      </c>
      <c r="H740" s="108" t="s">
        <v>3871</v>
      </c>
    </row>
    <row r="741" spans="1:8" x14ac:dyDescent="0.3">
      <c r="A741" s="108" t="s">
        <v>3867</v>
      </c>
      <c r="B741" s="108" t="s">
        <v>967</v>
      </c>
      <c r="C741" s="108" t="s">
        <v>3599</v>
      </c>
      <c r="D741" s="108" t="s">
        <v>969</v>
      </c>
      <c r="E741" s="108" t="s">
        <v>970</v>
      </c>
      <c r="F741" s="108" t="s">
        <v>3872</v>
      </c>
      <c r="G741" s="108" t="s">
        <v>3873</v>
      </c>
      <c r="H741" s="108" t="s">
        <v>3871</v>
      </c>
    </row>
    <row r="742" spans="1:8" x14ac:dyDescent="0.3">
      <c r="A742" s="108" t="s">
        <v>3874</v>
      </c>
      <c r="B742" s="108" t="s">
        <v>967</v>
      </c>
      <c r="C742" s="108" t="s">
        <v>3599</v>
      </c>
      <c r="D742" s="108" t="s">
        <v>969</v>
      </c>
      <c r="E742" s="108" t="s">
        <v>970</v>
      </c>
      <c r="F742" s="108" t="s">
        <v>3875</v>
      </c>
      <c r="G742" s="108" t="s">
        <v>3876</v>
      </c>
      <c r="H742" s="108" t="s">
        <v>3877</v>
      </c>
    </row>
    <row r="743" spans="1:8" x14ac:dyDescent="0.3">
      <c r="A743" s="108" t="s">
        <v>3878</v>
      </c>
      <c r="B743" s="108" t="s">
        <v>967</v>
      </c>
      <c r="C743" s="108" t="s">
        <v>3599</v>
      </c>
      <c r="D743" s="108" t="s">
        <v>969</v>
      </c>
      <c r="E743" s="108" t="s">
        <v>970</v>
      </c>
      <c r="F743" s="108" t="s">
        <v>3879</v>
      </c>
      <c r="G743" s="108" t="s">
        <v>3880</v>
      </c>
      <c r="H743" s="108" t="s">
        <v>3881</v>
      </c>
    </row>
    <row r="744" spans="1:8" x14ac:dyDescent="0.3">
      <c r="A744" s="108" t="s">
        <v>3882</v>
      </c>
      <c r="B744" s="108" t="s">
        <v>967</v>
      </c>
      <c r="C744" s="108" t="s">
        <v>3599</v>
      </c>
      <c r="D744" s="108" t="s">
        <v>969</v>
      </c>
      <c r="E744" s="108" t="s">
        <v>970</v>
      </c>
      <c r="F744" s="108" t="s">
        <v>3883</v>
      </c>
      <c r="G744" s="108" t="s">
        <v>3884</v>
      </c>
      <c r="H744" s="108" t="s">
        <v>3885</v>
      </c>
    </row>
    <row r="745" spans="1:8" x14ac:dyDescent="0.3">
      <c r="A745" s="108" t="s">
        <v>3886</v>
      </c>
      <c r="B745" s="108" t="s">
        <v>967</v>
      </c>
      <c r="C745" s="108" t="s">
        <v>3599</v>
      </c>
      <c r="D745" s="108" t="s">
        <v>969</v>
      </c>
      <c r="E745" s="108" t="s">
        <v>970</v>
      </c>
      <c r="F745" s="108" t="s">
        <v>3887</v>
      </c>
      <c r="G745" s="108" t="s">
        <v>3888</v>
      </c>
      <c r="H745" s="108" t="s">
        <v>3889</v>
      </c>
    </row>
    <row r="746" spans="1:8" x14ac:dyDescent="0.3">
      <c r="A746" s="108" t="s">
        <v>3890</v>
      </c>
      <c r="B746" s="108" t="s">
        <v>967</v>
      </c>
      <c r="C746" s="108" t="s">
        <v>3599</v>
      </c>
      <c r="D746" s="108" t="s">
        <v>969</v>
      </c>
      <c r="E746" s="108" t="s">
        <v>1123</v>
      </c>
      <c r="F746" s="108" t="s">
        <v>3891</v>
      </c>
      <c r="G746" s="108" t="s">
        <v>3892</v>
      </c>
      <c r="H746" s="108" t="s">
        <v>3893</v>
      </c>
    </row>
    <row r="747" spans="1:8" x14ac:dyDescent="0.3">
      <c r="A747" s="108" t="s">
        <v>3895</v>
      </c>
      <c r="B747" s="108" t="s">
        <v>967</v>
      </c>
      <c r="C747" s="108" t="s">
        <v>3599</v>
      </c>
      <c r="D747" s="108" t="s">
        <v>969</v>
      </c>
      <c r="E747" s="108" t="s">
        <v>1123</v>
      </c>
      <c r="F747" s="108" t="s">
        <v>3896</v>
      </c>
      <c r="G747" s="108" t="s">
        <v>3897</v>
      </c>
      <c r="H747" s="108" t="s">
        <v>3898</v>
      </c>
    </row>
    <row r="748" spans="1:8" x14ac:dyDescent="0.3">
      <c r="A748" s="108" t="s">
        <v>3894</v>
      </c>
      <c r="B748" s="108" t="s">
        <v>967</v>
      </c>
      <c r="C748" s="108" t="s">
        <v>3599</v>
      </c>
      <c r="D748" s="108" t="s">
        <v>969</v>
      </c>
      <c r="E748" s="108" t="s">
        <v>970</v>
      </c>
      <c r="F748" s="108" t="s">
        <v>3896</v>
      </c>
      <c r="G748" s="108" t="s">
        <v>3899</v>
      </c>
      <c r="H748" s="108" t="s">
        <v>3893</v>
      </c>
    </row>
    <row r="749" spans="1:8" x14ac:dyDescent="0.3">
      <c r="A749" s="108" t="s">
        <v>3900</v>
      </c>
      <c r="B749" s="108" t="s">
        <v>967</v>
      </c>
      <c r="C749" s="108" t="s">
        <v>3599</v>
      </c>
      <c r="D749" s="108" t="s">
        <v>969</v>
      </c>
      <c r="E749" s="108" t="s">
        <v>970</v>
      </c>
      <c r="F749" s="108" t="s">
        <v>3901</v>
      </c>
      <c r="G749" s="108" t="s">
        <v>3902</v>
      </c>
      <c r="H749" s="108" t="s">
        <v>3903</v>
      </c>
    </row>
    <row r="750" spans="1:8" x14ac:dyDescent="0.3">
      <c r="A750" s="108" t="s">
        <v>3904</v>
      </c>
      <c r="B750" s="108" t="s">
        <v>967</v>
      </c>
      <c r="C750" s="108" t="s">
        <v>3599</v>
      </c>
      <c r="D750" s="108" t="s">
        <v>969</v>
      </c>
      <c r="E750" s="108" t="s">
        <v>970</v>
      </c>
      <c r="F750" s="108" t="s">
        <v>3905</v>
      </c>
      <c r="G750" s="108" t="s">
        <v>3906</v>
      </c>
      <c r="H750" s="108" t="s">
        <v>3907</v>
      </c>
    </row>
    <row r="751" spans="1:8" x14ac:dyDescent="0.3">
      <c r="A751" s="108" t="s">
        <v>3908</v>
      </c>
      <c r="B751" s="108" t="s">
        <v>967</v>
      </c>
      <c r="C751" s="108" t="s">
        <v>3599</v>
      </c>
      <c r="D751" s="108" t="s">
        <v>969</v>
      </c>
      <c r="E751" s="108" t="s">
        <v>1123</v>
      </c>
      <c r="F751" s="108" t="s">
        <v>3909</v>
      </c>
      <c r="G751" s="108" t="s">
        <v>3910</v>
      </c>
      <c r="H751" s="108" t="s">
        <v>3911</v>
      </c>
    </row>
    <row r="752" spans="1:8" x14ac:dyDescent="0.3">
      <c r="A752" s="108" t="s">
        <v>3820</v>
      </c>
      <c r="B752" s="108" t="s">
        <v>967</v>
      </c>
      <c r="C752" s="108" t="s">
        <v>3599</v>
      </c>
      <c r="D752" s="108" t="s">
        <v>969</v>
      </c>
      <c r="E752" s="108" t="s">
        <v>970</v>
      </c>
      <c r="F752" s="108" t="s">
        <v>3913</v>
      </c>
      <c r="G752" s="108" t="s">
        <v>3914</v>
      </c>
      <c r="H752" s="108" t="s">
        <v>3915</v>
      </c>
    </row>
    <row r="753" spans="1:8" x14ac:dyDescent="0.3">
      <c r="A753" s="108" t="s">
        <v>3916</v>
      </c>
      <c r="B753" s="108" t="s">
        <v>967</v>
      </c>
      <c r="C753" s="108" t="s">
        <v>3599</v>
      </c>
      <c r="D753" s="108" t="s">
        <v>969</v>
      </c>
      <c r="E753" s="108" t="s">
        <v>970</v>
      </c>
      <c r="F753" s="108" t="s">
        <v>3917</v>
      </c>
      <c r="G753" s="108" t="s">
        <v>3918</v>
      </c>
      <c r="H753" s="108" t="s">
        <v>3919</v>
      </c>
    </row>
    <row r="754" spans="1:8" x14ac:dyDescent="0.3">
      <c r="A754" s="108" t="s">
        <v>3920</v>
      </c>
      <c r="B754" s="108" t="s">
        <v>967</v>
      </c>
      <c r="C754" s="108" t="s">
        <v>3599</v>
      </c>
      <c r="D754" s="108" t="s">
        <v>969</v>
      </c>
      <c r="E754" s="108" t="s">
        <v>1123</v>
      </c>
      <c r="F754" s="108" t="s">
        <v>3921</v>
      </c>
      <c r="G754" s="108" t="s">
        <v>3922</v>
      </c>
      <c r="H754" s="108" t="s">
        <v>3923</v>
      </c>
    </row>
    <row r="755" spans="1:8" x14ac:dyDescent="0.3">
      <c r="A755" s="108" t="s">
        <v>3912</v>
      </c>
      <c r="B755" s="108" t="s">
        <v>967</v>
      </c>
      <c r="C755" s="108" t="s">
        <v>3599</v>
      </c>
      <c r="D755" s="108" t="s">
        <v>969</v>
      </c>
      <c r="E755" s="108" t="s">
        <v>970</v>
      </c>
      <c r="F755" s="108" t="s">
        <v>3924</v>
      </c>
      <c r="G755" s="108" t="s">
        <v>3925</v>
      </c>
      <c r="H755" s="108" t="s">
        <v>3923</v>
      </c>
    </row>
    <row r="756" spans="1:8" x14ac:dyDescent="0.3">
      <c r="A756" s="108" t="s">
        <v>3926</v>
      </c>
      <c r="B756" s="108" t="s">
        <v>967</v>
      </c>
      <c r="C756" s="108" t="s">
        <v>3599</v>
      </c>
      <c r="D756" s="108" t="s">
        <v>969</v>
      </c>
      <c r="E756" s="108" t="s">
        <v>970</v>
      </c>
      <c r="F756" s="108" t="s">
        <v>3927</v>
      </c>
      <c r="G756" s="108" t="s">
        <v>3928</v>
      </c>
      <c r="H756" s="108" t="s">
        <v>3929</v>
      </c>
    </row>
    <row r="757" spans="1:8" x14ac:dyDescent="0.3">
      <c r="A757" s="108" t="s">
        <v>3930</v>
      </c>
      <c r="B757" s="108" t="s">
        <v>967</v>
      </c>
      <c r="C757" s="108" t="s">
        <v>3599</v>
      </c>
      <c r="D757" s="108" t="s">
        <v>969</v>
      </c>
      <c r="E757" s="108" t="s">
        <v>970</v>
      </c>
      <c r="F757" s="108" t="s">
        <v>3931</v>
      </c>
      <c r="G757" s="108" t="s">
        <v>3932</v>
      </c>
      <c r="H757" s="108" t="s">
        <v>3933</v>
      </c>
    </row>
    <row r="758" spans="1:8" x14ac:dyDescent="0.3">
      <c r="A758" s="108" t="s">
        <v>3934</v>
      </c>
      <c r="B758" s="108" t="s">
        <v>967</v>
      </c>
      <c r="C758" s="108" t="s">
        <v>3599</v>
      </c>
      <c r="D758" s="108" t="s">
        <v>969</v>
      </c>
      <c r="E758" s="108" t="s">
        <v>1123</v>
      </c>
      <c r="F758" s="108" t="s">
        <v>3935</v>
      </c>
      <c r="G758" s="108" t="s">
        <v>3936</v>
      </c>
      <c r="H758" s="108" t="s">
        <v>3937</v>
      </c>
    </row>
    <row r="759" spans="1:8" x14ac:dyDescent="0.3">
      <c r="A759" s="108" t="s">
        <v>3938</v>
      </c>
      <c r="B759" s="108" t="s">
        <v>967</v>
      </c>
      <c r="C759" s="108" t="s">
        <v>3599</v>
      </c>
      <c r="D759" s="108" t="s">
        <v>969</v>
      </c>
      <c r="E759" s="108" t="s">
        <v>1123</v>
      </c>
      <c r="F759" s="108" t="s">
        <v>3939</v>
      </c>
      <c r="G759" s="108" t="s">
        <v>3940</v>
      </c>
      <c r="H759" s="108" t="s">
        <v>3941</v>
      </c>
    </row>
    <row r="760" spans="1:8" x14ac:dyDescent="0.3">
      <c r="A760" s="108" t="s">
        <v>3942</v>
      </c>
      <c r="B760" s="108" t="s">
        <v>967</v>
      </c>
      <c r="C760" s="108" t="s">
        <v>3599</v>
      </c>
      <c r="D760" s="108" t="s">
        <v>969</v>
      </c>
      <c r="E760" s="108" t="s">
        <v>970</v>
      </c>
      <c r="F760" s="108" t="s">
        <v>3943</v>
      </c>
      <c r="G760" s="108" t="s">
        <v>3944</v>
      </c>
      <c r="H760" s="108" t="s">
        <v>3945</v>
      </c>
    </row>
    <row r="761" spans="1:8" x14ac:dyDescent="0.3">
      <c r="A761" s="108" t="s">
        <v>3946</v>
      </c>
      <c r="B761" s="108" t="s">
        <v>967</v>
      </c>
      <c r="C761" s="108" t="s">
        <v>3599</v>
      </c>
      <c r="D761" s="108" t="s">
        <v>969</v>
      </c>
      <c r="E761" s="108" t="s">
        <v>970</v>
      </c>
      <c r="F761" s="108" t="s">
        <v>3947</v>
      </c>
      <c r="G761" s="108" t="s">
        <v>3948</v>
      </c>
      <c r="H761" s="108" t="s">
        <v>3949</v>
      </c>
    </row>
    <row r="762" spans="1:8" x14ac:dyDescent="0.3">
      <c r="A762" s="108" t="s">
        <v>3950</v>
      </c>
      <c r="B762" s="108" t="s">
        <v>967</v>
      </c>
      <c r="C762" s="108" t="s">
        <v>3599</v>
      </c>
      <c r="D762" s="108" t="s">
        <v>969</v>
      </c>
      <c r="E762" s="108" t="s">
        <v>970</v>
      </c>
      <c r="F762" s="108" t="s">
        <v>3951</v>
      </c>
      <c r="G762" s="108" t="s">
        <v>3952</v>
      </c>
      <c r="H762" s="108" t="s">
        <v>3953</v>
      </c>
    </row>
    <row r="763" spans="1:8" x14ac:dyDescent="0.3">
      <c r="A763" s="108" t="s">
        <v>3954</v>
      </c>
      <c r="B763" s="108" t="s">
        <v>967</v>
      </c>
      <c r="C763" s="108" t="s">
        <v>3599</v>
      </c>
      <c r="D763" s="108" t="s">
        <v>969</v>
      </c>
      <c r="E763" s="108" t="s">
        <v>970</v>
      </c>
      <c r="F763" s="108" t="s">
        <v>3955</v>
      </c>
      <c r="G763" s="108" t="s">
        <v>3956</v>
      </c>
      <c r="H763" s="108" t="s">
        <v>3957</v>
      </c>
    </row>
    <row r="764" spans="1:8" x14ac:dyDescent="0.3">
      <c r="A764" s="108" t="s">
        <v>3958</v>
      </c>
      <c r="B764" s="108" t="s">
        <v>967</v>
      </c>
      <c r="C764" s="108" t="s">
        <v>3599</v>
      </c>
      <c r="D764" s="108" t="s">
        <v>969</v>
      </c>
      <c r="E764" s="108" t="s">
        <v>970</v>
      </c>
      <c r="F764" s="108" t="s">
        <v>3959</v>
      </c>
      <c r="G764" s="108" t="s">
        <v>3960</v>
      </c>
      <c r="H764" s="108" t="s">
        <v>3961</v>
      </c>
    </row>
    <row r="765" spans="1:8" x14ac:dyDescent="0.3">
      <c r="A765" s="108" t="s">
        <v>3962</v>
      </c>
      <c r="B765" s="108" t="s">
        <v>967</v>
      </c>
      <c r="C765" s="108" t="s">
        <v>3599</v>
      </c>
      <c r="D765" s="108" t="s">
        <v>969</v>
      </c>
      <c r="E765" s="108" t="s">
        <v>970</v>
      </c>
      <c r="F765" s="108" t="s">
        <v>3963</v>
      </c>
      <c r="G765" s="108" t="s">
        <v>3964</v>
      </c>
      <c r="H765" s="108" t="s">
        <v>3965</v>
      </c>
    </row>
    <row r="766" spans="1:8" x14ac:dyDescent="0.3">
      <c r="A766" s="108" t="s">
        <v>3966</v>
      </c>
      <c r="B766" s="108" t="s">
        <v>967</v>
      </c>
      <c r="C766" s="108" t="s">
        <v>3599</v>
      </c>
      <c r="D766" s="108" t="s">
        <v>969</v>
      </c>
      <c r="E766" s="108" t="s">
        <v>970</v>
      </c>
      <c r="F766" s="108" t="s">
        <v>3967</v>
      </c>
      <c r="G766" s="108" t="s">
        <v>3968</v>
      </c>
      <c r="H766" s="108" t="s">
        <v>3969</v>
      </c>
    </row>
    <row r="767" spans="1:8" x14ac:dyDescent="0.3">
      <c r="A767" s="108" t="s">
        <v>3970</v>
      </c>
      <c r="B767" s="108" t="s">
        <v>967</v>
      </c>
      <c r="C767" s="108" t="s">
        <v>3599</v>
      </c>
      <c r="D767" s="108" t="s">
        <v>969</v>
      </c>
      <c r="E767" s="108" t="s">
        <v>970</v>
      </c>
      <c r="F767" s="108" t="s">
        <v>3971</v>
      </c>
      <c r="G767" s="108" t="s">
        <v>3972</v>
      </c>
      <c r="H767" s="108" t="s">
        <v>3973</v>
      </c>
    </row>
    <row r="768" spans="1:8" x14ac:dyDescent="0.3">
      <c r="A768" s="108" t="s">
        <v>3974</v>
      </c>
      <c r="B768" s="108" t="s">
        <v>967</v>
      </c>
      <c r="C768" s="108" t="s">
        <v>3599</v>
      </c>
      <c r="D768" s="108" t="s">
        <v>969</v>
      </c>
      <c r="E768" s="108" t="s">
        <v>2445</v>
      </c>
      <c r="F768" s="108" t="s">
        <v>3975</v>
      </c>
      <c r="G768" s="108" t="s">
        <v>3976</v>
      </c>
      <c r="H768" s="108" t="s">
        <v>3977</v>
      </c>
    </row>
    <row r="769" spans="1:8" x14ac:dyDescent="0.3">
      <c r="A769" s="108" t="s">
        <v>3978</v>
      </c>
      <c r="B769" s="108" t="s">
        <v>967</v>
      </c>
      <c r="C769" s="108" t="s">
        <v>3599</v>
      </c>
      <c r="D769" s="108" t="s">
        <v>969</v>
      </c>
      <c r="E769" s="108" t="s">
        <v>1123</v>
      </c>
      <c r="F769" s="108" t="s">
        <v>3979</v>
      </c>
      <c r="G769" s="108" t="s">
        <v>3980</v>
      </c>
      <c r="H769" s="108" t="s">
        <v>3981</v>
      </c>
    </row>
    <row r="770" spans="1:8" x14ac:dyDescent="0.3">
      <c r="A770" s="108" t="s">
        <v>3982</v>
      </c>
      <c r="B770" s="108" t="s">
        <v>967</v>
      </c>
      <c r="C770" s="108" t="s">
        <v>3599</v>
      </c>
      <c r="D770" s="108" t="s">
        <v>969</v>
      </c>
      <c r="E770" s="108" t="s">
        <v>1123</v>
      </c>
      <c r="F770" s="108" t="s">
        <v>3983</v>
      </c>
      <c r="G770" s="108" t="s">
        <v>3984</v>
      </c>
      <c r="H770" s="108" t="s">
        <v>3985</v>
      </c>
    </row>
    <row r="771" spans="1:8" x14ac:dyDescent="0.3">
      <c r="A771" s="108" t="s">
        <v>3986</v>
      </c>
      <c r="B771" s="108" t="s">
        <v>967</v>
      </c>
      <c r="C771" s="108" t="s">
        <v>3599</v>
      </c>
      <c r="D771" s="108" t="s">
        <v>1880</v>
      </c>
      <c r="E771" s="108" t="s">
        <v>970</v>
      </c>
      <c r="F771" s="108" t="s">
        <v>3987</v>
      </c>
      <c r="G771" s="108" t="s">
        <v>3988</v>
      </c>
      <c r="H771" s="108" t="s">
        <v>3989</v>
      </c>
    </row>
    <row r="772" spans="1:8" x14ac:dyDescent="0.3">
      <c r="A772" s="108" t="s">
        <v>3990</v>
      </c>
      <c r="B772" s="108" t="s">
        <v>967</v>
      </c>
      <c r="C772" s="108" t="s">
        <v>3599</v>
      </c>
      <c r="D772" s="108" t="s">
        <v>1880</v>
      </c>
      <c r="E772" s="108" t="s">
        <v>970</v>
      </c>
      <c r="F772" s="108" t="s">
        <v>3991</v>
      </c>
      <c r="G772" s="108" t="s">
        <v>3992</v>
      </c>
      <c r="H772" s="108" t="s">
        <v>3993</v>
      </c>
    </row>
    <row r="773" spans="1:8" x14ac:dyDescent="0.3">
      <c r="A773" s="108" t="s">
        <v>3994</v>
      </c>
      <c r="B773" s="108" t="s">
        <v>967</v>
      </c>
      <c r="C773" s="108" t="s">
        <v>3599</v>
      </c>
      <c r="D773" s="108" t="s">
        <v>1880</v>
      </c>
      <c r="E773" s="108" t="s">
        <v>970</v>
      </c>
      <c r="F773" s="108" t="s">
        <v>3995</v>
      </c>
      <c r="G773" s="108" t="s">
        <v>3996</v>
      </c>
      <c r="H773" s="108" t="s">
        <v>3997</v>
      </c>
    </row>
    <row r="774" spans="1:8" x14ac:dyDescent="0.3">
      <c r="A774" s="108" t="s">
        <v>3998</v>
      </c>
      <c r="B774" s="108" t="s">
        <v>967</v>
      </c>
      <c r="C774" s="108" t="s">
        <v>3599</v>
      </c>
      <c r="D774" s="108" t="s">
        <v>1880</v>
      </c>
      <c r="E774" s="108" t="s">
        <v>970</v>
      </c>
      <c r="F774" s="108" t="s">
        <v>3999</v>
      </c>
      <c r="G774" s="108" t="s">
        <v>4000</v>
      </c>
      <c r="H774" s="108" t="s">
        <v>4001</v>
      </c>
    </row>
    <row r="775" spans="1:8" x14ac:dyDescent="0.3">
      <c r="A775" s="108" t="s">
        <v>4002</v>
      </c>
      <c r="B775" s="108" t="s">
        <v>967</v>
      </c>
      <c r="C775" s="108" t="s">
        <v>3599</v>
      </c>
      <c r="D775" s="108" t="s">
        <v>1880</v>
      </c>
      <c r="E775" s="108" t="s">
        <v>970</v>
      </c>
      <c r="F775" s="108" t="s">
        <v>4003</v>
      </c>
      <c r="G775" s="108" t="s">
        <v>4004</v>
      </c>
      <c r="H775" s="108" t="s">
        <v>4005</v>
      </c>
    </row>
    <row r="776" spans="1:8" x14ac:dyDescent="0.3">
      <c r="A776" s="108" t="s">
        <v>4006</v>
      </c>
      <c r="B776" s="108" t="s">
        <v>967</v>
      </c>
      <c r="C776" s="108" t="s">
        <v>3599</v>
      </c>
      <c r="D776" s="108" t="s">
        <v>1880</v>
      </c>
      <c r="E776" s="108" t="s">
        <v>970</v>
      </c>
      <c r="F776" s="108" t="s">
        <v>4007</v>
      </c>
      <c r="G776" s="108" t="s">
        <v>4008</v>
      </c>
      <c r="H776" s="108" t="s">
        <v>4009</v>
      </c>
    </row>
    <row r="777" spans="1:8" x14ac:dyDescent="0.3">
      <c r="A777" s="108" t="s">
        <v>4010</v>
      </c>
      <c r="B777" s="108" t="s">
        <v>967</v>
      </c>
      <c r="C777" s="108" t="s">
        <v>3599</v>
      </c>
      <c r="D777" s="108" t="s">
        <v>1880</v>
      </c>
      <c r="E777" s="108" t="s">
        <v>970</v>
      </c>
      <c r="F777" s="108" t="s">
        <v>4011</v>
      </c>
      <c r="G777" s="108" t="s">
        <v>4012</v>
      </c>
      <c r="H777" s="108" t="s">
        <v>3647</v>
      </c>
    </row>
    <row r="778" spans="1:8" x14ac:dyDescent="0.3">
      <c r="A778" s="108" t="s">
        <v>4013</v>
      </c>
      <c r="B778" s="108" t="s">
        <v>967</v>
      </c>
      <c r="C778" s="108" t="s">
        <v>3599</v>
      </c>
      <c r="D778" s="108" t="s">
        <v>1880</v>
      </c>
      <c r="E778" s="108" t="s">
        <v>970</v>
      </c>
      <c r="F778" s="108" t="s">
        <v>4014</v>
      </c>
      <c r="G778" s="108" t="s">
        <v>4015</v>
      </c>
      <c r="H778" s="108" t="s">
        <v>4016</v>
      </c>
    </row>
    <row r="779" spans="1:8" x14ac:dyDescent="0.3">
      <c r="A779" s="108" t="s">
        <v>4017</v>
      </c>
      <c r="B779" s="108" t="s">
        <v>967</v>
      </c>
      <c r="C779" s="108" t="s">
        <v>3599</v>
      </c>
      <c r="D779" s="108" t="s">
        <v>1880</v>
      </c>
      <c r="E779" s="108" t="s">
        <v>970</v>
      </c>
      <c r="F779" s="108" t="s">
        <v>4018</v>
      </c>
      <c r="G779" s="108" t="s">
        <v>4019</v>
      </c>
      <c r="H779" s="108" t="s">
        <v>4020</v>
      </c>
    </row>
    <row r="780" spans="1:8" x14ac:dyDescent="0.3">
      <c r="A780" s="108" t="s">
        <v>4021</v>
      </c>
      <c r="B780" s="108" t="s">
        <v>967</v>
      </c>
      <c r="C780" s="108" t="s">
        <v>3599</v>
      </c>
      <c r="D780" s="108" t="s">
        <v>1880</v>
      </c>
      <c r="E780" s="108" t="s">
        <v>970</v>
      </c>
      <c r="F780" s="108" t="s">
        <v>4022</v>
      </c>
      <c r="G780" s="108" t="s">
        <v>4023</v>
      </c>
      <c r="H780" s="108" t="s">
        <v>4024</v>
      </c>
    </row>
    <row r="781" spans="1:8" x14ac:dyDescent="0.3">
      <c r="A781" s="108" t="s">
        <v>4025</v>
      </c>
      <c r="B781" s="108" t="s">
        <v>967</v>
      </c>
      <c r="C781" s="108" t="s">
        <v>3599</v>
      </c>
      <c r="D781" s="108" t="s">
        <v>1880</v>
      </c>
      <c r="E781" s="108" t="s">
        <v>970</v>
      </c>
      <c r="F781" s="108" t="s">
        <v>4026</v>
      </c>
      <c r="G781" s="108" t="s">
        <v>4027</v>
      </c>
      <c r="H781" s="108" t="s">
        <v>3690</v>
      </c>
    </row>
    <row r="782" spans="1:8" x14ac:dyDescent="0.3">
      <c r="A782" s="108" t="s">
        <v>4028</v>
      </c>
      <c r="B782" s="108" t="s">
        <v>967</v>
      </c>
      <c r="C782" s="108" t="s">
        <v>3599</v>
      </c>
      <c r="D782" s="108" t="s">
        <v>1880</v>
      </c>
      <c r="E782" s="108" t="s">
        <v>970</v>
      </c>
      <c r="F782" s="108" t="s">
        <v>4029</v>
      </c>
      <c r="G782" s="108" t="s">
        <v>4030</v>
      </c>
      <c r="H782" s="108" t="s">
        <v>4031</v>
      </c>
    </row>
    <row r="783" spans="1:8" x14ac:dyDescent="0.3">
      <c r="A783" s="108" t="s">
        <v>4032</v>
      </c>
      <c r="B783" s="108" t="s">
        <v>967</v>
      </c>
      <c r="C783" s="108" t="s">
        <v>3599</v>
      </c>
      <c r="D783" s="108" t="s">
        <v>1880</v>
      </c>
      <c r="E783" s="108" t="s">
        <v>970</v>
      </c>
      <c r="F783" s="108" t="s">
        <v>4033</v>
      </c>
      <c r="G783" s="108" t="s">
        <v>4034</v>
      </c>
      <c r="H783" s="108" t="s">
        <v>4035</v>
      </c>
    </row>
    <row r="784" spans="1:8" x14ac:dyDescent="0.3">
      <c r="A784" s="108" t="s">
        <v>4036</v>
      </c>
      <c r="B784" s="108" t="s">
        <v>967</v>
      </c>
      <c r="C784" s="108" t="s">
        <v>3599</v>
      </c>
      <c r="D784" s="108" t="s">
        <v>1880</v>
      </c>
      <c r="E784" s="108" t="s">
        <v>970</v>
      </c>
      <c r="F784" s="108" t="s">
        <v>4037</v>
      </c>
      <c r="G784" s="108" t="s">
        <v>4038</v>
      </c>
      <c r="H784" s="108" t="s">
        <v>4039</v>
      </c>
    </row>
    <row r="785" spans="1:8" x14ac:dyDescent="0.3">
      <c r="A785" s="108" t="s">
        <v>4040</v>
      </c>
      <c r="B785" s="108" t="s">
        <v>967</v>
      </c>
      <c r="C785" s="108" t="s">
        <v>3599</v>
      </c>
      <c r="D785" s="108" t="s">
        <v>1880</v>
      </c>
      <c r="E785" s="108" t="s">
        <v>970</v>
      </c>
      <c r="F785" s="108" t="s">
        <v>4041</v>
      </c>
      <c r="G785" s="108" t="s">
        <v>4042</v>
      </c>
      <c r="H785" s="108" t="s">
        <v>4043</v>
      </c>
    </row>
    <row r="786" spans="1:8" x14ac:dyDescent="0.3">
      <c r="A786" s="108" t="s">
        <v>4044</v>
      </c>
      <c r="B786" s="108" t="s">
        <v>967</v>
      </c>
      <c r="C786" s="108" t="s">
        <v>3599</v>
      </c>
      <c r="D786" s="108" t="s">
        <v>1880</v>
      </c>
      <c r="E786" s="108" t="s">
        <v>970</v>
      </c>
      <c r="F786" s="108" t="s">
        <v>4045</v>
      </c>
      <c r="G786" s="108" t="s">
        <v>4046</v>
      </c>
      <c r="H786" s="108" t="s">
        <v>4047</v>
      </c>
    </row>
    <row r="787" spans="1:8" x14ac:dyDescent="0.3">
      <c r="A787" s="108" t="s">
        <v>4048</v>
      </c>
      <c r="B787" s="108" t="s">
        <v>967</v>
      </c>
      <c r="C787" s="108" t="s">
        <v>3599</v>
      </c>
      <c r="D787" s="108" t="s">
        <v>1880</v>
      </c>
      <c r="E787" s="108" t="s">
        <v>970</v>
      </c>
      <c r="F787" s="108" t="s">
        <v>4049</v>
      </c>
      <c r="G787" s="108" t="s">
        <v>4050</v>
      </c>
      <c r="H787" s="108" t="s">
        <v>4051</v>
      </c>
    </row>
    <row r="788" spans="1:8" x14ac:dyDescent="0.3">
      <c r="A788" s="108" t="s">
        <v>4052</v>
      </c>
      <c r="B788" s="108" t="s">
        <v>967</v>
      </c>
      <c r="C788" s="108" t="s">
        <v>3599</v>
      </c>
      <c r="D788" s="108" t="s">
        <v>1880</v>
      </c>
      <c r="E788" s="108" t="s">
        <v>970</v>
      </c>
      <c r="F788" s="108" t="s">
        <v>4053</v>
      </c>
      <c r="G788" s="108" t="s">
        <v>4054</v>
      </c>
      <c r="H788" s="108" t="s">
        <v>4055</v>
      </c>
    </row>
    <row r="789" spans="1:8" x14ac:dyDescent="0.3">
      <c r="A789" s="108" t="s">
        <v>4056</v>
      </c>
      <c r="B789" s="108" t="s">
        <v>967</v>
      </c>
      <c r="C789" s="108" t="s">
        <v>3599</v>
      </c>
      <c r="D789" s="108" t="s">
        <v>1880</v>
      </c>
      <c r="E789" s="108" t="s">
        <v>970</v>
      </c>
      <c r="F789" s="108" t="s">
        <v>4057</v>
      </c>
      <c r="G789" s="108" t="s">
        <v>4058</v>
      </c>
      <c r="H789" s="108" t="s">
        <v>4059</v>
      </c>
    </row>
    <row r="790" spans="1:8" x14ac:dyDescent="0.3">
      <c r="A790" s="108" t="s">
        <v>4060</v>
      </c>
      <c r="B790" s="108" t="s">
        <v>967</v>
      </c>
      <c r="C790" s="108" t="s">
        <v>4061</v>
      </c>
      <c r="D790" s="108" t="s">
        <v>969</v>
      </c>
      <c r="E790" s="108" t="s">
        <v>970</v>
      </c>
      <c r="F790" s="108" t="s">
        <v>4062</v>
      </c>
      <c r="G790" s="108" t="s">
        <v>4063</v>
      </c>
      <c r="H790" s="108" t="s">
        <v>4064</v>
      </c>
    </row>
    <row r="791" spans="1:8" x14ac:dyDescent="0.3">
      <c r="A791" s="108" t="s">
        <v>4065</v>
      </c>
      <c r="B791" s="108" t="s">
        <v>967</v>
      </c>
      <c r="C791" s="108" t="s">
        <v>4061</v>
      </c>
      <c r="D791" s="108" t="s">
        <v>969</v>
      </c>
      <c r="E791" s="108" t="s">
        <v>970</v>
      </c>
      <c r="F791" s="108" t="s">
        <v>4066</v>
      </c>
      <c r="G791" s="108" t="s">
        <v>4067</v>
      </c>
      <c r="H791" s="108" t="s">
        <v>4068</v>
      </c>
    </row>
    <row r="792" spans="1:8" x14ac:dyDescent="0.3">
      <c r="A792" s="108" t="s">
        <v>4069</v>
      </c>
      <c r="B792" s="108" t="s">
        <v>967</v>
      </c>
      <c r="C792" s="108" t="s">
        <v>4061</v>
      </c>
      <c r="D792" s="108" t="s">
        <v>969</v>
      </c>
      <c r="E792" s="108" t="s">
        <v>970</v>
      </c>
      <c r="F792" s="108" t="s">
        <v>4070</v>
      </c>
      <c r="G792" s="108" t="s">
        <v>4071</v>
      </c>
      <c r="H792" s="108" t="s">
        <v>4064</v>
      </c>
    </row>
    <row r="793" spans="1:8" x14ac:dyDescent="0.3">
      <c r="A793" s="108" t="s">
        <v>4072</v>
      </c>
      <c r="B793" s="108" t="s">
        <v>967</v>
      </c>
      <c r="C793" s="108" t="s">
        <v>4061</v>
      </c>
      <c r="D793" s="108" t="s">
        <v>969</v>
      </c>
      <c r="E793" s="108" t="s">
        <v>970</v>
      </c>
      <c r="F793" s="108" t="s">
        <v>4073</v>
      </c>
      <c r="G793" s="108" t="s">
        <v>4074</v>
      </c>
      <c r="H793" s="108" t="s">
        <v>4075</v>
      </c>
    </row>
    <row r="794" spans="1:8" x14ac:dyDescent="0.3">
      <c r="A794" s="108" t="s">
        <v>4076</v>
      </c>
      <c r="B794" s="108" t="s">
        <v>967</v>
      </c>
      <c r="C794" s="108" t="s">
        <v>4061</v>
      </c>
      <c r="D794" s="108" t="s">
        <v>969</v>
      </c>
      <c r="E794" s="108" t="s">
        <v>970</v>
      </c>
      <c r="F794" s="108" t="s">
        <v>4077</v>
      </c>
      <c r="G794" s="108" t="s">
        <v>4078</v>
      </c>
      <c r="H794" s="108" t="s">
        <v>4079</v>
      </c>
    </row>
    <row r="795" spans="1:8" x14ac:dyDescent="0.3">
      <c r="A795" s="108" t="s">
        <v>4080</v>
      </c>
      <c r="B795" s="108" t="s">
        <v>967</v>
      </c>
      <c r="C795" s="108" t="s">
        <v>4061</v>
      </c>
      <c r="D795" s="108" t="s">
        <v>969</v>
      </c>
      <c r="E795" s="108" t="s">
        <v>970</v>
      </c>
      <c r="F795" s="108" t="s">
        <v>4081</v>
      </c>
      <c r="G795" s="108" t="s">
        <v>4082</v>
      </c>
      <c r="H795" s="108" t="s">
        <v>4083</v>
      </c>
    </row>
    <row r="796" spans="1:8" x14ac:dyDescent="0.3">
      <c r="A796" s="108" t="s">
        <v>4084</v>
      </c>
      <c r="B796" s="108" t="s">
        <v>967</v>
      </c>
      <c r="C796" s="108" t="s">
        <v>4061</v>
      </c>
      <c r="D796" s="108" t="s">
        <v>969</v>
      </c>
      <c r="E796" s="108" t="s">
        <v>970</v>
      </c>
      <c r="F796" s="108" t="s">
        <v>4085</v>
      </c>
      <c r="G796" s="108" t="s">
        <v>4086</v>
      </c>
      <c r="H796" s="108" t="s">
        <v>4087</v>
      </c>
    </row>
    <row r="797" spans="1:8" x14ac:dyDescent="0.3">
      <c r="A797" s="108" t="s">
        <v>4088</v>
      </c>
      <c r="B797" s="108" t="s">
        <v>967</v>
      </c>
      <c r="C797" s="108" t="s">
        <v>4061</v>
      </c>
      <c r="D797" s="108" t="s">
        <v>969</v>
      </c>
      <c r="E797" s="108" t="s">
        <v>970</v>
      </c>
      <c r="F797" s="108" t="s">
        <v>4089</v>
      </c>
      <c r="G797" s="108" t="s">
        <v>4090</v>
      </c>
      <c r="H797" s="108" t="s">
        <v>4091</v>
      </c>
    </row>
    <row r="798" spans="1:8" x14ac:dyDescent="0.3">
      <c r="A798" s="108" t="s">
        <v>4092</v>
      </c>
      <c r="B798" s="108" t="s">
        <v>967</v>
      </c>
      <c r="C798" s="108" t="s">
        <v>4061</v>
      </c>
      <c r="D798" s="108" t="s">
        <v>969</v>
      </c>
      <c r="E798" s="108" t="s">
        <v>970</v>
      </c>
      <c r="F798" s="108" t="s">
        <v>4093</v>
      </c>
      <c r="G798" s="108" t="s">
        <v>4094</v>
      </c>
      <c r="H798" s="108" t="s">
        <v>4095</v>
      </c>
    </row>
    <row r="799" spans="1:8" x14ac:dyDescent="0.3">
      <c r="A799" s="108" t="s">
        <v>4096</v>
      </c>
      <c r="B799" s="108" t="s">
        <v>967</v>
      </c>
      <c r="C799" s="108" t="s">
        <v>4061</v>
      </c>
      <c r="D799" s="108" t="s">
        <v>969</v>
      </c>
      <c r="E799" s="108" t="s">
        <v>970</v>
      </c>
      <c r="F799" s="108" t="s">
        <v>4097</v>
      </c>
      <c r="G799" s="108" t="s">
        <v>4098</v>
      </c>
      <c r="H799" s="108" t="s">
        <v>4099</v>
      </c>
    </row>
    <row r="800" spans="1:8" x14ac:dyDescent="0.3">
      <c r="A800" s="108" t="s">
        <v>4100</v>
      </c>
      <c r="B800" s="108" t="s">
        <v>967</v>
      </c>
      <c r="C800" s="108" t="s">
        <v>4061</v>
      </c>
      <c r="D800" s="108" t="s">
        <v>969</v>
      </c>
      <c r="E800" s="108" t="s">
        <v>970</v>
      </c>
      <c r="F800" s="108" t="s">
        <v>4101</v>
      </c>
      <c r="G800" s="108" t="s">
        <v>4102</v>
      </c>
      <c r="H800" s="108" t="s">
        <v>4103</v>
      </c>
    </row>
    <row r="801" spans="1:8" x14ac:dyDescent="0.3">
      <c r="A801" s="108" t="s">
        <v>4104</v>
      </c>
      <c r="B801" s="108" t="s">
        <v>967</v>
      </c>
      <c r="C801" s="108" t="s">
        <v>4061</v>
      </c>
      <c r="D801" s="108" t="s">
        <v>969</v>
      </c>
      <c r="E801" s="108" t="s">
        <v>970</v>
      </c>
      <c r="F801" s="108" t="s">
        <v>4105</v>
      </c>
      <c r="G801" s="108" t="s">
        <v>4106</v>
      </c>
      <c r="H801" s="108" t="s">
        <v>4107</v>
      </c>
    </row>
    <row r="802" spans="1:8" x14ac:dyDescent="0.3">
      <c r="A802" s="108" t="s">
        <v>4108</v>
      </c>
      <c r="B802" s="108" t="s">
        <v>967</v>
      </c>
      <c r="C802" s="108" t="s">
        <v>4061</v>
      </c>
      <c r="D802" s="108" t="s">
        <v>969</v>
      </c>
      <c r="E802" s="108" t="s">
        <v>970</v>
      </c>
      <c r="F802" s="108" t="s">
        <v>4109</v>
      </c>
      <c r="G802" s="108" t="s">
        <v>4110</v>
      </c>
      <c r="H802" s="108" t="s">
        <v>4111</v>
      </c>
    </row>
    <row r="803" spans="1:8" x14ac:dyDescent="0.3">
      <c r="A803" s="108" t="s">
        <v>4112</v>
      </c>
      <c r="B803" s="108" t="s">
        <v>967</v>
      </c>
      <c r="C803" s="108" t="s">
        <v>4061</v>
      </c>
      <c r="D803" s="108" t="s">
        <v>969</v>
      </c>
      <c r="E803" s="108" t="s">
        <v>970</v>
      </c>
      <c r="F803" s="108" t="s">
        <v>4113</v>
      </c>
      <c r="G803" s="108" t="s">
        <v>4114</v>
      </c>
      <c r="H803" s="108" t="s">
        <v>4115</v>
      </c>
    </row>
    <row r="804" spans="1:8" x14ac:dyDescent="0.3">
      <c r="A804" s="108" t="s">
        <v>4116</v>
      </c>
      <c r="B804" s="108" t="s">
        <v>967</v>
      </c>
      <c r="C804" s="108" t="s">
        <v>4061</v>
      </c>
      <c r="D804" s="108" t="s">
        <v>969</v>
      </c>
      <c r="E804" s="108" t="s">
        <v>970</v>
      </c>
      <c r="F804" s="108" t="s">
        <v>4117</v>
      </c>
      <c r="G804" s="108" t="s">
        <v>4118</v>
      </c>
      <c r="H804" s="108" t="s">
        <v>4119</v>
      </c>
    </row>
    <row r="805" spans="1:8" x14ac:dyDescent="0.3">
      <c r="A805" s="108" t="s">
        <v>4120</v>
      </c>
      <c r="B805" s="108" t="s">
        <v>967</v>
      </c>
      <c r="C805" s="108" t="s">
        <v>4061</v>
      </c>
      <c r="D805" s="108" t="s">
        <v>969</v>
      </c>
      <c r="E805" s="108" t="s">
        <v>970</v>
      </c>
      <c r="F805" s="108" t="s">
        <v>4121</v>
      </c>
      <c r="G805" s="108" t="s">
        <v>4122</v>
      </c>
      <c r="H805" s="108" t="s">
        <v>4123</v>
      </c>
    </row>
    <row r="806" spans="1:8" x14ac:dyDescent="0.3">
      <c r="A806" s="108" t="s">
        <v>4124</v>
      </c>
      <c r="B806" s="108" t="s">
        <v>967</v>
      </c>
      <c r="C806" s="108" t="s">
        <v>4061</v>
      </c>
      <c r="D806" s="108" t="s">
        <v>969</v>
      </c>
      <c r="E806" s="108" t="s">
        <v>970</v>
      </c>
      <c r="F806" s="108" t="s">
        <v>4125</v>
      </c>
      <c r="G806" s="108" t="s">
        <v>4126</v>
      </c>
      <c r="H806" s="108" t="s">
        <v>4127</v>
      </c>
    </row>
    <row r="807" spans="1:8" x14ac:dyDescent="0.3">
      <c r="A807" s="108" t="s">
        <v>4128</v>
      </c>
      <c r="B807" s="108" t="s">
        <v>967</v>
      </c>
      <c r="C807" s="108" t="s">
        <v>4061</v>
      </c>
      <c r="D807" s="108" t="s">
        <v>969</v>
      </c>
      <c r="E807" s="108" t="s">
        <v>970</v>
      </c>
      <c r="F807" s="108" t="s">
        <v>4129</v>
      </c>
      <c r="G807" s="108" t="s">
        <v>4130</v>
      </c>
      <c r="H807" s="108" t="s">
        <v>4119</v>
      </c>
    </row>
    <row r="808" spans="1:8" x14ac:dyDescent="0.3">
      <c r="A808" s="108" t="s">
        <v>4131</v>
      </c>
      <c r="B808" s="108" t="s">
        <v>967</v>
      </c>
      <c r="C808" s="108" t="s">
        <v>4061</v>
      </c>
      <c r="D808" s="108" t="s">
        <v>969</v>
      </c>
      <c r="E808" s="108" t="s">
        <v>970</v>
      </c>
      <c r="F808" s="108" t="s">
        <v>4132</v>
      </c>
      <c r="G808" s="108" t="s">
        <v>4133</v>
      </c>
      <c r="H808" s="108" t="s">
        <v>4134</v>
      </c>
    </row>
    <row r="809" spans="1:8" x14ac:dyDescent="0.3">
      <c r="A809" s="108" t="s">
        <v>4135</v>
      </c>
      <c r="B809" s="108" t="s">
        <v>967</v>
      </c>
      <c r="C809" s="108" t="s">
        <v>4061</v>
      </c>
      <c r="D809" s="108" t="s">
        <v>969</v>
      </c>
      <c r="E809" s="108" t="s">
        <v>970</v>
      </c>
      <c r="F809" s="108" t="s">
        <v>4136</v>
      </c>
      <c r="G809" s="108" t="s">
        <v>4137</v>
      </c>
      <c r="H809" s="108" t="s">
        <v>4138</v>
      </c>
    </row>
    <row r="810" spans="1:8" x14ac:dyDescent="0.3">
      <c r="A810" s="108" t="s">
        <v>4139</v>
      </c>
      <c r="B810" s="108" t="s">
        <v>967</v>
      </c>
      <c r="C810" s="108" t="s">
        <v>4061</v>
      </c>
      <c r="D810" s="108" t="s">
        <v>969</v>
      </c>
      <c r="E810" s="108" t="s">
        <v>970</v>
      </c>
      <c r="F810" s="108" t="s">
        <v>4140</v>
      </c>
      <c r="G810" s="108" t="s">
        <v>4141</v>
      </c>
      <c r="H810" s="108" t="s">
        <v>4142</v>
      </c>
    </row>
    <row r="811" spans="1:8" x14ac:dyDescent="0.3">
      <c r="A811" s="108" t="s">
        <v>4143</v>
      </c>
      <c r="B811" s="108" t="s">
        <v>967</v>
      </c>
      <c r="C811" s="108" t="s">
        <v>4061</v>
      </c>
      <c r="D811" s="108" t="s">
        <v>969</v>
      </c>
      <c r="E811" s="108" t="s">
        <v>970</v>
      </c>
      <c r="F811" s="108" t="s">
        <v>4144</v>
      </c>
      <c r="G811" s="108" t="s">
        <v>4145</v>
      </c>
      <c r="H811" s="108" t="s">
        <v>4146</v>
      </c>
    </row>
    <row r="812" spans="1:8" x14ac:dyDescent="0.3">
      <c r="A812" s="108" t="s">
        <v>4147</v>
      </c>
      <c r="B812" s="108" t="s">
        <v>967</v>
      </c>
      <c r="C812" s="108" t="s">
        <v>4061</v>
      </c>
      <c r="D812" s="108" t="s">
        <v>969</v>
      </c>
      <c r="E812" s="108" t="s">
        <v>970</v>
      </c>
      <c r="F812" s="108" t="s">
        <v>4148</v>
      </c>
      <c r="G812" s="108" t="s">
        <v>4149</v>
      </c>
      <c r="H812" s="108" t="s">
        <v>4150</v>
      </c>
    </row>
    <row r="813" spans="1:8" x14ac:dyDescent="0.3">
      <c r="A813" s="108" t="s">
        <v>4151</v>
      </c>
      <c r="B813" s="108" t="s">
        <v>967</v>
      </c>
      <c r="C813" s="108" t="s">
        <v>4061</v>
      </c>
      <c r="D813" s="108" t="s">
        <v>969</v>
      </c>
      <c r="E813" s="108" t="s">
        <v>970</v>
      </c>
      <c r="F813" s="108" t="s">
        <v>4152</v>
      </c>
      <c r="G813" s="108" t="s">
        <v>4153</v>
      </c>
      <c r="H813" s="108" t="s">
        <v>4154</v>
      </c>
    </row>
    <row r="814" spans="1:8" x14ac:dyDescent="0.3">
      <c r="A814" s="108" t="s">
        <v>4155</v>
      </c>
      <c r="B814" s="108" t="s">
        <v>967</v>
      </c>
      <c r="C814" s="108" t="s">
        <v>4061</v>
      </c>
      <c r="D814" s="108" t="s">
        <v>969</v>
      </c>
      <c r="E814" s="108" t="s">
        <v>970</v>
      </c>
      <c r="F814" s="108" t="s">
        <v>4156</v>
      </c>
      <c r="G814" s="108" t="s">
        <v>4157</v>
      </c>
      <c r="H814" s="108" t="s">
        <v>4158</v>
      </c>
    </row>
    <row r="815" spans="1:8" x14ac:dyDescent="0.3">
      <c r="A815" s="108" t="s">
        <v>4159</v>
      </c>
      <c r="B815" s="108" t="s">
        <v>967</v>
      </c>
      <c r="C815" s="108" t="s">
        <v>4061</v>
      </c>
      <c r="D815" s="108" t="s">
        <v>969</v>
      </c>
      <c r="E815" s="108" t="s">
        <v>970</v>
      </c>
      <c r="F815" s="108" t="s">
        <v>4160</v>
      </c>
      <c r="G815" s="108" t="s">
        <v>4161</v>
      </c>
      <c r="H815" s="108" t="s">
        <v>4162</v>
      </c>
    </row>
    <row r="816" spans="1:8" x14ac:dyDescent="0.3">
      <c r="A816" s="108" t="s">
        <v>4163</v>
      </c>
      <c r="B816" s="108" t="s">
        <v>967</v>
      </c>
      <c r="C816" s="108" t="s">
        <v>4061</v>
      </c>
      <c r="D816" s="108" t="s">
        <v>969</v>
      </c>
      <c r="E816" s="108" t="s">
        <v>970</v>
      </c>
      <c r="F816" s="108" t="s">
        <v>4164</v>
      </c>
      <c r="G816" s="108" t="s">
        <v>4165</v>
      </c>
      <c r="H816" s="108" t="s">
        <v>4166</v>
      </c>
    </row>
    <row r="817" spans="1:8" x14ac:dyDescent="0.3">
      <c r="A817" s="108" t="s">
        <v>4167</v>
      </c>
      <c r="B817" s="108" t="s">
        <v>967</v>
      </c>
      <c r="C817" s="108" t="s">
        <v>4061</v>
      </c>
      <c r="D817" s="108" t="s">
        <v>969</v>
      </c>
      <c r="E817" s="108" t="s">
        <v>970</v>
      </c>
      <c r="F817" s="108" t="s">
        <v>4168</v>
      </c>
      <c r="G817" s="108" t="s">
        <v>4169</v>
      </c>
      <c r="H817" s="108" t="s">
        <v>4170</v>
      </c>
    </row>
    <row r="818" spans="1:8" x14ac:dyDescent="0.3">
      <c r="A818" s="108" t="s">
        <v>4171</v>
      </c>
      <c r="B818" s="108" t="s">
        <v>967</v>
      </c>
      <c r="C818" s="108" t="s">
        <v>4061</v>
      </c>
      <c r="D818" s="108" t="s">
        <v>969</v>
      </c>
      <c r="E818" s="108" t="s">
        <v>970</v>
      </c>
      <c r="F818" s="108" t="s">
        <v>4172</v>
      </c>
      <c r="G818" s="108" t="s">
        <v>4173</v>
      </c>
      <c r="H818" s="108" t="s">
        <v>4170</v>
      </c>
    </row>
    <row r="819" spans="1:8" x14ac:dyDescent="0.3">
      <c r="A819" s="108" t="s">
        <v>4174</v>
      </c>
      <c r="B819" s="108" t="s">
        <v>967</v>
      </c>
      <c r="C819" s="108" t="s">
        <v>4061</v>
      </c>
      <c r="D819" s="108" t="s">
        <v>969</v>
      </c>
      <c r="E819" s="108" t="s">
        <v>970</v>
      </c>
      <c r="F819" s="108" t="s">
        <v>4175</v>
      </c>
      <c r="G819" s="108" t="s">
        <v>4176</v>
      </c>
      <c r="H819" s="108" t="s">
        <v>4177</v>
      </c>
    </row>
    <row r="820" spans="1:8" x14ac:dyDescent="0.3">
      <c r="A820" s="108" t="s">
        <v>4178</v>
      </c>
      <c r="B820" s="108" t="s">
        <v>967</v>
      </c>
      <c r="C820" s="108" t="s">
        <v>4061</v>
      </c>
      <c r="D820" s="108" t="s">
        <v>969</v>
      </c>
      <c r="E820" s="108" t="s">
        <v>970</v>
      </c>
      <c r="F820" s="108" t="s">
        <v>4179</v>
      </c>
      <c r="G820" s="108" t="s">
        <v>4180</v>
      </c>
      <c r="H820" s="108" t="s">
        <v>4181</v>
      </c>
    </row>
    <row r="821" spans="1:8" x14ac:dyDescent="0.3">
      <c r="A821" s="108" t="s">
        <v>4182</v>
      </c>
      <c r="B821" s="108" t="s">
        <v>967</v>
      </c>
      <c r="C821" s="108" t="s">
        <v>4061</v>
      </c>
      <c r="D821" s="108" t="s">
        <v>969</v>
      </c>
      <c r="E821" s="108" t="s">
        <v>970</v>
      </c>
      <c r="F821" s="108" t="s">
        <v>4183</v>
      </c>
      <c r="G821" s="108" t="s">
        <v>4184</v>
      </c>
      <c r="H821" s="108" t="s">
        <v>4185</v>
      </c>
    </row>
    <row r="822" spans="1:8" x14ac:dyDescent="0.3">
      <c r="A822" s="108" t="s">
        <v>4186</v>
      </c>
      <c r="B822" s="108" t="s">
        <v>967</v>
      </c>
      <c r="C822" s="108" t="s">
        <v>4061</v>
      </c>
      <c r="D822" s="108" t="s">
        <v>969</v>
      </c>
      <c r="E822" s="108" t="s">
        <v>970</v>
      </c>
      <c r="F822" s="108" t="s">
        <v>4187</v>
      </c>
      <c r="G822" s="108" t="s">
        <v>4188</v>
      </c>
      <c r="H822" s="108" t="s">
        <v>4189</v>
      </c>
    </row>
    <row r="823" spans="1:8" x14ac:dyDescent="0.3">
      <c r="A823" s="108" t="s">
        <v>4190</v>
      </c>
      <c r="B823" s="108" t="s">
        <v>967</v>
      </c>
      <c r="C823" s="108" t="s">
        <v>4061</v>
      </c>
      <c r="D823" s="108" t="s">
        <v>969</v>
      </c>
      <c r="E823" s="108" t="s">
        <v>970</v>
      </c>
      <c r="F823" s="108" t="s">
        <v>4191</v>
      </c>
      <c r="G823" s="108" t="s">
        <v>4192</v>
      </c>
      <c r="H823" s="108" t="s">
        <v>4193</v>
      </c>
    </row>
    <row r="824" spans="1:8" x14ac:dyDescent="0.3">
      <c r="A824" s="108" t="s">
        <v>4194</v>
      </c>
      <c r="B824" s="108" t="s">
        <v>967</v>
      </c>
      <c r="C824" s="108" t="s">
        <v>4061</v>
      </c>
      <c r="D824" s="108" t="s">
        <v>969</v>
      </c>
      <c r="E824" s="108" t="s">
        <v>970</v>
      </c>
      <c r="F824" s="108" t="s">
        <v>4195</v>
      </c>
      <c r="G824" s="108" t="s">
        <v>4196</v>
      </c>
      <c r="H824" s="108" t="s">
        <v>4193</v>
      </c>
    </row>
    <row r="825" spans="1:8" x14ac:dyDescent="0.3">
      <c r="A825" s="108" t="s">
        <v>4197</v>
      </c>
      <c r="B825" s="108" t="s">
        <v>967</v>
      </c>
      <c r="C825" s="108" t="s">
        <v>4061</v>
      </c>
      <c r="D825" s="108" t="s">
        <v>969</v>
      </c>
      <c r="E825" s="108" t="s">
        <v>970</v>
      </c>
      <c r="F825" s="108" t="s">
        <v>4198</v>
      </c>
      <c r="G825" s="108" t="s">
        <v>4199</v>
      </c>
      <c r="H825" s="108" t="s">
        <v>4200</v>
      </c>
    </row>
    <row r="826" spans="1:8" x14ac:dyDescent="0.3">
      <c r="A826" s="108" t="s">
        <v>4201</v>
      </c>
      <c r="B826" s="108" t="s">
        <v>967</v>
      </c>
      <c r="C826" s="108" t="s">
        <v>4061</v>
      </c>
      <c r="D826" s="108" t="s">
        <v>969</v>
      </c>
      <c r="E826" s="108" t="s">
        <v>970</v>
      </c>
      <c r="F826" s="108" t="s">
        <v>4202</v>
      </c>
      <c r="G826" s="108" t="s">
        <v>4203</v>
      </c>
      <c r="H826" s="108" t="s">
        <v>4204</v>
      </c>
    </row>
    <row r="827" spans="1:8" x14ac:dyDescent="0.3">
      <c r="A827" s="108" t="s">
        <v>4205</v>
      </c>
      <c r="B827" s="108" t="s">
        <v>967</v>
      </c>
      <c r="C827" s="108" t="s">
        <v>4061</v>
      </c>
      <c r="D827" s="108" t="s">
        <v>969</v>
      </c>
      <c r="E827" s="108" t="s">
        <v>970</v>
      </c>
      <c r="F827" s="108" t="s">
        <v>4206</v>
      </c>
      <c r="G827" s="108" t="s">
        <v>4207</v>
      </c>
      <c r="H827" s="108" t="s">
        <v>4208</v>
      </c>
    </row>
    <row r="828" spans="1:8" x14ac:dyDescent="0.3">
      <c r="A828" s="108" t="s">
        <v>4209</v>
      </c>
      <c r="B828" s="108" t="s">
        <v>967</v>
      </c>
      <c r="C828" s="108" t="s">
        <v>4061</v>
      </c>
      <c r="D828" s="108" t="s">
        <v>969</v>
      </c>
      <c r="E828" s="108" t="s">
        <v>970</v>
      </c>
      <c r="F828" s="108" t="s">
        <v>4210</v>
      </c>
      <c r="G828" s="108" t="s">
        <v>4211</v>
      </c>
      <c r="H828" s="108" t="s">
        <v>4212</v>
      </c>
    </row>
    <row r="829" spans="1:8" x14ac:dyDescent="0.3">
      <c r="A829" s="108" t="s">
        <v>4213</v>
      </c>
      <c r="B829" s="108" t="s">
        <v>967</v>
      </c>
      <c r="C829" s="108" t="s">
        <v>4061</v>
      </c>
      <c r="D829" s="108" t="s">
        <v>969</v>
      </c>
      <c r="E829" s="108" t="s">
        <v>1123</v>
      </c>
      <c r="F829" s="108" t="s">
        <v>4214</v>
      </c>
      <c r="G829" s="108" t="s">
        <v>4215</v>
      </c>
      <c r="H829" s="108" t="s">
        <v>4216</v>
      </c>
    </row>
    <row r="830" spans="1:8" x14ac:dyDescent="0.3">
      <c r="A830" s="108" t="s">
        <v>4217</v>
      </c>
      <c r="B830" s="108" t="s">
        <v>967</v>
      </c>
      <c r="C830" s="108" t="s">
        <v>4061</v>
      </c>
      <c r="D830" s="108" t="s">
        <v>969</v>
      </c>
      <c r="E830" s="108" t="s">
        <v>1123</v>
      </c>
      <c r="F830" s="108" t="s">
        <v>4218</v>
      </c>
      <c r="G830" s="108" t="s">
        <v>4219</v>
      </c>
      <c r="H830" s="108" t="s">
        <v>4220</v>
      </c>
    </row>
    <row r="831" spans="1:8" x14ac:dyDescent="0.3">
      <c r="A831" s="108" t="s">
        <v>4221</v>
      </c>
      <c r="B831" s="108" t="s">
        <v>967</v>
      </c>
      <c r="C831" s="108" t="s">
        <v>4061</v>
      </c>
      <c r="D831" s="108" t="s">
        <v>969</v>
      </c>
      <c r="E831" s="108" t="s">
        <v>970</v>
      </c>
      <c r="F831" s="108" t="s">
        <v>4222</v>
      </c>
      <c r="G831" s="108" t="s">
        <v>4215</v>
      </c>
      <c r="H831" s="108" t="s">
        <v>4216</v>
      </c>
    </row>
    <row r="832" spans="1:8" x14ac:dyDescent="0.3">
      <c r="A832" s="108" t="s">
        <v>4223</v>
      </c>
      <c r="B832" s="108" t="s">
        <v>967</v>
      </c>
      <c r="C832" s="108" t="s">
        <v>4061</v>
      </c>
      <c r="D832" s="108" t="s">
        <v>969</v>
      </c>
      <c r="E832" s="108" t="s">
        <v>970</v>
      </c>
      <c r="F832" s="108" t="s">
        <v>4224</v>
      </c>
      <c r="G832" s="108" t="s">
        <v>4225</v>
      </c>
      <c r="H832" s="108" t="s">
        <v>4226</v>
      </c>
    </row>
    <row r="833" spans="1:8" x14ac:dyDescent="0.3">
      <c r="A833" s="108" t="s">
        <v>4227</v>
      </c>
      <c r="B833" s="108" t="s">
        <v>967</v>
      </c>
      <c r="C833" s="108" t="s">
        <v>4061</v>
      </c>
      <c r="D833" s="108" t="s">
        <v>969</v>
      </c>
      <c r="E833" s="108" t="s">
        <v>970</v>
      </c>
      <c r="F833" s="108" t="s">
        <v>4228</v>
      </c>
      <c r="G833" s="108" t="s">
        <v>4229</v>
      </c>
      <c r="H833" s="108" t="s">
        <v>4230</v>
      </c>
    </row>
    <row r="834" spans="1:8" x14ac:dyDescent="0.3">
      <c r="A834" s="108" t="s">
        <v>4231</v>
      </c>
      <c r="B834" s="108" t="s">
        <v>967</v>
      </c>
      <c r="C834" s="108" t="s">
        <v>4061</v>
      </c>
      <c r="D834" s="108" t="s">
        <v>969</v>
      </c>
      <c r="E834" s="108" t="s">
        <v>970</v>
      </c>
      <c r="F834" s="108" t="s">
        <v>4232</v>
      </c>
      <c r="G834" s="108" t="s">
        <v>4233</v>
      </c>
      <c r="H834" s="108" t="s">
        <v>4234</v>
      </c>
    </row>
    <row r="835" spans="1:8" x14ac:dyDescent="0.3">
      <c r="A835" s="108" t="s">
        <v>4235</v>
      </c>
      <c r="B835" s="108" t="s">
        <v>967</v>
      </c>
      <c r="C835" s="108" t="s">
        <v>4061</v>
      </c>
      <c r="D835" s="108" t="s">
        <v>969</v>
      </c>
      <c r="E835" s="108" t="s">
        <v>970</v>
      </c>
      <c r="F835" s="108" t="s">
        <v>4236</v>
      </c>
      <c r="G835" s="108" t="s">
        <v>4237</v>
      </c>
      <c r="H835" s="108" t="s">
        <v>4238</v>
      </c>
    </row>
    <row r="836" spans="1:8" x14ac:dyDescent="0.3">
      <c r="A836" s="108" t="s">
        <v>4239</v>
      </c>
      <c r="B836" s="108" t="s">
        <v>967</v>
      </c>
      <c r="C836" s="108" t="s">
        <v>4061</v>
      </c>
      <c r="D836" s="108" t="s">
        <v>969</v>
      </c>
      <c r="E836" s="108" t="s">
        <v>1123</v>
      </c>
      <c r="F836" s="108" t="s">
        <v>4240</v>
      </c>
      <c r="G836" s="108" t="s">
        <v>4241</v>
      </c>
      <c r="H836" s="108" t="s">
        <v>4242</v>
      </c>
    </row>
    <row r="837" spans="1:8" x14ac:dyDescent="0.3">
      <c r="A837" s="108" t="s">
        <v>4243</v>
      </c>
      <c r="B837" s="108" t="s">
        <v>967</v>
      </c>
      <c r="C837" s="108" t="s">
        <v>4061</v>
      </c>
      <c r="D837" s="108" t="s">
        <v>969</v>
      </c>
      <c r="E837" s="108" t="s">
        <v>970</v>
      </c>
      <c r="F837" s="108" t="s">
        <v>4244</v>
      </c>
      <c r="G837" s="108" t="s">
        <v>4241</v>
      </c>
      <c r="H837" s="108" t="s">
        <v>4242</v>
      </c>
    </row>
    <row r="838" spans="1:8" x14ac:dyDescent="0.3">
      <c r="A838" s="108" t="s">
        <v>4245</v>
      </c>
      <c r="B838" s="108" t="s">
        <v>967</v>
      </c>
      <c r="C838" s="108" t="s">
        <v>4061</v>
      </c>
      <c r="D838" s="108" t="s">
        <v>969</v>
      </c>
      <c r="E838" s="108" t="s">
        <v>970</v>
      </c>
      <c r="F838" s="108" t="s">
        <v>4246</v>
      </c>
      <c r="G838" s="108" t="s">
        <v>4247</v>
      </c>
      <c r="H838" s="108" t="s">
        <v>4248</v>
      </c>
    </row>
    <row r="839" spans="1:8" x14ac:dyDescent="0.3">
      <c r="A839" s="108" t="s">
        <v>4249</v>
      </c>
      <c r="B839" s="108" t="s">
        <v>967</v>
      </c>
      <c r="C839" s="108" t="s">
        <v>4061</v>
      </c>
      <c r="D839" s="108" t="s">
        <v>969</v>
      </c>
      <c r="E839" s="108" t="s">
        <v>970</v>
      </c>
      <c r="F839" s="108" t="s">
        <v>4250</v>
      </c>
      <c r="G839" s="108" t="s">
        <v>4251</v>
      </c>
      <c r="H839" s="108" t="s">
        <v>4252</v>
      </c>
    </row>
    <row r="840" spans="1:8" x14ac:dyDescent="0.3">
      <c r="A840" s="108" t="s">
        <v>4253</v>
      </c>
      <c r="B840" s="108" t="s">
        <v>967</v>
      </c>
      <c r="C840" s="108" t="s">
        <v>4061</v>
      </c>
      <c r="D840" s="108" t="s">
        <v>969</v>
      </c>
      <c r="E840" s="108" t="s">
        <v>970</v>
      </c>
      <c r="F840" s="108" t="s">
        <v>4254</v>
      </c>
      <c r="G840" s="108" t="s">
        <v>4255</v>
      </c>
      <c r="H840" s="108" t="s">
        <v>4256</v>
      </c>
    </row>
    <row r="841" spans="1:8" x14ac:dyDescent="0.3">
      <c r="A841" s="108" t="s">
        <v>4257</v>
      </c>
      <c r="B841" s="108" t="s">
        <v>967</v>
      </c>
      <c r="C841" s="108" t="s">
        <v>4061</v>
      </c>
      <c r="D841" s="108" t="s">
        <v>969</v>
      </c>
      <c r="E841" s="108" t="s">
        <v>970</v>
      </c>
      <c r="F841" s="108" t="s">
        <v>4258</v>
      </c>
      <c r="G841" s="108" t="s">
        <v>4259</v>
      </c>
      <c r="H841" s="108" t="s">
        <v>4260</v>
      </c>
    </row>
    <row r="842" spans="1:8" x14ac:dyDescent="0.3">
      <c r="A842" s="108" t="s">
        <v>4261</v>
      </c>
      <c r="B842" s="108" t="s">
        <v>967</v>
      </c>
      <c r="C842" s="108" t="s">
        <v>4061</v>
      </c>
      <c r="D842" s="108" t="s">
        <v>969</v>
      </c>
      <c r="E842" s="108" t="s">
        <v>970</v>
      </c>
      <c r="F842" s="108" t="s">
        <v>4262</v>
      </c>
      <c r="G842" s="108" t="s">
        <v>4263</v>
      </c>
      <c r="H842" s="108" t="s">
        <v>4264</v>
      </c>
    </row>
    <row r="843" spans="1:8" x14ac:dyDescent="0.3">
      <c r="A843" s="108" t="s">
        <v>4265</v>
      </c>
      <c r="B843" s="108" t="s">
        <v>967</v>
      </c>
      <c r="C843" s="108" t="s">
        <v>4061</v>
      </c>
      <c r="D843" s="108" t="s">
        <v>969</v>
      </c>
      <c r="E843" s="108" t="s">
        <v>970</v>
      </c>
      <c r="F843" s="108" t="s">
        <v>4266</v>
      </c>
      <c r="G843" s="108" t="s">
        <v>4267</v>
      </c>
      <c r="H843" s="108" t="s">
        <v>4268</v>
      </c>
    </row>
    <row r="844" spans="1:8" x14ac:dyDescent="0.3">
      <c r="A844" s="108" t="s">
        <v>4269</v>
      </c>
      <c r="B844" s="108" t="s">
        <v>967</v>
      </c>
      <c r="C844" s="108" t="s">
        <v>4061</v>
      </c>
      <c r="D844" s="108" t="s">
        <v>969</v>
      </c>
      <c r="E844" s="108" t="s">
        <v>970</v>
      </c>
      <c r="F844" s="108" t="s">
        <v>4270</v>
      </c>
      <c r="G844" s="108" t="s">
        <v>4271</v>
      </c>
      <c r="H844" s="108" t="s">
        <v>4272</v>
      </c>
    </row>
    <row r="845" spans="1:8" x14ac:dyDescent="0.3">
      <c r="A845" s="108" t="s">
        <v>4273</v>
      </c>
      <c r="B845" s="108" t="s">
        <v>967</v>
      </c>
      <c r="C845" s="108" t="s">
        <v>4061</v>
      </c>
      <c r="D845" s="108" t="s">
        <v>969</v>
      </c>
      <c r="E845" s="108" t="s">
        <v>970</v>
      </c>
      <c r="F845" s="108" t="s">
        <v>4274</v>
      </c>
      <c r="G845" s="108" t="s">
        <v>4275</v>
      </c>
      <c r="H845" s="108" t="s">
        <v>4276</v>
      </c>
    </row>
    <row r="846" spans="1:8" x14ac:dyDescent="0.3">
      <c r="A846" s="108" t="s">
        <v>4277</v>
      </c>
      <c r="B846" s="108" t="s">
        <v>967</v>
      </c>
      <c r="C846" s="108" t="s">
        <v>4061</v>
      </c>
      <c r="D846" s="108" t="s">
        <v>969</v>
      </c>
      <c r="E846" s="108" t="s">
        <v>970</v>
      </c>
      <c r="F846" s="108" t="s">
        <v>4278</v>
      </c>
      <c r="G846" s="108" t="s">
        <v>4279</v>
      </c>
      <c r="H846" s="108" t="s">
        <v>4280</v>
      </c>
    </row>
    <row r="847" spans="1:8" x14ac:dyDescent="0.3">
      <c r="A847" s="108" t="s">
        <v>4281</v>
      </c>
      <c r="B847" s="108" t="s">
        <v>967</v>
      </c>
      <c r="C847" s="108" t="s">
        <v>4061</v>
      </c>
      <c r="D847" s="108" t="s">
        <v>969</v>
      </c>
      <c r="E847" s="108" t="s">
        <v>1123</v>
      </c>
      <c r="F847" s="108" t="s">
        <v>4282</v>
      </c>
      <c r="G847" s="108" t="s">
        <v>4283</v>
      </c>
      <c r="H847" s="108" t="s">
        <v>4284</v>
      </c>
    </row>
    <row r="848" spans="1:8" x14ac:dyDescent="0.3">
      <c r="A848" s="108" t="s">
        <v>4285</v>
      </c>
      <c r="B848" s="108" t="s">
        <v>967</v>
      </c>
      <c r="C848" s="108" t="s">
        <v>4061</v>
      </c>
      <c r="D848" s="108" t="s">
        <v>969</v>
      </c>
      <c r="E848" s="108" t="s">
        <v>970</v>
      </c>
      <c r="F848" s="108" t="s">
        <v>4286</v>
      </c>
      <c r="G848" s="108" t="s">
        <v>4287</v>
      </c>
      <c r="H848" s="108" t="s">
        <v>4288</v>
      </c>
    </row>
    <row r="849" spans="1:8" x14ac:dyDescent="0.3">
      <c r="A849" s="108" t="s">
        <v>4289</v>
      </c>
      <c r="B849" s="108" t="s">
        <v>967</v>
      </c>
      <c r="C849" s="108" t="s">
        <v>4061</v>
      </c>
      <c r="D849" s="108" t="s">
        <v>969</v>
      </c>
      <c r="E849" s="108" t="s">
        <v>970</v>
      </c>
      <c r="F849" s="108" t="s">
        <v>4290</v>
      </c>
      <c r="G849" s="108" t="s">
        <v>4283</v>
      </c>
      <c r="H849" s="108" t="s">
        <v>4284</v>
      </c>
    </row>
    <row r="850" spans="1:8" x14ac:dyDescent="0.3">
      <c r="A850" s="108" t="s">
        <v>4291</v>
      </c>
      <c r="B850" s="108" t="s">
        <v>967</v>
      </c>
      <c r="C850" s="108" t="s">
        <v>4061</v>
      </c>
      <c r="D850" s="108" t="s">
        <v>969</v>
      </c>
      <c r="E850" s="108" t="s">
        <v>970</v>
      </c>
      <c r="F850" s="108" t="s">
        <v>4292</v>
      </c>
      <c r="G850" s="108" t="s">
        <v>4293</v>
      </c>
      <c r="H850" s="108" t="s">
        <v>4294</v>
      </c>
    </row>
    <row r="851" spans="1:8" x14ac:dyDescent="0.3">
      <c r="A851" s="108" t="s">
        <v>4295</v>
      </c>
      <c r="B851" s="108" t="s">
        <v>967</v>
      </c>
      <c r="C851" s="108" t="s">
        <v>4061</v>
      </c>
      <c r="D851" s="108" t="s">
        <v>969</v>
      </c>
      <c r="E851" s="108" t="s">
        <v>970</v>
      </c>
      <c r="F851" s="108" t="s">
        <v>4296</v>
      </c>
      <c r="G851" s="108" t="s">
        <v>4297</v>
      </c>
      <c r="H851" s="108" t="s">
        <v>4298</v>
      </c>
    </row>
    <row r="852" spans="1:8" x14ac:dyDescent="0.3">
      <c r="A852" s="108" t="s">
        <v>4299</v>
      </c>
      <c r="B852" s="108" t="s">
        <v>967</v>
      </c>
      <c r="C852" s="108" t="s">
        <v>4061</v>
      </c>
      <c r="D852" s="108" t="s">
        <v>969</v>
      </c>
      <c r="E852" s="108" t="s">
        <v>970</v>
      </c>
      <c r="F852" s="108" t="s">
        <v>4300</v>
      </c>
      <c r="G852" s="108" t="s">
        <v>4301</v>
      </c>
      <c r="H852" s="108" t="s">
        <v>4302</v>
      </c>
    </row>
    <row r="853" spans="1:8" x14ac:dyDescent="0.3">
      <c r="A853" s="108" t="s">
        <v>4303</v>
      </c>
      <c r="B853" s="108" t="s">
        <v>967</v>
      </c>
      <c r="C853" s="108" t="s">
        <v>4061</v>
      </c>
      <c r="D853" s="108" t="s">
        <v>969</v>
      </c>
      <c r="E853" s="108" t="s">
        <v>970</v>
      </c>
      <c r="F853" s="108" t="s">
        <v>4304</v>
      </c>
      <c r="G853" s="108" t="s">
        <v>4305</v>
      </c>
      <c r="H853" s="108" t="s">
        <v>4306</v>
      </c>
    </row>
    <row r="854" spans="1:8" x14ac:dyDescent="0.3">
      <c r="A854" s="108" t="s">
        <v>4307</v>
      </c>
      <c r="B854" s="108" t="s">
        <v>967</v>
      </c>
      <c r="C854" s="108" t="s">
        <v>4061</v>
      </c>
      <c r="D854" s="108" t="s">
        <v>969</v>
      </c>
      <c r="E854" s="108" t="s">
        <v>970</v>
      </c>
      <c r="F854" s="108" t="s">
        <v>4308</v>
      </c>
      <c r="G854" s="108" t="s">
        <v>4309</v>
      </c>
      <c r="H854" s="108" t="s">
        <v>4310</v>
      </c>
    </row>
    <row r="855" spans="1:8" x14ac:dyDescent="0.3">
      <c r="A855" s="108" t="s">
        <v>4311</v>
      </c>
      <c r="B855" s="108" t="s">
        <v>967</v>
      </c>
      <c r="C855" s="108" t="s">
        <v>4061</v>
      </c>
      <c r="D855" s="108" t="s">
        <v>969</v>
      </c>
      <c r="E855" s="108" t="s">
        <v>970</v>
      </c>
      <c r="F855" s="108" t="s">
        <v>4312</v>
      </c>
      <c r="G855" s="108" t="s">
        <v>4313</v>
      </c>
      <c r="H855" s="108" t="s">
        <v>4314</v>
      </c>
    </row>
    <row r="856" spans="1:8" x14ac:dyDescent="0.3">
      <c r="A856" s="108" t="s">
        <v>4315</v>
      </c>
      <c r="B856" s="108" t="s">
        <v>967</v>
      </c>
      <c r="C856" s="108" t="s">
        <v>4061</v>
      </c>
      <c r="D856" s="108" t="s">
        <v>969</v>
      </c>
      <c r="E856" s="108" t="s">
        <v>970</v>
      </c>
      <c r="F856" s="108" t="s">
        <v>4316</v>
      </c>
      <c r="G856" s="108" t="s">
        <v>4317</v>
      </c>
      <c r="H856" s="108" t="s">
        <v>4318</v>
      </c>
    </row>
    <row r="857" spans="1:8" x14ac:dyDescent="0.3">
      <c r="A857" s="108" t="s">
        <v>4319</v>
      </c>
      <c r="B857" s="108" t="s">
        <v>967</v>
      </c>
      <c r="C857" s="108" t="s">
        <v>4061</v>
      </c>
      <c r="D857" s="108" t="s">
        <v>969</v>
      </c>
      <c r="E857" s="108" t="s">
        <v>970</v>
      </c>
      <c r="F857" s="108" t="s">
        <v>4320</v>
      </c>
      <c r="G857" s="108" t="s">
        <v>4321</v>
      </c>
      <c r="H857" s="108" t="s">
        <v>4322</v>
      </c>
    </row>
    <row r="858" spans="1:8" x14ac:dyDescent="0.3">
      <c r="A858" s="108" t="s">
        <v>4323</v>
      </c>
      <c r="B858" s="108" t="s">
        <v>967</v>
      </c>
      <c r="C858" s="108" t="s">
        <v>4061</v>
      </c>
      <c r="D858" s="108" t="s">
        <v>969</v>
      </c>
      <c r="E858" s="108" t="s">
        <v>970</v>
      </c>
      <c r="F858" s="108" t="s">
        <v>4324</v>
      </c>
      <c r="G858" s="108" t="s">
        <v>4325</v>
      </c>
      <c r="H858" s="108" t="s">
        <v>4326</v>
      </c>
    </row>
    <row r="859" spans="1:8" x14ac:dyDescent="0.3">
      <c r="A859" s="108" t="s">
        <v>4327</v>
      </c>
      <c r="B859" s="108" t="s">
        <v>967</v>
      </c>
      <c r="C859" s="108" t="s">
        <v>4061</v>
      </c>
      <c r="D859" s="108" t="s">
        <v>969</v>
      </c>
      <c r="E859" s="108" t="s">
        <v>970</v>
      </c>
      <c r="F859" s="108" t="s">
        <v>4328</v>
      </c>
      <c r="G859" s="108" t="s">
        <v>4329</v>
      </c>
      <c r="H859" s="108" t="s">
        <v>4330</v>
      </c>
    </row>
    <row r="860" spans="1:8" x14ac:dyDescent="0.3">
      <c r="A860" s="108" t="s">
        <v>4331</v>
      </c>
      <c r="B860" s="108" t="s">
        <v>967</v>
      </c>
      <c r="C860" s="108" t="s">
        <v>4061</v>
      </c>
      <c r="D860" s="108" t="s">
        <v>969</v>
      </c>
      <c r="E860" s="108" t="s">
        <v>970</v>
      </c>
      <c r="F860" s="108" t="s">
        <v>4332</v>
      </c>
      <c r="G860" s="108" t="s">
        <v>4333</v>
      </c>
      <c r="H860" s="108" t="s">
        <v>4334</v>
      </c>
    </row>
    <row r="861" spans="1:8" x14ac:dyDescent="0.3">
      <c r="A861" s="108" t="s">
        <v>4335</v>
      </c>
      <c r="B861" s="108" t="s">
        <v>967</v>
      </c>
      <c r="C861" s="108" t="s">
        <v>4061</v>
      </c>
      <c r="D861" s="108" t="s">
        <v>969</v>
      </c>
      <c r="E861" s="108" t="s">
        <v>970</v>
      </c>
      <c r="F861" s="108" t="s">
        <v>4336</v>
      </c>
      <c r="G861" s="108" t="s">
        <v>4337</v>
      </c>
      <c r="H861" s="108" t="s">
        <v>4338</v>
      </c>
    </row>
    <row r="862" spans="1:8" x14ac:dyDescent="0.3">
      <c r="A862" s="108" t="s">
        <v>4339</v>
      </c>
      <c r="B862" s="108" t="s">
        <v>967</v>
      </c>
      <c r="C862" s="108" t="s">
        <v>4061</v>
      </c>
      <c r="D862" s="108" t="s">
        <v>969</v>
      </c>
      <c r="E862" s="108" t="s">
        <v>970</v>
      </c>
      <c r="F862" s="108" t="s">
        <v>4340</v>
      </c>
      <c r="G862" s="108" t="s">
        <v>4341</v>
      </c>
      <c r="H862" s="108" t="s">
        <v>4342</v>
      </c>
    </row>
    <row r="863" spans="1:8" x14ac:dyDescent="0.3">
      <c r="A863" s="108" t="s">
        <v>4343</v>
      </c>
      <c r="B863" s="108" t="s">
        <v>967</v>
      </c>
      <c r="C863" s="108" t="s">
        <v>4061</v>
      </c>
      <c r="D863" s="108" t="s">
        <v>969</v>
      </c>
      <c r="E863" s="108" t="s">
        <v>970</v>
      </c>
      <c r="F863" s="108" t="s">
        <v>4344</v>
      </c>
      <c r="G863" s="108" t="s">
        <v>4345</v>
      </c>
      <c r="H863" s="108" t="s">
        <v>4346</v>
      </c>
    </row>
    <row r="864" spans="1:8" x14ac:dyDescent="0.3">
      <c r="A864" s="108" t="s">
        <v>4347</v>
      </c>
      <c r="B864" s="108" t="s">
        <v>967</v>
      </c>
      <c r="C864" s="108" t="s">
        <v>4061</v>
      </c>
      <c r="D864" s="108" t="s">
        <v>969</v>
      </c>
      <c r="E864" s="108" t="s">
        <v>970</v>
      </c>
      <c r="F864" s="108" t="s">
        <v>4348</v>
      </c>
      <c r="G864" s="108" t="s">
        <v>4349</v>
      </c>
      <c r="H864" s="108" t="s">
        <v>4350</v>
      </c>
    </row>
    <row r="865" spans="1:8" x14ac:dyDescent="0.3">
      <c r="A865" s="108" t="s">
        <v>4351</v>
      </c>
      <c r="B865" s="108" t="s">
        <v>967</v>
      </c>
      <c r="C865" s="108" t="s">
        <v>4061</v>
      </c>
      <c r="D865" s="108" t="s">
        <v>969</v>
      </c>
      <c r="E865" s="108" t="s">
        <v>970</v>
      </c>
      <c r="F865" s="108" t="s">
        <v>4352</v>
      </c>
      <c r="G865" s="108" t="s">
        <v>4353</v>
      </c>
      <c r="H865" s="108" t="s">
        <v>4354</v>
      </c>
    </row>
    <row r="866" spans="1:8" x14ac:dyDescent="0.3">
      <c r="A866" s="108" t="s">
        <v>4355</v>
      </c>
      <c r="B866" s="108" t="s">
        <v>967</v>
      </c>
      <c r="C866" s="108" t="s">
        <v>4061</v>
      </c>
      <c r="D866" s="108" t="s">
        <v>969</v>
      </c>
      <c r="E866" s="108" t="s">
        <v>970</v>
      </c>
      <c r="F866" s="108" t="s">
        <v>4356</v>
      </c>
      <c r="G866" s="108" t="s">
        <v>4357</v>
      </c>
      <c r="H866" s="108" t="s">
        <v>4358</v>
      </c>
    </row>
    <row r="867" spans="1:8" x14ac:dyDescent="0.3">
      <c r="A867" s="108" t="s">
        <v>4359</v>
      </c>
      <c r="B867" s="108" t="s">
        <v>967</v>
      </c>
      <c r="C867" s="108" t="s">
        <v>4061</v>
      </c>
      <c r="D867" s="108" t="s">
        <v>969</v>
      </c>
      <c r="E867" s="108" t="s">
        <v>1123</v>
      </c>
      <c r="F867" s="108" t="s">
        <v>4360</v>
      </c>
      <c r="G867" s="108" t="s">
        <v>4361</v>
      </c>
      <c r="H867" s="108" t="s">
        <v>4362</v>
      </c>
    </row>
    <row r="868" spans="1:8" x14ac:dyDescent="0.3">
      <c r="A868" s="108" t="s">
        <v>4364</v>
      </c>
      <c r="B868" s="108" t="s">
        <v>967</v>
      </c>
      <c r="C868" s="108" t="s">
        <v>4061</v>
      </c>
      <c r="D868" s="108" t="s">
        <v>969</v>
      </c>
      <c r="E868" s="108" t="s">
        <v>1123</v>
      </c>
      <c r="F868" s="108" t="s">
        <v>4365</v>
      </c>
      <c r="G868" s="108" t="s">
        <v>4366</v>
      </c>
      <c r="H868" s="108" t="s">
        <v>4367</v>
      </c>
    </row>
    <row r="869" spans="1:8" x14ac:dyDescent="0.3">
      <c r="A869" s="108" t="s">
        <v>4363</v>
      </c>
      <c r="B869" s="108" t="s">
        <v>967</v>
      </c>
      <c r="C869" s="108" t="s">
        <v>4061</v>
      </c>
      <c r="D869" s="108" t="s">
        <v>969</v>
      </c>
      <c r="E869" s="108" t="s">
        <v>970</v>
      </c>
      <c r="F869" s="108" t="s">
        <v>4368</v>
      </c>
      <c r="G869" s="108" t="s">
        <v>4361</v>
      </c>
      <c r="H869" s="108" t="s">
        <v>4362</v>
      </c>
    </row>
    <row r="870" spans="1:8" x14ac:dyDescent="0.3">
      <c r="A870" s="108" t="s">
        <v>4369</v>
      </c>
      <c r="B870" s="108" t="s">
        <v>967</v>
      </c>
      <c r="C870" s="108" t="s">
        <v>4061</v>
      </c>
      <c r="D870" s="108" t="s">
        <v>969</v>
      </c>
      <c r="E870" s="108" t="s">
        <v>970</v>
      </c>
      <c r="F870" s="108" t="s">
        <v>4370</v>
      </c>
      <c r="G870" s="108" t="s">
        <v>4371</v>
      </c>
      <c r="H870" s="108" t="s">
        <v>4372</v>
      </c>
    </row>
    <row r="871" spans="1:8" x14ac:dyDescent="0.3">
      <c r="A871" s="108" t="s">
        <v>4373</v>
      </c>
      <c r="B871" s="108" t="s">
        <v>967</v>
      </c>
      <c r="C871" s="108" t="s">
        <v>4061</v>
      </c>
      <c r="D871" s="108" t="s">
        <v>969</v>
      </c>
      <c r="E871" s="108" t="s">
        <v>970</v>
      </c>
      <c r="F871" s="108" t="s">
        <v>4374</v>
      </c>
      <c r="G871" s="108" t="s">
        <v>4375</v>
      </c>
      <c r="H871" s="108" t="s">
        <v>4376</v>
      </c>
    </row>
    <row r="872" spans="1:8" x14ac:dyDescent="0.3">
      <c r="A872" s="108" t="s">
        <v>4377</v>
      </c>
      <c r="B872" s="108" t="s">
        <v>967</v>
      </c>
      <c r="C872" s="108" t="s">
        <v>4061</v>
      </c>
      <c r="D872" s="108" t="s">
        <v>969</v>
      </c>
      <c r="E872" s="108" t="s">
        <v>970</v>
      </c>
      <c r="F872" s="108" t="s">
        <v>4378</v>
      </c>
      <c r="G872" s="108" t="s">
        <v>4379</v>
      </c>
      <c r="H872" s="108" t="s">
        <v>4380</v>
      </c>
    </row>
    <row r="873" spans="1:8" x14ac:dyDescent="0.3">
      <c r="A873" s="108" t="s">
        <v>4381</v>
      </c>
      <c r="B873" s="108" t="s">
        <v>967</v>
      </c>
      <c r="C873" s="108" t="s">
        <v>4061</v>
      </c>
      <c r="D873" s="108" t="s">
        <v>969</v>
      </c>
      <c r="E873" s="108" t="s">
        <v>970</v>
      </c>
      <c r="F873" s="108" t="s">
        <v>4382</v>
      </c>
      <c r="G873" s="108" t="s">
        <v>4383</v>
      </c>
      <c r="H873" s="108" t="s">
        <v>4384</v>
      </c>
    </row>
    <row r="874" spans="1:8" x14ac:dyDescent="0.3">
      <c r="A874" s="108" t="s">
        <v>4385</v>
      </c>
      <c r="B874" s="108" t="s">
        <v>967</v>
      </c>
      <c r="C874" s="108" t="s">
        <v>4061</v>
      </c>
      <c r="D874" s="108" t="s">
        <v>969</v>
      </c>
      <c r="E874" s="108" t="s">
        <v>970</v>
      </c>
      <c r="F874" s="108" t="s">
        <v>4386</v>
      </c>
      <c r="G874" s="108" t="s">
        <v>4387</v>
      </c>
      <c r="H874" s="108" t="s">
        <v>4388</v>
      </c>
    </row>
    <row r="875" spans="1:8" x14ac:dyDescent="0.3">
      <c r="A875" s="108" t="s">
        <v>4389</v>
      </c>
      <c r="B875" s="108" t="s">
        <v>967</v>
      </c>
      <c r="C875" s="108" t="s">
        <v>4061</v>
      </c>
      <c r="D875" s="108" t="s">
        <v>969</v>
      </c>
      <c r="E875" s="108" t="s">
        <v>970</v>
      </c>
      <c r="F875" s="108" t="s">
        <v>4390</v>
      </c>
      <c r="G875" s="108" t="s">
        <v>4391</v>
      </c>
      <c r="H875" s="108" t="s">
        <v>4392</v>
      </c>
    </row>
    <row r="876" spans="1:8" x14ac:dyDescent="0.3">
      <c r="A876" s="108" t="s">
        <v>4393</v>
      </c>
      <c r="B876" s="108" t="s">
        <v>967</v>
      </c>
      <c r="C876" s="108" t="s">
        <v>4061</v>
      </c>
      <c r="D876" s="108" t="s">
        <v>969</v>
      </c>
      <c r="E876" s="108" t="s">
        <v>970</v>
      </c>
      <c r="F876" s="108" t="s">
        <v>4394</v>
      </c>
      <c r="G876" s="108" t="s">
        <v>4395</v>
      </c>
      <c r="H876" s="108" t="s">
        <v>4396</v>
      </c>
    </row>
    <row r="877" spans="1:8" x14ac:dyDescent="0.3">
      <c r="A877" s="108" t="s">
        <v>4397</v>
      </c>
      <c r="B877" s="108" t="s">
        <v>967</v>
      </c>
      <c r="C877" s="108" t="s">
        <v>4061</v>
      </c>
      <c r="D877" s="108" t="s">
        <v>969</v>
      </c>
      <c r="E877" s="108" t="s">
        <v>970</v>
      </c>
      <c r="F877" s="108" t="s">
        <v>4398</v>
      </c>
      <c r="G877" s="108" t="s">
        <v>4399</v>
      </c>
      <c r="H877" s="108" t="s">
        <v>4400</v>
      </c>
    </row>
    <row r="878" spans="1:8" x14ac:dyDescent="0.3">
      <c r="A878" s="108" t="s">
        <v>4401</v>
      </c>
      <c r="B878" s="108" t="s">
        <v>967</v>
      </c>
      <c r="C878" s="108" t="s">
        <v>4061</v>
      </c>
      <c r="D878" s="108" t="s">
        <v>969</v>
      </c>
      <c r="E878" s="108" t="s">
        <v>970</v>
      </c>
      <c r="F878" s="108" t="s">
        <v>4402</v>
      </c>
      <c r="G878" s="108" t="s">
        <v>4403</v>
      </c>
      <c r="H878" s="108" t="s">
        <v>4404</v>
      </c>
    </row>
    <row r="879" spans="1:8" x14ac:dyDescent="0.3">
      <c r="A879" s="108" t="s">
        <v>4405</v>
      </c>
      <c r="B879" s="108" t="s">
        <v>967</v>
      </c>
      <c r="C879" s="108" t="s">
        <v>4061</v>
      </c>
      <c r="D879" s="108" t="s">
        <v>969</v>
      </c>
      <c r="E879" s="108" t="s">
        <v>970</v>
      </c>
      <c r="F879" s="108" t="s">
        <v>4406</v>
      </c>
      <c r="G879" s="108" t="s">
        <v>4407</v>
      </c>
      <c r="H879" s="108" t="s">
        <v>4404</v>
      </c>
    </row>
    <row r="880" spans="1:8" x14ac:dyDescent="0.3">
      <c r="A880" s="108" t="s">
        <v>4408</v>
      </c>
      <c r="B880" s="108" t="s">
        <v>967</v>
      </c>
      <c r="C880" s="108" t="s">
        <v>4061</v>
      </c>
      <c r="D880" s="108" t="s">
        <v>969</v>
      </c>
      <c r="E880" s="108" t="s">
        <v>970</v>
      </c>
      <c r="F880" s="108" t="s">
        <v>4409</v>
      </c>
      <c r="G880" s="108" t="s">
        <v>4410</v>
      </c>
      <c r="H880" s="108" t="s">
        <v>4411</v>
      </c>
    </row>
    <row r="881" spans="1:8" x14ac:dyDescent="0.3">
      <c r="A881" s="108" t="s">
        <v>4412</v>
      </c>
      <c r="B881" s="108" t="s">
        <v>967</v>
      </c>
      <c r="C881" s="108" t="s">
        <v>4061</v>
      </c>
      <c r="D881" s="108" t="s">
        <v>969</v>
      </c>
      <c r="E881" s="108" t="s">
        <v>970</v>
      </c>
      <c r="F881" s="108" t="s">
        <v>4413</v>
      </c>
      <c r="G881" s="108" t="s">
        <v>4414</v>
      </c>
      <c r="H881" s="108" t="s">
        <v>4415</v>
      </c>
    </row>
    <row r="882" spans="1:8" x14ac:dyDescent="0.3">
      <c r="A882" s="108" t="s">
        <v>4416</v>
      </c>
      <c r="B882" s="108" t="s">
        <v>967</v>
      </c>
      <c r="C882" s="108" t="s">
        <v>4061</v>
      </c>
      <c r="D882" s="108" t="s">
        <v>969</v>
      </c>
      <c r="E882" s="108" t="s">
        <v>970</v>
      </c>
      <c r="F882" s="108" t="s">
        <v>4417</v>
      </c>
      <c r="G882" s="108" t="s">
        <v>4418</v>
      </c>
      <c r="H882" s="108" t="s">
        <v>4419</v>
      </c>
    </row>
    <row r="883" spans="1:8" x14ac:dyDescent="0.3">
      <c r="A883" s="108" t="s">
        <v>4420</v>
      </c>
      <c r="B883" s="108" t="s">
        <v>967</v>
      </c>
      <c r="C883" s="108" t="s">
        <v>4061</v>
      </c>
      <c r="D883" s="108" t="s">
        <v>969</v>
      </c>
      <c r="E883" s="108" t="s">
        <v>970</v>
      </c>
      <c r="F883" s="108" t="s">
        <v>4421</v>
      </c>
      <c r="G883" s="108" t="s">
        <v>4422</v>
      </c>
      <c r="H883" s="108" t="s">
        <v>4423</v>
      </c>
    </row>
    <row r="884" spans="1:8" x14ac:dyDescent="0.3">
      <c r="A884" s="108" t="s">
        <v>4424</v>
      </c>
      <c r="B884" s="108" t="s">
        <v>967</v>
      </c>
      <c r="C884" s="108" t="s">
        <v>4061</v>
      </c>
      <c r="D884" s="108" t="s">
        <v>969</v>
      </c>
      <c r="E884" s="108" t="s">
        <v>2445</v>
      </c>
      <c r="F884" s="108" t="s">
        <v>4425</v>
      </c>
      <c r="G884" s="108" t="s">
        <v>4426</v>
      </c>
      <c r="H884" s="108" t="s">
        <v>4427</v>
      </c>
    </row>
    <row r="885" spans="1:8" x14ac:dyDescent="0.3">
      <c r="A885" s="108" t="s">
        <v>4428</v>
      </c>
      <c r="B885" s="108" t="s">
        <v>967</v>
      </c>
      <c r="C885" s="108" t="s">
        <v>4061</v>
      </c>
      <c r="D885" s="108" t="s">
        <v>969</v>
      </c>
      <c r="E885" s="108" t="s">
        <v>970</v>
      </c>
      <c r="F885" s="108" t="s">
        <v>4429</v>
      </c>
      <c r="G885" s="108" t="s">
        <v>4430</v>
      </c>
      <c r="H885" s="108" t="s">
        <v>4431</v>
      </c>
    </row>
    <row r="886" spans="1:8" x14ac:dyDescent="0.3">
      <c r="A886" s="108" t="s">
        <v>4432</v>
      </c>
      <c r="B886" s="108" t="s">
        <v>967</v>
      </c>
      <c r="C886" s="108" t="s">
        <v>4061</v>
      </c>
      <c r="D886" s="108" t="s">
        <v>969</v>
      </c>
      <c r="E886" s="108" t="s">
        <v>970</v>
      </c>
      <c r="F886" s="108" t="s">
        <v>4433</v>
      </c>
      <c r="G886" s="108" t="s">
        <v>4434</v>
      </c>
      <c r="H886" s="108" t="s">
        <v>4435</v>
      </c>
    </row>
    <row r="887" spans="1:8" x14ac:dyDescent="0.3">
      <c r="A887" s="108" t="s">
        <v>4436</v>
      </c>
      <c r="B887" s="108" t="s">
        <v>967</v>
      </c>
      <c r="C887" s="108" t="s">
        <v>4061</v>
      </c>
      <c r="D887" s="108" t="s">
        <v>969</v>
      </c>
      <c r="E887" s="108" t="s">
        <v>970</v>
      </c>
      <c r="F887" s="108" t="s">
        <v>4437</v>
      </c>
      <c r="G887" s="108" t="s">
        <v>4438</v>
      </c>
      <c r="H887" s="108" t="s">
        <v>4439</v>
      </c>
    </row>
    <row r="888" spans="1:8" x14ac:dyDescent="0.3">
      <c r="A888" s="108" t="s">
        <v>4440</v>
      </c>
      <c r="B888" s="108" t="s">
        <v>967</v>
      </c>
      <c r="C888" s="108" t="s">
        <v>4061</v>
      </c>
      <c r="D888" s="108" t="s">
        <v>969</v>
      </c>
      <c r="E888" s="108" t="s">
        <v>970</v>
      </c>
      <c r="F888" s="108" t="s">
        <v>4441</v>
      </c>
      <c r="G888" s="108" t="s">
        <v>4442</v>
      </c>
      <c r="H888" s="108" t="s">
        <v>4443</v>
      </c>
    </row>
    <row r="889" spans="1:8" x14ac:dyDescent="0.3">
      <c r="A889" s="108" t="s">
        <v>4444</v>
      </c>
      <c r="B889" s="108" t="s">
        <v>967</v>
      </c>
      <c r="C889" s="108" t="s">
        <v>4061</v>
      </c>
      <c r="D889" s="108" t="s">
        <v>1880</v>
      </c>
      <c r="E889" s="108" t="s">
        <v>970</v>
      </c>
      <c r="F889" s="108" t="s">
        <v>4445</v>
      </c>
      <c r="G889" s="108" t="s">
        <v>4446</v>
      </c>
      <c r="H889" s="108" t="s">
        <v>4447</v>
      </c>
    </row>
    <row r="890" spans="1:8" x14ac:dyDescent="0.3">
      <c r="A890" s="108" t="s">
        <v>4448</v>
      </c>
      <c r="B890" s="108" t="s">
        <v>967</v>
      </c>
      <c r="C890" s="108" t="s">
        <v>4061</v>
      </c>
      <c r="D890" s="108" t="s">
        <v>1880</v>
      </c>
      <c r="E890" s="108" t="s">
        <v>970</v>
      </c>
      <c r="F890" s="108" t="s">
        <v>4449</v>
      </c>
      <c r="G890" s="108" t="s">
        <v>4450</v>
      </c>
      <c r="H890" s="108" t="s">
        <v>4083</v>
      </c>
    </row>
    <row r="891" spans="1:8" x14ac:dyDescent="0.3">
      <c r="A891" s="108" t="s">
        <v>4451</v>
      </c>
      <c r="B891" s="108" t="s">
        <v>967</v>
      </c>
      <c r="C891" s="108" t="s">
        <v>4061</v>
      </c>
      <c r="D891" s="108" t="s">
        <v>1880</v>
      </c>
      <c r="E891" s="108" t="s">
        <v>970</v>
      </c>
      <c r="F891" s="108" t="s">
        <v>4452</v>
      </c>
      <c r="G891" s="108" t="s">
        <v>4453</v>
      </c>
      <c r="H891" s="108" t="s">
        <v>4454</v>
      </c>
    </row>
    <row r="892" spans="1:8" x14ac:dyDescent="0.3">
      <c r="A892" s="108" t="s">
        <v>4455</v>
      </c>
      <c r="B892" s="108" t="s">
        <v>967</v>
      </c>
      <c r="C892" s="108" t="s">
        <v>4061</v>
      </c>
      <c r="D892" s="108" t="s">
        <v>1880</v>
      </c>
      <c r="E892" s="108" t="s">
        <v>970</v>
      </c>
      <c r="F892" s="108" t="s">
        <v>4456</v>
      </c>
      <c r="G892" s="108" t="s">
        <v>4457</v>
      </c>
      <c r="H892" s="108" t="s">
        <v>4458</v>
      </c>
    </row>
    <row r="893" spans="1:8" x14ac:dyDescent="0.3">
      <c r="A893" s="108" t="s">
        <v>4459</v>
      </c>
      <c r="B893" s="108" t="s">
        <v>967</v>
      </c>
      <c r="C893" s="108" t="s">
        <v>4061</v>
      </c>
      <c r="D893" s="108" t="s">
        <v>1880</v>
      </c>
      <c r="E893" s="108" t="s">
        <v>970</v>
      </c>
      <c r="F893" s="108" t="s">
        <v>4460</v>
      </c>
      <c r="G893" s="108" t="s">
        <v>4461</v>
      </c>
      <c r="H893" s="108" t="s">
        <v>4462</v>
      </c>
    </row>
    <row r="894" spans="1:8" x14ac:dyDescent="0.3">
      <c r="A894" s="108" t="s">
        <v>4463</v>
      </c>
      <c r="B894" s="108" t="s">
        <v>967</v>
      </c>
      <c r="C894" s="108" t="s">
        <v>4061</v>
      </c>
      <c r="D894" s="108" t="s">
        <v>1880</v>
      </c>
      <c r="E894" s="108" t="s">
        <v>970</v>
      </c>
      <c r="F894" s="108" t="s">
        <v>4464</v>
      </c>
      <c r="G894" s="108" t="s">
        <v>4465</v>
      </c>
      <c r="H894" s="108" t="s">
        <v>4087</v>
      </c>
    </row>
    <row r="895" spans="1:8" x14ac:dyDescent="0.3">
      <c r="A895" s="108" t="s">
        <v>4466</v>
      </c>
      <c r="B895" s="108" t="s">
        <v>967</v>
      </c>
      <c r="C895" s="108" t="s">
        <v>4061</v>
      </c>
      <c r="D895" s="108" t="s">
        <v>1880</v>
      </c>
      <c r="E895" s="108" t="s">
        <v>970</v>
      </c>
      <c r="F895" s="108" t="s">
        <v>4467</v>
      </c>
      <c r="G895" s="108" t="s">
        <v>4468</v>
      </c>
      <c r="H895" s="108" t="s">
        <v>4462</v>
      </c>
    </row>
    <row r="896" spans="1:8" x14ac:dyDescent="0.3">
      <c r="A896" s="108" t="s">
        <v>4469</v>
      </c>
      <c r="B896" s="108" t="s">
        <v>967</v>
      </c>
      <c r="C896" s="108" t="s">
        <v>4061</v>
      </c>
      <c r="D896" s="108" t="s">
        <v>1880</v>
      </c>
      <c r="E896" s="108" t="s">
        <v>970</v>
      </c>
      <c r="F896" s="108" t="s">
        <v>4470</v>
      </c>
      <c r="G896" s="108" t="s">
        <v>4471</v>
      </c>
      <c r="H896" s="108" t="s">
        <v>4472</v>
      </c>
    </row>
    <row r="897" spans="1:8" x14ac:dyDescent="0.3">
      <c r="A897" s="108" t="s">
        <v>4473</v>
      </c>
      <c r="B897" s="108" t="s">
        <v>967</v>
      </c>
      <c r="C897" s="108" t="s">
        <v>4061</v>
      </c>
      <c r="D897" s="108" t="s">
        <v>1880</v>
      </c>
      <c r="E897" s="108" t="s">
        <v>970</v>
      </c>
      <c r="F897" s="108" t="s">
        <v>4474</v>
      </c>
      <c r="G897" s="108" t="s">
        <v>4475</v>
      </c>
      <c r="H897" s="108" t="s">
        <v>4476</v>
      </c>
    </row>
    <row r="898" spans="1:8" x14ac:dyDescent="0.3">
      <c r="A898" s="108" t="s">
        <v>4477</v>
      </c>
      <c r="B898" s="108" t="s">
        <v>967</v>
      </c>
      <c r="C898" s="108" t="s">
        <v>4061</v>
      </c>
      <c r="D898" s="108" t="s">
        <v>1880</v>
      </c>
      <c r="E898" s="108" t="s">
        <v>970</v>
      </c>
      <c r="F898" s="108" t="s">
        <v>4478</v>
      </c>
      <c r="G898" s="108" t="s">
        <v>4479</v>
      </c>
      <c r="H898" s="108" t="s">
        <v>4480</v>
      </c>
    </row>
    <row r="899" spans="1:8" x14ac:dyDescent="0.3">
      <c r="A899" s="108" t="s">
        <v>4481</v>
      </c>
      <c r="B899" s="108" t="s">
        <v>967</v>
      </c>
      <c r="C899" s="108" t="s">
        <v>4061</v>
      </c>
      <c r="D899" s="108" t="s">
        <v>1880</v>
      </c>
      <c r="E899" s="108" t="s">
        <v>970</v>
      </c>
      <c r="F899" s="108" t="s">
        <v>4482</v>
      </c>
      <c r="G899" s="108" t="s">
        <v>4483</v>
      </c>
      <c r="H899" s="108" t="s">
        <v>4484</v>
      </c>
    </row>
    <row r="900" spans="1:8" x14ac:dyDescent="0.3">
      <c r="A900" s="108" t="s">
        <v>4485</v>
      </c>
      <c r="B900" s="108" t="s">
        <v>967</v>
      </c>
      <c r="C900" s="108" t="s">
        <v>4061</v>
      </c>
      <c r="D900" s="108" t="s">
        <v>1880</v>
      </c>
      <c r="E900" s="108" t="s">
        <v>970</v>
      </c>
      <c r="F900" s="108" t="s">
        <v>4486</v>
      </c>
      <c r="G900" s="108" t="s">
        <v>4487</v>
      </c>
      <c r="H900" s="108" t="s">
        <v>4488</v>
      </c>
    </row>
    <row r="901" spans="1:8" x14ac:dyDescent="0.3">
      <c r="A901" s="108" t="s">
        <v>4489</v>
      </c>
      <c r="B901" s="108" t="s">
        <v>967</v>
      </c>
      <c r="C901" s="108" t="s">
        <v>4061</v>
      </c>
      <c r="D901" s="108" t="s">
        <v>1880</v>
      </c>
      <c r="E901" s="108" t="s">
        <v>970</v>
      </c>
      <c r="F901" s="108" t="s">
        <v>4490</v>
      </c>
      <c r="G901" s="108" t="s">
        <v>4491</v>
      </c>
      <c r="H901" s="108" t="s">
        <v>4492</v>
      </c>
    </row>
    <row r="902" spans="1:8" x14ac:dyDescent="0.3">
      <c r="A902" s="108" t="s">
        <v>4493</v>
      </c>
      <c r="B902" s="108" t="s">
        <v>967</v>
      </c>
      <c r="C902" s="108" t="s">
        <v>4061</v>
      </c>
      <c r="D902" s="108" t="s">
        <v>1880</v>
      </c>
      <c r="E902" s="108" t="s">
        <v>970</v>
      </c>
      <c r="F902" s="108" t="s">
        <v>4494</v>
      </c>
      <c r="G902" s="108" t="s">
        <v>4495</v>
      </c>
      <c r="H902" s="108" t="s">
        <v>4496</v>
      </c>
    </row>
    <row r="903" spans="1:8" x14ac:dyDescent="0.3">
      <c r="A903" s="108" t="s">
        <v>4497</v>
      </c>
      <c r="B903" s="108" t="s">
        <v>967</v>
      </c>
      <c r="C903" s="108" t="s">
        <v>4061</v>
      </c>
      <c r="D903" s="108" t="s">
        <v>1880</v>
      </c>
      <c r="E903" s="108" t="s">
        <v>970</v>
      </c>
      <c r="F903" s="108" t="s">
        <v>4498</v>
      </c>
      <c r="G903" s="108" t="s">
        <v>4499</v>
      </c>
      <c r="H903" s="108" t="s">
        <v>4119</v>
      </c>
    </row>
    <row r="904" spans="1:8" x14ac:dyDescent="0.3">
      <c r="A904" s="108" t="s">
        <v>4500</v>
      </c>
      <c r="B904" s="108" t="s">
        <v>967</v>
      </c>
      <c r="C904" s="108" t="s">
        <v>4061</v>
      </c>
      <c r="D904" s="108" t="s">
        <v>1880</v>
      </c>
      <c r="E904" s="108" t="s">
        <v>970</v>
      </c>
      <c r="F904" s="108" t="s">
        <v>4501</v>
      </c>
      <c r="G904" s="108" t="s">
        <v>4502</v>
      </c>
      <c r="H904" s="108" t="s">
        <v>4503</v>
      </c>
    </row>
    <row r="905" spans="1:8" x14ac:dyDescent="0.3">
      <c r="A905" s="108" t="s">
        <v>4504</v>
      </c>
      <c r="B905" s="108" t="s">
        <v>967</v>
      </c>
      <c r="C905" s="108" t="s">
        <v>4061</v>
      </c>
      <c r="D905" s="108" t="s">
        <v>1880</v>
      </c>
      <c r="E905" s="108" t="s">
        <v>970</v>
      </c>
      <c r="F905" s="108" t="s">
        <v>4505</v>
      </c>
      <c r="G905" s="108" t="s">
        <v>4506</v>
      </c>
      <c r="H905" s="108" t="s">
        <v>4507</v>
      </c>
    </row>
    <row r="906" spans="1:8" x14ac:dyDescent="0.3">
      <c r="A906" s="108" t="s">
        <v>4508</v>
      </c>
      <c r="B906" s="108" t="s">
        <v>967</v>
      </c>
      <c r="C906" s="108" t="s">
        <v>4061</v>
      </c>
      <c r="D906" s="108" t="s">
        <v>1880</v>
      </c>
      <c r="E906" s="108" t="s">
        <v>970</v>
      </c>
      <c r="F906" s="108" t="s">
        <v>4509</v>
      </c>
      <c r="G906" s="108" t="s">
        <v>4510</v>
      </c>
      <c r="H906" s="108" t="s">
        <v>4511</v>
      </c>
    </row>
    <row r="907" spans="1:8" x14ac:dyDescent="0.3">
      <c r="A907" s="108" t="s">
        <v>4512</v>
      </c>
      <c r="B907" s="108" t="s">
        <v>967</v>
      </c>
      <c r="C907" s="108" t="s">
        <v>4061</v>
      </c>
      <c r="D907" s="108" t="s">
        <v>1880</v>
      </c>
      <c r="E907" s="108" t="s">
        <v>970</v>
      </c>
      <c r="F907" s="108" t="s">
        <v>4513</v>
      </c>
      <c r="G907" s="108" t="s">
        <v>4514</v>
      </c>
      <c r="H907" s="108" t="s">
        <v>4515</v>
      </c>
    </row>
    <row r="908" spans="1:8" x14ac:dyDescent="0.3">
      <c r="A908" s="108" t="s">
        <v>4516</v>
      </c>
      <c r="B908" s="108" t="s">
        <v>967</v>
      </c>
      <c r="C908" s="108" t="s">
        <v>4061</v>
      </c>
      <c r="D908" s="108" t="s">
        <v>1880</v>
      </c>
      <c r="E908" s="108" t="s">
        <v>970</v>
      </c>
      <c r="F908" s="108" t="s">
        <v>4517</v>
      </c>
      <c r="G908" s="108" t="s">
        <v>4518</v>
      </c>
      <c r="H908" s="108" t="s">
        <v>4230</v>
      </c>
    </row>
    <row r="909" spans="1:8" x14ac:dyDescent="0.3">
      <c r="A909" s="108" t="s">
        <v>4519</v>
      </c>
      <c r="B909" s="108" t="s">
        <v>967</v>
      </c>
      <c r="C909" s="108" t="s">
        <v>4061</v>
      </c>
      <c r="D909" s="108" t="s">
        <v>1880</v>
      </c>
      <c r="E909" s="108" t="s">
        <v>970</v>
      </c>
      <c r="F909" s="108" t="s">
        <v>4520</v>
      </c>
      <c r="G909" s="108" t="s">
        <v>4521</v>
      </c>
      <c r="H909" s="108" t="s">
        <v>4522</v>
      </c>
    </row>
    <row r="910" spans="1:8" x14ac:dyDescent="0.3">
      <c r="A910" s="108" t="s">
        <v>4523</v>
      </c>
      <c r="B910" s="108" t="s">
        <v>967</v>
      </c>
      <c r="C910" s="108" t="s">
        <v>4061</v>
      </c>
      <c r="D910" s="108" t="s">
        <v>1880</v>
      </c>
      <c r="E910" s="108" t="s">
        <v>970</v>
      </c>
      <c r="F910" s="108" t="s">
        <v>4524</v>
      </c>
      <c r="G910" s="108" t="s">
        <v>4525</v>
      </c>
      <c r="H910" s="108" t="s">
        <v>4526</v>
      </c>
    </row>
    <row r="911" spans="1:8" x14ac:dyDescent="0.3">
      <c r="A911" s="108" t="s">
        <v>4527</v>
      </c>
      <c r="B911" s="108" t="s">
        <v>967</v>
      </c>
      <c r="C911" s="108" t="s">
        <v>4061</v>
      </c>
      <c r="D911" s="108" t="s">
        <v>1880</v>
      </c>
      <c r="E911" s="108" t="s">
        <v>970</v>
      </c>
      <c r="F911" s="108" t="s">
        <v>4528</v>
      </c>
      <c r="G911" s="108" t="s">
        <v>4529</v>
      </c>
      <c r="H911" s="108" t="s">
        <v>4530</v>
      </c>
    </row>
    <row r="912" spans="1:8" x14ac:dyDescent="0.3">
      <c r="A912" s="108" t="s">
        <v>4531</v>
      </c>
      <c r="B912" s="108" t="s">
        <v>967</v>
      </c>
      <c r="C912" s="108" t="s">
        <v>4061</v>
      </c>
      <c r="D912" s="108" t="s">
        <v>1880</v>
      </c>
      <c r="E912" s="108" t="s">
        <v>970</v>
      </c>
      <c r="F912" s="108" t="s">
        <v>4532</v>
      </c>
      <c r="G912" s="108" t="s">
        <v>4533</v>
      </c>
      <c r="H912" s="108" t="s">
        <v>4534</v>
      </c>
    </row>
    <row r="913" spans="1:8" x14ac:dyDescent="0.3">
      <c r="A913" s="108" t="s">
        <v>4535</v>
      </c>
      <c r="B913" s="108" t="s">
        <v>967</v>
      </c>
      <c r="C913" s="108" t="s">
        <v>4061</v>
      </c>
      <c r="D913" s="108" t="s">
        <v>1880</v>
      </c>
      <c r="E913" s="108" t="s">
        <v>970</v>
      </c>
      <c r="F913" s="108" t="s">
        <v>4536</v>
      </c>
      <c r="G913" s="108" t="s">
        <v>4537</v>
      </c>
      <c r="H913" s="108" t="s">
        <v>4534</v>
      </c>
    </row>
    <row r="914" spans="1:8" x14ac:dyDescent="0.3">
      <c r="A914" s="108" t="s">
        <v>4538</v>
      </c>
      <c r="B914" s="108" t="s">
        <v>967</v>
      </c>
      <c r="C914" s="108" t="s">
        <v>4061</v>
      </c>
      <c r="D914" s="108" t="s">
        <v>1880</v>
      </c>
      <c r="E914" s="108" t="s">
        <v>970</v>
      </c>
      <c r="F914" s="108" t="s">
        <v>4539</v>
      </c>
      <c r="G914" s="108" t="s">
        <v>4540</v>
      </c>
      <c r="H914" s="108" t="s">
        <v>4541</v>
      </c>
    </row>
    <row r="915" spans="1:8" x14ac:dyDescent="0.3">
      <c r="A915" s="108" t="s">
        <v>4542</v>
      </c>
      <c r="B915" s="108" t="s">
        <v>967</v>
      </c>
      <c r="C915" s="108" t="s">
        <v>4061</v>
      </c>
      <c r="D915" s="108" t="s">
        <v>1880</v>
      </c>
      <c r="E915" s="108" t="s">
        <v>970</v>
      </c>
      <c r="F915" s="108" t="s">
        <v>4543</v>
      </c>
      <c r="G915" s="108" t="s">
        <v>4544</v>
      </c>
      <c r="H915" s="108" t="s">
        <v>4545</v>
      </c>
    </row>
    <row r="916" spans="1:8" x14ac:dyDescent="0.3">
      <c r="A916" s="108" t="s">
        <v>4546</v>
      </c>
      <c r="B916" s="108" t="s">
        <v>967</v>
      </c>
      <c r="C916" s="108" t="s">
        <v>4061</v>
      </c>
      <c r="D916" s="108" t="s">
        <v>1880</v>
      </c>
      <c r="E916" s="108" t="s">
        <v>970</v>
      </c>
      <c r="F916" s="108" t="s">
        <v>4547</v>
      </c>
      <c r="G916" s="108" t="s">
        <v>4548</v>
      </c>
      <c r="H916" s="108" t="s">
        <v>4549</v>
      </c>
    </row>
    <row r="917" spans="1:8" x14ac:dyDescent="0.3">
      <c r="A917" s="108" t="s">
        <v>4550</v>
      </c>
      <c r="B917" s="108" t="s">
        <v>967</v>
      </c>
      <c r="C917" s="108" t="s">
        <v>4061</v>
      </c>
      <c r="D917" s="108" t="s">
        <v>1880</v>
      </c>
      <c r="E917" s="108" t="s">
        <v>970</v>
      </c>
      <c r="F917" s="108" t="s">
        <v>4551</v>
      </c>
      <c r="G917" s="108" t="s">
        <v>4552</v>
      </c>
      <c r="H917" s="108" t="s">
        <v>4553</v>
      </c>
    </row>
    <row r="918" spans="1:8" x14ac:dyDescent="0.3">
      <c r="A918" s="108" t="s">
        <v>4554</v>
      </c>
      <c r="B918" s="108" t="s">
        <v>967</v>
      </c>
      <c r="C918" s="108" t="s">
        <v>4061</v>
      </c>
      <c r="D918" s="108" t="s">
        <v>1880</v>
      </c>
      <c r="E918" s="108" t="s">
        <v>970</v>
      </c>
      <c r="F918" s="108" t="s">
        <v>4555</v>
      </c>
      <c r="G918" s="108" t="s">
        <v>4556</v>
      </c>
      <c r="H918" s="108" t="s">
        <v>4557</v>
      </c>
    </row>
    <row r="919" spans="1:8" x14ac:dyDescent="0.3">
      <c r="A919" s="108" t="s">
        <v>4558</v>
      </c>
      <c r="B919" s="108" t="s">
        <v>967</v>
      </c>
      <c r="C919" s="108" t="s">
        <v>4061</v>
      </c>
      <c r="D919" s="108" t="s">
        <v>1880</v>
      </c>
      <c r="E919" s="108" t="s">
        <v>970</v>
      </c>
      <c r="F919" s="108" t="s">
        <v>4559</v>
      </c>
      <c r="G919" s="108" t="s">
        <v>4560</v>
      </c>
      <c r="H919" s="108" t="s">
        <v>4561</v>
      </c>
    </row>
    <row r="920" spans="1:8" x14ac:dyDescent="0.3">
      <c r="A920" s="108" t="s">
        <v>4562</v>
      </c>
      <c r="B920" s="108" t="s">
        <v>967</v>
      </c>
      <c r="C920" s="108" t="s">
        <v>4061</v>
      </c>
      <c r="D920" s="108" t="s">
        <v>1880</v>
      </c>
      <c r="E920" s="108" t="s">
        <v>970</v>
      </c>
      <c r="F920" s="108" t="s">
        <v>4563</v>
      </c>
      <c r="G920" s="108" t="s">
        <v>4564</v>
      </c>
      <c r="H920" s="108" t="s">
        <v>4565</v>
      </c>
    </row>
    <row r="921" spans="1:8" x14ac:dyDescent="0.3">
      <c r="A921" s="108" t="s">
        <v>4566</v>
      </c>
      <c r="B921" s="108" t="s">
        <v>967</v>
      </c>
      <c r="C921" s="108" t="s">
        <v>4061</v>
      </c>
      <c r="D921" s="108" t="s">
        <v>1880</v>
      </c>
      <c r="E921" s="108" t="s">
        <v>970</v>
      </c>
      <c r="F921" s="108" t="s">
        <v>4567</v>
      </c>
      <c r="G921" s="108" t="s">
        <v>4568</v>
      </c>
      <c r="H921" s="108" t="s">
        <v>4569</v>
      </c>
    </row>
    <row r="922" spans="1:8" x14ac:dyDescent="0.3">
      <c r="A922" s="108" t="s">
        <v>4570</v>
      </c>
      <c r="B922" s="108" t="s">
        <v>967</v>
      </c>
      <c r="C922" s="108" t="s">
        <v>4061</v>
      </c>
      <c r="D922" s="108" t="s">
        <v>1880</v>
      </c>
      <c r="E922" s="108" t="s">
        <v>970</v>
      </c>
      <c r="F922" s="108" t="s">
        <v>4571</v>
      </c>
      <c r="G922" s="108" t="s">
        <v>4572</v>
      </c>
      <c r="H922" s="108" t="s">
        <v>4573</v>
      </c>
    </row>
    <row r="923" spans="1:8" x14ac:dyDescent="0.3">
      <c r="A923" s="108" t="s">
        <v>4574</v>
      </c>
      <c r="B923" s="108" t="s">
        <v>967</v>
      </c>
      <c r="C923" s="108" t="s">
        <v>4061</v>
      </c>
      <c r="D923" s="108" t="s">
        <v>1880</v>
      </c>
      <c r="E923" s="108" t="s">
        <v>970</v>
      </c>
      <c r="F923" s="108" t="s">
        <v>4575</v>
      </c>
      <c r="G923" s="108" t="s">
        <v>4576</v>
      </c>
      <c r="H923" s="108" t="s">
        <v>4577</v>
      </c>
    </row>
    <row r="924" spans="1:8" x14ac:dyDescent="0.3">
      <c r="A924" s="108" t="s">
        <v>4578</v>
      </c>
      <c r="B924" s="108" t="s">
        <v>967</v>
      </c>
      <c r="C924" s="108" t="s">
        <v>4579</v>
      </c>
      <c r="D924" s="108" t="s">
        <v>969</v>
      </c>
      <c r="E924" s="108" t="s">
        <v>970</v>
      </c>
      <c r="F924" s="108" t="s">
        <v>4580</v>
      </c>
      <c r="G924" s="108" t="s">
        <v>4581</v>
      </c>
      <c r="H924" s="108" t="s">
        <v>4582</v>
      </c>
    </row>
    <row r="925" spans="1:8" x14ac:dyDescent="0.3">
      <c r="A925" s="108" t="s">
        <v>4583</v>
      </c>
      <c r="B925" s="108" t="s">
        <v>967</v>
      </c>
      <c r="C925" s="108" t="s">
        <v>4579</v>
      </c>
      <c r="D925" s="108" t="s">
        <v>969</v>
      </c>
      <c r="E925" s="108" t="s">
        <v>970</v>
      </c>
      <c r="F925" s="108" t="s">
        <v>4584</v>
      </c>
      <c r="G925" s="108" t="s">
        <v>4585</v>
      </c>
      <c r="H925" s="108" t="s">
        <v>4586</v>
      </c>
    </row>
    <row r="926" spans="1:8" x14ac:dyDescent="0.3">
      <c r="A926" s="108" t="s">
        <v>4587</v>
      </c>
      <c r="B926" s="108" t="s">
        <v>967</v>
      </c>
      <c r="C926" s="108" t="s">
        <v>4579</v>
      </c>
      <c r="D926" s="108" t="s">
        <v>969</v>
      </c>
      <c r="E926" s="108" t="s">
        <v>970</v>
      </c>
      <c r="F926" s="108" t="s">
        <v>4588</v>
      </c>
      <c r="G926" s="108" t="s">
        <v>4589</v>
      </c>
      <c r="H926" s="108" t="s">
        <v>4590</v>
      </c>
    </row>
    <row r="927" spans="1:8" x14ac:dyDescent="0.3">
      <c r="A927" s="108" t="s">
        <v>4591</v>
      </c>
      <c r="B927" s="108" t="s">
        <v>967</v>
      </c>
      <c r="C927" s="108" t="s">
        <v>4579</v>
      </c>
      <c r="D927" s="108" t="s">
        <v>969</v>
      </c>
      <c r="E927" s="108" t="s">
        <v>1123</v>
      </c>
      <c r="F927" s="108" t="s">
        <v>4592</v>
      </c>
      <c r="G927" s="108" t="s">
        <v>4593</v>
      </c>
      <c r="H927" s="108" t="s">
        <v>4594</v>
      </c>
    </row>
    <row r="928" spans="1:8" x14ac:dyDescent="0.3">
      <c r="A928" s="108" t="s">
        <v>4595</v>
      </c>
      <c r="B928" s="108" t="s">
        <v>967</v>
      </c>
      <c r="C928" s="108" t="s">
        <v>4579</v>
      </c>
      <c r="D928" s="108" t="s">
        <v>969</v>
      </c>
      <c r="E928" s="108" t="s">
        <v>970</v>
      </c>
      <c r="F928" s="108" t="s">
        <v>4596</v>
      </c>
      <c r="G928" s="108" t="s">
        <v>4597</v>
      </c>
      <c r="H928" s="108" t="s">
        <v>4598</v>
      </c>
    </row>
    <row r="929" spans="1:8" x14ac:dyDescent="0.3">
      <c r="A929" s="108" t="s">
        <v>4599</v>
      </c>
      <c r="B929" s="108" t="s">
        <v>967</v>
      </c>
      <c r="C929" s="108" t="s">
        <v>4579</v>
      </c>
      <c r="D929" s="108" t="s">
        <v>969</v>
      </c>
      <c r="E929" s="108" t="s">
        <v>970</v>
      </c>
      <c r="F929" s="108" t="s">
        <v>4600</v>
      </c>
      <c r="G929" s="108" t="s">
        <v>4601</v>
      </c>
      <c r="H929" s="108" t="s">
        <v>4602</v>
      </c>
    </row>
    <row r="930" spans="1:8" x14ac:dyDescent="0.3">
      <c r="A930" s="108" t="s">
        <v>4603</v>
      </c>
      <c r="B930" s="108" t="s">
        <v>967</v>
      </c>
      <c r="C930" s="108" t="s">
        <v>4579</v>
      </c>
      <c r="D930" s="108" t="s">
        <v>969</v>
      </c>
      <c r="E930" s="108" t="s">
        <v>970</v>
      </c>
      <c r="F930" s="108" t="s">
        <v>4604</v>
      </c>
      <c r="G930" s="108" t="s">
        <v>4605</v>
      </c>
      <c r="H930" s="108" t="s">
        <v>4606</v>
      </c>
    </row>
    <row r="931" spans="1:8" x14ac:dyDescent="0.3">
      <c r="A931" s="108" t="s">
        <v>4607</v>
      </c>
      <c r="B931" s="108" t="s">
        <v>967</v>
      </c>
      <c r="C931" s="108" t="s">
        <v>4579</v>
      </c>
      <c r="D931" s="108" t="s">
        <v>969</v>
      </c>
      <c r="E931" s="108" t="s">
        <v>970</v>
      </c>
      <c r="F931" s="108" t="s">
        <v>4608</v>
      </c>
      <c r="G931" s="108" t="s">
        <v>4609</v>
      </c>
      <c r="H931" s="108" t="s">
        <v>4610</v>
      </c>
    </row>
    <row r="932" spans="1:8" x14ac:dyDescent="0.3">
      <c r="A932" s="108" t="s">
        <v>4611</v>
      </c>
      <c r="B932" s="108" t="s">
        <v>967</v>
      </c>
      <c r="C932" s="108" t="s">
        <v>4579</v>
      </c>
      <c r="D932" s="108" t="s">
        <v>969</v>
      </c>
      <c r="E932" s="108" t="s">
        <v>970</v>
      </c>
      <c r="F932" s="108" t="s">
        <v>4612</v>
      </c>
      <c r="G932" s="108" t="s">
        <v>4613</v>
      </c>
      <c r="H932" s="108" t="s">
        <v>4614</v>
      </c>
    </row>
    <row r="933" spans="1:8" x14ac:dyDescent="0.3">
      <c r="A933" s="108" t="s">
        <v>4615</v>
      </c>
      <c r="B933" s="108" t="s">
        <v>967</v>
      </c>
      <c r="C933" s="108" t="s">
        <v>4579</v>
      </c>
      <c r="D933" s="108" t="s">
        <v>969</v>
      </c>
      <c r="E933" s="108" t="s">
        <v>970</v>
      </c>
      <c r="F933" s="108" t="s">
        <v>4616</v>
      </c>
      <c r="G933" s="108" t="s">
        <v>4617</v>
      </c>
      <c r="H933" s="108" t="s">
        <v>4618</v>
      </c>
    </row>
    <row r="934" spans="1:8" x14ac:dyDescent="0.3">
      <c r="A934" s="108" t="s">
        <v>4619</v>
      </c>
      <c r="B934" s="108" t="s">
        <v>967</v>
      </c>
      <c r="C934" s="108" t="s">
        <v>4579</v>
      </c>
      <c r="D934" s="108" t="s">
        <v>969</v>
      </c>
      <c r="E934" s="108" t="s">
        <v>970</v>
      </c>
      <c r="F934" s="108" t="s">
        <v>4620</v>
      </c>
      <c r="G934" s="108" t="s">
        <v>4621</v>
      </c>
      <c r="H934" s="108" t="s">
        <v>4622</v>
      </c>
    </row>
    <row r="935" spans="1:8" x14ac:dyDescent="0.3">
      <c r="A935" s="108" t="s">
        <v>4623</v>
      </c>
      <c r="B935" s="108" t="s">
        <v>967</v>
      </c>
      <c r="C935" s="108" t="s">
        <v>4579</v>
      </c>
      <c r="D935" s="108" t="s">
        <v>969</v>
      </c>
      <c r="E935" s="108" t="s">
        <v>970</v>
      </c>
      <c r="F935" s="108" t="s">
        <v>4624</v>
      </c>
      <c r="G935" s="108" t="s">
        <v>4625</v>
      </c>
      <c r="H935" s="108" t="s">
        <v>4626</v>
      </c>
    </row>
    <row r="936" spans="1:8" x14ac:dyDescent="0.3">
      <c r="A936" s="108" t="s">
        <v>4627</v>
      </c>
      <c r="B936" s="108" t="s">
        <v>967</v>
      </c>
      <c r="C936" s="108" t="s">
        <v>4579</v>
      </c>
      <c r="D936" s="108" t="s">
        <v>969</v>
      </c>
      <c r="E936" s="108" t="s">
        <v>970</v>
      </c>
      <c r="F936" s="108" t="s">
        <v>4628</v>
      </c>
      <c r="G936" s="108" t="s">
        <v>4629</v>
      </c>
      <c r="H936" s="108" t="s">
        <v>4630</v>
      </c>
    </row>
    <row r="937" spans="1:8" x14ac:dyDescent="0.3">
      <c r="A937" s="108" t="s">
        <v>4631</v>
      </c>
      <c r="B937" s="108" t="s">
        <v>967</v>
      </c>
      <c r="C937" s="108" t="s">
        <v>4579</v>
      </c>
      <c r="D937" s="108" t="s">
        <v>969</v>
      </c>
      <c r="E937" s="108" t="s">
        <v>970</v>
      </c>
      <c r="F937" s="108" t="s">
        <v>4632</v>
      </c>
      <c r="G937" s="108" t="s">
        <v>4633</v>
      </c>
      <c r="H937" s="108" t="s">
        <v>4634</v>
      </c>
    </row>
    <row r="938" spans="1:8" x14ac:dyDescent="0.3">
      <c r="A938" s="108" t="s">
        <v>4635</v>
      </c>
      <c r="B938" s="108" t="s">
        <v>967</v>
      </c>
      <c r="C938" s="108" t="s">
        <v>4579</v>
      </c>
      <c r="D938" s="108" t="s">
        <v>969</v>
      </c>
      <c r="E938" s="108" t="s">
        <v>970</v>
      </c>
      <c r="F938" s="108" t="s">
        <v>4636</v>
      </c>
      <c r="G938" s="108" t="s">
        <v>4637</v>
      </c>
      <c r="H938" s="108" t="s">
        <v>4638</v>
      </c>
    </row>
    <row r="939" spans="1:8" x14ac:dyDescent="0.3">
      <c r="A939" s="108" t="s">
        <v>4639</v>
      </c>
      <c r="B939" s="108" t="s">
        <v>967</v>
      </c>
      <c r="C939" s="108" t="s">
        <v>4579</v>
      </c>
      <c r="D939" s="108" t="s">
        <v>969</v>
      </c>
      <c r="E939" s="108" t="s">
        <v>970</v>
      </c>
      <c r="F939" s="108" t="s">
        <v>4640</v>
      </c>
      <c r="G939" s="108" t="s">
        <v>4641</v>
      </c>
      <c r="H939" s="108" t="s">
        <v>4642</v>
      </c>
    </row>
    <row r="940" spans="1:8" x14ac:dyDescent="0.3">
      <c r="A940" s="108" t="s">
        <v>4643</v>
      </c>
      <c r="B940" s="108" t="s">
        <v>967</v>
      </c>
      <c r="C940" s="108" t="s">
        <v>4579</v>
      </c>
      <c r="D940" s="108" t="s">
        <v>969</v>
      </c>
      <c r="E940" s="108" t="s">
        <v>970</v>
      </c>
      <c r="F940" s="108" t="s">
        <v>4644</v>
      </c>
      <c r="G940" s="108" t="s">
        <v>4645</v>
      </c>
      <c r="H940" s="108" t="s">
        <v>4646</v>
      </c>
    </row>
    <row r="941" spans="1:8" x14ac:dyDescent="0.3">
      <c r="A941" s="108" t="s">
        <v>4647</v>
      </c>
      <c r="B941" s="108" t="s">
        <v>967</v>
      </c>
      <c r="C941" s="108" t="s">
        <v>4579</v>
      </c>
      <c r="D941" s="108" t="s">
        <v>969</v>
      </c>
      <c r="E941" s="108" t="s">
        <v>970</v>
      </c>
      <c r="F941" s="108" t="s">
        <v>4648</v>
      </c>
      <c r="G941" s="108" t="s">
        <v>4649</v>
      </c>
      <c r="H941" s="108" t="s">
        <v>4650</v>
      </c>
    </row>
    <row r="942" spans="1:8" x14ac:dyDescent="0.3">
      <c r="A942" s="108" t="s">
        <v>4651</v>
      </c>
      <c r="B942" s="108" t="s">
        <v>967</v>
      </c>
      <c r="C942" s="108" t="s">
        <v>4579</v>
      </c>
      <c r="D942" s="108" t="s">
        <v>969</v>
      </c>
      <c r="E942" s="108" t="s">
        <v>970</v>
      </c>
      <c r="F942" s="108" t="s">
        <v>4652</v>
      </c>
      <c r="G942" s="108" t="s">
        <v>4653</v>
      </c>
      <c r="H942" s="108" t="s">
        <v>4654</v>
      </c>
    </row>
    <row r="943" spans="1:8" x14ac:dyDescent="0.3">
      <c r="A943" s="108" t="s">
        <v>4655</v>
      </c>
      <c r="B943" s="108" t="s">
        <v>967</v>
      </c>
      <c r="C943" s="108" t="s">
        <v>4579</v>
      </c>
      <c r="D943" s="108" t="s">
        <v>969</v>
      </c>
      <c r="E943" s="108" t="s">
        <v>970</v>
      </c>
      <c r="F943" s="108" t="s">
        <v>4656</v>
      </c>
      <c r="G943" s="108" t="s">
        <v>4657</v>
      </c>
      <c r="H943" s="108" t="s">
        <v>4658</v>
      </c>
    </row>
    <row r="944" spans="1:8" x14ac:dyDescent="0.3">
      <c r="A944" s="108" t="s">
        <v>4659</v>
      </c>
      <c r="B944" s="108" t="s">
        <v>967</v>
      </c>
      <c r="C944" s="108" t="s">
        <v>4579</v>
      </c>
      <c r="D944" s="108" t="s">
        <v>969</v>
      </c>
      <c r="E944" s="108" t="s">
        <v>970</v>
      </c>
      <c r="F944" s="108" t="s">
        <v>4660</v>
      </c>
      <c r="G944" s="108" t="s">
        <v>4661</v>
      </c>
      <c r="H944" s="108" t="s">
        <v>4662</v>
      </c>
    </row>
    <row r="945" spans="1:8" x14ac:dyDescent="0.3">
      <c r="A945" s="108" t="s">
        <v>4663</v>
      </c>
      <c r="B945" s="108" t="s">
        <v>967</v>
      </c>
      <c r="C945" s="108" t="s">
        <v>4579</v>
      </c>
      <c r="D945" s="108" t="s">
        <v>969</v>
      </c>
      <c r="E945" s="108" t="s">
        <v>970</v>
      </c>
      <c r="F945" s="108" t="s">
        <v>4664</v>
      </c>
      <c r="G945" s="108" t="s">
        <v>4665</v>
      </c>
      <c r="H945" s="108" t="s">
        <v>4666</v>
      </c>
    </row>
    <row r="946" spans="1:8" x14ac:dyDescent="0.3">
      <c r="A946" s="108" t="s">
        <v>4667</v>
      </c>
      <c r="B946" s="108" t="s">
        <v>967</v>
      </c>
      <c r="C946" s="108" t="s">
        <v>4579</v>
      </c>
      <c r="D946" s="108" t="s">
        <v>969</v>
      </c>
      <c r="E946" s="108" t="s">
        <v>970</v>
      </c>
      <c r="F946" s="108" t="s">
        <v>4668</v>
      </c>
      <c r="G946" s="108" t="s">
        <v>4669</v>
      </c>
      <c r="H946" s="108" t="s">
        <v>4670</v>
      </c>
    </row>
    <row r="947" spans="1:8" x14ac:dyDescent="0.3">
      <c r="A947" s="108" t="s">
        <v>4671</v>
      </c>
      <c r="B947" s="108" t="s">
        <v>967</v>
      </c>
      <c r="C947" s="108" t="s">
        <v>4579</v>
      </c>
      <c r="D947" s="108" t="s">
        <v>969</v>
      </c>
      <c r="E947" s="108" t="s">
        <v>970</v>
      </c>
      <c r="F947" s="108" t="s">
        <v>4672</v>
      </c>
      <c r="G947" s="108" t="s">
        <v>4673</v>
      </c>
      <c r="H947" s="108" t="s">
        <v>4674</v>
      </c>
    </row>
    <row r="948" spans="1:8" x14ac:dyDescent="0.3">
      <c r="A948" s="108" t="s">
        <v>4675</v>
      </c>
      <c r="B948" s="108" t="s">
        <v>967</v>
      </c>
      <c r="C948" s="108" t="s">
        <v>4579</v>
      </c>
      <c r="D948" s="108" t="s">
        <v>969</v>
      </c>
      <c r="E948" s="108" t="s">
        <v>970</v>
      </c>
      <c r="F948" s="108" t="s">
        <v>4676</v>
      </c>
      <c r="G948" s="108" t="s">
        <v>4677</v>
      </c>
      <c r="H948" s="108" t="s">
        <v>4678</v>
      </c>
    </row>
    <row r="949" spans="1:8" x14ac:dyDescent="0.3">
      <c r="A949" s="108" t="s">
        <v>4679</v>
      </c>
      <c r="B949" s="108" t="s">
        <v>967</v>
      </c>
      <c r="C949" s="108" t="s">
        <v>4579</v>
      </c>
      <c r="D949" s="108" t="s">
        <v>969</v>
      </c>
      <c r="E949" s="108" t="s">
        <v>970</v>
      </c>
      <c r="F949" s="108" t="s">
        <v>4680</v>
      </c>
      <c r="G949" s="108" t="s">
        <v>4681</v>
      </c>
      <c r="H949" s="108" t="s">
        <v>4682</v>
      </c>
    </row>
    <row r="950" spans="1:8" x14ac:dyDescent="0.3">
      <c r="A950" s="108" t="s">
        <v>4683</v>
      </c>
      <c r="B950" s="108" t="s">
        <v>967</v>
      </c>
      <c r="C950" s="108" t="s">
        <v>4579</v>
      </c>
      <c r="D950" s="108" t="s">
        <v>969</v>
      </c>
      <c r="E950" s="108" t="s">
        <v>970</v>
      </c>
      <c r="F950" s="108" t="s">
        <v>4684</v>
      </c>
      <c r="G950" s="108" t="s">
        <v>4685</v>
      </c>
      <c r="H950" s="108" t="s">
        <v>4686</v>
      </c>
    </row>
    <row r="951" spans="1:8" x14ac:dyDescent="0.3">
      <c r="A951" s="108" t="s">
        <v>4687</v>
      </c>
      <c r="B951" s="108" t="s">
        <v>967</v>
      </c>
      <c r="C951" s="108" t="s">
        <v>4579</v>
      </c>
      <c r="D951" s="108" t="s">
        <v>969</v>
      </c>
      <c r="E951" s="108" t="s">
        <v>970</v>
      </c>
      <c r="F951" s="108" t="s">
        <v>4688</v>
      </c>
      <c r="G951" s="108" t="s">
        <v>4689</v>
      </c>
      <c r="H951" s="108" t="s">
        <v>4690</v>
      </c>
    </row>
    <row r="952" spans="1:8" x14ac:dyDescent="0.3">
      <c r="A952" s="108" t="s">
        <v>4691</v>
      </c>
      <c r="B952" s="108" t="s">
        <v>967</v>
      </c>
      <c r="C952" s="108" t="s">
        <v>4579</v>
      </c>
      <c r="D952" s="108" t="s">
        <v>969</v>
      </c>
      <c r="E952" s="108" t="s">
        <v>970</v>
      </c>
      <c r="F952" s="108" t="s">
        <v>4692</v>
      </c>
      <c r="G952" s="108" t="s">
        <v>4693</v>
      </c>
      <c r="H952" s="108" t="s">
        <v>4694</v>
      </c>
    </row>
    <row r="953" spans="1:8" x14ac:dyDescent="0.3">
      <c r="A953" s="108" t="s">
        <v>4695</v>
      </c>
      <c r="B953" s="108" t="s">
        <v>967</v>
      </c>
      <c r="C953" s="108" t="s">
        <v>4579</v>
      </c>
      <c r="D953" s="108" t="s">
        <v>969</v>
      </c>
      <c r="E953" s="108" t="s">
        <v>970</v>
      </c>
      <c r="F953" s="108" t="s">
        <v>4696</v>
      </c>
      <c r="G953" s="108" t="s">
        <v>4697</v>
      </c>
      <c r="H953" s="108" t="s">
        <v>4698</v>
      </c>
    </row>
    <row r="954" spans="1:8" x14ac:dyDescent="0.3">
      <c r="A954" s="108" t="s">
        <v>4699</v>
      </c>
      <c r="B954" s="108" t="s">
        <v>967</v>
      </c>
      <c r="C954" s="108" t="s">
        <v>4579</v>
      </c>
      <c r="D954" s="108" t="s">
        <v>969</v>
      </c>
      <c r="E954" s="108" t="s">
        <v>970</v>
      </c>
      <c r="F954" s="108" t="s">
        <v>4700</v>
      </c>
      <c r="G954" s="108" t="s">
        <v>4701</v>
      </c>
      <c r="H954" s="108" t="s">
        <v>4702</v>
      </c>
    </row>
    <row r="955" spans="1:8" x14ac:dyDescent="0.3">
      <c r="A955" s="108" t="s">
        <v>4703</v>
      </c>
      <c r="B955" s="108" t="s">
        <v>967</v>
      </c>
      <c r="C955" s="108" t="s">
        <v>4579</v>
      </c>
      <c r="D955" s="108" t="s">
        <v>969</v>
      </c>
      <c r="E955" s="108" t="s">
        <v>970</v>
      </c>
      <c r="F955" s="108" t="s">
        <v>4704</v>
      </c>
      <c r="G955" s="108" t="s">
        <v>4705</v>
      </c>
      <c r="H955" s="108" t="s">
        <v>4706</v>
      </c>
    </row>
    <row r="956" spans="1:8" x14ac:dyDescent="0.3">
      <c r="A956" s="108" t="s">
        <v>4707</v>
      </c>
      <c r="B956" s="108" t="s">
        <v>967</v>
      </c>
      <c r="C956" s="108" t="s">
        <v>4579</v>
      </c>
      <c r="D956" s="108" t="s">
        <v>969</v>
      </c>
      <c r="E956" s="108" t="s">
        <v>970</v>
      </c>
      <c r="F956" s="108" t="s">
        <v>4708</v>
      </c>
      <c r="G956" s="108" t="s">
        <v>4709</v>
      </c>
      <c r="H956" s="108" t="s">
        <v>4710</v>
      </c>
    </row>
    <row r="957" spans="1:8" x14ac:dyDescent="0.3">
      <c r="A957" s="108" t="s">
        <v>4711</v>
      </c>
      <c r="B957" s="108" t="s">
        <v>967</v>
      </c>
      <c r="C957" s="108" t="s">
        <v>4579</v>
      </c>
      <c r="D957" s="108" t="s">
        <v>969</v>
      </c>
      <c r="E957" s="108" t="s">
        <v>1123</v>
      </c>
      <c r="F957" s="108" t="s">
        <v>4712</v>
      </c>
      <c r="G957" s="108" t="s">
        <v>4713</v>
      </c>
      <c r="H957" s="108" t="s">
        <v>4710</v>
      </c>
    </row>
    <row r="958" spans="1:8" x14ac:dyDescent="0.3">
      <c r="A958" s="108" t="s">
        <v>4714</v>
      </c>
      <c r="B958" s="108" t="s">
        <v>967</v>
      </c>
      <c r="C958" s="108" t="s">
        <v>4579</v>
      </c>
      <c r="D958" s="108" t="s">
        <v>969</v>
      </c>
      <c r="E958" s="108" t="s">
        <v>970</v>
      </c>
      <c r="F958" s="108" t="s">
        <v>4715</v>
      </c>
      <c r="G958" s="108" t="s">
        <v>4716</v>
      </c>
      <c r="H958" s="108" t="s">
        <v>4717</v>
      </c>
    </row>
    <row r="959" spans="1:8" x14ac:dyDescent="0.3">
      <c r="A959" s="108" t="s">
        <v>4718</v>
      </c>
      <c r="B959" s="108" t="s">
        <v>967</v>
      </c>
      <c r="C959" s="108" t="s">
        <v>4579</v>
      </c>
      <c r="D959" s="108" t="s">
        <v>969</v>
      </c>
      <c r="E959" s="108" t="s">
        <v>970</v>
      </c>
      <c r="F959" s="108" t="s">
        <v>4719</v>
      </c>
      <c r="G959" s="108" t="s">
        <v>4720</v>
      </c>
      <c r="H959" s="108" t="s">
        <v>4721</v>
      </c>
    </row>
    <row r="960" spans="1:8" x14ac:dyDescent="0.3">
      <c r="A960" s="108" t="s">
        <v>4722</v>
      </c>
      <c r="B960" s="108" t="s">
        <v>967</v>
      </c>
      <c r="C960" s="108" t="s">
        <v>4579</v>
      </c>
      <c r="D960" s="108" t="s">
        <v>969</v>
      </c>
      <c r="E960" s="108" t="s">
        <v>970</v>
      </c>
      <c r="F960" s="108" t="s">
        <v>4723</v>
      </c>
      <c r="G960" s="108" t="s">
        <v>4724</v>
      </c>
      <c r="H960" s="108" t="s">
        <v>4725</v>
      </c>
    </row>
    <row r="961" spans="1:8" x14ac:dyDescent="0.3">
      <c r="A961" s="108" t="s">
        <v>4726</v>
      </c>
      <c r="B961" s="108" t="s">
        <v>967</v>
      </c>
      <c r="C961" s="108" t="s">
        <v>4579</v>
      </c>
      <c r="D961" s="108" t="s">
        <v>969</v>
      </c>
      <c r="E961" s="108" t="s">
        <v>970</v>
      </c>
      <c r="F961" s="108" t="s">
        <v>4727</v>
      </c>
      <c r="G961" s="108" t="s">
        <v>4728</v>
      </c>
      <c r="H961" s="108" t="s">
        <v>4729</v>
      </c>
    </row>
    <row r="962" spans="1:8" x14ac:dyDescent="0.3">
      <c r="A962" s="108" t="s">
        <v>4730</v>
      </c>
      <c r="B962" s="108" t="s">
        <v>967</v>
      </c>
      <c r="C962" s="108" t="s">
        <v>4579</v>
      </c>
      <c r="D962" s="108" t="s">
        <v>969</v>
      </c>
      <c r="E962" s="108" t="s">
        <v>970</v>
      </c>
      <c r="F962" s="108" t="s">
        <v>4731</v>
      </c>
      <c r="G962" s="108" t="s">
        <v>4732</v>
      </c>
      <c r="H962" s="108" t="s">
        <v>4733</v>
      </c>
    </row>
    <row r="963" spans="1:8" x14ac:dyDescent="0.3">
      <c r="A963" s="108" t="s">
        <v>4734</v>
      </c>
      <c r="B963" s="108" t="s">
        <v>967</v>
      </c>
      <c r="C963" s="108" t="s">
        <v>4579</v>
      </c>
      <c r="D963" s="108" t="s">
        <v>969</v>
      </c>
      <c r="E963" s="108" t="s">
        <v>970</v>
      </c>
      <c r="F963" s="108" t="s">
        <v>4735</v>
      </c>
      <c r="G963" s="108" t="s">
        <v>4736</v>
      </c>
      <c r="H963" s="108" t="s">
        <v>4737</v>
      </c>
    </row>
    <row r="964" spans="1:8" x14ac:dyDescent="0.3">
      <c r="A964" s="108" t="s">
        <v>4738</v>
      </c>
      <c r="B964" s="108" t="s">
        <v>967</v>
      </c>
      <c r="C964" s="108" t="s">
        <v>4579</v>
      </c>
      <c r="D964" s="108" t="s">
        <v>969</v>
      </c>
      <c r="E964" s="108" t="s">
        <v>970</v>
      </c>
      <c r="F964" s="108" t="s">
        <v>4739</v>
      </c>
      <c r="G964" s="108" t="s">
        <v>4740</v>
      </c>
      <c r="H964" s="108" t="s">
        <v>4741</v>
      </c>
    </row>
    <row r="965" spans="1:8" x14ac:dyDescent="0.3">
      <c r="A965" s="108" t="s">
        <v>4742</v>
      </c>
      <c r="B965" s="108" t="s">
        <v>967</v>
      </c>
      <c r="C965" s="108" t="s">
        <v>4579</v>
      </c>
      <c r="D965" s="108" t="s">
        <v>969</v>
      </c>
      <c r="E965" s="108" t="s">
        <v>970</v>
      </c>
      <c r="F965" s="108" t="s">
        <v>4743</v>
      </c>
      <c r="G965" s="108" t="s">
        <v>4744</v>
      </c>
      <c r="H965" s="108" t="s">
        <v>4745</v>
      </c>
    </row>
    <row r="966" spans="1:8" x14ac:dyDescent="0.3">
      <c r="A966" s="108" t="s">
        <v>4746</v>
      </c>
      <c r="B966" s="108" t="s">
        <v>967</v>
      </c>
      <c r="C966" s="108" t="s">
        <v>4579</v>
      </c>
      <c r="D966" s="108" t="s">
        <v>969</v>
      </c>
      <c r="E966" s="108" t="s">
        <v>970</v>
      </c>
      <c r="F966" s="108" t="s">
        <v>4747</v>
      </c>
      <c r="G966" s="108" t="s">
        <v>4748</v>
      </c>
      <c r="H966" s="108" t="s">
        <v>4749</v>
      </c>
    </row>
    <row r="967" spans="1:8" x14ac:dyDescent="0.3">
      <c r="A967" s="108" t="s">
        <v>4750</v>
      </c>
      <c r="B967" s="108" t="s">
        <v>967</v>
      </c>
      <c r="C967" s="108" t="s">
        <v>4579</v>
      </c>
      <c r="D967" s="108" t="s">
        <v>969</v>
      </c>
      <c r="E967" s="108" t="s">
        <v>970</v>
      </c>
      <c r="F967" s="108" t="s">
        <v>4751</v>
      </c>
      <c r="G967" s="108" t="s">
        <v>4752</v>
      </c>
      <c r="H967" s="108" t="s">
        <v>4753</v>
      </c>
    </row>
    <row r="968" spans="1:8" x14ac:dyDescent="0.3">
      <c r="A968" s="108" t="s">
        <v>4754</v>
      </c>
      <c r="B968" s="108" t="s">
        <v>967</v>
      </c>
      <c r="C968" s="108" t="s">
        <v>4579</v>
      </c>
      <c r="D968" s="108" t="s">
        <v>969</v>
      </c>
      <c r="E968" s="108" t="s">
        <v>970</v>
      </c>
      <c r="F968" s="108" t="s">
        <v>4755</v>
      </c>
      <c r="G968" s="108" t="s">
        <v>4756</v>
      </c>
      <c r="H968" s="108" t="s">
        <v>4757</v>
      </c>
    </row>
    <row r="969" spans="1:8" x14ac:dyDescent="0.3">
      <c r="A969" s="108" t="s">
        <v>4758</v>
      </c>
      <c r="B969" s="108" t="s">
        <v>967</v>
      </c>
      <c r="C969" s="108" t="s">
        <v>4579</v>
      </c>
      <c r="D969" s="108" t="s">
        <v>969</v>
      </c>
      <c r="E969" s="108" t="s">
        <v>970</v>
      </c>
      <c r="F969" s="108" t="s">
        <v>4759</v>
      </c>
      <c r="G969" s="108" t="s">
        <v>4760</v>
      </c>
      <c r="H969" s="108" t="s">
        <v>4761</v>
      </c>
    </row>
    <row r="970" spans="1:8" x14ac:dyDescent="0.3">
      <c r="A970" s="108" t="s">
        <v>4762</v>
      </c>
      <c r="B970" s="108" t="s">
        <v>967</v>
      </c>
      <c r="C970" s="108" t="s">
        <v>4579</v>
      </c>
      <c r="D970" s="108" t="s">
        <v>969</v>
      </c>
      <c r="E970" s="108" t="s">
        <v>970</v>
      </c>
      <c r="F970" s="108" t="s">
        <v>4763</v>
      </c>
      <c r="G970" s="108" t="s">
        <v>4764</v>
      </c>
      <c r="H970" s="108" t="s">
        <v>4765</v>
      </c>
    </row>
    <row r="971" spans="1:8" x14ac:dyDescent="0.3">
      <c r="A971" s="108" t="s">
        <v>4766</v>
      </c>
      <c r="B971" s="108" t="s">
        <v>967</v>
      </c>
      <c r="C971" s="108" t="s">
        <v>4579</v>
      </c>
      <c r="D971" s="108" t="s">
        <v>969</v>
      </c>
      <c r="E971" s="108" t="s">
        <v>970</v>
      </c>
      <c r="F971" s="108" t="s">
        <v>4767</v>
      </c>
      <c r="G971" s="108" t="s">
        <v>4768</v>
      </c>
      <c r="H971" s="108" t="s">
        <v>4769</v>
      </c>
    </row>
    <row r="972" spans="1:8" x14ac:dyDescent="0.3">
      <c r="A972" s="108" t="s">
        <v>4770</v>
      </c>
      <c r="B972" s="108" t="s">
        <v>967</v>
      </c>
      <c r="C972" s="108" t="s">
        <v>4579</v>
      </c>
      <c r="D972" s="108" t="s">
        <v>969</v>
      </c>
      <c r="E972" s="108" t="s">
        <v>970</v>
      </c>
      <c r="F972" s="108" t="s">
        <v>4771</v>
      </c>
      <c r="G972" s="108" t="s">
        <v>4772</v>
      </c>
      <c r="H972" s="108" t="s">
        <v>4773</v>
      </c>
    </row>
    <row r="973" spans="1:8" x14ac:dyDescent="0.3">
      <c r="A973" s="108" t="s">
        <v>4774</v>
      </c>
      <c r="B973" s="108" t="s">
        <v>967</v>
      </c>
      <c r="C973" s="108" t="s">
        <v>4579</v>
      </c>
      <c r="D973" s="108" t="s">
        <v>969</v>
      </c>
      <c r="E973" s="108" t="s">
        <v>970</v>
      </c>
      <c r="F973" s="108" t="s">
        <v>4775</v>
      </c>
      <c r="G973" s="108" t="s">
        <v>4776</v>
      </c>
      <c r="H973" s="108" t="s">
        <v>4773</v>
      </c>
    </row>
    <row r="974" spans="1:8" x14ac:dyDescent="0.3">
      <c r="A974" s="108" t="s">
        <v>4777</v>
      </c>
      <c r="B974" s="108" t="s">
        <v>967</v>
      </c>
      <c r="C974" s="108" t="s">
        <v>4579</v>
      </c>
      <c r="D974" s="108" t="s">
        <v>969</v>
      </c>
      <c r="E974" s="108" t="s">
        <v>970</v>
      </c>
      <c r="F974" s="108" t="s">
        <v>4778</v>
      </c>
      <c r="G974" s="108" t="s">
        <v>4764</v>
      </c>
      <c r="H974" s="108" t="s">
        <v>4765</v>
      </c>
    </row>
    <row r="975" spans="1:8" x14ac:dyDescent="0.3">
      <c r="A975" s="108" t="s">
        <v>4779</v>
      </c>
      <c r="B975" s="108" t="s">
        <v>967</v>
      </c>
      <c r="C975" s="108" t="s">
        <v>4579</v>
      </c>
      <c r="D975" s="108" t="s">
        <v>969</v>
      </c>
      <c r="E975" s="108" t="s">
        <v>970</v>
      </c>
      <c r="F975" s="108" t="s">
        <v>4780</v>
      </c>
      <c r="G975" s="108" t="s">
        <v>4781</v>
      </c>
      <c r="H975" s="108" t="s">
        <v>4782</v>
      </c>
    </row>
    <row r="976" spans="1:8" x14ac:dyDescent="0.3">
      <c r="A976" s="108" t="s">
        <v>4783</v>
      </c>
      <c r="B976" s="108" t="s">
        <v>967</v>
      </c>
      <c r="C976" s="108" t="s">
        <v>4579</v>
      </c>
      <c r="D976" s="108" t="s">
        <v>969</v>
      </c>
      <c r="E976" s="108" t="s">
        <v>970</v>
      </c>
      <c r="F976" s="108" t="s">
        <v>4784</v>
      </c>
      <c r="G976" s="108" t="s">
        <v>4785</v>
      </c>
      <c r="H976" s="108" t="s">
        <v>4786</v>
      </c>
    </row>
    <row r="977" spans="1:8" x14ac:dyDescent="0.3">
      <c r="A977" s="108" t="s">
        <v>4787</v>
      </c>
      <c r="B977" s="108" t="s">
        <v>967</v>
      </c>
      <c r="C977" s="108" t="s">
        <v>4579</v>
      </c>
      <c r="D977" s="108" t="s">
        <v>969</v>
      </c>
      <c r="E977" s="108" t="s">
        <v>970</v>
      </c>
      <c r="F977" s="108" t="s">
        <v>4788</v>
      </c>
      <c r="G977" s="108" t="s">
        <v>4789</v>
      </c>
      <c r="H977" s="108" t="s">
        <v>4790</v>
      </c>
    </row>
    <row r="978" spans="1:8" x14ac:dyDescent="0.3">
      <c r="A978" s="108" t="s">
        <v>4791</v>
      </c>
      <c r="B978" s="108" t="s">
        <v>967</v>
      </c>
      <c r="C978" s="108" t="s">
        <v>4579</v>
      </c>
      <c r="D978" s="108" t="s">
        <v>969</v>
      </c>
      <c r="E978" s="108" t="s">
        <v>970</v>
      </c>
      <c r="F978" s="108" t="s">
        <v>4792</v>
      </c>
      <c r="G978" s="108" t="s">
        <v>4793</v>
      </c>
      <c r="H978" s="108" t="s">
        <v>4794</v>
      </c>
    </row>
    <row r="979" spans="1:8" x14ac:dyDescent="0.3">
      <c r="A979" s="108" t="s">
        <v>4795</v>
      </c>
      <c r="B979" s="108" t="s">
        <v>967</v>
      </c>
      <c r="C979" s="108" t="s">
        <v>4579</v>
      </c>
      <c r="D979" s="108" t="s">
        <v>969</v>
      </c>
      <c r="E979" s="108" t="s">
        <v>970</v>
      </c>
      <c r="F979" s="108" t="s">
        <v>4796</v>
      </c>
      <c r="G979" s="108" t="s">
        <v>4797</v>
      </c>
      <c r="H979" s="108" t="s">
        <v>4798</v>
      </c>
    </row>
    <row r="980" spans="1:8" x14ac:dyDescent="0.3">
      <c r="A980" s="108" t="s">
        <v>4799</v>
      </c>
      <c r="B980" s="108" t="s">
        <v>967</v>
      </c>
      <c r="C980" s="108" t="s">
        <v>4579</v>
      </c>
      <c r="D980" s="108" t="s">
        <v>969</v>
      </c>
      <c r="E980" s="108" t="s">
        <v>970</v>
      </c>
      <c r="F980" s="108" t="s">
        <v>4800</v>
      </c>
      <c r="G980" s="108" t="s">
        <v>4801</v>
      </c>
      <c r="H980" s="108" t="s">
        <v>4802</v>
      </c>
    </row>
    <row r="981" spans="1:8" x14ac:dyDescent="0.3">
      <c r="A981" s="108" t="s">
        <v>4803</v>
      </c>
      <c r="B981" s="108" t="s">
        <v>967</v>
      </c>
      <c r="C981" s="108" t="s">
        <v>4579</v>
      </c>
      <c r="D981" s="108" t="s">
        <v>969</v>
      </c>
      <c r="E981" s="108" t="s">
        <v>970</v>
      </c>
      <c r="F981" s="108" t="s">
        <v>4804</v>
      </c>
      <c r="G981" s="108" t="s">
        <v>4805</v>
      </c>
      <c r="H981" s="108" t="s">
        <v>4806</v>
      </c>
    </row>
    <row r="982" spans="1:8" x14ac:dyDescent="0.3">
      <c r="A982" s="108" t="s">
        <v>4807</v>
      </c>
      <c r="B982" s="108" t="s">
        <v>967</v>
      </c>
      <c r="C982" s="108" t="s">
        <v>4579</v>
      </c>
      <c r="D982" s="108" t="s">
        <v>969</v>
      </c>
      <c r="E982" s="108" t="s">
        <v>970</v>
      </c>
      <c r="F982" s="108" t="s">
        <v>4808</v>
      </c>
      <c r="G982" s="108" t="s">
        <v>4809</v>
      </c>
      <c r="H982" s="108" t="s">
        <v>4810</v>
      </c>
    </row>
    <row r="983" spans="1:8" x14ac:dyDescent="0.3">
      <c r="A983" s="108" t="s">
        <v>4811</v>
      </c>
      <c r="B983" s="108" t="s">
        <v>967</v>
      </c>
      <c r="C983" s="108" t="s">
        <v>4579</v>
      </c>
      <c r="D983" s="108" t="s">
        <v>969</v>
      </c>
      <c r="E983" s="108" t="s">
        <v>970</v>
      </c>
      <c r="F983" s="108" t="s">
        <v>4812</v>
      </c>
      <c r="G983" s="108" t="s">
        <v>4813</v>
      </c>
      <c r="H983" s="108" t="s">
        <v>4814</v>
      </c>
    </row>
    <row r="984" spans="1:8" x14ac:dyDescent="0.3">
      <c r="A984" s="108" t="s">
        <v>4815</v>
      </c>
      <c r="B984" s="108" t="s">
        <v>967</v>
      </c>
      <c r="C984" s="108" t="s">
        <v>4579</v>
      </c>
      <c r="D984" s="108" t="s">
        <v>969</v>
      </c>
      <c r="E984" s="108" t="s">
        <v>970</v>
      </c>
      <c r="F984" s="108" t="s">
        <v>4816</v>
      </c>
      <c r="G984" s="108" t="s">
        <v>4817</v>
      </c>
      <c r="H984" s="108" t="s">
        <v>4818</v>
      </c>
    </row>
    <row r="985" spans="1:8" x14ac:dyDescent="0.3">
      <c r="A985" s="108" t="s">
        <v>4819</v>
      </c>
      <c r="B985" s="108" t="s">
        <v>967</v>
      </c>
      <c r="C985" s="108" t="s">
        <v>4579</v>
      </c>
      <c r="D985" s="108" t="s">
        <v>969</v>
      </c>
      <c r="E985" s="108" t="s">
        <v>970</v>
      </c>
      <c r="F985" s="108" t="s">
        <v>4820</v>
      </c>
      <c r="G985" s="108" t="s">
        <v>4821</v>
      </c>
      <c r="H985" s="108" t="s">
        <v>4594</v>
      </c>
    </row>
    <row r="986" spans="1:8" x14ac:dyDescent="0.3">
      <c r="A986" s="108" t="s">
        <v>4822</v>
      </c>
      <c r="B986" s="108" t="s">
        <v>967</v>
      </c>
      <c r="C986" s="108" t="s">
        <v>4579</v>
      </c>
      <c r="D986" s="108" t="s">
        <v>1880</v>
      </c>
      <c r="E986" s="108" t="s">
        <v>970</v>
      </c>
      <c r="F986" s="108" t="s">
        <v>4823</v>
      </c>
      <c r="G986" s="108" t="s">
        <v>4824</v>
      </c>
      <c r="H986" s="108" t="s">
        <v>4825</v>
      </c>
    </row>
    <row r="987" spans="1:8" x14ac:dyDescent="0.3">
      <c r="A987" s="108" t="s">
        <v>4826</v>
      </c>
      <c r="B987" s="108" t="s">
        <v>967</v>
      </c>
      <c r="C987" s="108" t="s">
        <v>4579</v>
      </c>
      <c r="D987" s="108" t="s">
        <v>1880</v>
      </c>
      <c r="E987" s="108" t="s">
        <v>970</v>
      </c>
      <c r="F987" s="108" t="s">
        <v>4827</v>
      </c>
      <c r="G987" s="108" t="s">
        <v>4828</v>
      </c>
      <c r="H987" s="108" t="s">
        <v>4829</v>
      </c>
    </row>
    <row r="988" spans="1:8" x14ac:dyDescent="0.3">
      <c r="A988" s="108" t="s">
        <v>4830</v>
      </c>
      <c r="B988" s="108" t="s">
        <v>967</v>
      </c>
      <c r="C988" s="108" t="s">
        <v>4579</v>
      </c>
      <c r="D988" s="108" t="s">
        <v>1880</v>
      </c>
      <c r="E988" s="108" t="s">
        <v>970</v>
      </c>
      <c r="F988" s="108" t="s">
        <v>4831</v>
      </c>
      <c r="G988" s="108" t="s">
        <v>4832</v>
      </c>
      <c r="H988" s="108" t="s">
        <v>4833</v>
      </c>
    </row>
    <row r="989" spans="1:8" x14ac:dyDescent="0.3">
      <c r="A989" s="108" t="s">
        <v>4834</v>
      </c>
      <c r="B989" s="108" t="s">
        <v>967</v>
      </c>
      <c r="C989" s="108" t="s">
        <v>4579</v>
      </c>
      <c r="D989" s="108" t="s">
        <v>1880</v>
      </c>
      <c r="E989" s="108" t="s">
        <v>970</v>
      </c>
      <c r="F989" s="108" t="s">
        <v>4835</v>
      </c>
      <c r="G989" s="108" t="s">
        <v>4836</v>
      </c>
      <c r="H989" s="108" t="s">
        <v>4837</v>
      </c>
    </row>
    <row r="990" spans="1:8" x14ac:dyDescent="0.3">
      <c r="A990" s="108" t="s">
        <v>4838</v>
      </c>
      <c r="B990" s="108" t="s">
        <v>967</v>
      </c>
      <c r="C990" s="108" t="s">
        <v>4579</v>
      </c>
      <c r="D990" s="108" t="s">
        <v>1880</v>
      </c>
      <c r="E990" s="108" t="s">
        <v>970</v>
      </c>
      <c r="F990" s="108" t="s">
        <v>4839</v>
      </c>
      <c r="G990" s="108" t="s">
        <v>4840</v>
      </c>
      <c r="H990" s="108" t="s">
        <v>4841</v>
      </c>
    </row>
    <row r="991" spans="1:8" x14ac:dyDescent="0.3">
      <c r="A991" s="108" t="s">
        <v>4842</v>
      </c>
      <c r="B991" s="108" t="s">
        <v>967</v>
      </c>
      <c r="C991" s="108" t="s">
        <v>4579</v>
      </c>
      <c r="D991" s="108" t="s">
        <v>1880</v>
      </c>
      <c r="E991" s="108" t="s">
        <v>970</v>
      </c>
      <c r="F991" s="108" t="s">
        <v>4843</v>
      </c>
      <c r="G991" s="108" t="s">
        <v>4844</v>
      </c>
      <c r="H991" s="108" t="s">
        <v>4845</v>
      </c>
    </row>
    <row r="992" spans="1:8" x14ac:dyDescent="0.3">
      <c r="A992" s="108" t="s">
        <v>4846</v>
      </c>
      <c r="B992" s="108" t="s">
        <v>967</v>
      </c>
      <c r="C992" s="108" t="s">
        <v>4579</v>
      </c>
      <c r="D992" s="108" t="s">
        <v>1880</v>
      </c>
      <c r="E992" s="108" t="s">
        <v>970</v>
      </c>
      <c r="F992" s="108" t="s">
        <v>4847</v>
      </c>
      <c r="G992" s="108" t="s">
        <v>4848</v>
      </c>
      <c r="H992" s="108" t="s">
        <v>4849</v>
      </c>
    </row>
    <row r="993" spans="1:8" x14ac:dyDescent="0.3">
      <c r="A993" s="108" t="s">
        <v>4850</v>
      </c>
      <c r="B993" s="108" t="s">
        <v>967</v>
      </c>
      <c r="C993" s="108" t="s">
        <v>4579</v>
      </c>
      <c r="D993" s="108" t="s">
        <v>1880</v>
      </c>
      <c r="E993" s="108" t="s">
        <v>970</v>
      </c>
      <c r="F993" s="108" t="s">
        <v>4851</v>
      </c>
      <c r="G993" s="108" t="s">
        <v>4852</v>
      </c>
      <c r="H993" s="108" t="s">
        <v>4853</v>
      </c>
    </row>
    <row r="994" spans="1:8" x14ac:dyDescent="0.3">
      <c r="A994" s="108" t="s">
        <v>4854</v>
      </c>
      <c r="B994" s="108" t="s">
        <v>967</v>
      </c>
      <c r="C994" s="108" t="s">
        <v>4579</v>
      </c>
      <c r="D994" s="108" t="s">
        <v>1880</v>
      </c>
      <c r="E994" s="108" t="s">
        <v>1123</v>
      </c>
      <c r="F994" s="108" t="s">
        <v>4855</v>
      </c>
      <c r="G994" s="108" t="s">
        <v>4856</v>
      </c>
      <c r="H994" s="108" t="s">
        <v>4857</v>
      </c>
    </row>
    <row r="995" spans="1:8" x14ac:dyDescent="0.3">
      <c r="A995" s="108" t="s">
        <v>4859</v>
      </c>
      <c r="B995" s="108" t="s">
        <v>967</v>
      </c>
      <c r="C995" s="108" t="s">
        <v>4579</v>
      </c>
      <c r="D995" s="108" t="s">
        <v>1880</v>
      </c>
      <c r="E995" s="108" t="s">
        <v>970</v>
      </c>
      <c r="F995" s="108" t="s">
        <v>4860</v>
      </c>
      <c r="G995" s="108" t="s">
        <v>4861</v>
      </c>
      <c r="H995" s="108" t="s">
        <v>4862</v>
      </c>
    </row>
    <row r="996" spans="1:8" x14ac:dyDescent="0.3">
      <c r="A996" s="108" t="s">
        <v>4863</v>
      </c>
      <c r="B996" s="108" t="s">
        <v>967</v>
      </c>
      <c r="C996" s="108" t="s">
        <v>4579</v>
      </c>
      <c r="D996" s="108" t="s">
        <v>1880</v>
      </c>
      <c r="E996" s="108" t="s">
        <v>970</v>
      </c>
      <c r="F996" s="108" t="s">
        <v>4864</v>
      </c>
      <c r="G996" s="108" t="s">
        <v>4865</v>
      </c>
      <c r="H996" s="108" t="s">
        <v>4866</v>
      </c>
    </row>
    <row r="997" spans="1:8" x14ac:dyDescent="0.3">
      <c r="A997" s="108" t="s">
        <v>4867</v>
      </c>
      <c r="B997" s="108" t="s">
        <v>967</v>
      </c>
      <c r="C997" s="108" t="s">
        <v>4579</v>
      </c>
      <c r="D997" s="108" t="s">
        <v>1880</v>
      </c>
      <c r="E997" s="108" t="s">
        <v>970</v>
      </c>
      <c r="F997" s="108" t="s">
        <v>4868</v>
      </c>
      <c r="G997" s="108" t="s">
        <v>4869</v>
      </c>
      <c r="H997" s="108" t="s">
        <v>4870</v>
      </c>
    </row>
    <row r="998" spans="1:8" x14ac:dyDescent="0.3">
      <c r="A998" s="108" t="s">
        <v>4871</v>
      </c>
      <c r="B998" s="108" t="s">
        <v>967</v>
      </c>
      <c r="C998" s="108" t="s">
        <v>4579</v>
      </c>
      <c r="D998" s="108" t="s">
        <v>1880</v>
      </c>
      <c r="E998" s="108" t="s">
        <v>970</v>
      </c>
      <c r="F998" s="108" t="s">
        <v>4872</v>
      </c>
      <c r="G998" s="108" t="s">
        <v>4873</v>
      </c>
      <c r="H998" s="108" t="s">
        <v>4874</v>
      </c>
    </row>
    <row r="999" spans="1:8" x14ac:dyDescent="0.3">
      <c r="A999" s="108" t="s">
        <v>4875</v>
      </c>
      <c r="B999" s="108" t="s">
        <v>967</v>
      </c>
      <c r="C999" s="108" t="s">
        <v>4579</v>
      </c>
      <c r="D999" s="108" t="s">
        <v>1880</v>
      </c>
      <c r="E999" s="108" t="s">
        <v>970</v>
      </c>
      <c r="F999" s="108" t="s">
        <v>4876</v>
      </c>
      <c r="G999" s="108" t="s">
        <v>4877</v>
      </c>
      <c r="H999" s="108" t="s">
        <v>4878</v>
      </c>
    </row>
    <row r="1000" spans="1:8" x14ac:dyDescent="0.3">
      <c r="A1000" s="108" t="s">
        <v>4879</v>
      </c>
      <c r="B1000" s="108" t="s">
        <v>967</v>
      </c>
      <c r="C1000" s="108" t="s">
        <v>4579</v>
      </c>
      <c r="D1000" s="108" t="s">
        <v>1880</v>
      </c>
      <c r="E1000" s="108" t="s">
        <v>970</v>
      </c>
      <c r="F1000" s="108" t="s">
        <v>4880</v>
      </c>
      <c r="G1000" s="108" t="s">
        <v>4881</v>
      </c>
      <c r="H1000" s="108" t="s">
        <v>4882</v>
      </c>
    </row>
    <row r="1001" spans="1:8" x14ac:dyDescent="0.3">
      <c r="A1001" s="108" t="s">
        <v>4858</v>
      </c>
      <c r="B1001" s="108" t="s">
        <v>967</v>
      </c>
      <c r="C1001" s="108" t="s">
        <v>4579</v>
      </c>
      <c r="D1001" s="108" t="s">
        <v>1880</v>
      </c>
      <c r="E1001" s="108" t="s">
        <v>970</v>
      </c>
      <c r="F1001" s="108" t="s">
        <v>4883</v>
      </c>
      <c r="G1001" s="108" t="s">
        <v>4884</v>
      </c>
      <c r="H1001" s="108" t="s">
        <v>4857</v>
      </c>
    </row>
    <row r="1002" spans="1:8" x14ac:dyDescent="0.3">
      <c r="A1002" s="108" t="s">
        <v>4885</v>
      </c>
      <c r="B1002" s="108" t="s">
        <v>967</v>
      </c>
      <c r="C1002" s="108" t="s">
        <v>4886</v>
      </c>
      <c r="D1002" s="108" t="s">
        <v>969</v>
      </c>
      <c r="E1002" s="108" t="s">
        <v>970</v>
      </c>
      <c r="F1002" s="108" t="s">
        <v>4887</v>
      </c>
      <c r="G1002" s="108" t="s">
        <v>4888</v>
      </c>
      <c r="H1002" s="108" t="s">
        <v>4889</v>
      </c>
    </row>
    <row r="1003" spans="1:8" x14ac:dyDescent="0.3">
      <c r="A1003" s="108" t="s">
        <v>4890</v>
      </c>
      <c r="B1003" s="108" t="s">
        <v>967</v>
      </c>
      <c r="C1003" s="108" t="s">
        <v>4886</v>
      </c>
      <c r="D1003" s="108" t="s">
        <v>969</v>
      </c>
      <c r="E1003" s="108" t="s">
        <v>970</v>
      </c>
      <c r="F1003" s="108" t="s">
        <v>4891</v>
      </c>
      <c r="G1003" s="108" t="s">
        <v>4892</v>
      </c>
      <c r="H1003" s="108" t="s">
        <v>4893</v>
      </c>
    </row>
    <row r="1004" spans="1:8" x14ac:dyDescent="0.3">
      <c r="A1004" s="108" t="s">
        <v>4894</v>
      </c>
      <c r="B1004" s="108" t="s">
        <v>967</v>
      </c>
      <c r="C1004" s="108" t="s">
        <v>4886</v>
      </c>
      <c r="D1004" s="108" t="s">
        <v>969</v>
      </c>
      <c r="E1004" s="108" t="s">
        <v>970</v>
      </c>
      <c r="F1004" s="108" t="s">
        <v>4895</v>
      </c>
      <c r="G1004" s="108" t="s">
        <v>4896</v>
      </c>
      <c r="H1004" s="108" t="s">
        <v>4897</v>
      </c>
    </row>
    <row r="1005" spans="1:8" x14ac:dyDescent="0.3">
      <c r="A1005" s="108" t="s">
        <v>4898</v>
      </c>
      <c r="B1005" s="108" t="s">
        <v>967</v>
      </c>
      <c r="C1005" s="108" t="s">
        <v>4886</v>
      </c>
      <c r="D1005" s="108" t="s">
        <v>969</v>
      </c>
      <c r="E1005" s="108" t="s">
        <v>970</v>
      </c>
      <c r="F1005" s="108" t="s">
        <v>4899</v>
      </c>
      <c r="G1005" s="108" t="s">
        <v>4900</v>
      </c>
      <c r="H1005" s="108" t="s">
        <v>4901</v>
      </c>
    </row>
    <row r="1006" spans="1:8" x14ac:dyDescent="0.3">
      <c r="A1006" s="108" t="s">
        <v>4902</v>
      </c>
      <c r="B1006" s="108" t="s">
        <v>967</v>
      </c>
      <c r="C1006" s="108" t="s">
        <v>4886</v>
      </c>
      <c r="D1006" s="108" t="s">
        <v>969</v>
      </c>
      <c r="E1006" s="108" t="s">
        <v>1123</v>
      </c>
      <c r="F1006" s="108" t="s">
        <v>4903</v>
      </c>
      <c r="G1006" s="108" t="s">
        <v>4904</v>
      </c>
      <c r="H1006" s="108" t="s">
        <v>4905</v>
      </c>
    </row>
    <row r="1007" spans="1:8" x14ac:dyDescent="0.3">
      <c r="A1007" s="108" t="s">
        <v>4906</v>
      </c>
      <c r="B1007" s="108" t="s">
        <v>967</v>
      </c>
      <c r="C1007" s="108" t="s">
        <v>4886</v>
      </c>
      <c r="D1007" s="108" t="s">
        <v>969</v>
      </c>
      <c r="E1007" s="108" t="s">
        <v>970</v>
      </c>
      <c r="F1007" s="108" t="s">
        <v>4907</v>
      </c>
      <c r="G1007" s="108" t="s">
        <v>4908</v>
      </c>
      <c r="H1007" s="108" t="s">
        <v>4909</v>
      </c>
    </row>
    <row r="1008" spans="1:8" x14ac:dyDescent="0.3">
      <c r="A1008" s="108" t="s">
        <v>4910</v>
      </c>
      <c r="B1008" s="108" t="s">
        <v>967</v>
      </c>
      <c r="C1008" s="108" t="s">
        <v>4886</v>
      </c>
      <c r="D1008" s="108" t="s">
        <v>969</v>
      </c>
      <c r="E1008" s="108" t="s">
        <v>970</v>
      </c>
      <c r="F1008" s="108" t="s">
        <v>4911</v>
      </c>
      <c r="G1008" s="108" t="s">
        <v>4912</v>
      </c>
      <c r="H1008" s="108" t="s">
        <v>4913</v>
      </c>
    </row>
    <row r="1009" spans="1:8" x14ac:dyDescent="0.3">
      <c r="A1009" s="108" t="s">
        <v>4914</v>
      </c>
      <c r="B1009" s="108" t="s">
        <v>967</v>
      </c>
      <c r="C1009" s="108" t="s">
        <v>4886</v>
      </c>
      <c r="D1009" s="108" t="s">
        <v>969</v>
      </c>
      <c r="E1009" s="108" t="s">
        <v>1123</v>
      </c>
      <c r="F1009" s="108" t="s">
        <v>4915</v>
      </c>
      <c r="G1009" s="108" t="s">
        <v>4916</v>
      </c>
      <c r="H1009" s="108" t="s">
        <v>4917</v>
      </c>
    </row>
    <row r="1010" spans="1:8" x14ac:dyDescent="0.3">
      <c r="A1010" s="108" t="s">
        <v>4919</v>
      </c>
      <c r="B1010" s="108" t="s">
        <v>967</v>
      </c>
      <c r="C1010" s="108" t="s">
        <v>4886</v>
      </c>
      <c r="D1010" s="108" t="s">
        <v>969</v>
      </c>
      <c r="E1010" s="108" t="s">
        <v>970</v>
      </c>
      <c r="F1010" s="108" t="s">
        <v>4920</v>
      </c>
      <c r="G1010" s="108" t="s">
        <v>4921</v>
      </c>
      <c r="H1010" s="108" t="s">
        <v>4922</v>
      </c>
    </row>
    <row r="1011" spans="1:8" x14ac:dyDescent="0.3">
      <c r="A1011" s="108" t="s">
        <v>4923</v>
      </c>
      <c r="B1011" s="108" t="s">
        <v>967</v>
      </c>
      <c r="C1011" s="108" t="s">
        <v>4886</v>
      </c>
      <c r="D1011" s="108" t="s">
        <v>969</v>
      </c>
      <c r="E1011" s="108" t="s">
        <v>970</v>
      </c>
      <c r="F1011" s="108" t="s">
        <v>4924</v>
      </c>
      <c r="G1011" s="108" t="s">
        <v>4925</v>
      </c>
      <c r="H1011" s="108" t="s">
        <v>4926</v>
      </c>
    </row>
    <row r="1012" spans="1:8" x14ac:dyDescent="0.3">
      <c r="A1012" s="108" t="s">
        <v>4927</v>
      </c>
      <c r="B1012" s="108" t="s">
        <v>967</v>
      </c>
      <c r="C1012" s="108" t="s">
        <v>4886</v>
      </c>
      <c r="D1012" s="108" t="s">
        <v>969</v>
      </c>
      <c r="E1012" s="108" t="s">
        <v>970</v>
      </c>
      <c r="F1012" s="108" t="s">
        <v>4928</v>
      </c>
      <c r="G1012" s="108" t="s">
        <v>4929</v>
      </c>
      <c r="H1012" s="108" t="s">
        <v>4930</v>
      </c>
    </row>
    <row r="1013" spans="1:8" x14ac:dyDescent="0.3">
      <c r="A1013" s="108" t="s">
        <v>4931</v>
      </c>
      <c r="B1013" s="108" t="s">
        <v>967</v>
      </c>
      <c r="C1013" s="108" t="s">
        <v>4886</v>
      </c>
      <c r="D1013" s="108" t="s">
        <v>969</v>
      </c>
      <c r="E1013" s="108" t="s">
        <v>970</v>
      </c>
      <c r="F1013" s="108" t="s">
        <v>4932</v>
      </c>
      <c r="G1013" s="108" t="s">
        <v>4933</v>
      </c>
      <c r="H1013" s="108" t="s">
        <v>4934</v>
      </c>
    </row>
    <row r="1014" spans="1:8" x14ac:dyDescent="0.3">
      <c r="A1014" s="108" t="s">
        <v>4935</v>
      </c>
      <c r="B1014" s="108" t="s">
        <v>967</v>
      </c>
      <c r="C1014" s="108" t="s">
        <v>4886</v>
      </c>
      <c r="D1014" s="108" t="s">
        <v>969</v>
      </c>
      <c r="E1014" s="108" t="s">
        <v>970</v>
      </c>
      <c r="F1014" s="108" t="s">
        <v>4936</v>
      </c>
      <c r="G1014" s="108" t="s">
        <v>4937</v>
      </c>
      <c r="H1014" s="108" t="s">
        <v>4938</v>
      </c>
    </row>
    <row r="1015" spans="1:8" x14ac:dyDescent="0.3">
      <c r="A1015" s="108" t="s">
        <v>4939</v>
      </c>
      <c r="B1015" s="108" t="s">
        <v>967</v>
      </c>
      <c r="C1015" s="108" t="s">
        <v>4886</v>
      </c>
      <c r="D1015" s="108" t="s">
        <v>969</v>
      </c>
      <c r="E1015" s="108" t="s">
        <v>970</v>
      </c>
      <c r="F1015" s="108" t="s">
        <v>4940</v>
      </c>
      <c r="G1015" s="108" t="s">
        <v>4941</v>
      </c>
      <c r="H1015" s="108" t="s">
        <v>4942</v>
      </c>
    </row>
    <row r="1016" spans="1:8" x14ac:dyDescent="0.3">
      <c r="A1016" s="108" t="s">
        <v>4943</v>
      </c>
      <c r="B1016" s="108" t="s">
        <v>967</v>
      </c>
      <c r="C1016" s="108" t="s">
        <v>4886</v>
      </c>
      <c r="D1016" s="108" t="s">
        <v>969</v>
      </c>
      <c r="E1016" s="108" t="s">
        <v>970</v>
      </c>
      <c r="F1016" s="108" t="s">
        <v>4944</v>
      </c>
      <c r="G1016" s="108" t="s">
        <v>4945</v>
      </c>
      <c r="H1016" s="108" t="s">
        <v>4946</v>
      </c>
    </row>
    <row r="1017" spans="1:8" x14ac:dyDescent="0.3">
      <c r="A1017" s="108" t="s">
        <v>4947</v>
      </c>
      <c r="B1017" s="108" t="s">
        <v>967</v>
      </c>
      <c r="C1017" s="108" t="s">
        <v>4886</v>
      </c>
      <c r="D1017" s="108" t="s">
        <v>969</v>
      </c>
      <c r="E1017" s="108" t="s">
        <v>970</v>
      </c>
      <c r="F1017" s="108" t="s">
        <v>4948</v>
      </c>
      <c r="G1017" s="108" t="s">
        <v>4949</v>
      </c>
      <c r="H1017" s="108" t="s">
        <v>4950</v>
      </c>
    </row>
    <row r="1018" spans="1:8" x14ac:dyDescent="0.3">
      <c r="A1018" s="108" t="s">
        <v>4951</v>
      </c>
      <c r="B1018" s="108" t="s">
        <v>967</v>
      </c>
      <c r="C1018" s="108" t="s">
        <v>4886</v>
      </c>
      <c r="D1018" s="108" t="s">
        <v>969</v>
      </c>
      <c r="E1018" s="108" t="s">
        <v>970</v>
      </c>
      <c r="F1018" s="108" t="s">
        <v>4952</v>
      </c>
      <c r="G1018" s="108" t="s">
        <v>4953</v>
      </c>
      <c r="H1018" s="108" t="s">
        <v>4954</v>
      </c>
    </row>
    <row r="1019" spans="1:8" x14ac:dyDescent="0.3">
      <c r="A1019" s="108" t="s">
        <v>4955</v>
      </c>
      <c r="B1019" s="108" t="s">
        <v>967</v>
      </c>
      <c r="C1019" s="108" t="s">
        <v>4886</v>
      </c>
      <c r="D1019" s="108" t="s">
        <v>969</v>
      </c>
      <c r="E1019" s="108" t="s">
        <v>970</v>
      </c>
      <c r="F1019" s="108" t="s">
        <v>4956</v>
      </c>
      <c r="G1019" s="108" t="s">
        <v>4957</v>
      </c>
      <c r="H1019" s="108" t="s">
        <v>4958</v>
      </c>
    </row>
    <row r="1020" spans="1:8" x14ac:dyDescent="0.3">
      <c r="A1020" s="108" t="s">
        <v>4959</v>
      </c>
      <c r="B1020" s="108" t="s">
        <v>967</v>
      </c>
      <c r="C1020" s="108" t="s">
        <v>4886</v>
      </c>
      <c r="D1020" s="108" t="s">
        <v>969</v>
      </c>
      <c r="E1020" s="108" t="s">
        <v>970</v>
      </c>
      <c r="F1020" s="108" t="s">
        <v>4960</v>
      </c>
      <c r="G1020" s="108" t="s">
        <v>4961</v>
      </c>
      <c r="H1020" s="108" t="s">
        <v>4962</v>
      </c>
    </row>
    <row r="1021" spans="1:8" x14ac:dyDescent="0.3">
      <c r="A1021" s="108" t="s">
        <v>4963</v>
      </c>
      <c r="B1021" s="108" t="s">
        <v>967</v>
      </c>
      <c r="C1021" s="108" t="s">
        <v>4886</v>
      </c>
      <c r="D1021" s="108" t="s">
        <v>969</v>
      </c>
      <c r="E1021" s="108" t="s">
        <v>970</v>
      </c>
      <c r="F1021" s="108" t="s">
        <v>4964</v>
      </c>
      <c r="G1021" s="108" t="s">
        <v>4965</v>
      </c>
      <c r="H1021" s="108" t="s">
        <v>4966</v>
      </c>
    </row>
    <row r="1022" spans="1:8" x14ac:dyDescent="0.3">
      <c r="A1022" s="108" t="s">
        <v>4967</v>
      </c>
      <c r="B1022" s="108" t="s">
        <v>967</v>
      </c>
      <c r="C1022" s="108" t="s">
        <v>4886</v>
      </c>
      <c r="D1022" s="108" t="s">
        <v>969</v>
      </c>
      <c r="E1022" s="108" t="s">
        <v>970</v>
      </c>
      <c r="F1022" s="108" t="s">
        <v>4968</v>
      </c>
      <c r="G1022" s="108" t="s">
        <v>4969</v>
      </c>
      <c r="H1022" s="108" t="s">
        <v>4970</v>
      </c>
    </row>
    <row r="1023" spans="1:8" x14ac:dyDescent="0.3">
      <c r="A1023" s="108" t="s">
        <v>4971</v>
      </c>
      <c r="B1023" s="108" t="s">
        <v>967</v>
      </c>
      <c r="C1023" s="108" t="s">
        <v>4886</v>
      </c>
      <c r="D1023" s="108" t="s">
        <v>969</v>
      </c>
      <c r="E1023" s="108" t="s">
        <v>970</v>
      </c>
      <c r="F1023" s="108" t="s">
        <v>4972</v>
      </c>
      <c r="G1023" s="108" t="s">
        <v>4973</v>
      </c>
      <c r="H1023" s="108" t="s">
        <v>4974</v>
      </c>
    </row>
    <row r="1024" spans="1:8" x14ac:dyDescent="0.3">
      <c r="A1024" s="108" t="s">
        <v>4975</v>
      </c>
      <c r="B1024" s="108" t="s">
        <v>967</v>
      </c>
      <c r="C1024" s="108" t="s">
        <v>4886</v>
      </c>
      <c r="D1024" s="108" t="s">
        <v>969</v>
      </c>
      <c r="E1024" s="108" t="s">
        <v>1123</v>
      </c>
      <c r="F1024" s="108" t="s">
        <v>4976</v>
      </c>
      <c r="G1024" s="108" t="s">
        <v>4977</v>
      </c>
      <c r="H1024" s="108" t="s">
        <v>4978</v>
      </c>
    </row>
    <row r="1025" spans="1:8" x14ac:dyDescent="0.3">
      <c r="A1025" s="108" t="s">
        <v>4979</v>
      </c>
      <c r="B1025" s="108" t="s">
        <v>967</v>
      </c>
      <c r="C1025" s="108" t="s">
        <v>4886</v>
      </c>
      <c r="D1025" s="108" t="s">
        <v>969</v>
      </c>
      <c r="E1025" s="108" t="s">
        <v>970</v>
      </c>
      <c r="F1025" s="108" t="s">
        <v>4980</v>
      </c>
      <c r="G1025" s="108" t="s">
        <v>4981</v>
      </c>
      <c r="H1025" s="108" t="s">
        <v>4982</v>
      </c>
    </row>
    <row r="1026" spans="1:8" x14ac:dyDescent="0.3">
      <c r="A1026" s="108" t="s">
        <v>4983</v>
      </c>
      <c r="B1026" s="108" t="s">
        <v>967</v>
      </c>
      <c r="C1026" s="108" t="s">
        <v>4886</v>
      </c>
      <c r="D1026" s="108" t="s">
        <v>969</v>
      </c>
      <c r="E1026" s="108" t="s">
        <v>970</v>
      </c>
      <c r="F1026" s="108" t="s">
        <v>4984</v>
      </c>
      <c r="G1026" s="108" t="s">
        <v>4985</v>
      </c>
      <c r="H1026" s="108" t="s">
        <v>4986</v>
      </c>
    </row>
    <row r="1027" spans="1:8" x14ac:dyDescent="0.3">
      <c r="A1027" s="108" t="s">
        <v>4987</v>
      </c>
      <c r="B1027" s="108" t="s">
        <v>967</v>
      </c>
      <c r="C1027" s="108" t="s">
        <v>4886</v>
      </c>
      <c r="D1027" s="108" t="s">
        <v>969</v>
      </c>
      <c r="E1027" s="108" t="s">
        <v>1123</v>
      </c>
      <c r="F1027" s="108" t="s">
        <v>4988</v>
      </c>
      <c r="G1027" s="108" t="s">
        <v>4989</v>
      </c>
      <c r="H1027" s="108" t="s">
        <v>4990</v>
      </c>
    </row>
    <row r="1028" spans="1:8" x14ac:dyDescent="0.3">
      <c r="A1028" s="108" t="s">
        <v>4991</v>
      </c>
      <c r="B1028" s="108" t="s">
        <v>967</v>
      </c>
      <c r="C1028" s="108" t="s">
        <v>4886</v>
      </c>
      <c r="D1028" s="108" t="s">
        <v>969</v>
      </c>
      <c r="E1028" s="108" t="s">
        <v>970</v>
      </c>
      <c r="F1028" s="108" t="s">
        <v>4992</v>
      </c>
      <c r="G1028" s="108" t="s">
        <v>4993</v>
      </c>
      <c r="H1028" s="108" t="s">
        <v>4994</v>
      </c>
    </row>
    <row r="1029" spans="1:8" x14ac:dyDescent="0.3">
      <c r="A1029" s="108" t="s">
        <v>4995</v>
      </c>
      <c r="B1029" s="108" t="s">
        <v>967</v>
      </c>
      <c r="C1029" s="108" t="s">
        <v>4886</v>
      </c>
      <c r="D1029" s="108" t="s">
        <v>969</v>
      </c>
      <c r="E1029" s="108" t="s">
        <v>970</v>
      </c>
      <c r="F1029" s="108" t="s">
        <v>4996</v>
      </c>
      <c r="G1029" s="108" t="s">
        <v>4997</v>
      </c>
      <c r="H1029" s="108" t="s">
        <v>4909</v>
      </c>
    </row>
    <row r="1030" spans="1:8" x14ac:dyDescent="0.3">
      <c r="A1030" s="108" t="s">
        <v>4998</v>
      </c>
      <c r="B1030" s="108" t="s">
        <v>967</v>
      </c>
      <c r="C1030" s="108" t="s">
        <v>4886</v>
      </c>
      <c r="D1030" s="108" t="s">
        <v>969</v>
      </c>
      <c r="E1030" s="108" t="s">
        <v>970</v>
      </c>
      <c r="F1030" s="108" t="s">
        <v>4999</v>
      </c>
      <c r="G1030" s="108" t="s">
        <v>5000</v>
      </c>
      <c r="H1030" s="108" t="s">
        <v>5001</v>
      </c>
    </row>
    <row r="1031" spans="1:8" x14ac:dyDescent="0.3">
      <c r="A1031" s="108" t="s">
        <v>5002</v>
      </c>
      <c r="B1031" s="108" t="s">
        <v>967</v>
      </c>
      <c r="C1031" s="108" t="s">
        <v>4886</v>
      </c>
      <c r="D1031" s="108" t="s">
        <v>969</v>
      </c>
      <c r="E1031" s="108" t="s">
        <v>970</v>
      </c>
      <c r="F1031" s="108" t="s">
        <v>5003</v>
      </c>
      <c r="G1031" s="108" t="s">
        <v>5004</v>
      </c>
      <c r="H1031" s="108" t="s">
        <v>5005</v>
      </c>
    </row>
    <row r="1032" spans="1:8" x14ac:dyDescent="0.3">
      <c r="A1032" s="108" t="s">
        <v>5006</v>
      </c>
      <c r="B1032" s="108" t="s">
        <v>967</v>
      </c>
      <c r="C1032" s="108" t="s">
        <v>4886</v>
      </c>
      <c r="D1032" s="108" t="s">
        <v>969</v>
      </c>
      <c r="E1032" s="108" t="s">
        <v>970</v>
      </c>
      <c r="F1032" s="108" t="s">
        <v>5007</v>
      </c>
      <c r="G1032" s="108" t="s">
        <v>5008</v>
      </c>
      <c r="H1032" s="108" t="s">
        <v>4909</v>
      </c>
    </row>
    <row r="1033" spans="1:8" x14ac:dyDescent="0.3">
      <c r="A1033" s="108" t="s">
        <v>5009</v>
      </c>
      <c r="B1033" s="108" t="s">
        <v>967</v>
      </c>
      <c r="C1033" s="108" t="s">
        <v>4886</v>
      </c>
      <c r="D1033" s="108" t="s">
        <v>969</v>
      </c>
      <c r="E1033" s="108" t="s">
        <v>970</v>
      </c>
      <c r="F1033" s="108" t="s">
        <v>5010</v>
      </c>
      <c r="G1033" s="108" t="s">
        <v>5011</v>
      </c>
      <c r="H1033" s="108" t="s">
        <v>5012</v>
      </c>
    </row>
    <row r="1034" spans="1:8" x14ac:dyDescent="0.3">
      <c r="A1034" s="108" t="s">
        <v>5013</v>
      </c>
      <c r="B1034" s="108" t="s">
        <v>967</v>
      </c>
      <c r="C1034" s="108" t="s">
        <v>4886</v>
      </c>
      <c r="D1034" s="108" t="s">
        <v>969</v>
      </c>
      <c r="E1034" s="108" t="s">
        <v>970</v>
      </c>
      <c r="F1034" s="108" t="s">
        <v>5014</v>
      </c>
      <c r="G1034" s="108" t="s">
        <v>5015</v>
      </c>
      <c r="H1034" s="108" t="s">
        <v>5016</v>
      </c>
    </row>
    <row r="1035" spans="1:8" x14ac:dyDescent="0.3">
      <c r="A1035" s="108" t="s">
        <v>5017</v>
      </c>
      <c r="B1035" s="108" t="s">
        <v>967</v>
      </c>
      <c r="C1035" s="108" t="s">
        <v>4886</v>
      </c>
      <c r="D1035" s="108" t="s">
        <v>969</v>
      </c>
      <c r="E1035" s="108" t="s">
        <v>1123</v>
      </c>
      <c r="F1035" s="108" t="s">
        <v>5018</v>
      </c>
      <c r="G1035" s="108" t="s">
        <v>5019</v>
      </c>
      <c r="H1035" s="108" t="s">
        <v>5020</v>
      </c>
    </row>
    <row r="1036" spans="1:8" x14ac:dyDescent="0.3">
      <c r="A1036" s="108" t="s">
        <v>5021</v>
      </c>
      <c r="B1036" s="108" t="s">
        <v>967</v>
      </c>
      <c r="C1036" s="108" t="s">
        <v>4886</v>
      </c>
      <c r="D1036" s="108" t="s">
        <v>969</v>
      </c>
      <c r="E1036" s="108" t="s">
        <v>970</v>
      </c>
      <c r="F1036" s="108" t="s">
        <v>5022</v>
      </c>
      <c r="G1036" s="108" t="s">
        <v>5023</v>
      </c>
      <c r="H1036" s="108" t="s">
        <v>5024</v>
      </c>
    </row>
    <row r="1037" spans="1:8" x14ac:dyDescent="0.3">
      <c r="A1037" s="108" t="s">
        <v>5025</v>
      </c>
      <c r="B1037" s="108" t="s">
        <v>967</v>
      </c>
      <c r="C1037" s="108" t="s">
        <v>4886</v>
      </c>
      <c r="D1037" s="108" t="s">
        <v>969</v>
      </c>
      <c r="E1037" s="108" t="s">
        <v>970</v>
      </c>
      <c r="F1037" s="108" t="s">
        <v>5026</v>
      </c>
      <c r="G1037" s="108" t="s">
        <v>5027</v>
      </c>
      <c r="H1037" s="108" t="s">
        <v>5028</v>
      </c>
    </row>
    <row r="1038" spans="1:8" x14ac:dyDescent="0.3">
      <c r="A1038" s="108" t="s">
        <v>5029</v>
      </c>
      <c r="B1038" s="108" t="s">
        <v>967</v>
      </c>
      <c r="C1038" s="108" t="s">
        <v>4886</v>
      </c>
      <c r="D1038" s="108" t="s">
        <v>969</v>
      </c>
      <c r="E1038" s="108" t="s">
        <v>970</v>
      </c>
      <c r="F1038" s="108" t="s">
        <v>5030</v>
      </c>
      <c r="G1038" s="108" t="s">
        <v>5031</v>
      </c>
      <c r="H1038" s="108" t="s">
        <v>5032</v>
      </c>
    </row>
    <row r="1039" spans="1:8" x14ac:dyDescent="0.3">
      <c r="A1039" s="108" t="s">
        <v>5033</v>
      </c>
      <c r="B1039" s="108" t="s">
        <v>967</v>
      </c>
      <c r="C1039" s="108" t="s">
        <v>4886</v>
      </c>
      <c r="D1039" s="108" t="s">
        <v>969</v>
      </c>
      <c r="E1039" s="108" t="s">
        <v>970</v>
      </c>
      <c r="F1039" s="108" t="s">
        <v>5034</v>
      </c>
      <c r="G1039" s="108" t="s">
        <v>5035</v>
      </c>
      <c r="H1039" s="108" t="s">
        <v>5036</v>
      </c>
    </row>
    <row r="1040" spans="1:8" x14ac:dyDescent="0.3">
      <c r="A1040" s="108" t="s">
        <v>5037</v>
      </c>
      <c r="B1040" s="108" t="s">
        <v>967</v>
      </c>
      <c r="C1040" s="108" t="s">
        <v>4886</v>
      </c>
      <c r="D1040" s="108" t="s">
        <v>969</v>
      </c>
      <c r="E1040" s="108" t="s">
        <v>970</v>
      </c>
      <c r="F1040" s="108" t="s">
        <v>5038</v>
      </c>
      <c r="G1040" s="108" t="s">
        <v>5039</v>
      </c>
      <c r="H1040" s="108" t="s">
        <v>5040</v>
      </c>
    </row>
    <row r="1041" spans="1:8" x14ac:dyDescent="0.3">
      <c r="A1041" s="108" t="s">
        <v>5041</v>
      </c>
      <c r="B1041" s="108" t="s">
        <v>967</v>
      </c>
      <c r="C1041" s="108" t="s">
        <v>4886</v>
      </c>
      <c r="D1041" s="108" t="s">
        <v>969</v>
      </c>
      <c r="E1041" s="108" t="s">
        <v>970</v>
      </c>
      <c r="F1041" s="108" t="s">
        <v>5042</v>
      </c>
      <c r="G1041" s="108" t="s">
        <v>5043</v>
      </c>
      <c r="H1041" s="108" t="s">
        <v>5044</v>
      </c>
    </row>
    <row r="1042" spans="1:8" x14ac:dyDescent="0.3">
      <c r="A1042" s="108" t="s">
        <v>5045</v>
      </c>
      <c r="B1042" s="108" t="s">
        <v>967</v>
      </c>
      <c r="C1042" s="108" t="s">
        <v>4886</v>
      </c>
      <c r="D1042" s="108" t="s">
        <v>969</v>
      </c>
      <c r="E1042" s="108" t="s">
        <v>970</v>
      </c>
      <c r="F1042" s="108" t="s">
        <v>5046</v>
      </c>
      <c r="G1042" s="108" t="s">
        <v>5047</v>
      </c>
      <c r="H1042" s="108" t="s">
        <v>5048</v>
      </c>
    </row>
    <row r="1043" spans="1:8" x14ac:dyDescent="0.3">
      <c r="A1043" s="108" t="s">
        <v>5049</v>
      </c>
      <c r="B1043" s="108" t="s">
        <v>967</v>
      </c>
      <c r="C1043" s="108" t="s">
        <v>4886</v>
      </c>
      <c r="D1043" s="108" t="s">
        <v>969</v>
      </c>
      <c r="E1043" s="108" t="s">
        <v>970</v>
      </c>
      <c r="F1043" s="108" t="s">
        <v>5050</v>
      </c>
      <c r="G1043" s="108" t="s">
        <v>5051</v>
      </c>
      <c r="H1043" s="108" t="s">
        <v>5052</v>
      </c>
    </row>
    <row r="1044" spans="1:8" x14ac:dyDescent="0.3">
      <c r="A1044" s="108" t="s">
        <v>5053</v>
      </c>
      <c r="B1044" s="108" t="s">
        <v>967</v>
      </c>
      <c r="C1044" s="108" t="s">
        <v>4886</v>
      </c>
      <c r="D1044" s="108" t="s">
        <v>969</v>
      </c>
      <c r="E1044" s="108" t="s">
        <v>970</v>
      </c>
      <c r="F1044" s="108" t="s">
        <v>5054</v>
      </c>
      <c r="G1044" s="108" t="s">
        <v>5055</v>
      </c>
      <c r="H1044" s="108" t="s">
        <v>5056</v>
      </c>
    </row>
    <row r="1045" spans="1:8" x14ac:dyDescent="0.3">
      <c r="A1045" s="108" t="s">
        <v>5057</v>
      </c>
      <c r="B1045" s="108" t="s">
        <v>967</v>
      </c>
      <c r="C1045" s="108" t="s">
        <v>4886</v>
      </c>
      <c r="D1045" s="108" t="s">
        <v>969</v>
      </c>
      <c r="E1045" s="108" t="s">
        <v>970</v>
      </c>
      <c r="F1045" s="108" t="s">
        <v>5058</v>
      </c>
      <c r="G1045" s="108" t="s">
        <v>5059</v>
      </c>
      <c r="H1045" s="108" t="s">
        <v>5060</v>
      </c>
    </row>
    <row r="1046" spans="1:8" x14ac:dyDescent="0.3">
      <c r="A1046" s="108" t="s">
        <v>5061</v>
      </c>
      <c r="B1046" s="108" t="s">
        <v>967</v>
      </c>
      <c r="C1046" s="108" t="s">
        <v>4886</v>
      </c>
      <c r="D1046" s="108" t="s">
        <v>969</v>
      </c>
      <c r="E1046" s="108" t="s">
        <v>970</v>
      </c>
      <c r="F1046" s="108" t="s">
        <v>5062</v>
      </c>
      <c r="G1046" s="108" t="s">
        <v>5063</v>
      </c>
      <c r="H1046" s="108" t="s">
        <v>5064</v>
      </c>
    </row>
    <row r="1047" spans="1:8" x14ac:dyDescent="0.3">
      <c r="A1047" s="108" t="s">
        <v>5065</v>
      </c>
      <c r="B1047" s="108" t="s">
        <v>967</v>
      </c>
      <c r="C1047" s="108" t="s">
        <v>4886</v>
      </c>
      <c r="D1047" s="108" t="s">
        <v>969</v>
      </c>
      <c r="E1047" s="108" t="s">
        <v>970</v>
      </c>
      <c r="F1047" s="108" t="s">
        <v>5066</v>
      </c>
      <c r="G1047" s="108" t="s">
        <v>5067</v>
      </c>
      <c r="H1047" s="108" t="s">
        <v>5068</v>
      </c>
    </row>
    <row r="1048" spans="1:8" x14ac:dyDescent="0.3">
      <c r="A1048" s="108" t="s">
        <v>5069</v>
      </c>
      <c r="B1048" s="108" t="s">
        <v>967</v>
      </c>
      <c r="C1048" s="108" t="s">
        <v>4886</v>
      </c>
      <c r="D1048" s="108" t="s">
        <v>969</v>
      </c>
      <c r="E1048" s="108" t="s">
        <v>970</v>
      </c>
      <c r="F1048" s="108" t="s">
        <v>5070</v>
      </c>
      <c r="G1048" s="108" t="s">
        <v>5071</v>
      </c>
      <c r="H1048" s="108" t="s">
        <v>5072</v>
      </c>
    </row>
    <row r="1049" spans="1:8" x14ac:dyDescent="0.3">
      <c r="A1049" s="108" t="s">
        <v>5073</v>
      </c>
      <c r="B1049" s="108" t="s">
        <v>967</v>
      </c>
      <c r="C1049" s="108" t="s">
        <v>4886</v>
      </c>
      <c r="D1049" s="108" t="s">
        <v>969</v>
      </c>
      <c r="E1049" s="108" t="s">
        <v>970</v>
      </c>
      <c r="F1049" s="108" t="s">
        <v>5074</v>
      </c>
      <c r="G1049" s="108" t="s">
        <v>5075</v>
      </c>
      <c r="H1049" s="108" t="s">
        <v>5076</v>
      </c>
    </row>
    <row r="1050" spans="1:8" x14ac:dyDescent="0.3">
      <c r="A1050" s="108" t="s">
        <v>5077</v>
      </c>
      <c r="B1050" s="108" t="s">
        <v>967</v>
      </c>
      <c r="C1050" s="108" t="s">
        <v>4886</v>
      </c>
      <c r="D1050" s="108" t="s">
        <v>969</v>
      </c>
      <c r="E1050" s="108" t="s">
        <v>970</v>
      </c>
      <c r="F1050" s="108" t="s">
        <v>5078</v>
      </c>
      <c r="G1050" s="108" t="s">
        <v>5079</v>
      </c>
      <c r="H1050" s="108" t="s">
        <v>5080</v>
      </c>
    </row>
    <row r="1051" spans="1:8" x14ac:dyDescent="0.3">
      <c r="A1051" s="108" t="s">
        <v>5081</v>
      </c>
      <c r="B1051" s="108" t="s">
        <v>967</v>
      </c>
      <c r="C1051" s="108" t="s">
        <v>4886</v>
      </c>
      <c r="D1051" s="108" t="s">
        <v>969</v>
      </c>
      <c r="E1051" s="108" t="s">
        <v>970</v>
      </c>
      <c r="F1051" s="108" t="s">
        <v>5082</v>
      </c>
      <c r="G1051" s="108" t="s">
        <v>5083</v>
      </c>
      <c r="H1051" s="108" t="s">
        <v>5084</v>
      </c>
    </row>
    <row r="1052" spans="1:8" x14ac:dyDescent="0.3">
      <c r="A1052" s="108" t="s">
        <v>5085</v>
      </c>
      <c r="B1052" s="108" t="s">
        <v>967</v>
      </c>
      <c r="C1052" s="108" t="s">
        <v>4886</v>
      </c>
      <c r="D1052" s="108" t="s">
        <v>969</v>
      </c>
      <c r="E1052" s="108" t="s">
        <v>970</v>
      </c>
      <c r="F1052" s="108" t="s">
        <v>5086</v>
      </c>
      <c r="G1052" s="108" t="s">
        <v>5087</v>
      </c>
      <c r="H1052" s="108" t="s">
        <v>5088</v>
      </c>
    </row>
    <row r="1053" spans="1:8" x14ac:dyDescent="0.3">
      <c r="A1053" s="108" t="s">
        <v>5089</v>
      </c>
      <c r="B1053" s="108" t="s">
        <v>967</v>
      </c>
      <c r="C1053" s="108" t="s">
        <v>4886</v>
      </c>
      <c r="D1053" s="108" t="s">
        <v>969</v>
      </c>
      <c r="E1053" s="108" t="s">
        <v>970</v>
      </c>
      <c r="F1053" s="108" t="s">
        <v>5090</v>
      </c>
      <c r="G1053" s="108" t="s">
        <v>5091</v>
      </c>
      <c r="H1053" s="108" t="s">
        <v>5092</v>
      </c>
    </row>
    <row r="1054" spans="1:8" x14ac:dyDescent="0.3">
      <c r="A1054" s="108" t="s">
        <v>5093</v>
      </c>
      <c r="B1054" s="108" t="s">
        <v>967</v>
      </c>
      <c r="C1054" s="108" t="s">
        <v>4886</v>
      </c>
      <c r="D1054" s="108" t="s">
        <v>969</v>
      </c>
      <c r="E1054" s="108" t="s">
        <v>970</v>
      </c>
      <c r="F1054" s="108" t="s">
        <v>5094</v>
      </c>
      <c r="G1054" s="108" t="s">
        <v>5095</v>
      </c>
      <c r="H1054" s="108" t="s">
        <v>5096</v>
      </c>
    </row>
    <row r="1055" spans="1:8" x14ac:dyDescent="0.3">
      <c r="A1055" s="108" t="s">
        <v>5097</v>
      </c>
      <c r="B1055" s="108" t="s">
        <v>967</v>
      </c>
      <c r="C1055" s="108" t="s">
        <v>4886</v>
      </c>
      <c r="D1055" s="108" t="s">
        <v>969</v>
      </c>
      <c r="E1055" s="108" t="s">
        <v>970</v>
      </c>
      <c r="F1055" s="108" t="s">
        <v>5098</v>
      </c>
      <c r="G1055" s="108" t="s">
        <v>5099</v>
      </c>
      <c r="H1055" s="108" t="s">
        <v>5100</v>
      </c>
    </row>
    <row r="1056" spans="1:8" x14ac:dyDescent="0.3">
      <c r="A1056" s="108" t="s">
        <v>5101</v>
      </c>
      <c r="B1056" s="108" t="s">
        <v>967</v>
      </c>
      <c r="C1056" s="108" t="s">
        <v>4886</v>
      </c>
      <c r="D1056" s="108" t="s">
        <v>969</v>
      </c>
      <c r="E1056" s="108" t="s">
        <v>970</v>
      </c>
      <c r="F1056" s="108" t="s">
        <v>5102</v>
      </c>
      <c r="G1056" s="108" t="s">
        <v>5103</v>
      </c>
      <c r="H1056" s="108" t="s">
        <v>5104</v>
      </c>
    </row>
    <row r="1057" spans="1:8" x14ac:dyDescent="0.3">
      <c r="A1057" s="108" t="s">
        <v>5105</v>
      </c>
      <c r="B1057" s="108" t="s">
        <v>967</v>
      </c>
      <c r="C1057" s="108" t="s">
        <v>4886</v>
      </c>
      <c r="D1057" s="108" t="s">
        <v>969</v>
      </c>
      <c r="E1057" s="108" t="s">
        <v>970</v>
      </c>
      <c r="F1057" s="108" t="s">
        <v>5106</v>
      </c>
      <c r="G1057" s="108" t="s">
        <v>5107</v>
      </c>
      <c r="H1057" s="108" t="s">
        <v>5108</v>
      </c>
    </row>
    <row r="1058" spans="1:8" x14ac:dyDescent="0.3">
      <c r="A1058" s="108" t="s">
        <v>5109</v>
      </c>
      <c r="B1058" s="108" t="s">
        <v>967</v>
      </c>
      <c r="C1058" s="108" t="s">
        <v>4886</v>
      </c>
      <c r="D1058" s="108" t="s">
        <v>969</v>
      </c>
      <c r="E1058" s="108" t="s">
        <v>970</v>
      </c>
      <c r="F1058" s="108" t="s">
        <v>5110</v>
      </c>
      <c r="G1058" s="108" t="s">
        <v>5111</v>
      </c>
      <c r="H1058" s="108" t="s">
        <v>5112</v>
      </c>
    </row>
    <row r="1059" spans="1:8" x14ac:dyDescent="0.3">
      <c r="A1059" s="108" t="s">
        <v>5113</v>
      </c>
      <c r="B1059" s="108" t="s">
        <v>967</v>
      </c>
      <c r="C1059" s="108" t="s">
        <v>4886</v>
      </c>
      <c r="D1059" s="108" t="s">
        <v>969</v>
      </c>
      <c r="E1059" s="108" t="s">
        <v>970</v>
      </c>
      <c r="F1059" s="108" t="s">
        <v>5114</v>
      </c>
      <c r="G1059" s="108" t="s">
        <v>5115</v>
      </c>
      <c r="H1059" s="108" t="s">
        <v>5116</v>
      </c>
    </row>
    <row r="1060" spans="1:8" x14ac:dyDescent="0.3">
      <c r="A1060" s="108" t="s">
        <v>5117</v>
      </c>
      <c r="B1060" s="108" t="s">
        <v>967</v>
      </c>
      <c r="C1060" s="108" t="s">
        <v>4886</v>
      </c>
      <c r="D1060" s="108" t="s">
        <v>969</v>
      </c>
      <c r="E1060" s="108" t="s">
        <v>970</v>
      </c>
      <c r="F1060" s="108" t="s">
        <v>5118</v>
      </c>
      <c r="G1060" s="108" t="s">
        <v>5119</v>
      </c>
      <c r="H1060" s="108" t="s">
        <v>5120</v>
      </c>
    </row>
    <row r="1061" spans="1:8" x14ac:dyDescent="0.3">
      <c r="A1061" s="108" t="s">
        <v>5121</v>
      </c>
      <c r="B1061" s="108" t="s">
        <v>967</v>
      </c>
      <c r="C1061" s="108" t="s">
        <v>4886</v>
      </c>
      <c r="D1061" s="108" t="s">
        <v>969</v>
      </c>
      <c r="E1061" s="108" t="s">
        <v>970</v>
      </c>
      <c r="F1061" s="108" t="s">
        <v>5122</v>
      </c>
      <c r="G1061" s="108" t="s">
        <v>5123</v>
      </c>
      <c r="H1061" s="108" t="s">
        <v>5124</v>
      </c>
    </row>
    <row r="1062" spans="1:8" x14ac:dyDescent="0.3">
      <c r="A1062" s="108" t="s">
        <v>5125</v>
      </c>
      <c r="B1062" s="108" t="s">
        <v>967</v>
      </c>
      <c r="C1062" s="108" t="s">
        <v>4886</v>
      </c>
      <c r="D1062" s="108" t="s">
        <v>969</v>
      </c>
      <c r="E1062" s="108" t="s">
        <v>970</v>
      </c>
      <c r="F1062" s="108" t="s">
        <v>5126</v>
      </c>
      <c r="G1062" s="108" t="s">
        <v>5127</v>
      </c>
      <c r="H1062" s="108" t="s">
        <v>5128</v>
      </c>
    </row>
    <row r="1063" spans="1:8" x14ac:dyDescent="0.3">
      <c r="A1063" s="108" t="s">
        <v>5129</v>
      </c>
      <c r="B1063" s="108" t="s">
        <v>967</v>
      </c>
      <c r="C1063" s="108" t="s">
        <v>4886</v>
      </c>
      <c r="D1063" s="108" t="s">
        <v>969</v>
      </c>
      <c r="E1063" s="108" t="s">
        <v>970</v>
      </c>
      <c r="F1063" s="108" t="s">
        <v>5130</v>
      </c>
      <c r="G1063" s="108" t="s">
        <v>5131</v>
      </c>
      <c r="H1063" s="108" t="s">
        <v>5132</v>
      </c>
    </row>
    <row r="1064" spans="1:8" x14ac:dyDescent="0.3">
      <c r="A1064" s="108" t="s">
        <v>5133</v>
      </c>
      <c r="B1064" s="108" t="s">
        <v>967</v>
      </c>
      <c r="C1064" s="108" t="s">
        <v>4886</v>
      </c>
      <c r="D1064" s="108" t="s">
        <v>969</v>
      </c>
      <c r="E1064" s="108" t="s">
        <v>970</v>
      </c>
      <c r="F1064" s="108" t="s">
        <v>5134</v>
      </c>
      <c r="G1064" s="108" t="s">
        <v>5135</v>
      </c>
      <c r="H1064" s="108" t="s">
        <v>5136</v>
      </c>
    </row>
    <row r="1065" spans="1:8" x14ac:dyDescent="0.3">
      <c r="A1065" s="108" t="s">
        <v>5137</v>
      </c>
      <c r="B1065" s="108" t="s">
        <v>967</v>
      </c>
      <c r="C1065" s="108" t="s">
        <v>4886</v>
      </c>
      <c r="D1065" s="108" t="s">
        <v>969</v>
      </c>
      <c r="E1065" s="108" t="s">
        <v>970</v>
      </c>
      <c r="F1065" s="108" t="s">
        <v>5138</v>
      </c>
      <c r="G1065" s="108" t="s">
        <v>5139</v>
      </c>
      <c r="H1065" s="108" t="s">
        <v>4909</v>
      </c>
    </row>
    <row r="1066" spans="1:8" x14ac:dyDescent="0.3">
      <c r="A1066" s="108" t="s">
        <v>5140</v>
      </c>
      <c r="B1066" s="108" t="s">
        <v>967</v>
      </c>
      <c r="C1066" s="108" t="s">
        <v>4886</v>
      </c>
      <c r="D1066" s="108" t="s">
        <v>969</v>
      </c>
      <c r="E1066" s="108" t="s">
        <v>970</v>
      </c>
      <c r="F1066" s="108" t="s">
        <v>5141</v>
      </c>
      <c r="G1066" s="108" t="s">
        <v>5142</v>
      </c>
      <c r="H1066" s="108" t="s">
        <v>5143</v>
      </c>
    </row>
    <row r="1067" spans="1:8" x14ac:dyDescent="0.3">
      <c r="A1067" s="108" t="s">
        <v>5144</v>
      </c>
      <c r="B1067" s="108" t="s">
        <v>967</v>
      </c>
      <c r="C1067" s="108" t="s">
        <v>4886</v>
      </c>
      <c r="D1067" s="108" t="s">
        <v>969</v>
      </c>
      <c r="E1067" s="108" t="s">
        <v>970</v>
      </c>
      <c r="F1067" s="108" t="s">
        <v>5145</v>
      </c>
      <c r="G1067" s="108" t="s">
        <v>5146</v>
      </c>
      <c r="H1067" s="108" t="s">
        <v>5147</v>
      </c>
    </row>
    <row r="1068" spans="1:8" x14ac:dyDescent="0.3">
      <c r="A1068" s="108" t="s">
        <v>4918</v>
      </c>
      <c r="B1068" s="108" t="s">
        <v>967</v>
      </c>
      <c r="C1068" s="108" t="s">
        <v>4886</v>
      </c>
      <c r="D1068" s="108" t="s">
        <v>969</v>
      </c>
      <c r="E1068" s="108" t="s">
        <v>970</v>
      </c>
      <c r="F1068" s="108" t="s">
        <v>5148</v>
      </c>
      <c r="G1068" s="108" t="s">
        <v>5019</v>
      </c>
      <c r="H1068" s="108" t="s">
        <v>5020</v>
      </c>
    </row>
    <row r="1069" spans="1:8" x14ac:dyDescent="0.3">
      <c r="A1069" s="108" t="s">
        <v>5149</v>
      </c>
      <c r="B1069" s="108" t="s">
        <v>967</v>
      </c>
      <c r="C1069" s="108" t="s">
        <v>4886</v>
      </c>
      <c r="D1069" s="108" t="s">
        <v>969</v>
      </c>
      <c r="E1069" s="108" t="s">
        <v>970</v>
      </c>
      <c r="F1069" s="108" t="s">
        <v>4903</v>
      </c>
      <c r="G1069" s="108" t="s">
        <v>5150</v>
      </c>
      <c r="H1069" s="108" t="s">
        <v>4905</v>
      </c>
    </row>
    <row r="1070" spans="1:8" x14ac:dyDescent="0.3">
      <c r="A1070" s="108" t="s">
        <v>5151</v>
      </c>
      <c r="B1070" s="108" t="s">
        <v>967</v>
      </c>
      <c r="C1070" s="108" t="s">
        <v>4886</v>
      </c>
      <c r="D1070" s="108" t="s">
        <v>1880</v>
      </c>
      <c r="E1070" s="108" t="s">
        <v>970</v>
      </c>
      <c r="F1070" s="108" t="s">
        <v>5152</v>
      </c>
      <c r="G1070" s="108" t="s">
        <v>5153</v>
      </c>
      <c r="H1070" s="108" t="s">
        <v>5154</v>
      </c>
    </row>
    <row r="1071" spans="1:8" x14ac:dyDescent="0.3">
      <c r="A1071" s="108" t="s">
        <v>5155</v>
      </c>
      <c r="B1071" s="108" t="s">
        <v>967</v>
      </c>
      <c r="C1071" s="108" t="s">
        <v>4886</v>
      </c>
      <c r="D1071" s="108" t="s">
        <v>1880</v>
      </c>
      <c r="E1071" s="108" t="s">
        <v>970</v>
      </c>
      <c r="F1071" s="108" t="s">
        <v>5156</v>
      </c>
      <c r="G1071" s="108" t="s">
        <v>5157</v>
      </c>
      <c r="H1071" s="108" t="s">
        <v>5158</v>
      </c>
    </row>
    <row r="1072" spans="1:8" x14ac:dyDescent="0.3">
      <c r="A1072" s="108" t="s">
        <v>5159</v>
      </c>
      <c r="B1072" s="108" t="s">
        <v>967</v>
      </c>
      <c r="C1072" s="108" t="s">
        <v>4886</v>
      </c>
      <c r="D1072" s="108" t="s">
        <v>1880</v>
      </c>
      <c r="E1072" s="108" t="s">
        <v>970</v>
      </c>
      <c r="F1072" s="108" t="s">
        <v>5160</v>
      </c>
      <c r="G1072" s="108" t="s">
        <v>5161</v>
      </c>
      <c r="H1072" s="108" t="s">
        <v>5162</v>
      </c>
    </row>
    <row r="1073" spans="1:8" x14ac:dyDescent="0.3">
      <c r="A1073" s="108" t="s">
        <v>5163</v>
      </c>
      <c r="B1073" s="108" t="s">
        <v>967</v>
      </c>
      <c r="C1073" s="108" t="s">
        <v>4886</v>
      </c>
      <c r="D1073" s="108" t="s">
        <v>1880</v>
      </c>
      <c r="E1073" s="108" t="s">
        <v>970</v>
      </c>
      <c r="F1073" s="108" t="s">
        <v>5164</v>
      </c>
      <c r="G1073" s="108" t="s">
        <v>5165</v>
      </c>
      <c r="H1073" s="108" t="s">
        <v>5166</v>
      </c>
    </row>
    <row r="1074" spans="1:8" x14ac:dyDescent="0.3">
      <c r="A1074" s="108" t="s">
        <v>5167</v>
      </c>
      <c r="B1074" s="108" t="s">
        <v>967</v>
      </c>
      <c r="C1074" s="108" t="s">
        <v>4886</v>
      </c>
      <c r="D1074" s="108" t="s">
        <v>1880</v>
      </c>
      <c r="E1074" s="108" t="s">
        <v>970</v>
      </c>
      <c r="F1074" s="108" t="s">
        <v>5168</v>
      </c>
      <c r="G1074" s="108" t="s">
        <v>5169</v>
      </c>
      <c r="H1074" s="108" t="s">
        <v>5170</v>
      </c>
    </row>
    <row r="1075" spans="1:8" x14ac:dyDescent="0.3">
      <c r="A1075" s="108" t="s">
        <v>5171</v>
      </c>
      <c r="B1075" s="108" t="s">
        <v>967</v>
      </c>
      <c r="C1075" s="108" t="s">
        <v>4886</v>
      </c>
      <c r="D1075" s="108" t="s">
        <v>1880</v>
      </c>
      <c r="E1075" s="108" t="s">
        <v>970</v>
      </c>
      <c r="F1075" s="108" t="s">
        <v>5172</v>
      </c>
      <c r="G1075" s="108" t="s">
        <v>5173</v>
      </c>
      <c r="H1075" s="108" t="s">
        <v>5174</v>
      </c>
    </row>
    <row r="1076" spans="1:8" x14ac:dyDescent="0.3">
      <c r="A1076" s="108" t="s">
        <v>5175</v>
      </c>
      <c r="B1076" s="108" t="s">
        <v>967</v>
      </c>
      <c r="C1076" s="108" t="s">
        <v>4886</v>
      </c>
      <c r="D1076" s="108" t="s">
        <v>1880</v>
      </c>
      <c r="E1076" s="108" t="s">
        <v>970</v>
      </c>
      <c r="F1076" s="108" t="s">
        <v>5176</v>
      </c>
      <c r="G1076" s="108" t="s">
        <v>5177</v>
      </c>
      <c r="H1076" s="108" t="s">
        <v>5178</v>
      </c>
    </row>
    <row r="1077" spans="1:8" x14ac:dyDescent="0.3">
      <c r="A1077" s="108" t="s">
        <v>5179</v>
      </c>
      <c r="B1077" s="108" t="s">
        <v>967</v>
      </c>
      <c r="C1077" s="108" t="s">
        <v>4886</v>
      </c>
      <c r="D1077" s="108" t="s">
        <v>1880</v>
      </c>
      <c r="E1077" s="108" t="s">
        <v>970</v>
      </c>
      <c r="F1077" s="108" t="s">
        <v>5180</v>
      </c>
      <c r="G1077" s="108" t="s">
        <v>5181</v>
      </c>
      <c r="H1077" s="108" t="s">
        <v>5182</v>
      </c>
    </row>
    <row r="1078" spans="1:8" x14ac:dyDescent="0.3">
      <c r="A1078" s="108" t="s">
        <v>5183</v>
      </c>
      <c r="B1078" s="108" t="s">
        <v>967</v>
      </c>
      <c r="C1078" s="108" t="s">
        <v>4886</v>
      </c>
      <c r="D1078" s="108" t="s">
        <v>1880</v>
      </c>
      <c r="E1078" s="108" t="s">
        <v>970</v>
      </c>
      <c r="F1078" s="108" t="s">
        <v>5184</v>
      </c>
      <c r="G1078" s="108" t="s">
        <v>5185</v>
      </c>
      <c r="H1078" s="108" t="s">
        <v>5048</v>
      </c>
    </row>
    <row r="1079" spans="1:8" x14ac:dyDescent="0.3">
      <c r="A1079" s="108" t="s">
        <v>5186</v>
      </c>
      <c r="B1079" s="108" t="s">
        <v>967</v>
      </c>
      <c r="C1079" s="108" t="s">
        <v>4886</v>
      </c>
      <c r="D1079" s="108" t="s">
        <v>1880</v>
      </c>
      <c r="E1079" s="108" t="s">
        <v>970</v>
      </c>
      <c r="F1079" s="108" t="s">
        <v>5187</v>
      </c>
      <c r="G1079" s="108" t="s">
        <v>5188</v>
      </c>
      <c r="H1079" s="108" t="s">
        <v>5189</v>
      </c>
    </row>
    <row r="1080" spans="1:8" x14ac:dyDescent="0.3">
      <c r="A1080" s="108" t="s">
        <v>5190</v>
      </c>
      <c r="B1080" s="108" t="s">
        <v>967</v>
      </c>
      <c r="C1080" s="108" t="s">
        <v>4886</v>
      </c>
      <c r="D1080" s="108" t="s">
        <v>1880</v>
      </c>
      <c r="E1080" s="108" t="s">
        <v>970</v>
      </c>
      <c r="F1080" s="108" t="s">
        <v>5191</v>
      </c>
      <c r="G1080" s="108" t="s">
        <v>5192</v>
      </c>
      <c r="H1080" s="108" t="s">
        <v>5193</v>
      </c>
    </row>
    <row r="1081" spans="1:8" x14ac:dyDescent="0.3">
      <c r="A1081" s="108" t="s">
        <v>5194</v>
      </c>
      <c r="B1081" s="108" t="s">
        <v>967</v>
      </c>
      <c r="C1081" s="108" t="s">
        <v>4886</v>
      </c>
      <c r="D1081" s="108" t="s">
        <v>1880</v>
      </c>
      <c r="E1081" s="108" t="s">
        <v>970</v>
      </c>
      <c r="F1081" s="108" t="s">
        <v>5195</v>
      </c>
      <c r="G1081" s="108" t="s">
        <v>5196</v>
      </c>
      <c r="H1081" s="108" t="s">
        <v>5197</v>
      </c>
    </row>
    <row r="1082" spans="1:8" x14ac:dyDescent="0.3">
      <c r="A1082" s="108" t="s">
        <v>5198</v>
      </c>
      <c r="B1082" s="108" t="s">
        <v>967</v>
      </c>
      <c r="C1082" s="108" t="s">
        <v>4886</v>
      </c>
      <c r="D1082" s="108" t="s">
        <v>1880</v>
      </c>
      <c r="E1082" s="108" t="s">
        <v>970</v>
      </c>
      <c r="F1082" s="108" t="s">
        <v>5199</v>
      </c>
      <c r="G1082" s="108" t="s">
        <v>5200</v>
      </c>
      <c r="H1082" s="108" t="s">
        <v>5201</v>
      </c>
    </row>
    <row r="1083" spans="1:8" x14ac:dyDescent="0.3">
      <c r="A1083" s="108" t="s">
        <v>5202</v>
      </c>
      <c r="B1083" s="108" t="s">
        <v>967</v>
      </c>
      <c r="C1083" s="108" t="s">
        <v>4886</v>
      </c>
      <c r="D1083" s="108" t="s">
        <v>1880</v>
      </c>
      <c r="E1083" s="108" t="s">
        <v>970</v>
      </c>
      <c r="F1083" s="108" t="s">
        <v>5203</v>
      </c>
      <c r="G1083" s="108" t="s">
        <v>5204</v>
      </c>
      <c r="H1083" s="108" t="s">
        <v>4978</v>
      </c>
    </row>
    <row r="1084" spans="1:8" x14ac:dyDescent="0.3">
      <c r="A1084" s="108" t="s">
        <v>5205</v>
      </c>
      <c r="B1084" s="108" t="s">
        <v>967</v>
      </c>
      <c r="C1084" s="108" t="s">
        <v>5206</v>
      </c>
      <c r="D1084" s="108" t="s">
        <v>5207</v>
      </c>
      <c r="E1084" s="108" t="s">
        <v>970</v>
      </c>
      <c r="F1084" s="108" t="s">
        <v>5208</v>
      </c>
      <c r="G1084" s="108" t="s">
        <v>5209</v>
      </c>
      <c r="H1084" s="108" t="s">
        <v>5210</v>
      </c>
    </row>
    <row r="1085" spans="1:8" x14ac:dyDescent="0.3">
      <c r="A1085" s="108" t="s">
        <v>5211</v>
      </c>
      <c r="B1085" s="108" t="s">
        <v>967</v>
      </c>
      <c r="C1085" s="108" t="s">
        <v>5206</v>
      </c>
      <c r="D1085" s="108" t="s">
        <v>969</v>
      </c>
      <c r="E1085" s="108" t="s">
        <v>970</v>
      </c>
      <c r="F1085" s="108" t="s">
        <v>5212</v>
      </c>
      <c r="G1085" s="108" t="s">
        <v>5213</v>
      </c>
      <c r="H1085" s="108" t="s">
        <v>5214</v>
      </c>
    </row>
    <row r="1086" spans="1:8" x14ac:dyDescent="0.3">
      <c r="A1086" s="108" t="s">
        <v>5215</v>
      </c>
      <c r="B1086" s="108" t="s">
        <v>967</v>
      </c>
      <c r="C1086" s="108" t="s">
        <v>5206</v>
      </c>
      <c r="D1086" s="108" t="s">
        <v>969</v>
      </c>
      <c r="E1086" s="108" t="s">
        <v>970</v>
      </c>
      <c r="F1086" s="108" t="s">
        <v>5216</v>
      </c>
      <c r="G1086" s="108" t="s">
        <v>5217</v>
      </c>
      <c r="H1086" s="108" t="s">
        <v>5218</v>
      </c>
    </row>
    <row r="1087" spans="1:8" x14ac:dyDescent="0.3">
      <c r="A1087" s="108" t="s">
        <v>5219</v>
      </c>
      <c r="B1087" s="108" t="s">
        <v>967</v>
      </c>
      <c r="C1087" s="108" t="s">
        <v>5206</v>
      </c>
      <c r="D1087" s="108" t="s">
        <v>969</v>
      </c>
      <c r="E1087" s="108" t="s">
        <v>970</v>
      </c>
      <c r="F1087" s="108" t="s">
        <v>5220</v>
      </c>
      <c r="G1087" s="108" t="s">
        <v>5221</v>
      </c>
      <c r="H1087" s="108" t="s">
        <v>5222</v>
      </c>
    </row>
    <row r="1088" spans="1:8" x14ac:dyDescent="0.3">
      <c r="A1088" s="108" t="s">
        <v>5223</v>
      </c>
      <c r="B1088" s="108" t="s">
        <v>967</v>
      </c>
      <c r="C1088" s="108" t="s">
        <v>5206</v>
      </c>
      <c r="D1088" s="108" t="s">
        <v>969</v>
      </c>
      <c r="E1088" s="108" t="s">
        <v>970</v>
      </c>
      <c r="F1088" s="108" t="s">
        <v>5224</v>
      </c>
      <c r="G1088" s="108" t="s">
        <v>5225</v>
      </c>
      <c r="H1088" s="108" t="s">
        <v>5226</v>
      </c>
    </row>
    <row r="1089" spans="1:8" x14ac:dyDescent="0.3">
      <c r="A1089" s="108" t="s">
        <v>5227</v>
      </c>
      <c r="B1089" s="108" t="s">
        <v>967</v>
      </c>
      <c r="C1089" s="108" t="s">
        <v>5206</v>
      </c>
      <c r="D1089" s="108" t="s">
        <v>969</v>
      </c>
      <c r="E1089" s="108" t="s">
        <v>970</v>
      </c>
      <c r="F1089" s="108" t="s">
        <v>5228</v>
      </c>
      <c r="G1089" s="108" t="s">
        <v>5229</v>
      </c>
      <c r="H1089" s="108" t="s">
        <v>5230</v>
      </c>
    </row>
    <row r="1090" spans="1:8" x14ac:dyDescent="0.3">
      <c r="A1090" s="108" t="s">
        <v>5231</v>
      </c>
      <c r="B1090" s="108" t="s">
        <v>967</v>
      </c>
      <c r="C1090" s="108" t="s">
        <v>5206</v>
      </c>
      <c r="D1090" s="108" t="s">
        <v>969</v>
      </c>
      <c r="E1090" s="108" t="s">
        <v>970</v>
      </c>
      <c r="F1090" s="108" t="s">
        <v>5232</v>
      </c>
      <c r="G1090" s="108" t="s">
        <v>5233</v>
      </c>
      <c r="H1090" s="108" t="s">
        <v>5218</v>
      </c>
    </row>
    <row r="1091" spans="1:8" x14ac:dyDescent="0.3">
      <c r="A1091" s="108" t="s">
        <v>5234</v>
      </c>
      <c r="B1091" s="108" t="s">
        <v>967</v>
      </c>
      <c r="C1091" s="108" t="s">
        <v>5206</v>
      </c>
      <c r="D1091" s="108" t="s">
        <v>969</v>
      </c>
      <c r="E1091" s="108" t="s">
        <v>970</v>
      </c>
      <c r="F1091" s="108" t="s">
        <v>5235</v>
      </c>
      <c r="G1091" s="108" t="s">
        <v>5236</v>
      </c>
      <c r="H1091" s="108" t="s">
        <v>5237</v>
      </c>
    </row>
    <row r="1092" spans="1:8" x14ac:dyDescent="0.3">
      <c r="A1092" s="108" t="s">
        <v>5238</v>
      </c>
      <c r="B1092" s="108" t="s">
        <v>967</v>
      </c>
      <c r="C1092" s="108" t="s">
        <v>5206</v>
      </c>
      <c r="D1092" s="108" t="s">
        <v>969</v>
      </c>
      <c r="E1092" s="108" t="s">
        <v>970</v>
      </c>
      <c r="F1092" s="108" t="s">
        <v>5239</v>
      </c>
      <c r="G1092" s="108" t="s">
        <v>5240</v>
      </c>
      <c r="H1092" s="108" t="s">
        <v>5241</v>
      </c>
    </row>
    <row r="1093" spans="1:8" x14ac:dyDescent="0.3">
      <c r="A1093" s="108" t="s">
        <v>5242</v>
      </c>
      <c r="B1093" s="108" t="s">
        <v>967</v>
      </c>
      <c r="C1093" s="108" t="s">
        <v>5206</v>
      </c>
      <c r="D1093" s="108" t="s">
        <v>969</v>
      </c>
      <c r="E1093" s="108" t="s">
        <v>970</v>
      </c>
      <c r="F1093" s="108" t="s">
        <v>5243</v>
      </c>
      <c r="G1093" s="108" t="s">
        <v>5244</v>
      </c>
      <c r="H1093" s="108" t="s">
        <v>5245</v>
      </c>
    </row>
    <row r="1094" spans="1:8" x14ac:dyDescent="0.3">
      <c r="A1094" s="108" t="s">
        <v>5246</v>
      </c>
      <c r="B1094" s="108" t="s">
        <v>967</v>
      </c>
      <c r="C1094" s="108" t="s">
        <v>5206</v>
      </c>
      <c r="D1094" s="108" t="s">
        <v>969</v>
      </c>
      <c r="E1094" s="108" t="s">
        <v>970</v>
      </c>
      <c r="F1094" s="108" t="s">
        <v>5247</v>
      </c>
      <c r="G1094" s="108" t="s">
        <v>5248</v>
      </c>
      <c r="H1094" s="108" t="s">
        <v>5249</v>
      </c>
    </row>
    <row r="1095" spans="1:8" x14ac:dyDescent="0.3">
      <c r="A1095" s="108" t="s">
        <v>5250</v>
      </c>
      <c r="B1095" s="108" t="s">
        <v>967</v>
      </c>
      <c r="C1095" s="108" t="s">
        <v>5206</v>
      </c>
      <c r="D1095" s="108" t="s">
        <v>969</v>
      </c>
      <c r="E1095" s="108" t="s">
        <v>970</v>
      </c>
      <c r="F1095" s="108" t="s">
        <v>5251</v>
      </c>
      <c r="G1095" s="108" t="s">
        <v>5252</v>
      </c>
      <c r="H1095" s="108" t="s">
        <v>5253</v>
      </c>
    </row>
    <row r="1096" spans="1:8" x14ac:dyDescent="0.3">
      <c r="A1096" s="108" t="s">
        <v>5254</v>
      </c>
      <c r="B1096" s="108" t="s">
        <v>967</v>
      </c>
      <c r="C1096" s="108" t="s">
        <v>5206</v>
      </c>
      <c r="D1096" s="108" t="s">
        <v>969</v>
      </c>
      <c r="E1096" s="108" t="s">
        <v>970</v>
      </c>
      <c r="F1096" s="108" t="s">
        <v>5255</v>
      </c>
      <c r="G1096" s="108" t="s">
        <v>5256</v>
      </c>
      <c r="H1096" s="108" t="s">
        <v>5257</v>
      </c>
    </row>
    <row r="1097" spans="1:8" x14ac:dyDescent="0.3">
      <c r="A1097" s="108" t="s">
        <v>5258</v>
      </c>
      <c r="B1097" s="108" t="s">
        <v>967</v>
      </c>
      <c r="C1097" s="108" t="s">
        <v>5206</v>
      </c>
      <c r="D1097" s="108" t="s">
        <v>969</v>
      </c>
      <c r="E1097" s="108" t="s">
        <v>970</v>
      </c>
      <c r="F1097" s="108" t="s">
        <v>5259</v>
      </c>
      <c r="G1097" s="108" t="s">
        <v>5260</v>
      </c>
      <c r="H1097" s="108" t="s">
        <v>5261</v>
      </c>
    </row>
    <row r="1098" spans="1:8" x14ac:dyDescent="0.3">
      <c r="A1098" s="108" t="s">
        <v>5262</v>
      </c>
      <c r="B1098" s="108" t="s">
        <v>967</v>
      </c>
      <c r="C1098" s="108" t="s">
        <v>5206</v>
      </c>
      <c r="D1098" s="108" t="s">
        <v>969</v>
      </c>
      <c r="E1098" s="108" t="s">
        <v>970</v>
      </c>
      <c r="F1098" s="108" t="s">
        <v>5263</v>
      </c>
      <c r="G1098" s="108" t="s">
        <v>5264</v>
      </c>
      <c r="H1098" s="108" t="s">
        <v>5265</v>
      </c>
    </row>
    <row r="1099" spans="1:8" x14ac:dyDescent="0.3">
      <c r="A1099" s="108" t="s">
        <v>5266</v>
      </c>
      <c r="B1099" s="108" t="s">
        <v>967</v>
      </c>
      <c r="C1099" s="108" t="s">
        <v>5206</v>
      </c>
      <c r="D1099" s="108" t="s">
        <v>969</v>
      </c>
      <c r="E1099" s="108" t="s">
        <v>970</v>
      </c>
      <c r="F1099" s="108" t="s">
        <v>5267</v>
      </c>
      <c r="G1099" s="108" t="s">
        <v>5268</v>
      </c>
      <c r="H1099" s="108" t="s">
        <v>5269</v>
      </c>
    </row>
    <row r="1100" spans="1:8" x14ac:dyDescent="0.3">
      <c r="A1100" s="108" t="s">
        <v>5270</v>
      </c>
      <c r="B1100" s="108" t="s">
        <v>967</v>
      </c>
      <c r="C1100" s="108" t="s">
        <v>5206</v>
      </c>
      <c r="D1100" s="108" t="s">
        <v>969</v>
      </c>
      <c r="E1100" s="108" t="s">
        <v>970</v>
      </c>
      <c r="F1100" s="108" t="s">
        <v>5271</v>
      </c>
      <c r="G1100" s="108" t="s">
        <v>5272</v>
      </c>
      <c r="H1100" s="108" t="s">
        <v>5273</v>
      </c>
    </row>
    <row r="1101" spans="1:8" x14ac:dyDescent="0.3">
      <c r="A1101" s="108" t="s">
        <v>5274</v>
      </c>
      <c r="B1101" s="108" t="s">
        <v>967</v>
      </c>
      <c r="C1101" s="108" t="s">
        <v>5206</v>
      </c>
      <c r="D1101" s="108" t="s">
        <v>969</v>
      </c>
      <c r="E1101" s="108" t="s">
        <v>970</v>
      </c>
      <c r="F1101" s="108" t="s">
        <v>5275</v>
      </c>
      <c r="G1101" s="108" t="s">
        <v>5276</v>
      </c>
      <c r="H1101" s="108" t="s">
        <v>5277</v>
      </c>
    </row>
    <row r="1102" spans="1:8" x14ac:dyDescent="0.3">
      <c r="A1102" s="108" t="s">
        <v>5278</v>
      </c>
      <c r="B1102" s="108" t="s">
        <v>967</v>
      </c>
      <c r="C1102" s="108" t="s">
        <v>5206</v>
      </c>
      <c r="D1102" s="108" t="s">
        <v>969</v>
      </c>
      <c r="E1102" s="108" t="s">
        <v>970</v>
      </c>
      <c r="F1102" s="108" t="s">
        <v>5279</v>
      </c>
      <c r="G1102" s="108" t="s">
        <v>5280</v>
      </c>
      <c r="H1102" s="108" t="s">
        <v>5281</v>
      </c>
    </row>
    <row r="1103" spans="1:8" x14ac:dyDescent="0.3">
      <c r="A1103" s="108" t="s">
        <v>5282</v>
      </c>
      <c r="B1103" s="108" t="s">
        <v>967</v>
      </c>
      <c r="C1103" s="108" t="s">
        <v>5206</v>
      </c>
      <c r="D1103" s="108" t="s">
        <v>969</v>
      </c>
      <c r="E1103" s="108" t="s">
        <v>970</v>
      </c>
      <c r="F1103" s="108" t="s">
        <v>5283</v>
      </c>
      <c r="G1103" s="108" t="s">
        <v>5284</v>
      </c>
      <c r="H1103" s="108" t="s">
        <v>5285</v>
      </c>
    </row>
    <row r="1104" spans="1:8" x14ac:dyDescent="0.3">
      <c r="A1104" s="108" t="s">
        <v>5286</v>
      </c>
      <c r="B1104" s="108" t="s">
        <v>967</v>
      </c>
      <c r="C1104" s="108" t="s">
        <v>5206</v>
      </c>
      <c r="D1104" s="108" t="s">
        <v>969</v>
      </c>
      <c r="E1104" s="108" t="s">
        <v>970</v>
      </c>
      <c r="F1104" s="108" t="s">
        <v>5287</v>
      </c>
      <c r="G1104" s="108" t="s">
        <v>5288</v>
      </c>
      <c r="H1104" s="108" t="s">
        <v>5289</v>
      </c>
    </row>
    <row r="1105" spans="1:8" x14ac:dyDescent="0.3">
      <c r="A1105" s="108" t="s">
        <v>5290</v>
      </c>
      <c r="B1105" s="108" t="s">
        <v>967</v>
      </c>
      <c r="C1105" s="108" t="s">
        <v>5206</v>
      </c>
      <c r="D1105" s="108" t="s">
        <v>969</v>
      </c>
      <c r="E1105" s="108" t="s">
        <v>970</v>
      </c>
      <c r="F1105" s="108" t="s">
        <v>5291</v>
      </c>
      <c r="G1105" s="108" t="s">
        <v>5292</v>
      </c>
      <c r="H1105" s="108" t="s">
        <v>5293</v>
      </c>
    </row>
    <row r="1106" spans="1:8" x14ac:dyDescent="0.3">
      <c r="A1106" s="108" t="s">
        <v>5294</v>
      </c>
      <c r="B1106" s="108" t="s">
        <v>967</v>
      </c>
      <c r="C1106" s="108" t="s">
        <v>5206</v>
      </c>
      <c r="D1106" s="108" t="s">
        <v>969</v>
      </c>
      <c r="E1106" s="108" t="s">
        <v>970</v>
      </c>
      <c r="F1106" s="108" t="s">
        <v>5295</v>
      </c>
      <c r="G1106" s="108" t="s">
        <v>5296</v>
      </c>
      <c r="H1106" s="108" t="s">
        <v>5297</v>
      </c>
    </row>
    <row r="1107" spans="1:8" x14ac:dyDescent="0.3">
      <c r="A1107" s="108" t="s">
        <v>5298</v>
      </c>
      <c r="B1107" s="108" t="s">
        <v>967</v>
      </c>
      <c r="C1107" s="108" t="s">
        <v>5206</v>
      </c>
      <c r="D1107" s="108" t="s">
        <v>969</v>
      </c>
      <c r="E1107" s="108" t="s">
        <v>970</v>
      </c>
      <c r="F1107" s="108" t="s">
        <v>5299</v>
      </c>
      <c r="G1107" s="108" t="s">
        <v>5300</v>
      </c>
      <c r="H1107" s="108" t="s">
        <v>5301</v>
      </c>
    </row>
    <row r="1108" spans="1:8" x14ac:dyDescent="0.3">
      <c r="A1108" s="108" t="s">
        <v>5302</v>
      </c>
      <c r="B1108" s="108" t="s">
        <v>967</v>
      </c>
      <c r="C1108" s="108" t="s">
        <v>5206</v>
      </c>
      <c r="D1108" s="108" t="s">
        <v>969</v>
      </c>
      <c r="E1108" s="108" t="s">
        <v>970</v>
      </c>
      <c r="F1108" s="108" t="s">
        <v>5303</v>
      </c>
      <c r="G1108" s="108" t="s">
        <v>5304</v>
      </c>
      <c r="H1108" s="108" t="s">
        <v>5305</v>
      </c>
    </row>
    <row r="1109" spans="1:8" x14ac:dyDescent="0.3">
      <c r="A1109" s="108" t="s">
        <v>5306</v>
      </c>
      <c r="B1109" s="108" t="s">
        <v>967</v>
      </c>
      <c r="C1109" s="108" t="s">
        <v>5206</v>
      </c>
      <c r="D1109" s="108" t="s">
        <v>969</v>
      </c>
      <c r="E1109" s="108" t="s">
        <v>970</v>
      </c>
      <c r="F1109" s="108" t="s">
        <v>5307</v>
      </c>
      <c r="G1109" s="108" t="s">
        <v>5308</v>
      </c>
      <c r="H1109" s="108" t="s">
        <v>5309</v>
      </c>
    </row>
    <row r="1110" spans="1:8" x14ac:dyDescent="0.3">
      <c r="A1110" s="108" t="s">
        <v>5310</v>
      </c>
      <c r="B1110" s="108" t="s">
        <v>967</v>
      </c>
      <c r="C1110" s="108" t="s">
        <v>5206</v>
      </c>
      <c r="D1110" s="108" t="s">
        <v>969</v>
      </c>
      <c r="E1110" s="108" t="s">
        <v>970</v>
      </c>
      <c r="F1110" s="108" t="s">
        <v>5311</v>
      </c>
      <c r="G1110" s="108" t="s">
        <v>5312</v>
      </c>
      <c r="H1110" s="108" t="s">
        <v>5313</v>
      </c>
    </row>
    <row r="1111" spans="1:8" x14ac:dyDescent="0.3">
      <c r="A1111" s="108" t="s">
        <v>5314</v>
      </c>
      <c r="B1111" s="108" t="s">
        <v>967</v>
      </c>
      <c r="C1111" s="108" t="s">
        <v>5206</v>
      </c>
      <c r="D1111" s="108" t="s">
        <v>969</v>
      </c>
      <c r="E1111" s="108" t="s">
        <v>970</v>
      </c>
      <c r="F1111" s="108" t="s">
        <v>5315</v>
      </c>
      <c r="G1111" s="108" t="s">
        <v>5316</v>
      </c>
      <c r="H1111" s="108" t="s">
        <v>5317</v>
      </c>
    </row>
    <row r="1112" spans="1:8" x14ac:dyDescent="0.3">
      <c r="A1112" s="108" t="s">
        <v>5318</v>
      </c>
      <c r="B1112" s="108" t="s">
        <v>967</v>
      </c>
      <c r="C1112" s="108" t="s">
        <v>5206</v>
      </c>
      <c r="D1112" s="108" t="s">
        <v>969</v>
      </c>
      <c r="E1112" s="108" t="s">
        <v>970</v>
      </c>
      <c r="F1112" s="108" t="s">
        <v>5319</v>
      </c>
      <c r="G1112" s="108" t="s">
        <v>5320</v>
      </c>
      <c r="H1112" s="108" t="s">
        <v>5321</v>
      </c>
    </row>
    <row r="1113" spans="1:8" x14ac:dyDescent="0.3">
      <c r="A1113" s="108" t="s">
        <v>5322</v>
      </c>
      <c r="B1113" s="108" t="s">
        <v>967</v>
      </c>
      <c r="C1113" s="108" t="s">
        <v>5206</v>
      </c>
      <c r="D1113" s="108" t="s">
        <v>969</v>
      </c>
      <c r="E1113" s="108" t="s">
        <v>970</v>
      </c>
      <c r="F1113" s="108" t="s">
        <v>5323</v>
      </c>
      <c r="G1113" s="108" t="s">
        <v>5324</v>
      </c>
      <c r="H1113" s="108" t="s">
        <v>5325</v>
      </c>
    </row>
    <row r="1114" spans="1:8" x14ac:dyDescent="0.3">
      <c r="A1114" s="108" t="s">
        <v>5326</v>
      </c>
      <c r="B1114" s="108" t="s">
        <v>967</v>
      </c>
      <c r="C1114" s="108" t="s">
        <v>5206</v>
      </c>
      <c r="D1114" s="108" t="s">
        <v>969</v>
      </c>
      <c r="E1114" s="108" t="s">
        <v>970</v>
      </c>
      <c r="F1114" s="108" t="s">
        <v>5327</v>
      </c>
      <c r="G1114" s="108" t="s">
        <v>5328</v>
      </c>
      <c r="H1114" s="108" t="s">
        <v>5329</v>
      </c>
    </row>
    <row r="1115" spans="1:8" x14ac:dyDescent="0.3">
      <c r="A1115" s="108" t="s">
        <v>5330</v>
      </c>
      <c r="B1115" s="108" t="s">
        <v>967</v>
      </c>
      <c r="C1115" s="108" t="s">
        <v>5206</v>
      </c>
      <c r="D1115" s="108" t="s">
        <v>969</v>
      </c>
      <c r="E1115" s="108" t="s">
        <v>970</v>
      </c>
      <c r="F1115" s="108" t="s">
        <v>5331</v>
      </c>
      <c r="G1115" s="108" t="s">
        <v>5332</v>
      </c>
      <c r="H1115" s="108" t="s">
        <v>5333</v>
      </c>
    </row>
    <row r="1116" spans="1:8" x14ac:dyDescent="0.3">
      <c r="A1116" s="108" t="s">
        <v>5334</v>
      </c>
      <c r="B1116" s="108" t="s">
        <v>967</v>
      </c>
      <c r="C1116" s="108" t="s">
        <v>5206</v>
      </c>
      <c r="D1116" s="108" t="s">
        <v>969</v>
      </c>
      <c r="E1116" s="108" t="s">
        <v>970</v>
      </c>
      <c r="F1116" s="108" t="s">
        <v>5335</v>
      </c>
      <c r="G1116" s="108" t="s">
        <v>5336</v>
      </c>
      <c r="H1116" s="108" t="s">
        <v>5337</v>
      </c>
    </row>
    <row r="1117" spans="1:8" x14ac:dyDescent="0.3">
      <c r="A1117" s="108" t="s">
        <v>5338</v>
      </c>
      <c r="B1117" s="108" t="s">
        <v>967</v>
      </c>
      <c r="C1117" s="108" t="s">
        <v>5206</v>
      </c>
      <c r="D1117" s="108" t="s">
        <v>969</v>
      </c>
      <c r="E1117" s="108" t="s">
        <v>970</v>
      </c>
      <c r="F1117" s="108" t="s">
        <v>5339</v>
      </c>
      <c r="G1117" s="108" t="s">
        <v>5340</v>
      </c>
      <c r="H1117" s="108" t="s">
        <v>5341</v>
      </c>
    </row>
    <row r="1118" spans="1:8" x14ac:dyDescent="0.3">
      <c r="A1118" s="108" t="s">
        <v>5342</v>
      </c>
      <c r="B1118" s="108" t="s">
        <v>967</v>
      </c>
      <c r="C1118" s="108" t="s">
        <v>5206</v>
      </c>
      <c r="D1118" s="108" t="s">
        <v>969</v>
      </c>
      <c r="E1118" s="108" t="s">
        <v>970</v>
      </c>
      <c r="F1118" s="108" t="s">
        <v>5343</v>
      </c>
      <c r="G1118" s="108" t="s">
        <v>5344</v>
      </c>
      <c r="H1118" s="108" t="s">
        <v>5345</v>
      </c>
    </row>
    <row r="1119" spans="1:8" x14ac:dyDescent="0.3">
      <c r="A1119" s="108" t="s">
        <v>5346</v>
      </c>
      <c r="B1119" s="108" t="s">
        <v>967</v>
      </c>
      <c r="C1119" s="108" t="s">
        <v>5206</v>
      </c>
      <c r="D1119" s="108" t="s">
        <v>969</v>
      </c>
      <c r="E1119" s="108" t="s">
        <v>970</v>
      </c>
      <c r="F1119" s="108" t="s">
        <v>5347</v>
      </c>
      <c r="G1119" s="108" t="s">
        <v>5348</v>
      </c>
      <c r="H1119" s="108" t="s">
        <v>5349</v>
      </c>
    </row>
    <row r="1120" spans="1:8" x14ac:dyDescent="0.3">
      <c r="A1120" s="108" t="s">
        <v>5350</v>
      </c>
      <c r="B1120" s="108" t="s">
        <v>967</v>
      </c>
      <c r="C1120" s="108" t="s">
        <v>5206</v>
      </c>
      <c r="D1120" s="108" t="s">
        <v>969</v>
      </c>
      <c r="E1120" s="108" t="s">
        <v>970</v>
      </c>
      <c r="F1120" s="108" t="s">
        <v>5351</v>
      </c>
      <c r="G1120" s="108" t="s">
        <v>5352</v>
      </c>
      <c r="H1120" s="108" t="s">
        <v>5353</v>
      </c>
    </row>
    <row r="1121" spans="1:8" x14ac:dyDescent="0.3">
      <c r="A1121" s="108" t="s">
        <v>5354</v>
      </c>
      <c r="B1121" s="108" t="s">
        <v>967</v>
      </c>
      <c r="C1121" s="108" t="s">
        <v>5206</v>
      </c>
      <c r="D1121" s="108" t="s">
        <v>969</v>
      </c>
      <c r="E1121" s="108" t="s">
        <v>970</v>
      </c>
      <c r="F1121" s="108" t="s">
        <v>5355</v>
      </c>
      <c r="G1121" s="108" t="s">
        <v>5356</v>
      </c>
      <c r="H1121" s="108" t="s">
        <v>5357</v>
      </c>
    </row>
    <row r="1122" spans="1:8" x14ac:dyDescent="0.3">
      <c r="A1122" s="108" t="s">
        <v>5358</v>
      </c>
      <c r="B1122" s="108" t="s">
        <v>967</v>
      </c>
      <c r="C1122" s="108" t="s">
        <v>5206</v>
      </c>
      <c r="D1122" s="108" t="s">
        <v>969</v>
      </c>
      <c r="E1122" s="108" t="s">
        <v>970</v>
      </c>
      <c r="F1122" s="108" t="s">
        <v>5359</v>
      </c>
      <c r="G1122" s="108" t="s">
        <v>5360</v>
      </c>
      <c r="H1122" s="108" t="s">
        <v>5361</v>
      </c>
    </row>
    <row r="1123" spans="1:8" x14ac:dyDescent="0.3">
      <c r="A1123" s="108" t="s">
        <v>5362</v>
      </c>
      <c r="B1123" s="108" t="s">
        <v>967</v>
      </c>
      <c r="C1123" s="108" t="s">
        <v>5206</v>
      </c>
      <c r="D1123" s="108" t="s">
        <v>969</v>
      </c>
      <c r="E1123" s="108" t="s">
        <v>970</v>
      </c>
      <c r="F1123" s="108" t="s">
        <v>5363</v>
      </c>
      <c r="G1123" s="108" t="s">
        <v>5364</v>
      </c>
      <c r="H1123" s="108" t="s">
        <v>5365</v>
      </c>
    </row>
    <row r="1124" spans="1:8" x14ac:dyDescent="0.3">
      <c r="A1124" s="108" t="s">
        <v>5366</v>
      </c>
      <c r="B1124" s="108" t="s">
        <v>967</v>
      </c>
      <c r="C1124" s="108" t="s">
        <v>5206</v>
      </c>
      <c r="D1124" s="108" t="s">
        <v>969</v>
      </c>
      <c r="E1124" s="108" t="s">
        <v>970</v>
      </c>
      <c r="F1124" s="108" t="s">
        <v>5367</v>
      </c>
      <c r="G1124" s="108" t="s">
        <v>5368</v>
      </c>
      <c r="H1124" s="108" t="s">
        <v>5369</v>
      </c>
    </row>
    <row r="1125" spans="1:8" x14ac:dyDescent="0.3">
      <c r="A1125" s="108" t="s">
        <v>5370</v>
      </c>
      <c r="B1125" s="108" t="s">
        <v>967</v>
      </c>
      <c r="C1125" s="108" t="s">
        <v>5206</v>
      </c>
      <c r="D1125" s="108" t="s">
        <v>969</v>
      </c>
      <c r="E1125" s="108" t="s">
        <v>970</v>
      </c>
      <c r="F1125" s="108" t="s">
        <v>5371</v>
      </c>
      <c r="G1125" s="108" t="s">
        <v>5372</v>
      </c>
      <c r="H1125" s="108" t="s">
        <v>5373</v>
      </c>
    </row>
    <row r="1126" spans="1:8" x14ac:dyDescent="0.3">
      <c r="A1126" s="108" t="s">
        <v>5374</v>
      </c>
      <c r="B1126" s="108" t="s">
        <v>967</v>
      </c>
      <c r="C1126" s="108" t="s">
        <v>5206</v>
      </c>
      <c r="D1126" s="108" t="s">
        <v>969</v>
      </c>
      <c r="E1126" s="108" t="s">
        <v>970</v>
      </c>
      <c r="F1126" s="108" t="s">
        <v>5375</v>
      </c>
      <c r="G1126" s="108" t="s">
        <v>5376</v>
      </c>
      <c r="H1126" s="108" t="s">
        <v>5377</v>
      </c>
    </row>
    <row r="1127" spans="1:8" x14ac:dyDescent="0.3">
      <c r="A1127" s="108" t="s">
        <v>5378</v>
      </c>
      <c r="B1127" s="108" t="s">
        <v>967</v>
      </c>
      <c r="C1127" s="108" t="s">
        <v>5206</v>
      </c>
      <c r="D1127" s="108" t="s">
        <v>969</v>
      </c>
      <c r="E1127" s="108" t="s">
        <v>970</v>
      </c>
      <c r="F1127" s="108" t="s">
        <v>5379</v>
      </c>
      <c r="G1127" s="108" t="s">
        <v>5380</v>
      </c>
      <c r="H1127" s="108" t="s">
        <v>5381</v>
      </c>
    </row>
    <row r="1128" spans="1:8" x14ac:dyDescent="0.3">
      <c r="A1128" s="108" t="s">
        <v>5382</v>
      </c>
      <c r="B1128" s="108" t="s">
        <v>967</v>
      </c>
      <c r="C1128" s="108" t="s">
        <v>5206</v>
      </c>
      <c r="D1128" s="108" t="s">
        <v>969</v>
      </c>
      <c r="E1128" s="108" t="s">
        <v>970</v>
      </c>
      <c r="F1128" s="108" t="s">
        <v>5383</v>
      </c>
      <c r="G1128" s="108" t="s">
        <v>5384</v>
      </c>
      <c r="H1128" s="108" t="s">
        <v>5385</v>
      </c>
    </row>
    <row r="1129" spans="1:8" x14ac:dyDescent="0.3">
      <c r="A1129" s="108" t="s">
        <v>5386</v>
      </c>
      <c r="B1129" s="108" t="s">
        <v>967</v>
      </c>
      <c r="C1129" s="108" t="s">
        <v>5206</v>
      </c>
      <c r="D1129" s="108" t="s">
        <v>969</v>
      </c>
      <c r="E1129" s="108" t="s">
        <v>970</v>
      </c>
      <c r="F1129" s="108" t="s">
        <v>5387</v>
      </c>
      <c r="G1129" s="108" t="s">
        <v>5388</v>
      </c>
      <c r="H1129" s="108" t="s">
        <v>5389</v>
      </c>
    </row>
    <row r="1130" spans="1:8" x14ac:dyDescent="0.3">
      <c r="A1130" s="108" t="s">
        <v>5390</v>
      </c>
      <c r="B1130" s="108" t="s">
        <v>967</v>
      </c>
      <c r="C1130" s="108" t="s">
        <v>5206</v>
      </c>
      <c r="D1130" s="108" t="s">
        <v>969</v>
      </c>
      <c r="E1130" s="108" t="s">
        <v>970</v>
      </c>
      <c r="F1130" s="108" t="s">
        <v>5391</v>
      </c>
      <c r="G1130" s="108" t="s">
        <v>5392</v>
      </c>
      <c r="H1130" s="108" t="s">
        <v>5393</v>
      </c>
    </row>
    <row r="1131" spans="1:8" x14ac:dyDescent="0.3">
      <c r="A1131" s="108" t="s">
        <v>5394</v>
      </c>
      <c r="B1131" s="108" t="s">
        <v>967</v>
      </c>
      <c r="C1131" s="108" t="s">
        <v>5206</v>
      </c>
      <c r="D1131" s="108" t="s">
        <v>969</v>
      </c>
      <c r="E1131" s="108" t="s">
        <v>970</v>
      </c>
      <c r="F1131" s="108" t="s">
        <v>5395</v>
      </c>
      <c r="G1131" s="108" t="s">
        <v>5396</v>
      </c>
      <c r="H1131" s="108" t="s">
        <v>5397</v>
      </c>
    </row>
    <row r="1132" spans="1:8" x14ac:dyDescent="0.3">
      <c r="A1132" s="108" t="s">
        <v>5398</v>
      </c>
      <c r="B1132" s="108" t="s">
        <v>967</v>
      </c>
      <c r="C1132" s="108" t="s">
        <v>5206</v>
      </c>
      <c r="D1132" s="108" t="s">
        <v>969</v>
      </c>
      <c r="E1132" s="108" t="s">
        <v>970</v>
      </c>
      <c r="F1132" s="108" t="s">
        <v>5399</v>
      </c>
      <c r="G1132" s="108" t="s">
        <v>5400</v>
      </c>
      <c r="H1132" s="108" t="s">
        <v>5401</v>
      </c>
    </row>
    <row r="1133" spans="1:8" x14ac:dyDescent="0.3">
      <c r="A1133" s="108" t="s">
        <v>5402</v>
      </c>
      <c r="B1133" s="108" t="s">
        <v>967</v>
      </c>
      <c r="C1133" s="108" t="s">
        <v>5206</v>
      </c>
      <c r="D1133" s="108" t="s">
        <v>969</v>
      </c>
      <c r="E1133" s="108" t="s">
        <v>970</v>
      </c>
      <c r="F1133" s="108" t="s">
        <v>5403</v>
      </c>
      <c r="G1133" s="108" t="s">
        <v>5404</v>
      </c>
      <c r="H1133" s="108" t="s">
        <v>5405</v>
      </c>
    </row>
    <row r="1134" spans="1:8" x14ac:dyDescent="0.3">
      <c r="A1134" s="108" t="s">
        <v>5406</v>
      </c>
      <c r="B1134" s="108" t="s">
        <v>967</v>
      </c>
      <c r="C1134" s="108" t="s">
        <v>5206</v>
      </c>
      <c r="D1134" s="108" t="s">
        <v>969</v>
      </c>
      <c r="E1134" s="108" t="s">
        <v>970</v>
      </c>
      <c r="F1134" s="108" t="s">
        <v>5407</v>
      </c>
      <c r="G1134" s="108" t="s">
        <v>5408</v>
      </c>
      <c r="H1134" s="108" t="s">
        <v>5409</v>
      </c>
    </row>
    <row r="1135" spans="1:8" x14ac:dyDescent="0.3">
      <c r="A1135" s="108" t="s">
        <v>5410</v>
      </c>
      <c r="B1135" s="108" t="s">
        <v>967</v>
      </c>
      <c r="C1135" s="108" t="s">
        <v>5206</v>
      </c>
      <c r="D1135" s="108" t="s">
        <v>969</v>
      </c>
      <c r="E1135" s="108" t="s">
        <v>970</v>
      </c>
      <c r="F1135" s="108" t="s">
        <v>5411</v>
      </c>
      <c r="G1135" s="108" t="s">
        <v>5412</v>
      </c>
      <c r="H1135" s="108" t="s">
        <v>5413</v>
      </c>
    </row>
    <row r="1136" spans="1:8" x14ac:dyDescent="0.3">
      <c r="A1136" s="108" t="s">
        <v>5414</v>
      </c>
      <c r="B1136" s="108" t="s">
        <v>967</v>
      </c>
      <c r="C1136" s="108" t="s">
        <v>5206</v>
      </c>
      <c r="D1136" s="108" t="s">
        <v>969</v>
      </c>
      <c r="E1136" s="108" t="s">
        <v>970</v>
      </c>
      <c r="F1136" s="108" t="s">
        <v>5415</v>
      </c>
      <c r="G1136" s="108" t="s">
        <v>5416</v>
      </c>
      <c r="H1136" s="108" t="s">
        <v>5417</v>
      </c>
    </row>
    <row r="1137" spans="1:8" x14ac:dyDescent="0.3">
      <c r="A1137" s="108" t="s">
        <v>5418</v>
      </c>
      <c r="B1137" s="108" t="s">
        <v>967</v>
      </c>
      <c r="C1137" s="108" t="s">
        <v>5206</v>
      </c>
      <c r="D1137" s="108" t="s">
        <v>969</v>
      </c>
      <c r="E1137" s="108" t="s">
        <v>970</v>
      </c>
      <c r="F1137" s="108" t="s">
        <v>5419</v>
      </c>
      <c r="G1137" s="108" t="s">
        <v>5420</v>
      </c>
      <c r="H1137" s="108" t="s">
        <v>5421</v>
      </c>
    </row>
    <row r="1138" spans="1:8" x14ac:dyDescent="0.3">
      <c r="A1138" s="108" t="s">
        <v>5422</v>
      </c>
      <c r="B1138" s="108" t="s">
        <v>967</v>
      </c>
      <c r="C1138" s="108" t="s">
        <v>5206</v>
      </c>
      <c r="D1138" s="108" t="s">
        <v>969</v>
      </c>
      <c r="E1138" s="108" t="s">
        <v>970</v>
      </c>
      <c r="F1138" s="108" t="s">
        <v>5423</v>
      </c>
      <c r="G1138" s="108" t="s">
        <v>5424</v>
      </c>
      <c r="H1138" s="108" t="s">
        <v>5425</v>
      </c>
    </row>
    <row r="1139" spans="1:8" x14ac:dyDescent="0.3">
      <c r="A1139" s="108" t="s">
        <v>5426</v>
      </c>
      <c r="B1139" s="108" t="s">
        <v>967</v>
      </c>
      <c r="C1139" s="108" t="s">
        <v>5206</v>
      </c>
      <c r="D1139" s="108" t="s">
        <v>969</v>
      </c>
      <c r="E1139" s="108" t="s">
        <v>970</v>
      </c>
      <c r="F1139" s="108" t="s">
        <v>5427</v>
      </c>
      <c r="G1139" s="108" t="s">
        <v>5428</v>
      </c>
      <c r="H1139" s="108" t="s">
        <v>5429</v>
      </c>
    </row>
    <row r="1140" spans="1:8" x14ac:dyDescent="0.3">
      <c r="A1140" s="108" t="s">
        <v>5430</v>
      </c>
      <c r="B1140" s="108" t="s">
        <v>967</v>
      </c>
      <c r="C1140" s="108" t="s">
        <v>5206</v>
      </c>
      <c r="D1140" s="108" t="s">
        <v>969</v>
      </c>
      <c r="E1140" s="108" t="s">
        <v>970</v>
      </c>
      <c r="F1140" s="108" t="s">
        <v>5431</v>
      </c>
      <c r="G1140" s="108" t="s">
        <v>5432</v>
      </c>
      <c r="H1140" s="108" t="s">
        <v>5433</v>
      </c>
    </row>
    <row r="1141" spans="1:8" x14ac:dyDescent="0.3">
      <c r="A1141" s="108" t="s">
        <v>5434</v>
      </c>
      <c r="B1141" s="108" t="s">
        <v>967</v>
      </c>
      <c r="C1141" s="108" t="s">
        <v>5206</v>
      </c>
      <c r="D1141" s="108" t="s">
        <v>969</v>
      </c>
      <c r="E1141" s="108" t="s">
        <v>970</v>
      </c>
      <c r="F1141" s="108" t="s">
        <v>5435</v>
      </c>
      <c r="G1141" s="108" t="s">
        <v>5436</v>
      </c>
      <c r="H1141" s="108" t="s">
        <v>5437</v>
      </c>
    </row>
    <row r="1142" spans="1:8" x14ac:dyDescent="0.3">
      <c r="A1142" s="108" t="s">
        <v>5438</v>
      </c>
      <c r="B1142" s="108" t="s">
        <v>967</v>
      </c>
      <c r="C1142" s="108" t="s">
        <v>5206</v>
      </c>
      <c r="D1142" s="108" t="s">
        <v>969</v>
      </c>
      <c r="E1142" s="108" t="s">
        <v>970</v>
      </c>
      <c r="F1142" s="108" t="s">
        <v>5439</v>
      </c>
      <c r="G1142" s="108" t="s">
        <v>5440</v>
      </c>
      <c r="H1142" s="108" t="s">
        <v>5441</v>
      </c>
    </row>
    <row r="1143" spans="1:8" x14ac:dyDescent="0.3">
      <c r="A1143" s="108" t="s">
        <v>5442</v>
      </c>
      <c r="B1143" s="108" t="s">
        <v>967</v>
      </c>
      <c r="C1143" s="108" t="s">
        <v>5206</v>
      </c>
      <c r="D1143" s="108" t="s">
        <v>969</v>
      </c>
      <c r="E1143" s="108" t="s">
        <v>970</v>
      </c>
      <c r="F1143" s="108" t="s">
        <v>5443</v>
      </c>
      <c r="G1143" s="108" t="s">
        <v>5444</v>
      </c>
      <c r="H1143" s="108" t="s">
        <v>5445</v>
      </c>
    </row>
    <row r="1144" spans="1:8" x14ac:dyDescent="0.3">
      <c r="A1144" s="108" t="s">
        <v>5446</v>
      </c>
      <c r="B1144" s="108" t="s">
        <v>967</v>
      </c>
      <c r="C1144" s="108" t="s">
        <v>5206</v>
      </c>
      <c r="D1144" s="108" t="s">
        <v>969</v>
      </c>
      <c r="E1144" s="108" t="s">
        <v>970</v>
      </c>
      <c r="F1144" s="108" t="s">
        <v>5447</v>
      </c>
      <c r="G1144" s="108" t="s">
        <v>5448</v>
      </c>
      <c r="H1144" s="108" t="s">
        <v>5449</v>
      </c>
    </row>
    <row r="1145" spans="1:8" x14ac:dyDescent="0.3">
      <c r="A1145" s="108" t="s">
        <v>5450</v>
      </c>
      <c r="B1145" s="108" t="s">
        <v>967</v>
      </c>
      <c r="C1145" s="108" t="s">
        <v>5206</v>
      </c>
      <c r="D1145" s="108" t="s">
        <v>969</v>
      </c>
      <c r="E1145" s="108" t="s">
        <v>970</v>
      </c>
      <c r="F1145" s="108" t="s">
        <v>5451</v>
      </c>
      <c r="G1145" s="108" t="s">
        <v>5452</v>
      </c>
      <c r="H1145" s="108" t="s">
        <v>5453</v>
      </c>
    </row>
    <row r="1146" spans="1:8" x14ac:dyDescent="0.3">
      <c r="A1146" s="108" t="s">
        <v>5454</v>
      </c>
      <c r="B1146" s="108" t="s">
        <v>967</v>
      </c>
      <c r="C1146" s="108" t="s">
        <v>5206</v>
      </c>
      <c r="D1146" s="108" t="s">
        <v>969</v>
      </c>
      <c r="E1146" s="108" t="s">
        <v>970</v>
      </c>
      <c r="F1146" s="108" t="s">
        <v>5455</v>
      </c>
      <c r="G1146" s="108" t="s">
        <v>5456</v>
      </c>
      <c r="H1146" s="108" t="s">
        <v>5457</v>
      </c>
    </row>
    <row r="1147" spans="1:8" x14ac:dyDescent="0.3">
      <c r="A1147" s="108" t="s">
        <v>5458</v>
      </c>
      <c r="B1147" s="108" t="s">
        <v>967</v>
      </c>
      <c r="C1147" s="108" t="s">
        <v>5206</v>
      </c>
      <c r="D1147" s="108" t="s">
        <v>969</v>
      </c>
      <c r="E1147" s="108" t="s">
        <v>970</v>
      </c>
      <c r="F1147" s="108" t="s">
        <v>5459</v>
      </c>
      <c r="G1147" s="108" t="s">
        <v>5460</v>
      </c>
      <c r="H1147" s="108" t="s">
        <v>5461</v>
      </c>
    </row>
    <row r="1148" spans="1:8" x14ac:dyDescent="0.3">
      <c r="A1148" s="108" t="s">
        <v>5462</v>
      </c>
      <c r="B1148" s="108" t="s">
        <v>967</v>
      </c>
      <c r="C1148" s="108" t="s">
        <v>5206</v>
      </c>
      <c r="D1148" s="108" t="s">
        <v>969</v>
      </c>
      <c r="E1148" s="108" t="s">
        <v>970</v>
      </c>
      <c r="F1148" s="108" t="s">
        <v>5463</v>
      </c>
      <c r="G1148" s="108" t="s">
        <v>5464</v>
      </c>
      <c r="H1148" s="108" t="s">
        <v>5465</v>
      </c>
    </row>
    <row r="1149" spans="1:8" x14ac:dyDescent="0.3">
      <c r="A1149" s="108" t="s">
        <v>5466</v>
      </c>
      <c r="B1149" s="108" t="s">
        <v>967</v>
      </c>
      <c r="C1149" s="108" t="s">
        <v>5206</v>
      </c>
      <c r="D1149" s="108" t="s">
        <v>969</v>
      </c>
      <c r="E1149" s="108" t="s">
        <v>970</v>
      </c>
      <c r="F1149" s="108" t="s">
        <v>5467</v>
      </c>
      <c r="G1149" s="108" t="s">
        <v>5468</v>
      </c>
      <c r="H1149" s="108" t="s">
        <v>5469</v>
      </c>
    </row>
    <row r="1150" spans="1:8" x14ac:dyDescent="0.3">
      <c r="A1150" s="108" t="s">
        <v>5470</v>
      </c>
      <c r="B1150" s="108" t="s">
        <v>967</v>
      </c>
      <c r="C1150" s="108" t="s">
        <v>5206</v>
      </c>
      <c r="D1150" s="108" t="s">
        <v>969</v>
      </c>
      <c r="E1150" s="108" t="s">
        <v>970</v>
      </c>
      <c r="F1150" s="108" t="s">
        <v>5471</v>
      </c>
      <c r="G1150" s="108" t="s">
        <v>5472</v>
      </c>
      <c r="H1150" s="108" t="s">
        <v>5473</v>
      </c>
    </row>
    <row r="1151" spans="1:8" x14ac:dyDescent="0.3">
      <c r="A1151" s="108" t="s">
        <v>5474</v>
      </c>
      <c r="B1151" s="108" t="s">
        <v>967</v>
      </c>
      <c r="C1151" s="108" t="s">
        <v>5206</v>
      </c>
      <c r="D1151" s="108" t="s">
        <v>969</v>
      </c>
      <c r="E1151" s="108" t="s">
        <v>970</v>
      </c>
      <c r="F1151" s="108" t="s">
        <v>5475</v>
      </c>
      <c r="G1151" s="108" t="s">
        <v>5476</v>
      </c>
      <c r="H1151" s="108" t="s">
        <v>5477</v>
      </c>
    </row>
    <row r="1152" spans="1:8" x14ac:dyDescent="0.3">
      <c r="A1152" s="108" t="s">
        <v>5478</v>
      </c>
      <c r="B1152" s="108" t="s">
        <v>967</v>
      </c>
      <c r="C1152" s="108" t="s">
        <v>5206</v>
      </c>
      <c r="D1152" s="108" t="s">
        <v>969</v>
      </c>
      <c r="E1152" s="108" t="s">
        <v>1123</v>
      </c>
      <c r="F1152" s="108" t="s">
        <v>5479</v>
      </c>
      <c r="G1152" s="108" t="s">
        <v>5296</v>
      </c>
      <c r="H1152" s="108" t="s">
        <v>5297</v>
      </c>
    </row>
    <row r="1153" spans="1:8" x14ac:dyDescent="0.3">
      <c r="A1153" s="108" t="s">
        <v>5480</v>
      </c>
      <c r="B1153" s="108" t="s">
        <v>967</v>
      </c>
      <c r="C1153" s="108" t="s">
        <v>5206</v>
      </c>
      <c r="D1153" s="108" t="s">
        <v>969</v>
      </c>
      <c r="E1153" s="108" t="s">
        <v>970</v>
      </c>
      <c r="F1153" s="108" t="s">
        <v>5481</v>
      </c>
      <c r="G1153" s="108" t="s">
        <v>5482</v>
      </c>
      <c r="H1153" s="108" t="s">
        <v>5483</v>
      </c>
    </row>
    <row r="1154" spans="1:8" x14ac:dyDescent="0.3">
      <c r="A1154" s="108" t="s">
        <v>5484</v>
      </c>
      <c r="B1154" s="108" t="s">
        <v>967</v>
      </c>
      <c r="C1154" s="108" t="s">
        <v>5206</v>
      </c>
      <c r="D1154" s="108" t="s">
        <v>969</v>
      </c>
      <c r="E1154" s="108" t="s">
        <v>970</v>
      </c>
      <c r="F1154" s="108" t="s">
        <v>5485</v>
      </c>
      <c r="G1154" s="108" t="s">
        <v>5486</v>
      </c>
      <c r="H1154" s="108" t="s">
        <v>5487</v>
      </c>
    </row>
    <row r="1155" spans="1:8" x14ac:dyDescent="0.3">
      <c r="A1155" s="108" t="s">
        <v>5488</v>
      </c>
      <c r="B1155" s="108" t="s">
        <v>967</v>
      </c>
      <c r="C1155" s="108" t="s">
        <v>5206</v>
      </c>
      <c r="D1155" s="108" t="s">
        <v>969</v>
      </c>
      <c r="E1155" s="108" t="s">
        <v>970</v>
      </c>
      <c r="F1155" s="108" t="s">
        <v>5489</v>
      </c>
      <c r="G1155" s="108" t="s">
        <v>5490</v>
      </c>
      <c r="H1155" s="108" t="s">
        <v>5491</v>
      </c>
    </row>
    <row r="1156" spans="1:8" x14ac:dyDescent="0.3">
      <c r="A1156" s="108" t="s">
        <v>5492</v>
      </c>
      <c r="B1156" s="108" t="s">
        <v>967</v>
      </c>
      <c r="C1156" s="108" t="s">
        <v>5206</v>
      </c>
      <c r="D1156" s="108" t="s">
        <v>969</v>
      </c>
      <c r="E1156" s="108" t="s">
        <v>970</v>
      </c>
      <c r="F1156" s="108" t="s">
        <v>5493</v>
      </c>
      <c r="G1156" s="108" t="s">
        <v>5494</v>
      </c>
      <c r="H1156" s="108" t="s">
        <v>5495</v>
      </c>
    </row>
    <row r="1157" spans="1:8" x14ac:dyDescent="0.3">
      <c r="A1157" s="108" t="s">
        <v>5496</v>
      </c>
      <c r="B1157" s="108" t="s">
        <v>967</v>
      </c>
      <c r="C1157" s="108" t="s">
        <v>5206</v>
      </c>
      <c r="D1157" s="108" t="s">
        <v>969</v>
      </c>
      <c r="E1157" s="108" t="s">
        <v>970</v>
      </c>
      <c r="F1157" s="108" t="s">
        <v>5497</v>
      </c>
      <c r="G1157" s="108" t="s">
        <v>5498</v>
      </c>
      <c r="H1157" s="108" t="s">
        <v>5499</v>
      </c>
    </row>
    <row r="1158" spans="1:8" x14ac:dyDescent="0.3">
      <c r="A1158" s="108" t="s">
        <v>5500</v>
      </c>
      <c r="B1158" s="108" t="s">
        <v>967</v>
      </c>
      <c r="C1158" s="108" t="s">
        <v>5206</v>
      </c>
      <c r="D1158" s="108" t="s">
        <v>969</v>
      </c>
      <c r="E1158" s="108" t="s">
        <v>970</v>
      </c>
      <c r="F1158" s="108" t="s">
        <v>5501</v>
      </c>
      <c r="G1158" s="108" t="s">
        <v>5502</v>
      </c>
      <c r="H1158" s="108" t="s">
        <v>5503</v>
      </c>
    </row>
    <row r="1159" spans="1:8" x14ac:dyDescent="0.3">
      <c r="A1159" s="108" t="s">
        <v>5504</v>
      </c>
      <c r="B1159" s="108" t="s">
        <v>967</v>
      </c>
      <c r="C1159" s="108" t="s">
        <v>5206</v>
      </c>
      <c r="D1159" s="108" t="s">
        <v>969</v>
      </c>
      <c r="E1159" s="108" t="s">
        <v>970</v>
      </c>
      <c r="F1159" s="108" t="s">
        <v>5505</v>
      </c>
      <c r="G1159" s="108" t="s">
        <v>5506</v>
      </c>
      <c r="H1159" s="108" t="s">
        <v>5507</v>
      </c>
    </row>
    <row r="1160" spans="1:8" x14ac:dyDescent="0.3">
      <c r="A1160" s="108" t="s">
        <v>5508</v>
      </c>
      <c r="B1160" s="108" t="s">
        <v>967</v>
      </c>
      <c r="C1160" s="108" t="s">
        <v>5206</v>
      </c>
      <c r="D1160" s="108" t="s">
        <v>969</v>
      </c>
      <c r="E1160" s="108" t="s">
        <v>970</v>
      </c>
      <c r="F1160" s="108" t="s">
        <v>5509</v>
      </c>
      <c r="G1160" s="108" t="s">
        <v>5510</v>
      </c>
      <c r="H1160" s="108" t="s">
        <v>5511</v>
      </c>
    </row>
    <row r="1161" spans="1:8" x14ac:dyDescent="0.3">
      <c r="A1161" s="108" t="s">
        <v>5512</v>
      </c>
      <c r="B1161" s="108" t="s">
        <v>967</v>
      </c>
      <c r="C1161" s="108" t="s">
        <v>5206</v>
      </c>
      <c r="D1161" s="108" t="s">
        <v>969</v>
      </c>
      <c r="E1161" s="108" t="s">
        <v>970</v>
      </c>
      <c r="F1161" s="108" t="s">
        <v>5513</v>
      </c>
      <c r="G1161" s="108" t="s">
        <v>5514</v>
      </c>
      <c r="H1161" s="108" t="s">
        <v>5515</v>
      </c>
    </row>
    <row r="1162" spans="1:8" x14ac:dyDescent="0.3">
      <c r="A1162" s="108" t="s">
        <v>5516</v>
      </c>
      <c r="B1162" s="108" t="s">
        <v>967</v>
      </c>
      <c r="C1162" s="108" t="s">
        <v>5206</v>
      </c>
      <c r="D1162" s="108" t="s">
        <v>969</v>
      </c>
      <c r="E1162" s="108" t="s">
        <v>970</v>
      </c>
      <c r="F1162" s="108" t="s">
        <v>5517</v>
      </c>
      <c r="G1162" s="108" t="s">
        <v>5518</v>
      </c>
      <c r="H1162" s="108" t="s">
        <v>5519</v>
      </c>
    </row>
    <row r="1163" spans="1:8" x14ac:dyDescent="0.3">
      <c r="A1163" s="108" t="s">
        <v>5520</v>
      </c>
      <c r="B1163" s="108" t="s">
        <v>967</v>
      </c>
      <c r="C1163" s="108" t="s">
        <v>5206</v>
      </c>
      <c r="D1163" s="108" t="s">
        <v>969</v>
      </c>
      <c r="E1163" s="108" t="s">
        <v>970</v>
      </c>
      <c r="F1163" s="108" t="s">
        <v>5521</v>
      </c>
      <c r="G1163" s="108" t="s">
        <v>5522</v>
      </c>
      <c r="H1163" s="108" t="s">
        <v>5523</v>
      </c>
    </row>
    <row r="1164" spans="1:8" x14ac:dyDescent="0.3">
      <c r="A1164" s="108" t="s">
        <v>5524</v>
      </c>
      <c r="B1164" s="108" t="s">
        <v>967</v>
      </c>
      <c r="C1164" s="108" t="s">
        <v>5206</v>
      </c>
      <c r="D1164" s="108" t="s">
        <v>969</v>
      </c>
      <c r="E1164" s="108" t="s">
        <v>970</v>
      </c>
      <c r="F1164" s="108" t="s">
        <v>5525</v>
      </c>
      <c r="G1164" s="108" t="s">
        <v>5526</v>
      </c>
      <c r="H1164" s="108" t="s">
        <v>5527</v>
      </c>
    </row>
    <row r="1165" spans="1:8" x14ac:dyDescent="0.3">
      <c r="A1165" s="108" t="s">
        <v>5528</v>
      </c>
      <c r="B1165" s="108" t="s">
        <v>967</v>
      </c>
      <c r="C1165" s="108" t="s">
        <v>5206</v>
      </c>
      <c r="D1165" s="108" t="s">
        <v>969</v>
      </c>
      <c r="E1165" s="108" t="s">
        <v>970</v>
      </c>
      <c r="F1165" s="108" t="s">
        <v>5529</v>
      </c>
      <c r="G1165" s="108" t="s">
        <v>5530</v>
      </c>
      <c r="H1165" s="108" t="s">
        <v>5531</v>
      </c>
    </row>
    <row r="1166" spans="1:8" x14ac:dyDescent="0.3">
      <c r="A1166" s="108" t="s">
        <v>5532</v>
      </c>
      <c r="B1166" s="108" t="s">
        <v>967</v>
      </c>
      <c r="C1166" s="108" t="s">
        <v>5206</v>
      </c>
      <c r="D1166" s="108" t="s">
        <v>969</v>
      </c>
      <c r="E1166" s="108" t="s">
        <v>970</v>
      </c>
      <c r="F1166" s="108" t="s">
        <v>5533</v>
      </c>
      <c r="G1166" s="108" t="s">
        <v>5534</v>
      </c>
      <c r="H1166" s="108" t="s">
        <v>5535</v>
      </c>
    </row>
    <row r="1167" spans="1:8" x14ac:dyDescent="0.3">
      <c r="A1167" s="108" t="s">
        <v>5536</v>
      </c>
      <c r="B1167" s="108" t="s">
        <v>967</v>
      </c>
      <c r="C1167" s="108" t="s">
        <v>5206</v>
      </c>
      <c r="D1167" s="108" t="s">
        <v>969</v>
      </c>
      <c r="E1167" s="108" t="s">
        <v>970</v>
      </c>
      <c r="F1167" s="108" t="s">
        <v>5537</v>
      </c>
      <c r="G1167" s="108" t="s">
        <v>5538</v>
      </c>
      <c r="H1167" s="108" t="s">
        <v>5539</v>
      </c>
    </row>
    <row r="1168" spans="1:8" x14ac:dyDescent="0.3">
      <c r="A1168" s="108" t="s">
        <v>5540</v>
      </c>
      <c r="B1168" s="108" t="s">
        <v>967</v>
      </c>
      <c r="C1168" s="108" t="s">
        <v>5206</v>
      </c>
      <c r="D1168" s="108" t="s">
        <v>969</v>
      </c>
      <c r="E1168" s="108" t="s">
        <v>970</v>
      </c>
      <c r="F1168" s="108" t="s">
        <v>5541</v>
      </c>
      <c r="G1168" s="108" t="s">
        <v>5542</v>
      </c>
      <c r="H1168" s="108" t="s">
        <v>5543</v>
      </c>
    </row>
    <row r="1169" spans="1:8" x14ac:dyDescent="0.3">
      <c r="A1169" s="108" t="s">
        <v>5544</v>
      </c>
      <c r="B1169" s="108" t="s">
        <v>967</v>
      </c>
      <c r="C1169" s="108" t="s">
        <v>5206</v>
      </c>
      <c r="D1169" s="108" t="s">
        <v>969</v>
      </c>
      <c r="E1169" s="108" t="s">
        <v>970</v>
      </c>
      <c r="F1169" s="108" t="s">
        <v>5545</v>
      </c>
      <c r="G1169" s="108" t="s">
        <v>5546</v>
      </c>
      <c r="H1169" s="108" t="s">
        <v>5547</v>
      </c>
    </row>
    <row r="1170" spans="1:8" x14ac:dyDescent="0.3">
      <c r="A1170" s="108" t="s">
        <v>5548</v>
      </c>
      <c r="B1170" s="108" t="s">
        <v>967</v>
      </c>
      <c r="C1170" s="108" t="s">
        <v>5206</v>
      </c>
      <c r="D1170" s="108" t="s">
        <v>969</v>
      </c>
      <c r="E1170" s="108" t="s">
        <v>970</v>
      </c>
      <c r="F1170" s="108" t="s">
        <v>5549</v>
      </c>
      <c r="G1170" s="108" t="s">
        <v>5550</v>
      </c>
      <c r="H1170" s="108" t="s">
        <v>5551</v>
      </c>
    </row>
    <row r="1171" spans="1:8" x14ac:dyDescent="0.3">
      <c r="A1171" s="108" t="s">
        <v>5552</v>
      </c>
      <c r="B1171" s="108" t="s">
        <v>967</v>
      </c>
      <c r="C1171" s="108" t="s">
        <v>5206</v>
      </c>
      <c r="D1171" s="108" t="s">
        <v>969</v>
      </c>
      <c r="E1171" s="108" t="s">
        <v>970</v>
      </c>
      <c r="F1171" s="108" t="s">
        <v>5553</v>
      </c>
      <c r="G1171" s="108" t="s">
        <v>5554</v>
      </c>
      <c r="H1171" s="108" t="s">
        <v>5555</v>
      </c>
    </row>
    <row r="1172" spans="1:8" x14ac:dyDescent="0.3">
      <c r="A1172" s="108" t="s">
        <v>5556</v>
      </c>
      <c r="B1172" s="108" t="s">
        <v>967</v>
      </c>
      <c r="C1172" s="108" t="s">
        <v>5206</v>
      </c>
      <c r="D1172" s="108" t="s">
        <v>969</v>
      </c>
      <c r="E1172" s="108" t="s">
        <v>970</v>
      </c>
      <c r="F1172" s="108" t="s">
        <v>5557</v>
      </c>
      <c r="G1172" s="108" t="s">
        <v>5558</v>
      </c>
      <c r="H1172" s="108" t="s">
        <v>5559</v>
      </c>
    </row>
    <row r="1173" spans="1:8" x14ac:dyDescent="0.3">
      <c r="A1173" s="108" t="s">
        <v>5560</v>
      </c>
      <c r="B1173" s="108" t="s">
        <v>967</v>
      </c>
      <c r="C1173" s="108" t="s">
        <v>5206</v>
      </c>
      <c r="D1173" s="108" t="s">
        <v>969</v>
      </c>
      <c r="E1173" s="108" t="s">
        <v>970</v>
      </c>
      <c r="F1173" s="108" t="s">
        <v>5561</v>
      </c>
      <c r="G1173" s="108" t="s">
        <v>5562</v>
      </c>
      <c r="H1173" s="108" t="s">
        <v>5563</v>
      </c>
    </row>
    <row r="1174" spans="1:8" x14ac:dyDescent="0.3">
      <c r="A1174" s="108" t="s">
        <v>5564</v>
      </c>
      <c r="B1174" s="108" t="s">
        <v>967</v>
      </c>
      <c r="C1174" s="108" t="s">
        <v>5206</v>
      </c>
      <c r="D1174" s="108" t="s">
        <v>969</v>
      </c>
      <c r="E1174" s="108" t="s">
        <v>970</v>
      </c>
      <c r="F1174" s="108" t="s">
        <v>5565</v>
      </c>
      <c r="G1174" s="108" t="s">
        <v>5566</v>
      </c>
      <c r="H1174" s="108" t="s">
        <v>5567</v>
      </c>
    </row>
    <row r="1175" spans="1:8" x14ac:dyDescent="0.3">
      <c r="A1175" s="108" t="s">
        <v>5568</v>
      </c>
      <c r="B1175" s="108" t="s">
        <v>967</v>
      </c>
      <c r="C1175" s="108" t="s">
        <v>5206</v>
      </c>
      <c r="D1175" s="108" t="s">
        <v>969</v>
      </c>
      <c r="E1175" s="108" t="s">
        <v>970</v>
      </c>
      <c r="F1175" s="108" t="s">
        <v>5569</v>
      </c>
      <c r="G1175" s="108" t="s">
        <v>5570</v>
      </c>
      <c r="H1175" s="108" t="s">
        <v>5571</v>
      </c>
    </row>
    <row r="1176" spans="1:8" x14ac:dyDescent="0.3">
      <c r="A1176" s="108" t="s">
        <v>5572</v>
      </c>
      <c r="B1176" s="108" t="s">
        <v>967</v>
      </c>
      <c r="C1176" s="108" t="s">
        <v>5206</v>
      </c>
      <c r="D1176" s="108" t="s">
        <v>969</v>
      </c>
      <c r="E1176" s="108" t="s">
        <v>970</v>
      </c>
      <c r="F1176" s="108" t="s">
        <v>5573</v>
      </c>
      <c r="G1176" s="108" t="s">
        <v>5574</v>
      </c>
      <c r="H1176" s="108" t="s">
        <v>5575</v>
      </c>
    </row>
    <row r="1177" spans="1:8" x14ac:dyDescent="0.3">
      <c r="A1177" s="108" t="s">
        <v>5576</v>
      </c>
      <c r="B1177" s="108" t="s">
        <v>967</v>
      </c>
      <c r="C1177" s="108" t="s">
        <v>5206</v>
      </c>
      <c r="D1177" s="108" t="s">
        <v>969</v>
      </c>
      <c r="E1177" s="108" t="s">
        <v>970</v>
      </c>
      <c r="F1177" s="108" t="s">
        <v>5577</v>
      </c>
      <c r="G1177" s="108" t="s">
        <v>5578</v>
      </c>
      <c r="H1177" s="108" t="s">
        <v>5579</v>
      </c>
    </row>
    <row r="1178" spans="1:8" x14ac:dyDescent="0.3">
      <c r="A1178" s="108" t="s">
        <v>5580</v>
      </c>
      <c r="B1178" s="108" t="s">
        <v>967</v>
      </c>
      <c r="C1178" s="108" t="s">
        <v>5206</v>
      </c>
      <c r="D1178" s="108" t="s">
        <v>969</v>
      </c>
      <c r="E1178" s="108" t="s">
        <v>970</v>
      </c>
      <c r="F1178" s="108" t="s">
        <v>5581</v>
      </c>
      <c r="G1178" s="108" t="s">
        <v>5582</v>
      </c>
      <c r="H1178" s="108" t="s">
        <v>5583</v>
      </c>
    </row>
    <row r="1179" spans="1:8" x14ac:dyDescent="0.3">
      <c r="A1179" s="108" t="s">
        <v>5584</v>
      </c>
      <c r="B1179" s="108" t="s">
        <v>967</v>
      </c>
      <c r="C1179" s="108" t="s">
        <v>5206</v>
      </c>
      <c r="D1179" s="108" t="s">
        <v>969</v>
      </c>
      <c r="E1179" s="108" t="s">
        <v>1123</v>
      </c>
      <c r="F1179" s="108" t="s">
        <v>5585</v>
      </c>
      <c r="G1179" s="108" t="s">
        <v>5586</v>
      </c>
      <c r="H1179" s="108" t="s">
        <v>5587</v>
      </c>
    </row>
    <row r="1180" spans="1:8" x14ac:dyDescent="0.3">
      <c r="A1180" s="108" t="s">
        <v>5588</v>
      </c>
      <c r="B1180" s="108" t="s">
        <v>967</v>
      </c>
      <c r="C1180" s="108" t="s">
        <v>5206</v>
      </c>
      <c r="D1180" s="108" t="s">
        <v>969</v>
      </c>
      <c r="E1180" s="108" t="s">
        <v>970</v>
      </c>
      <c r="F1180" s="108" t="s">
        <v>5589</v>
      </c>
      <c r="G1180" s="108" t="s">
        <v>5590</v>
      </c>
      <c r="H1180" s="108" t="s">
        <v>5591</v>
      </c>
    </row>
    <row r="1181" spans="1:8" x14ac:dyDescent="0.3">
      <c r="A1181" s="108" t="s">
        <v>5592</v>
      </c>
      <c r="B1181" s="108" t="s">
        <v>967</v>
      </c>
      <c r="C1181" s="108" t="s">
        <v>5206</v>
      </c>
      <c r="D1181" s="108" t="s">
        <v>969</v>
      </c>
      <c r="E1181" s="108" t="s">
        <v>970</v>
      </c>
      <c r="F1181" s="108" t="s">
        <v>5593</v>
      </c>
      <c r="G1181" s="108" t="s">
        <v>5594</v>
      </c>
      <c r="H1181" s="108" t="s">
        <v>5595</v>
      </c>
    </row>
    <row r="1182" spans="1:8" x14ac:dyDescent="0.3">
      <c r="A1182" s="108" t="s">
        <v>5596</v>
      </c>
      <c r="B1182" s="108" t="s">
        <v>967</v>
      </c>
      <c r="C1182" s="108" t="s">
        <v>5206</v>
      </c>
      <c r="D1182" s="108" t="s">
        <v>969</v>
      </c>
      <c r="E1182" s="108" t="s">
        <v>970</v>
      </c>
      <c r="F1182" s="108" t="s">
        <v>5597</v>
      </c>
      <c r="G1182" s="108" t="s">
        <v>5598</v>
      </c>
      <c r="H1182" s="108" t="s">
        <v>5599</v>
      </c>
    </row>
    <row r="1183" spans="1:8" x14ac:dyDescent="0.3">
      <c r="A1183" s="108" t="s">
        <v>5600</v>
      </c>
      <c r="B1183" s="108" t="s">
        <v>967</v>
      </c>
      <c r="C1183" s="108" t="s">
        <v>5206</v>
      </c>
      <c r="D1183" s="108" t="s">
        <v>969</v>
      </c>
      <c r="E1183" s="108" t="s">
        <v>970</v>
      </c>
      <c r="F1183" s="108" t="s">
        <v>5601</v>
      </c>
      <c r="G1183" s="108" t="s">
        <v>5602</v>
      </c>
      <c r="H1183" s="108" t="s">
        <v>5603</v>
      </c>
    </row>
    <row r="1184" spans="1:8" x14ac:dyDescent="0.3">
      <c r="A1184" s="108" t="s">
        <v>5604</v>
      </c>
      <c r="B1184" s="108" t="s">
        <v>967</v>
      </c>
      <c r="C1184" s="108" t="s">
        <v>5206</v>
      </c>
      <c r="D1184" s="108" t="s">
        <v>969</v>
      </c>
      <c r="E1184" s="108" t="s">
        <v>970</v>
      </c>
      <c r="F1184" s="108" t="s">
        <v>5605</v>
      </c>
      <c r="G1184" s="108" t="s">
        <v>5606</v>
      </c>
      <c r="H1184" s="108" t="s">
        <v>5607</v>
      </c>
    </row>
    <row r="1185" spans="1:8" x14ac:dyDescent="0.3">
      <c r="A1185" s="108" t="s">
        <v>5608</v>
      </c>
      <c r="B1185" s="108" t="s">
        <v>967</v>
      </c>
      <c r="C1185" s="108" t="s">
        <v>5206</v>
      </c>
      <c r="D1185" s="108" t="s">
        <v>969</v>
      </c>
      <c r="E1185" s="108" t="s">
        <v>970</v>
      </c>
      <c r="F1185" s="108" t="s">
        <v>5609</v>
      </c>
      <c r="G1185" s="108" t="s">
        <v>5610</v>
      </c>
      <c r="H1185" s="108" t="s">
        <v>5611</v>
      </c>
    </row>
    <row r="1186" spans="1:8" x14ac:dyDescent="0.3">
      <c r="A1186" s="108" t="s">
        <v>5612</v>
      </c>
      <c r="B1186" s="108" t="s">
        <v>967</v>
      </c>
      <c r="C1186" s="108" t="s">
        <v>5206</v>
      </c>
      <c r="D1186" s="108" t="s">
        <v>969</v>
      </c>
      <c r="E1186" s="108" t="s">
        <v>970</v>
      </c>
      <c r="F1186" s="108" t="s">
        <v>5613</v>
      </c>
      <c r="G1186" s="108" t="s">
        <v>5614</v>
      </c>
      <c r="H1186" s="108" t="s">
        <v>5615</v>
      </c>
    </row>
    <row r="1187" spans="1:8" x14ac:dyDescent="0.3">
      <c r="A1187" s="108" t="s">
        <v>5616</v>
      </c>
      <c r="B1187" s="108" t="s">
        <v>967</v>
      </c>
      <c r="C1187" s="108" t="s">
        <v>5206</v>
      </c>
      <c r="D1187" s="108" t="s">
        <v>969</v>
      </c>
      <c r="E1187" s="108" t="s">
        <v>970</v>
      </c>
      <c r="F1187" s="108" t="s">
        <v>5617</v>
      </c>
      <c r="G1187" s="108" t="s">
        <v>5618</v>
      </c>
      <c r="H1187" s="108" t="s">
        <v>5619</v>
      </c>
    </row>
    <row r="1188" spans="1:8" x14ac:dyDescent="0.3">
      <c r="A1188" s="108" t="s">
        <v>5620</v>
      </c>
      <c r="B1188" s="108" t="s">
        <v>967</v>
      </c>
      <c r="C1188" s="108" t="s">
        <v>5206</v>
      </c>
      <c r="D1188" s="108" t="s">
        <v>969</v>
      </c>
      <c r="E1188" s="108" t="s">
        <v>970</v>
      </c>
      <c r="F1188" s="108" t="s">
        <v>5621</v>
      </c>
      <c r="G1188" s="108" t="s">
        <v>5622</v>
      </c>
      <c r="H1188" s="108" t="s">
        <v>5623</v>
      </c>
    </row>
    <row r="1189" spans="1:8" x14ac:dyDescent="0.3">
      <c r="A1189" s="108" t="s">
        <v>5624</v>
      </c>
      <c r="B1189" s="108" t="s">
        <v>967</v>
      </c>
      <c r="C1189" s="108" t="s">
        <v>5206</v>
      </c>
      <c r="D1189" s="108" t="s">
        <v>969</v>
      </c>
      <c r="E1189" s="108" t="s">
        <v>970</v>
      </c>
      <c r="F1189" s="108" t="s">
        <v>5625</v>
      </c>
      <c r="G1189" s="108" t="s">
        <v>5626</v>
      </c>
      <c r="H1189" s="108" t="s">
        <v>5627</v>
      </c>
    </row>
    <row r="1190" spans="1:8" x14ac:dyDescent="0.3">
      <c r="A1190" s="108" t="s">
        <v>5628</v>
      </c>
      <c r="B1190" s="108" t="s">
        <v>967</v>
      </c>
      <c r="C1190" s="108" t="s">
        <v>5206</v>
      </c>
      <c r="D1190" s="108" t="s">
        <v>969</v>
      </c>
      <c r="E1190" s="108" t="s">
        <v>970</v>
      </c>
      <c r="F1190" s="108" t="s">
        <v>5629</v>
      </c>
      <c r="G1190" s="108" t="s">
        <v>5630</v>
      </c>
      <c r="H1190" s="108" t="s">
        <v>5631</v>
      </c>
    </row>
    <row r="1191" spans="1:8" x14ac:dyDescent="0.3">
      <c r="A1191" s="108" t="s">
        <v>5632</v>
      </c>
      <c r="B1191" s="108" t="s">
        <v>967</v>
      </c>
      <c r="C1191" s="108" t="s">
        <v>5206</v>
      </c>
      <c r="D1191" s="108" t="s">
        <v>969</v>
      </c>
      <c r="E1191" s="108" t="s">
        <v>970</v>
      </c>
      <c r="F1191" s="108" t="s">
        <v>5633</v>
      </c>
      <c r="G1191" s="108" t="s">
        <v>5634</v>
      </c>
      <c r="H1191" s="108" t="s">
        <v>5635</v>
      </c>
    </row>
    <row r="1192" spans="1:8" x14ac:dyDescent="0.3">
      <c r="A1192" s="108" t="s">
        <v>5636</v>
      </c>
      <c r="B1192" s="108" t="s">
        <v>967</v>
      </c>
      <c r="C1192" s="108" t="s">
        <v>5206</v>
      </c>
      <c r="D1192" s="108" t="s">
        <v>969</v>
      </c>
      <c r="E1192" s="108" t="s">
        <v>970</v>
      </c>
      <c r="F1192" s="108" t="s">
        <v>5637</v>
      </c>
      <c r="G1192" s="108" t="s">
        <v>5638</v>
      </c>
      <c r="H1192" s="108" t="s">
        <v>5639</v>
      </c>
    </row>
    <row r="1193" spans="1:8" x14ac:dyDescent="0.3">
      <c r="A1193" s="108" t="s">
        <v>5640</v>
      </c>
      <c r="B1193" s="108" t="s">
        <v>967</v>
      </c>
      <c r="C1193" s="108" t="s">
        <v>5206</v>
      </c>
      <c r="D1193" s="108" t="s">
        <v>969</v>
      </c>
      <c r="E1193" s="108" t="s">
        <v>970</v>
      </c>
      <c r="F1193" s="108" t="s">
        <v>5641</v>
      </c>
      <c r="G1193" s="108" t="s">
        <v>5642</v>
      </c>
      <c r="H1193" s="108" t="s">
        <v>5507</v>
      </c>
    </row>
    <row r="1194" spans="1:8" x14ac:dyDescent="0.3">
      <c r="A1194" s="108" t="s">
        <v>5643</v>
      </c>
      <c r="B1194" s="108" t="s">
        <v>967</v>
      </c>
      <c r="C1194" s="108" t="s">
        <v>5206</v>
      </c>
      <c r="D1194" s="108" t="s">
        <v>969</v>
      </c>
      <c r="E1194" s="108" t="s">
        <v>970</v>
      </c>
      <c r="F1194" s="108" t="s">
        <v>5644</v>
      </c>
      <c r="G1194" s="108" t="s">
        <v>5645</v>
      </c>
      <c r="H1194" s="108" t="s">
        <v>5646</v>
      </c>
    </row>
    <row r="1195" spans="1:8" x14ac:dyDescent="0.3">
      <c r="A1195" s="108" t="s">
        <v>5647</v>
      </c>
      <c r="B1195" s="108" t="s">
        <v>967</v>
      </c>
      <c r="C1195" s="108" t="s">
        <v>5206</v>
      </c>
      <c r="D1195" s="108" t="s">
        <v>969</v>
      </c>
      <c r="E1195" s="108" t="s">
        <v>970</v>
      </c>
      <c r="F1195" s="108" t="s">
        <v>5648</v>
      </c>
      <c r="G1195" s="108" t="s">
        <v>5649</v>
      </c>
      <c r="H1195" s="108" t="s">
        <v>5650</v>
      </c>
    </row>
    <row r="1196" spans="1:8" x14ac:dyDescent="0.3">
      <c r="A1196" s="108" t="s">
        <v>5651</v>
      </c>
      <c r="B1196" s="108" t="s">
        <v>967</v>
      </c>
      <c r="C1196" s="108" t="s">
        <v>5206</v>
      </c>
      <c r="D1196" s="108" t="s">
        <v>969</v>
      </c>
      <c r="E1196" s="108" t="s">
        <v>970</v>
      </c>
      <c r="F1196" s="108" t="s">
        <v>5652</v>
      </c>
      <c r="G1196" s="108" t="s">
        <v>5653</v>
      </c>
      <c r="H1196" s="108" t="s">
        <v>5654</v>
      </c>
    </row>
    <row r="1197" spans="1:8" x14ac:dyDescent="0.3">
      <c r="A1197" s="108" t="s">
        <v>5655</v>
      </c>
      <c r="B1197" s="108" t="s">
        <v>967</v>
      </c>
      <c r="C1197" s="108" t="s">
        <v>5206</v>
      </c>
      <c r="D1197" s="108" t="s">
        <v>969</v>
      </c>
      <c r="E1197" s="108" t="s">
        <v>970</v>
      </c>
      <c r="F1197" s="108" t="s">
        <v>5656</v>
      </c>
      <c r="G1197" s="108" t="s">
        <v>5657</v>
      </c>
      <c r="H1197" s="108" t="s">
        <v>5658</v>
      </c>
    </row>
    <row r="1198" spans="1:8" x14ac:dyDescent="0.3">
      <c r="A1198" s="108" t="s">
        <v>5659</v>
      </c>
      <c r="B1198" s="108" t="s">
        <v>967</v>
      </c>
      <c r="C1198" s="108" t="s">
        <v>5206</v>
      </c>
      <c r="D1198" s="108" t="s">
        <v>969</v>
      </c>
      <c r="E1198" s="108" t="s">
        <v>970</v>
      </c>
      <c r="F1198" s="108" t="s">
        <v>5660</v>
      </c>
      <c r="G1198" s="108" t="s">
        <v>5661</v>
      </c>
      <c r="H1198" s="108" t="s">
        <v>5662</v>
      </c>
    </row>
    <row r="1199" spans="1:8" x14ac:dyDescent="0.3">
      <c r="A1199" s="108" t="s">
        <v>5663</v>
      </c>
      <c r="B1199" s="108" t="s">
        <v>967</v>
      </c>
      <c r="C1199" s="108" t="s">
        <v>5206</v>
      </c>
      <c r="D1199" s="108" t="s">
        <v>969</v>
      </c>
      <c r="E1199" s="108" t="s">
        <v>970</v>
      </c>
      <c r="F1199" s="108" t="s">
        <v>5664</v>
      </c>
      <c r="G1199" s="108" t="s">
        <v>5665</v>
      </c>
      <c r="H1199" s="108" t="s">
        <v>5666</v>
      </c>
    </row>
    <row r="1200" spans="1:8" x14ac:dyDescent="0.3">
      <c r="A1200" s="108" t="s">
        <v>5667</v>
      </c>
      <c r="B1200" s="108" t="s">
        <v>967</v>
      </c>
      <c r="C1200" s="108" t="s">
        <v>5206</v>
      </c>
      <c r="D1200" s="108" t="s">
        <v>969</v>
      </c>
      <c r="E1200" s="108" t="s">
        <v>970</v>
      </c>
      <c r="F1200" s="108" t="s">
        <v>5668</v>
      </c>
      <c r="G1200" s="108" t="s">
        <v>5669</v>
      </c>
      <c r="H1200" s="108" t="s">
        <v>5670</v>
      </c>
    </row>
    <row r="1201" spans="1:8" x14ac:dyDescent="0.3">
      <c r="A1201" s="108" t="s">
        <v>5671</v>
      </c>
      <c r="B1201" s="108" t="s">
        <v>967</v>
      </c>
      <c r="C1201" s="108" t="s">
        <v>5206</v>
      </c>
      <c r="D1201" s="108" t="s">
        <v>969</v>
      </c>
      <c r="E1201" s="108" t="s">
        <v>970</v>
      </c>
      <c r="F1201" s="108" t="s">
        <v>5672</v>
      </c>
      <c r="G1201" s="108" t="s">
        <v>5673</v>
      </c>
      <c r="H1201" s="108" t="s">
        <v>5674</v>
      </c>
    </row>
    <row r="1202" spans="1:8" x14ac:dyDescent="0.3">
      <c r="A1202" s="108" t="s">
        <v>5675</v>
      </c>
      <c r="B1202" s="108" t="s">
        <v>967</v>
      </c>
      <c r="C1202" s="108" t="s">
        <v>5206</v>
      </c>
      <c r="D1202" s="108" t="s">
        <v>969</v>
      </c>
      <c r="E1202" s="108" t="s">
        <v>970</v>
      </c>
      <c r="F1202" s="108" t="s">
        <v>5676</v>
      </c>
      <c r="G1202" s="108" t="s">
        <v>5677</v>
      </c>
      <c r="H1202" s="108" t="s">
        <v>5678</v>
      </c>
    </row>
    <row r="1203" spans="1:8" x14ac:dyDescent="0.3">
      <c r="A1203" s="108" t="s">
        <v>5679</v>
      </c>
      <c r="B1203" s="108" t="s">
        <v>967</v>
      </c>
      <c r="C1203" s="108" t="s">
        <v>5206</v>
      </c>
      <c r="D1203" s="108" t="s">
        <v>969</v>
      </c>
      <c r="E1203" s="108" t="s">
        <v>970</v>
      </c>
      <c r="F1203" s="108" t="s">
        <v>5680</v>
      </c>
      <c r="G1203" s="108" t="s">
        <v>5681</v>
      </c>
      <c r="H1203" s="108" t="s">
        <v>5682</v>
      </c>
    </row>
    <row r="1204" spans="1:8" x14ac:dyDescent="0.3">
      <c r="A1204" s="108" t="s">
        <v>5683</v>
      </c>
      <c r="B1204" s="108" t="s">
        <v>967</v>
      </c>
      <c r="C1204" s="108" t="s">
        <v>5206</v>
      </c>
      <c r="D1204" s="108" t="s">
        <v>969</v>
      </c>
      <c r="E1204" s="108" t="s">
        <v>970</v>
      </c>
      <c r="F1204" s="108" t="s">
        <v>5684</v>
      </c>
      <c r="G1204" s="108" t="s">
        <v>5685</v>
      </c>
      <c r="H1204" s="108" t="s">
        <v>5686</v>
      </c>
    </row>
    <row r="1205" spans="1:8" x14ac:dyDescent="0.3">
      <c r="A1205" s="108" t="s">
        <v>5687</v>
      </c>
      <c r="B1205" s="108" t="s">
        <v>967</v>
      </c>
      <c r="C1205" s="108" t="s">
        <v>5206</v>
      </c>
      <c r="D1205" s="108" t="s">
        <v>969</v>
      </c>
      <c r="E1205" s="108" t="s">
        <v>970</v>
      </c>
      <c r="F1205" s="108" t="s">
        <v>5688</v>
      </c>
      <c r="G1205" s="108" t="s">
        <v>5689</v>
      </c>
      <c r="H1205" s="108" t="s">
        <v>5690</v>
      </c>
    </row>
    <row r="1206" spans="1:8" x14ac:dyDescent="0.3">
      <c r="A1206" s="108" t="s">
        <v>5691</v>
      </c>
      <c r="B1206" s="108" t="s">
        <v>967</v>
      </c>
      <c r="C1206" s="108" t="s">
        <v>5206</v>
      </c>
      <c r="D1206" s="108" t="s">
        <v>969</v>
      </c>
      <c r="E1206" s="108" t="s">
        <v>970</v>
      </c>
      <c r="F1206" s="108" t="s">
        <v>5692</v>
      </c>
      <c r="G1206" s="108" t="s">
        <v>5693</v>
      </c>
      <c r="H1206" s="108" t="s">
        <v>5694</v>
      </c>
    </row>
    <row r="1207" spans="1:8" x14ac:dyDescent="0.3">
      <c r="A1207" s="108" t="s">
        <v>5695</v>
      </c>
      <c r="B1207" s="108" t="s">
        <v>967</v>
      </c>
      <c r="C1207" s="108" t="s">
        <v>5206</v>
      </c>
      <c r="D1207" s="108" t="s">
        <v>969</v>
      </c>
      <c r="E1207" s="108" t="s">
        <v>970</v>
      </c>
      <c r="F1207" s="108" t="s">
        <v>5696</v>
      </c>
      <c r="G1207" s="108" t="s">
        <v>5697</v>
      </c>
      <c r="H1207" s="108" t="s">
        <v>5698</v>
      </c>
    </row>
    <row r="1208" spans="1:8" x14ac:dyDescent="0.3">
      <c r="A1208" s="108" t="s">
        <v>5699</v>
      </c>
      <c r="B1208" s="108" t="s">
        <v>967</v>
      </c>
      <c r="C1208" s="108" t="s">
        <v>5206</v>
      </c>
      <c r="D1208" s="108" t="s">
        <v>969</v>
      </c>
      <c r="E1208" s="108" t="s">
        <v>970</v>
      </c>
      <c r="F1208" s="108" t="s">
        <v>5700</v>
      </c>
      <c r="G1208" s="108" t="s">
        <v>5701</v>
      </c>
      <c r="H1208" s="108" t="s">
        <v>5702</v>
      </c>
    </row>
    <row r="1209" spans="1:8" x14ac:dyDescent="0.3">
      <c r="A1209" s="108" t="s">
        <v>5703</v>
      </c>
      <c r="B1209" s="108" t="s">
        <v>967</v>
      </c>
      <c r="C1209" s="108" t="s">
        <v>5206</v>
      </c>
      <c r="D1209" s="108" t="s">
        <v>969</v>
      </c>
      <c r="E1209" s="108" t="s">
        <v>970</v>
      </c>
      <c r="F1209" s="108" t="s">
        <v>5704</v>
      </c>
      <c r="G1209" s="108" t="s">
        <v>5705</v>
      </c>
      <c r="H1209" s="108" t="s">
        <v>5706</v>
      </c>
    </row>
    <row r="1210" spans="1:8" x14ac:dyDescent="0.3">
      <c r="A1210" s="108" t="s">
        <v>5707</v>
      </c>
      <c r="B1210" s="108" t="s">
        <v>967</v>
      </c>
      <c r="C1210" s="108" t="s">
        <v>5206</v>
      </c>
      <c r="D1210" s="108" t="s">
        <v>969</v>
      </c>
      <c r="E1210" s="108" t="s">
        <v>970</v>
      </c>
      <c r="F1210" s="108" t="s">
        <v>5708</v>
      </c>
      <c r="G1210" s="108" t="s">
        <v>5709</v>
      </c>
      <c r="H1210" s="108" t="s">
        <v>5710</v>
      </c>
    </row>
    <row r="1211" spans="1:8" x14ac:dyDescent="0.3">
      <c r="A1211" s="108" t="s">
        <v>5711</v>
      </c>
      <c r="B1211" s="108" t="s">
        <v>967</v>
      </c>
      <c r="C1211" s="108" t="s">
        <v>5206</v>
      </c>
      <c r="D1211" s="108" t="s">
        <v>969</v>
      </c>
      <c r="E1211" s="108" t="s">
        <v>970</v>
      </c>
      <c r="F1211" s="108" t="s">
        <v>5712</v>
      </c>
      <c r="G1211" s="108" t="s">
        <v>5713</v>
      </c>
      <c r="H1211" s="108" t="s">
        <v>5714</v>
      </c>
    </row>
    <row r="1212" spans="1:8" x14ac:dyDescent="0.3">
      <c r="A1212" s="108" t="s">
        <v>5715</v>
      </c>
      <c r="B1212" s="108" t="s">
        <v>967</v>
      </c>
      <c r="C1212" s="108" t="s">
        <v>5206</v>
      </c>
      <c r="D1212" s="108" t="s">
        <v>969</v>
      </c>
      <c r="E1212" s="108" t="s">
        <v>970</v>
      </c>
      <c r="F1212" s="108" t="s">
        <v>5716</v>
      </c>
      <c r="G1212" s="108" t="s">
        <v>5717</v>
      </c>
      <c r="H1212" s="108" t="s">
        <v>5718</v>
      </c>
    </row>
    <row r="1213" spans="1:8" x14ac:dyDescent="0.3">
      <c r="A1213" s="108" t="s">
        <v>5719</v>
      </c>
      <c r="B1213" s="108" t="s">
        <v>967</v>
      </c>
      <c r="C1213" s="108" t="s">
        <v>5206</v>
      </c>
      <c r="D1213" s="108" t="s">
        <v>969</v>
      </c>
      <c r="E1213" s="108" t="s">
        <v>970</v>
      </c>
      <c r="F1213" s="108" t="s">
        <v>5720</v>
      </c>
      <c r="G1213" s="108" t="s">
        <v>5721</v>
      </c>
      <c r="H1213" s="108" t="s">
        <v>5722</v>
      </c>
    </row>
    <row r="1214" spans="1:8" x14ac:dyDescent="0.3">
      <c r="A1214" s="108" t="s">
        <v>5723</v>
      </c>
      <c r="B1214" s="108" t="s">
        <v>967</v>
      </c>
      <c r="C1214" s="108" t="s">
        <v>5206</v>
      </c>
      <c r="D1214" s="108" t="s">
        <v>969</v>
      </c>
      <c r="E1214" s="108" t="s">
        <v>970</v>
      </c>
      <c r="F1214" s="108" t="s">
        <v>5724</v>
      </c>
      <c r="G1214" s="108" t="s">
        <v>5725</v>
      </c>
      <c r="H1214" s="108" t="s">
        <v>5726</v>
      </c>
    </row>
    <row r="1215" spans="1:8" x14ac:dyDescent="0.3">
      <c r="A1215" s="108" t="s">
        <v>5727</v>
      </c>
      <c r="B1215" s="108" t="s">
        <v>967</v>
      </c>
      <c r="C1215" s="108" t="s">
        <v>5206</v>
      </c>
      <c r="D1215" s="108" t="s">
        <v>969</v>
      </c>
      <c r="E1215" s="108" t="s">
        <v>970</v>
      </c>
      <c r="F1215" s="108" t="s">
        <v>5728</v>
      </c>
      <c r="G1215" s="108" t="s">
        <v>5729</v>
      </c>
      <c r="H1215" s="108" t="s">
        <v>5730</v>
      </c>
    </row>
    <row r="1216" spans="1:8" x14ac:dyDescent="0.3">
      <c r="A1216" s="108" t="s">
        <v>5731</v>
      </c>
      <c r="B1216" s="108" t="s">
        <v>967</v>
      </c>
      <c r="C1216" s="108" t="s">
        <v>5206</v>
      </c>
      <c r="D1216" s="108" t="s">
        <v>969</v>
      </c>
      <c r="E1216" s="108" t="s">
        <v>970</v>
      </c>
      <c r="F1216" s="108" t="s">
        <v>5732</v>
      </c>
      <c r="G1216" s="108" t="s">
        <v>5733</v>
      </c>
      <c r="H1216" s="108" t="s">
        <v>5734</v>
      </c>
    </row>
    <row r="1217" spans="1:8" x14ac:dyDescent="0.3">
      <c r="A1217" s="108" t="s">
        <v>5735</v>
      </c>
      <c r="B1217" s="108" t="s">
        <v>967</v>
      </c>
      <c r="C1217" s="108" t="s">
        <v>5206</v>
      </c>
      <c r="D1217" s="108" t="s">
        <v>969</v>
      </c>
      <c r="E1217" s="108" t="s">
        <v>970</v>
      </c>
      <c r="F1217" s="108" t="s">
        <v>5736</v>
      </c>
      <c r="G1217" s="108" t="s">
        <v>5737</v>
      </c>
      <c r="H1217" s="108" t="s">
        <v>5738</v>
      </c>
    </row>
    <row r="1218" spans="1:8" x14ac:dyDescent="0.3">
      <c r="A1218" s="108" t="s">
        <v>5739</v>
      </c>
      <c r="B1218" s="108" t="s">
        <v>967</v>
      </c>
      <c r="C1218" s="108" t="s">
        <v>5206</v>
      </c>
      <c r="D1218" s="108" t="s">
        <v>969</v>
      </c>
      <c r="E1218" s="108" t="s">
        <v>970</v>
      </c>
      <c r="F1218" s="108" t="s">
        <v>5740</v>
      </c>
      <c r="G1218" s="108" t="s">
        <v>5741</v>
      </c>
      <c r="H1218" s="108" t="s">
        <v>5742</v>
      </c>
    </row>
    <row r="1219" spans="1:8" x14ac:dyDescent="0.3">
      <c r="A1219" s="108" t="s">
        <v>5743</v>
      </c>
      <c r="B1219" s="108" t="s">
        <v>967</v>
      </c>
      <c r="C1219" s="108" t="s">
        <v>5206</v>
      </c>
      <c r="D1219" s="108" t="s">
        <v>969</v>
      </c>
      <c r="E1219" s="108" t="s">
        <v>970</v>
      </c>
      <c r="F1219" s="108" t="s">
        <v>5744</v>
      </c>
      <c r="G1219" s="108" t="s">
        <v>5745</v>
      </c>
      <c r="H1219" s="108" t="s">
        <v>5746</v>
      </c>
    </row>
    <row r="1220" spans="1:8" x14ac:dyDescent="0.3">
      <c r="A1220" s="108" t="s">
        <v>5747</v>
      </c>
      <c r="B1220" s="108" t="s">
        <v>967</v>
      </c>
      <c r="C1220" s="108" t="s">
        <v>5206</v>
      </c>
      <c r="D1220" s="108" t="s">
        <v>969</v>
      </c>
      <c r="E1220" s="108" t="s">
        <v>970</v>
      </c>
      <c r="F1220" s="108" t="s">
        <v>5748</v>
      </c>
      <c r="G1220" s="108" t="s">
        <v>5749</v>
      </c>
      <c r="H1220" s="108" t="s">
        <v>5750</v>
      </c>
    </row>
    <row r="1221" spans="1:8" x14ac:dyDescent="0.3">
      <c r="A1221" s="108" t="s">
        <v>5751</v>
      </c>
      <c r="B1221" s="108" t="s">
        <v>967</v>
      </c>
      <c r="C1221" s="108" t="s">
        <v>5206</v>
      </c>
      <c r="D1221" s="108" t="s">
        <v>969</v>
      </c>
      <c r="E1221" s="108" t="s">
        <v>970</v>
      </c>
      <c r="F1221" s="108" t="s">
        <v>5752</v>
      </c>
      <c r="G1221" s="108" t="s">
        <v>5753</v>
      </c>
      <c r="H1221" s="108" t="s">
        <v>5754</v>
      </c>
    </row>
    <row r="1222" spans="1:8" x14ac:dyDescent="0.3">
      <c r="A1222" s="108" t="s">
        <v>5755</v>
      </c>
      <c r="B1222" s="108" t="s">
        <v>967</v>
      </c>
      <c r="C1222" s="108" t="s">
        <v>5206</v>
      </c>
      <c r="D1222" s="108" t="s">
        <v>969</v>
      </c>
      <c r="E1222" s="108" t="s">
        <v>970</v>
      </c>
      <c r="F1222" s="108" t="s">
        <v>5756</v>
      </c>
      <c r="G1222" s="108" t="s">
        <v>5757</v>
      </c>
      <c r="H1222" s="108" t="s">
        <v>5758</v>
      </c>
    </row>
    <row r="1223" spans="1:8" x14ac:dyDescent="0.3">
      <c r="A1223" s="108" t="s">
        <v>5759</v>
      </c>
      <c r="B1223" s="108" t="s">
        <v>967</v>
      </c>
      <c r="C1223" s="108" t="s">
        <v>5206</v>
      </c>
      <c r="D1223" s="108" t="s">
        <v>969</v>
      </c>
      <c r="E1223" s="108" t="s">
        <v>970</v>
      </c>
      <c r="F1223" s="108" t="s">
        <v>5760</v>
      </c>
      <c r="G1223" s="108" t="s">
        <v>5761</v>
      </c>
      <c r="H1223" s="108" t="s">
        <v>5762</v>
      </c>
    </row>
    <row r="1224" spans="1:8" x14ac:dyDescent="0.3">
      <c r="A1224" s="108" t="s">
        <v>5763</v>
      </c>
      <c r="B1224" s="108" t="s">
        <v>967</v>
      </c>
      <c r="C1224" s="108" t="s">
        <v>5206</v>
      </c>
      <c r="D1224" s="108" t="s">
        <v>969</v>
      </c>
      <c r="E1224" s="108" t="s">
        <v>970</v>
      </c>
      <c r="F1224" s="108" t="s">
        <v>5764</v>
      </c>
      <c r="G1224" s="108" t="s">
        <v>5765</v>
      </c>
      <c r="H1224" s="108" t="s">
        <v>5766</v>
      </c>
    </row>
    <row r="1225" spans="1:8" x14ac:dyDescent="0.3">
      <c r="A1225" s="108" t="s">
        <v>5767</v>
      </c>
      <c r="B1225" s="108" t="s">
        <v>967</v>
      </c>
      <c r="C1225" s="108" t="s">
        <v>5206</v>
      </c>
      <c r="D1225" s="108" t="s">
        <v>969</v>
      </c>
      <c r="E1225" s="108" t="s">
        <v>970</v>
      </c>
      <c r="F1225" s="108" t="s">
        <v>5768</v>
      </c>
      <c r="G1225" s="108" t="s">
        <v>5769</v>
      </c>
      <c r="H1225" s="108" t="s">
        <v>5770</v>
      </c>
    </row>
    <row r="1226" spans="1:8" x14ac:dyDescent="0.3">
      <c r="A1226" s="108" t="s">
        <v>5771</v>
      </c>
      <c r="B1226" s="108" t="s">
        <v>967</v>
      </c>
      <c r="C1226" s="108" t="s">
        <v>5206</v>
      </c>
      <c r="D1226" s="108" t="s">
        <v>969</v>
      </c>
      <c r="E1226" s="108" t="s">
        <v>970</v>
      </c>
      <c r="F1226" s="108" t="s">
        <v>5772</v>
      </c>
      <c r="G1226" s="108" t="s">
        <v>5773</v>
      </c>
      <c r="H1226" s="108" t="s">
        <v>5774</v>
      </c>
    </row>
    <row r="1227" spans="1:8" x14ac:dyDescent="0.3">
      <c r="A1227" s="108" t="s">
        <v>5775</v>
      </c>
      <c r="B1227" s="108" t="s">
        <v>967</v>
      </c>
      <c r="C1227" s="108" t="s">
        <v>5206</v>
      </c>
      <c r="D1227" s="108" t="s">
        <v>969</v>
      </c>
      <c r="E1227" s="108" t="s">
        <v>970</v>
      </c>
      <c r="F1227" s="108" t="s">
        <v>5776</v>
      </c>
      <c r="G1227" s="108" t="s">
        <v>5777</v>
      </c>
      <c r="H1227" s="108" t="s">
        <v>5778</v>
      </c>
    </row>
    <row r="1228" spans="1:8" x14ac:dyDescent="0.3">
      <c r="A1228" s="108" t="s">
        <v>5779</v>
      </c>
      <c r="B1228" s="108" t="s">
        <v>967</v>
      </c>
      <c r="C1228" s="108" t="s">
        <v>5206</v>
      </c>
      <c r="D1228" s="108" t="s">
        <v>969</v>
      </c>
      <c r="E1228" s="108" t="s">
        <v>970</v>
      </c>
      <c r="F1228" s="108" t="s">
        <v>5780</v>
      </c>
      <c r="G1228" s="108" t="s">
        <v>5781</v>
      </c>
      <c r="H1228" s="108" t="s">
        <v>5782</v>
      </c>
    </row>
    <row r="1229" spans="1:8" x14ac:dyDescent="0.3">
      <c r="A1229" s="108" t="s">
        <v>5783</v>
      </c>
      <c r="B1229" s="108" t="s">
        <v>967</v>
      </c>
      <c r="C1229" s="108" t="s">
        <v>5206</v>
      </c>
      <c r="D1229" s="108" t="s">
        <v>1880</v>
      </c>
      <c r="E1229" s="108" t="s">
        <v>970</v>
      </c>
      <c r="F1229" s="108" t="s">
        <v>5784</v>
      </c>
      <c r="G1229" s="108" t="s">
        <v>5785</v>
      </c>
      <c r="H1229" s="108" t="s">
        <v>5786</v>
      </c>
    </row>
    <row r="1230" spans="1:8" x14ac:dyDescent="0.3">
      <c r="A1230" s="108" t="s">
        <v>5787</v>
      </c>
      <c r="B1230" s="108" t="s">
        <v>967</v>
      </c>
      <c r="C1230" s="108" t="s">
        <v>5206</v>
      </c>
      <c r="D1230" s="108" t="s">
        <v>1880</v>
      </c>
      <c r="E1230" s="108" t="s">
        <v>970</v>
      </c>
      <c r="F1230" s="108" t="s">
        <v>5788</v>
      </c>
      <c r="G1230" s="108" t="s">
        <v>5789</v>
      </c>
      <c r="H1230" s="108" t="s">
        <v>5790</v>
      </c>
    </row>
    <row r="1231" spans="1:8" x14ac:dyDescent="0.3">
      <c r="A1231" s="108" t="s">
        <v>5791</v>
      </c>
      <c r="B1231" s="108" t="s">
        <v>967</v>
      </c>
      <c r="C1231" s="108" t="s">
        <v>5206</v>
      </c>
      <c r="D1231" s="108" t="s">
        <v>1880</v>
      </c>
      <c r="E1231" s="108" t="s">
        <v>2445</v>
      </c>
      <c r="F1231" s="108" t="s">
        <v>5792</v>
      </c>
      <c r="G1231" s="108" t="s">
        <v>5793</v>
      </c>
      <c r="H1231" s="108" t="s">
        <v>5794</v>
      </c>
    </row>
    <row r="1232" spans="1:8" x14ac:dyDescent="0.3">
      <c r="A1232" s="108" t="s">
        <v>5795</v>
      </c>
      <c r="B1232" s="108" t="s">
        <v>967</v>
      </c>
      <c r="C1232" s="108" t="s">
        <v>5206</v>
      </c>
      <c r="D1232" s="108" t="s">
        <v>1880</v>
      </c>
      <c r="E1232" s="108" t="s">
        <v>970</v>
      </c>
      <c r="F1232" s="108" t="s">
        <v>5796</v>
      </c>
      <c r="G1232" s="108" t="s">
        <v>5797</v>
      </c>
      <c r="H1232" s="108" t="s">
        <v>5798</v>
      </c>
    </row>
    <row r="1233" spans="1:8" x14ac:dyDescent="0.3">
      <c r="A1233" s="108" t="s">
        <v>5799</v>
      </c>
      <c r="B1233" s="108" t="s">
        <v>967</v>
      </c>
      <c r="C1233" s="108" t="s">
        <v>5206</v>
      </c>
      <c r="D1233" s="108" t="s">
        <v>1880</v>
      </c>
      <c r="E1233" s="108" t="s">
        <v>970</v>
      </c>
      <c r="F1233" s="108" t="s">
        <v>5800</v>
      </c>
      <c r="G1233" s="108" t="s">
        <v>5801</v>
      </c>
      <c r="H1233" s="108" t="s">
        <v>5802</v>
      </c>
    </row>
    <row r="1234" spans="1:8" x14ac:dyDescent="0.3">
      <c r="A1234" s="108" t="s">
        <v>5803</v>
      </c>
      <c r="B1234" s="108" t="s">
        <v>967</v>
      </c>
      <c r="C1234" s="108" t="s">
        <v>5206</v>
      </c>
      <c r="D1234" s="108" t="s">
        <v>1880</v>
      </c>
      <c r="E1234" s="108" t="s">
        <v>970</v>
      </c>
      <c r="F1234" s="108" t="s">
        <v>5804</v>
      </c>
      <c r="G1234" s="108" t="s">
        <v>5805</v>
      </c>
      <c r="H1234" s="108" t="s">
        <v>5806</v>
      </c>
    </row>
    <row r="1235" spans="1:8" x14ac:dyDescent="0.3">
      <c r="A1235" s="108" t="s">
        <v>5807</v>
      </c>
      <c r="B1235" s="108" t="s">
        <v>967</v>
      </c>
      <c r="C1235" s="108" t="s">
        <v>5206</v>
      </c>
      <c r="D1235" s="108" t="s">
        <v>1880</v>
      </c>
      <c r="E1235" s="108" t="s">
        <v>970</v>
      </c>
      <c r="F1235" s="108" t="s">
        <v>5808</v>
      </c>
      <c r="G1235" s="108" t="s">
        <v>5809</v>
      </c>
      <c r="H1235" s="108" t="s">
        <v>5810</v>
      </c>
    </row>
    <row r="1236" spans="1:8" x14ac:dyDescent="0.3">
      <c r="A1236" s="108" t="s">
        <v>5811</v>
      </c>
      <c r="B1236" s="108" t="s">
        <v>967</v>
      </c>
      <c r="C1236" s="108" t="s">
        <v>5206</v>
      </c>
      <c r="D1236" s="108" t="s">
        <v>1880</v>
      </c>
      <c r="E1236" s="108" t="s">
        <v>970</v>
      </c>
      <c r="F1236" s="108" t="s">
        <v>5812</v>
      </c>
      <c r="G1236" s="108" t="s">
        <v>5813</v>
      </c>
      <c r="H1236" s="108" t="s">
        <v>5814</v>
      </c>
    </row>
    <row r="1237" spans="1:8" x14ac:dyDescent="0.3">
      <c r="A1237" s="108" t="s">
        <v>5815</v>
      </c>
      <c r="B1237" s="108" t="s">
        <v>967</v>
      </c>
      <c r="C1237" s="108" t="s">
        <v>5206</v>
      </c>
      <c r="D1237" s="108" t="s">
        <v>1880</v>
      </c>
      <c r="E1237" s="108" t="s">
        <v>970</v>
      </c>
      <c r="F1237" s="108" t="s">
        <v>5816</v>
      </c>
      <c r="G1237" s="108" t="s">
        <v>5817</v>
      </c>
      <c r="H1237" s="108" t="s">
        <v>5818</v>
      </c>
    </row>
    <row r="1238" spans="1:8" x14ac:dyDescent="0.3">
      <c r="A1238" s="108" t="s">
        <v>5819</v>
      </c>
      <c r="B1238" s="108" t="s">
        <v>967</v>
      </c>
      <c r="C1238" s="108" t="s">
        <v>5206</v>
      </c>
      <c r="D1238" s="108" t="s">
        <v>1880</v>
      </c>
      <c r="E1238" s="108" t="s">
        <v>970</v>
      </c>
      <c r="F1238" s="108" t="s">
        <v>5820</v>
      </c>
      <c r="G1238" s="108" t="s">
        <v>5821</v>
      </c>
      <c r="H1238" s="108" t="s">
        <v>5822</v>
      </c>
    </row>
    <row r="1239" spans="1:8" x14ac:dyDescent="0.3">
      <c r="A1239" s="108" t="s">
        <v>5823</v>
      </c>
      <c r="B1239" s="108" t="s">
        <v>967</v>
      </c>
      <c r="C1239" s="108" t="s">
        <v>5206</v>
      </c>
      <c r="D1239" s="108" t="s">
        <v>1880</v>
      </c>
      <c r="E1239" s="108" t="s">
        <v>970</v>
      </c>
      <c r="F1239" s="108" t="s">
        <v>5824</v>
      </c>
      <c r="G1239" s="108" t="s">
        <v>5825</v>
      </c>
      <c r="H1239" s="108" t="s">
        <v>5826</v>
      </c>
    </row>
    <row r="1240" spans="1:8" x14ac:dyDescent="0.3">
      <c r="A1240" s="108" t="s">
        <v>5827</v>
      </c>
      <c r="B1240" s="108" t="s">
        <v>967</v>
      </c>
      <c r="C1240" s="108" t="s">
        <v>5206</v>
      </c>
      <c r="D1240" s="108" t="s">
        <v>1880</v>
      </c>
      <c r="E1240" s="108" t="s">
        <v>970</v>
      </c>
      <c r="F1240" s="108" t="s">
        <v>5828</v>
      </c>
      <c r="G1240" s="108" t="s">
        <v>5829</v>
      </c>
      <c r="H1240" s="108" t="s">
        <v>5830</v>
      </c>
    </row>
    <row r="1241" spans="1:8" x14ac:dyDescent="0.3">
      <c r="A1241" s="108" t="s">
        <v>5831</v>
      </c>
      <c r="B1241" s="108" t="s">
        <v>967</v>
      </c>
      <c r="C1241" s="108" t="s">
        <v>5206</v>
      </c>
      <c r="D1241" s="108" t="s">
        <v>1880</v>
      </c>
      <c r="E1241" s="108" t="s">
        <v>970</v>
      </c>
      <c r="F1241" s="108" t="s">
        <v>5832</v>
      </c>
      <c r="G1241" s="108" t="s">
        <v>5833</v>
      </c>
      <c r="H1241" s="108" t="s">
        <v>5834</v>
      </c>
    </row>
    <row r="1242" spans="1:8" x14ac:dyDescent="0.3">
      <c r="A1242" s="108" t="s">
        <v>5835</v>
      </c>
      <c r="B1242" s="108" t="s">
        <v>967</v>
      </c>
      <c r="C1242" s="108" t="s">
        <v>5206</v>
      </c>
      <c r="D1242" s="108" t="s">
        <v>1880</v>
      </c>
      <c r="E1242" s="108" t="s">
        <v>970</v>
      </c>
      <c r="F1242" s="108" t="s">
        <v>5836</v>
      </c>
      <c r="G1242" s="108" t="s">
        <v>5837</v>
      </c>
      <c r="H1242" s="108" t="s">
        <v>5838</v>
      </c>
    </row>
    <row r="1243" spans="1:8" x14ac:dyDescent="0.3">
      <c r="A1243" s="108" t="s">
        <v>5839</v>
      </c>
      <c r="B1243" s="108" t="s">
        <v>967</v>
      </c>
      <c r="C1243" s="108" t="s">
        <v>5206</v>
      </c>
      <c r="D1243" s="108" t="s">
        <v>1880</v>
      </c>
      <c r="E1243" s="108" t="s">
        <v>970</v>
      </c>
      <c r="F1243" s="108" t="s">
        <v>5840</v>
      </c>
      <c r="G1243" s="108" t="s">
        <v>5841</v>
      </c>
      <c r="H1243" s="108" t="s">
        <v>5842</v>
      </c>
    </row>
    <row r="1244" spans="1:8" x14ac:dyDescent="0.3">
      <c r="A1244" s="108" t="s">
        <v>5843</v>
      </c>
      <c r="B1244" s="108" t="s">
        <v>967</v>
      </c>
      <c r="C1244" s="108" t="s">
        <v>5206</v>
      </c>
      <c r="D1244" s="108" t="s">
        <v>1880</v>
      </c>
      <c r="E1244" s="108" t="s">
        <v>970</v>
      </c>
      <c r="F1244" s="108" t="s">
        <v>5844</v>
      </c>
      <c r="G1244" s="108" t="s">
        <v>5845</v>
      </c>
      <c r="H1244" s="108" t="s">
        <v>5607</v>
      </c>
    </row>
    <row r="1245" spans="1:8" x14ac:dyDescent="0.3">
      <c r="A1245" s="108" t="s">
        <v>5846</v>
      </c>
      <c r="B1245" s="108" t="s">
        <v>967</v>
      </c>
      <c r="C1245" s="108" t="s">
        <v>5206</v>
      </c>
      <c r="D1245" s="108" t="s">
        <v>1880</v>
      </c>
      <c r="E1245" s="108" t="s">
        <v>970</v>
      </c>
      <c r="F1245" s="108" t="s">
        <v>5847</v>
      </c>
      <c r="G1245" s="108" t="s">
        <v>5848</v>
      </c>
      <c r="H1245" s="108" t="s">
        <v>5849</v>
      </c>
    </row>
    <row r="1246" spans="1:8" x14ac:dyDescent="0.3">
      <c r="A1246" s="108" t="s">
        <v>5850</v>
      </c>
      <c r="B1246" s="108" t="s">
        <v>967</v>
      </c>
      <c r="C1246" s="108" t="s">
        <v>5206</v>
      </c>
      <c r="D1246" s="108" t="s">
        <v>1880</v>
      </c>
      <c r="E1246" s="108" t="s">
        <v>970</v>
      </c>
      <c r="F1246" s="108" t="s">
        <v>5851</v>
      </c>
      <c r="G1246" s="108" t="s">
        <v>5852</v>
      </c>
      <c r="H1246" s="108" t="s">
        <v>5853</v>
      </c>
    </row>
    <row r="1247" spans="1:8" x14ac:dyDescent="0.3">
      <c r="A1247" s="108" t="s">
        <v>5854</v>
      </c>
      <c r="B1247" s="108" t="s">
        <v>967</v>
      </c>
      <c r="C1247" s="108" t="s">
        <v>5206</v>
      </c>
      <c r="D1247" s="108" t="s">
        <v>1880</v>
      </c>
      <c r="E1247" s="108" t="s">
        <v>970</v>
      </c>
      <c r="F1247" s="108" t="s">
        <v>5855</v>
      </c>
      <c r="G1247" s="108" t="s">
        <v>5856</v>
      </c>
      <c r="H1247" s="108" t="s">
        <v>5857</v>
      </c>
    </row>
    <row r="1248" spans="1:8" x14ac:dyDescent="0.3">
      <c r="A1248" s="108" t="s">
        <v>5858</v>
      </c>
      <c r="B1248" s="108" t="s">
        <v>967</v>
      </c>
      <c r="C1248" s="108" t="s">
        <v>5206</v>
      </c>
      <c r="D1248" s="108" t="s">
        <v>1880</v>
      </c>
      <c r="E1248" s="108" t="s">
        <v>970</v>
      </c>
      <c r="F1248" s="108" t="s">
        <v>5859</v>
      </c>
      <c r="G1248" s="108" t="s">
        <v>5860</v>
      </c>
      <c r="H1248" s="108" t="s">
        <v>5861</v>
      </c>
    </row>
    <row r="1249" spans="1:8" x14ac:dyDescent="0.3">
      <c r="A1249" s="108" t="s">
        <v>5862</v>
      </c>
      <c r="B1249" s="108" t="s">
        <v>967</v>
      </c>
      <c r="C1249" s="108" t="s">
        <v>5206</v>
      </c>
      <c r="D1249" s="108" t="s">
        <v>1880</v>
      </c>
      <c r="E1249" s="108" t="s">
        <v>970</v>
      </c>
      <c r="F1249" s="108" t="s">
        <v>5863</v>
      </c>
      <c r="G1249" s="108" t="s">
        <v>5864</v>
      </c>
      <c r="H1249" s="108" t="s">
        <v>5865</v>
      </c>
    </row>
    <row r="1250" spans="1:8" x14ac:dyDescent="0.3">
      <c r="A1250" s="108" t="s">
        <v>5866</v>
      </c>
      <c r="B1250" s="108" t="s">
        <v>967</v>
      </c>
      <c r="C1250" s="108" t="s">
        <v>5206</v>
      </c>
      <c r="D1250" s="108" t="s">
        <v>1880</v>
      </c>
      <c r="E1250" s="108" t="s">
        <v>970</v>
      </c>
      <c r="F1250" s="108" t="s">
        <v>5867</v>
      </c>
      <c r="G1250" s="108" t="s">
        <v>5868</v>
      </c>
      <c r="H1250" s="108" t="s">
        <v>5869</v>
      </c>
    </row>
    <row r="1251" spans="1:8" x14ac:dyDescent="0.3">
      <c r="A1251" s="108" t="s">
        <v>5870</v>
      </c>
      <c r="B1251" s="108" t="s">
        <v>967</v>
      </c>
      <c r="C1251" s="108" t="s">
        <v>5206</v>
      </c>
      <c r="D1251" s="108" t="s">
        <v>1880</v>
      </c>
      <c r="E1251" s="108" t="s">
        <v>970</v>
      </c>
      <c r="F1251" s="108" t="s">
        <v>5871</v>
      </c>
      <c r="G1251" s="108" t="s">
        <v>5872</v>
      </c>
      <c r="H1251" s="108" t="s">
        <v>5873</v>
      </c>
    </row>
    <row r="1252" spans="1:8" x14ac:dyDescent="0.3">
      <c r="A1252" s="108" t="s">
        <v>5874</v>
      </c>
      <c r="B1252" s="108" t="s">
        <v>967</v>
      </c>
      <c r="C1252" s="108" t="s">
        <v>5206</v>
      </c>
      <c r="D1252" s="108" t="s">
        <v>1880</v>
      </c>
      <c r="E1252" s="108" t="s">
        <v>970</v>
      </c>
      <c r="F1252" s="108" t="s">
        <v>5875</v>
      </c>
      <c r="G1252" s="108" t="s">
        <v>5876</v>
      </c>
      <c r="H1252" s="108" t="s">
        <v>5877</v>
      </c>
    </row>
    <row r="1253" spans="1:8" x14ac:dyDescent="0.3">
      <c r="A1253" s="108" t="s">
        <v>5878</v>
      </c>
      <c r="B1253" s="108" t="s">
        <v>967</v>
      </c>
      <c r="C1253" s="108" t="s">
        <v>5206</v>
      </c>
      <c r="D1253" s="108" t="s">
        <v>1880</v>
      </c>
      <c r="E1253" s="108" t="s">
        <v>970</v>
      </c>
      <c r="F1253" s="108" t="s">
        <v>5879</v>
      </c>
      <c r="G1253" s="108" t="s">
        <v>5880</v>
      </c>
      <c r="H1253" s="108" t="s">
        <v>5881</v>
      </c>
    </row>
    <row r="1254" spans="1:8" x14ac:dyDescent="0.3">
      <c r="A1254" s="108" t="s">
        <v>5882</v>
      </c>
      <c r="B1254" s="108" t="s">
        <v>967</v>
      </c>
      <c r="C1254" s="108" t="s">
        <v>5206</v>
      </c>
      <c r="D1254" s="108" t="s">
        <v>1880</v>
      </c>
      <c r="E1254" s="108" t="s">
        <v>970</v>
      </c>
      <c r="F1254" s="108" t="s">
        <v>5883</v>
      </c>
      <c r="G1254" s="108" t="s">
        <v>5884</v>
      </c>
      <c r="H1254" s="108" t="s">
        <v>5885</v>
      </c>
    </row>
    <row r="1255" spans="1:8" x14ac:dyDescent="0.3">
      <c r="A1255" s="108" t="s">
        <v>5886</v>
      </c>
      <c r="B1255" s="108" t="s">
        <v>967</v>
      </c>
      <c r="C1255" s="108" t="s">
        <v>5206</v>
      </c>
      <c r="D1255" s="108" t="s">
        <v>1880</v>
      </c>
      <c r="E1255" s="108" t="s">
        <v>970</v>
      </c>
      <c r="F1255" s="108" t="s">
        <v>5887</v>
      </c>
      <c r="G1255" s="108" t="s">
        <v>5888</v>
      </c>
      <c r="H1255" s="108" t="s">
        <v>5889</v>
      </c>
    </row>
    <row r="1256" spans="1:8" x14ac:dyDescent="0.3">
      <c r="A1256" s="108" t="s">
        <v>5890</v>
      </c>
      <c r="B1256" s="108" t="s">
        <v>967</v>
      </c>
      <c r="C1256" s="108" t="s">
        <v>5206</v>
      </c>
      <c r="D1256" s="108" t="s">
        <v>1880</v>
      </c>
      <c r="E1256" s="108" t="s">
        <v>970</v>
      </c>
      <c r="F1256" s="108" t="s">
        <v>5891</v>
      </c>
      <c r="G1256" s="108" t="s">
        <v>5892</v>
      </c>
      <c r="H1256" s="108" t="s">
        <v>5893</v>
      </c>
    </row>
    <row r="1257" spans="1:8" x14ac:dyDescent="0.3">
      <c r="A1257" s="108" t="s">
        <v>5894</v>
      </c>
      <c r="B1257" s="108" t="s">
        <v>967</v>
      </c>
      <c r="C1257" s="108" t="s">
        <v>5206</v>
      </c>
      <c r="D1257" s="108" t="s">
        <v>1880</v>
      </c>
      <c r="E1257" s="108" t="s">
        <v>970</v>
      </c>
      <c r="F1257" s="108" t="s">
        <v>5895</v>
      </c>
      <c r="G1257" s="108" t="s">
        <v>5896</v>
      </c>
      <c r="H1257" s="108" t="s">
        <v>5897</v>
      </c>
    </row>
    <row r="1258" spans="1:8" x14ac:dyDescent="0.3">
      <c r="A1258" s="108" t="s">
        <v>5898</v>
      </c>
      <c r="B1258" s="108" t="s">
        <v>967</v>
      </c>
      <c r="C1258" s="108" t="s">
        <v>5206</v>
      </c>
      <c r="D1258" s="108" t="s">
        <v>1880</v>
      </c>
      <c r="E1258" s="108" t="s">
        <v>970</v>
      </c>
      <c r="F1258" s="108" t="s">
        <v>5899</v>
      </c>
      <c r="G1258" s="108" t="s">
        <v>5900</v>
      </c>
      <c r="H1258" s="108" t="s">
        <v>5901</v>
      </c>
    </row>
    <row r="1259" spans="1:8" x14ac:dyDescent="0.3">
      <c r="A1259" s="108" t="s">
        <v>5902</v>
      </c>
      <c r="B1259" s="108" t="s">
        <v>967</v>
      </c>
      <c r="C1259" s="108" t="s">
        <v>5206</v>
      </c>
      <c r="D1259" s="108" t="s">
        <v>1880</v>
      </c>
      <c r="E1259" s="108" t="s">
        <v>970</v>
      </c>
      <c r="F1259" s="108" t="s">
        <v>5903</v>
      </c>
      <c r="G1259" s="108" t="s">
        <v>5904</v>
      </c>
      <c r="H1259" s="108" t="s">
        <v>5905</v>
      </c>
    </row>
    <row r="1260" spans="1:8" x14ac:dyDescent="0.3">
      <c r="A1260" s="108" t="s">
        <v>5906</v>
      </c>
      <c r="B1260" s="108" t="s">
        <v>967</v>
      </c>
      <c r="C1260" s="108" t="s">
        <v>5206</v>
      </c>
      <c r="D1260" s="108" t="s">
        <v>1880</v>
      </c>
      <c r="E1260" s="108" t="s">
        <v>970</v>
      </c>
      <c r="F1260" s="108" t="s">
        <v>5907</v>
      </c>
      <c r="G1260" s="108" t="s">
        <v>5908</v>
      </c>
      <c r="H1260" s="108" t="s">
        <v>5909</v>
      </c>
    </row>
    <row r="1261" spans="1:8" x14ac:dyDescent="0.3">
      <c r="A1261" s="108" t="s">
        <v>5910</v>
      </c>
      <c r="B1261" s="108" t="s">
        <v>967</v>
      </c>
      <c r="C1261" s="108" t="s">
        <v>5206</v>
      </c>
      <c r="D1261" s="108" t="s">
        <v>1880</v>
      </c>
      <c r="E1261" s="108" t="s">
        <v>970</v>
      </c>
      <c r="F1261" s="108" t="s">
        <v>5911</v>
      </c>
      <c r="G1261" s="108" t="s">
        <v>5912</v>
      </c>
      <c r="H1261" s="108" t="s">
        <v>5913</v>
      </c>
    </row>
    <row r="1262" spans="1:8" x14ac:dyDescent="0.3">
      <c r="A1262" s="108" t="s">
        <v>5914</v>
      </c>
      <c r="B1262" s="108" t="s">
        <v>967</v>
      </c>
      <c r="C1262" s="108" t="s">
        <v>5206</v>
      </c>
      <c r="D1262" s="108" t="s">
        <v>1880</v>
      </c>
      <c r="E1262" s="108" t="s">
        <v>970</v>
      </c>
      <c r="F1262" s="108" t="s">
        <v>5915</v>
      </c>
      <c r="G1262" s="108" t="s">
        <v>5916</v>
      </c>
      <c r="H1262" s="108" t="s">
        <v>5917</v>
      </c>
    </row>
    <row r="1263" spans="1:8" x14ac:dyDescent="0.3">
      <c r="A1263" s="108" t="s">
        <v>5918</v>
      </c>
      <c r="B1263" s="108" t="s">
        <v>967</v>
      </c>
      <c r="C1263" s="108" t="s">
        <v>5206</v>
      </c>
      <c r="D1263" s="108" t="s">
        <v>1880</v>
      </c>
      <c r="E1263" s="108" t="s">
        <v>970</v>
      </c>
      <c r="F1263" s="108" t="s">
        <v>5919</v>
      </c>
      <c r="G1263" s="108" t="s">
        <v>5920</v>
      </c>
      <c r="H1263" s="108" t="s">
        <v>5921</v>
      </c>
    </row>
    <row r="1264" spans="1:8" x14ac:dyDescent="0.3">
      <c r="A1264" s="108" t="s">
        <v>5922</v>
      </c>
      <c r="B1264" s="108" t="s">
        <v>967</v>
      </c>
      <c r="C1264" s="108" t="s">
        <v>5206</v>
      </c>
      <c r="D1264" s="108" t="s">
        <v>1880</v>
      </c>
      <c r="E1264" s="108" t="s">
        <v>970</v>
      </c>
      <c r="F1264" s="108" t="s">
        <v>5923</v>
      </c>
      <c r="G1264" s="108" t="s">
        <v>5924</v>
      </c>
      <c r="H1264" s="108" t="s">
        <v>5925</v>
      </c>
    </row>
    <row r="1265" spans="1:8" x14ac:dyDescent="0.3">
      <c r="A1265" s="108" t="s">
        <v>5926</v>
      </c>
      <c r="B1265" s="108" t="s">
        <v>967</v>
      </c>
      <c r="C1265" s="108" t="s">
        <v>5206</v>
      </c>
      <c r="D1265" s="108" t="s">
        <v>1880</v>
      </c>
      <c r="E1265" s="108" t="s">
        <v>970</v>
      </c>
      <c r="F1265" s="108" t="s">
        <v>5927</v>
      </c>
      <c r="G1265" s="108" t="s">
        <v>5928</v>
      </c>
      <c r="H1265" s="108" t="s">
        <v>5929</v>
      </c>
    </row>
    <row r="1266" spans="1:8" x14ac:dyDescent="0.3">
      <c r="A1266" s="108" t="s">
        <v>5930</v>
      </c>
      <c r="B1266" s="108" t="s">
        <v>967</v>
      </c>
      <c r="C1266" s="108" t="s">
        <v>5206</v>
      </c>
      <c r="D1266" s="108" t="s">
        <v>1880</v>
      </c>
      <c r="E1266" s="108" t="s">
        <v>970</v>
      </c>
      <c r="F1266" s="108" t="s">
        <v>5931</v>
      </c>
      <c r="G1266" s="108" t="s">
        <v>5932</v>
      </c>
      <c r="H1266" s="108" t="s">
        <v>5933</v>
      </c>
    </row>
    <row r="1267" spans="1:8" x14ac:dyDescent="0.3">
      <c r="A1267" s="108" t="s">
        <v>5934</v>
      </c>
      <c r="B1267" s="108" t="s">
        <v>967</v>
      </c>
      <c r="C1267" s="108" t="s">
        <v>5206</v>
      </c>
      <c r="D1267" s="108" t="s">
        <v>1880</v>
      </c>
      <c r="E1267" s="108" t="s">
        <v>970</v>
      </c>
      <c r="F1267" s="108" t="s">
        <v>5935</v>
      </c>
      <c r="G1267" s="108" t="s">
        <v>5936</v>
      </c>
      <c r="H1267" s="108" t="s">
        <v>5937</v>
      </c>
    </row>
    <row r="1268" spans="1:8" x14ac:dyDescent="0.3">
      <c r="A1268" s="108" t="s">
        <v>5938</v>
      </c>
      <c r="B1268" s="108" t="s">
        <v>967</v>
      </c>
      <c r="C1268" s="108" t="s">
        <v>5206</v>
      </c>
      <c r="D1268" s="108" t="s">
        <v>1880</v>
      </c>
      <c r="E1268" s="108" t="s">
        <v>2445</v>
      </c>
      <c r="F1268" s="108" t="s">
        <v>5939</v>
      </c>
      <c r="G1268" s="108" t="s">
        <v>5940</v>
      </c>
      <c r="H1268" s="108" t="s">
        <v>5519</v>
      </c>
    </row>
    <row r="1269" spans="1:8" x14ac:dyDescent="0.3">
      <c r="A1269" s="108" t="s">
        <v>5941</v>
      </c>
      <c r="B1269" s="108" t="s">
        <v>967</v>
      </c>
      <c r="C1269" s="108" t="s">
        <v>5206</v>
      </c>
      <c r="D1269" s="108" t="s">
        <v>1880</v>
      </c>
      <c r="E1269" s="108" t="s">
        <v>970</v>
      </c>
      <c r="F1269" s="108" t="s">
        <v>5942</v>
      </c>
      <c r="G1269" s="108" t="s">
        <v>5943</v>
      </c>
      <c r="H1269" s="108" t="s">
        <v>5519</v>
      </c>
    </row>
    <row r="1270" spans="1:8" x14ac:dyDescent="0.3">
      <c r="A1270" s="108" t="s">
        <v>5944</v>
      </c>
      <c r="B1270" s="108" t="s">
        <v>967</v>
      </c>
      <c r="C1270" s="108" t="s">
        <v>5206</v>
      </c>
      <c r="D1270" s="108" t="s">
        <v>1880</v>
      </c>
      <c r="E1270" s="108" t="s">
        <v>970</v>
      </c>
      <c r="F1270" s="108" t="s">
        <v>5945</v>
      </c>
      <c r="G1270" s="108" t="s">
        <v>5946</v>
      </c>
      <c r="H1270" s="108" t="s">
        <v>5947</v>
      </c>
    </row>
    <row r="1271" spans="1:8" x14ac:dyDescent="0.3">
      <c r="A1271" s="108" t="s">
        <v>5948</v>
      </c>
      <c r="B1271" s="108" t="s">
        <v>967</v>
      </c>
      <c r="C1271" s="108" t="s">
        <v>5206</v>
      </c>
      <c r="D1271" s="108" t="s">
        <v>1880</v>
      </c>
      <c r="E1271" s="108" t="s">
        <v>970</v>
      </c>
      <c r="F1271" s="108" t="s">
        <v>5949</v>
      </c>
      <c r="G1271" s="108" t="s">
        <v>5950</v>
      </c>
      <c r="H1271" s="108" t="s">
        <v>5951</v>
      </c>
    </row>
    <row r="1272" spans="1:8" x14ac:dyDescent="0.3">
      <c r="A1272" s="108" t="s">
        <v>5952</v>
      </c>
      <c r="B1272" s="108" t="s">
        <v>967</v>
      </c>
      <c r="C1272" s="108" t="s">
        <v>5206</v>
      </c>
      <c r="D1272" s="108" t="s">
        <v>1880</v>
      </c>
      <c r="E1272" s="108" t="s">
        <v>970</v>
      </c>
      <c r="F1272" s="108" t="s">
        <v>5953</v>
      </c>
      <c r="G1272" s="108" t="s">
        <v>5954</v>
      </c>
      <c r="H1272" s="108" t="s">
        <v>5955</v>
      </c>
    </row>
    <row r="1273" spans="1:8" x14ac:dyDescent="0.3">
      <c r="A1273" s="108" t="s">
        <v>5956</v>
      </c>
      <c r="B1273" s="108" t="s">
        <v>967</v>
      </c>
      <c r="C1273" s="108" t="s">
        <v>5206</v>
      </c>
      <c r="D1273" s="108" t="s">
        <v>1880</v>
      </c>
      <c r="E1273" s="108" t="s">
        <v>970</v>
      </c>
      <c r="F1273" s="108" t="s">
        <v>5957</v>
      </c>
      <c r="G1273" s="108" t="s">
        <v>5958</v>
      </c>
      <c r="H1273" s="108" t="s">
        <v>5959</v>
      </c>
    </row>
    <row r="1274" spans="1:8" x14ac:dyDescent="0.3">
      <c r="A1274" s="108" t="s">
        <v>5960</v>
      </c>
      <c r="B1274" s="108" t="s">
        <v>967</v>
      </c>
      <c r="C1274" s="108" t="s">
        <v>5206</v>
      </c>
      <c r="D1274" s="108" t="s">
        <v>1880</v>
      </c>
      <c r="E1274" s="108" t="s">
        <v>970</v>
      </c>
      <c r="F1274" s="108" t="s">
        <v>5961</v>
      </c>
      <c r="G1274" s="108" t="s">
        <v>5962</v>
      </c>
      <c r="H1274" s="108" t="s">
        <v>5963</v>
      </c>
    </row>
    <row r="1275" spans="1:8" x14ac:dyDescent="0.3">
      <c r="A1275" s="108" t="s">
        <v>5964</v>
      </c>
      <c r="B1275" s="108" t="s">
        <v>967</v>
      </c>
      <c r="C1275" s="108" t="s">
        <v>5206</v>
      </c>
      <c r="D1275" s="108" t="s">
        <v>1880</v>
      </c>
      <c r="E1275" s="108" t="s">
        <v>970</v>
      </c>
      <c r="F1275" s="108" t="s">
        <v>5965</v>
      </c>
      <c r="G1275" s="108" t="s">
        <v>5966</v>
      </c>
      <c r="H1275" s="108" t="s">
        <v>5963</v>
      </c>
    </row>
    <row r="1276" spans="1:8" x14ac:dyDescent="0.3">
      <c r="A1276" s="108" t="s">
        <v>5967</v>
      </c>
      <c r="B1276" s="108" t="s">
        <v>967</v>
      </c>
      <c r="C1276" s="108" t="s">
        <v>5206</v>
      </c>
      <c r="D1276" s="108" t="s">
        <v>1880</v>
      </c>
      <c r="E1276" s="108" t="s">
        <v>970</v>
      </c>
      <c r="F1276" s="108" t="s">
        <v>5968</v>
      </c>
      <c r="G1276" s="108" t="s">
        <v>5969</v>
      </c>
      <c r="H1276" s="108" t="s">
        <v>5970</v>
      </c>
    </row>
    <row r="1277" spans="1:8" x14ac:dyDescent="0.3">
      <c r="A1277" s="108" t="s">
        <v>5971</v>
      </c>
      <c r="B1277" s="108" t="s">
        <v>967</v>
      </c>
      <c r="C1277" s="108" t="s">
        <v>5206</v>
      </c>
      <c r="D1277" s="108" t="s">
        <v>1880</v>
      </c>
      <c r="E1277" s="108" t="s">
        <v>970</v>
      </c>
      <c r="F1277" s="108" t="s">
        <v>5972</v>
      </c>
      <c r="G1277" s="108" t="s">
        <v>5973</v>
      </c>
      <c r="H1277" s="108" t="s">
        <v>5974</v>
      </c>
    </row>
    <row r="1278" spans="1:8" x14ac:dyDescent="0.3">
      <c r="A1278" s="108" t="s">
        <v>5975</v>
      </c>
      <c r="B1278" s="108" t="s">
        <v>967</v>
      </c>
      <c r="C1278" s="108" t="s">
        <v>5206</v>
      </c>
      <c r="D1278" s="108" t="s">
        <v>1880</v>
      </c>
      <c r="E1278" s="108" t="s">
        <v>970</v>
      </c>
      <c r="F1278" s="108" t="s">
        <v>5976</v>
      </c>
      <c r="G1278" s="108" t="s">
        <v>5977</v>
      </c>
      <c r="H1278" s="108" t="s">
        <v>5210</v>
      </c>
    </row>
    <row r="1279" spans="1:8" x14ac:dyDescent="0.3">
      <c r="A1279" s="108" t="s">
        <v>5978</v>
      </c>
      <c r="B1279" s="108" t="s">
        <v>967</v>
      </c>
      <c r="C1279" s="108" t="s">
        <v>5206</v>
      </c>
      <c r="D1279" s="108" t="s">
        <v>1880</v>
      </c>
      <c r="E1279" s="108" t="s">
        <v>970</v>
      </c>
      <c r="F1279" s="108" t="s">
        <v>5979</v>
      </c>
      <c r="G1279" s="108" t="s">
        <v>5980</v>
      </c>
      <c r="H1279" s="108" t="s">
        <v>5981</v>
      </c>
    </row>
    <row r="1280" spans="1:8" x14ac:dyDescent="0.3">
      <c r="A1280" s="108" t="s">
        <v>5982</v>
      </c>
      <c r="B1280" s="108" t="s">
        <v>967</v>
      </c>
      <c r="C1280" s="108" t="s">
        <v>5206</v>
      </c>
      <c r="D1280" s="108" t="s">
        <v>1880</v>
      </c>
      <c r="E1280" s="108" t="s">
        <v>970</v>
      </c>
      <c r="F1280" s="108" t="s">
        <v>5983</v>
      </c>
      <c r="G1280" s="108" t="s">
        <v>5984</v>
      </c>
      <c r="H1280" s="108" t="s">
        <v>5981</v>
      </c>
    </row>
    <row r="1281" spans="1:8" x14ac:dyDescent="0.3">
      <c r="A1281" s="108" t="s">
        <v>5985</v>
      </c>
      <c r="B1281" s="108" t="s">
        <v>967</v>
      </c>
      <c r="C1281" s="108" t="s">
        <v>5206</v>
      </c>
      <c r="D1281" s="108" t="s">
        <v>1880</v>
      </c>
      <c r="E1281" s="108" t="s">
        <v>970</v>
      </c>
      <c r="F1281" s="108" t="s">
        <v>5986</v>
      </c>
      <c r="G1281" s="108" t="s">
        <v>5987</v>
      </c>
      <c r="H1281" s="108" t="s">
        <v>5988</v>
      </c>
    </row>
    <row r="1282" spans="1:8" x14ac:dyDescent="0.3">
      <c r="A1282" s="108" t="s">
        <v>5989</v>
      </c>
      <c r="B1282" s="108" t="s">
        <v>967</v>
      </c>
      <c r="C1282" s="108" t="s">
        <v>5206</v>
      </c>
      <c r="D1282" s="108" t="s">
        <v>1880</v>
      </c>
      <c r="E1282" s="108" t="s">
        <v>970</v>
      </c>
      <c r="F1282" s="108" t="s">
        <v>5990</v>
      </c>
      <c r="G1282" s="108" t="s">
        <v>5991</v>
      </c>
      <c r="H1282" s="108" t="s">
        <v>5992</v>
      </c>
    </row>
    <row r="1283" spans="1:8" x14ac:dyDescent="0.3">
      <c r="A1283" s="108" t="s">
        <v>5993</v>
      </c>
      <c r="B1283" s="108" t="s">
        <v>967</v>
      </c>
      <c r="C1283" s="108" t="s">
        <v>5206</v>
      </c>
      <c r="D1283" s="108" t="s">
        <v>1880</v>
      </c>
      <c r="E1283" s="108" t="s">
        <v>970</v>
      </c>
      <c r="F1283" s="108" t="s">
        <v>5994</v>
      </c>
      <c r="G1283" s="108" t="s">
        <v>5995</v>
      </c>
      <c r="H1283" s="108" t="s">
        <v>5992</v>
      </c>
    </row>
    <row r="1284" spans="1:8" x14ac:dyDescent="0.3">
      <c r="A1284" s="108" t="s">
        <v>5996</v>
      </c>
      <c r="B1284" s="108" t="s">
        <v>967</v>
      </c>
      <c r="C1284" s="108" t="s">
        <v>5206</v>
      </c>
      <c r="D1284" s="108" t="s">
        <v>1880</v>
      </c>
      <c r="E1284" s="108" t="s">
        <v>970</v>
      </c>
      <c r="F1284" s="108" t="s">
        <v>5997</v>
      </c>
      <c r="G1284" s="108" t="s">
        <v>5998</v>
      </c>
      <c r="H1284" s="108" t="s">
        <v>5999</v>
      </c>
    </row>
    <row r="1285" spans="1:8" x14ac:dyDescent="0.3">
      <c r="A1285" s="108" t="s">
        <v>6000</v>
      </c>
      <c r="B1285" s="108" t="s">
        <v>967</v>
      </c>
      <c r="C1285" s="108" t="s">
        <v>5206</v>
      </c>
      <c r="D1285" s="108" t="s">
        <v>1880</v>
      </c>
      <c r="E1285" s="108" t="s">
        <v>970</v>
      </c>
      <c r="F1285" s="108" t="s">
        <v>6001</v>
      </c>
      <c r="G1285" s="108" t="s">
        <v>6002</v>
      </c>
      <c r="H1285" s="108" t="s">
        <v>6003</v>
      </c>
    </row>
    <row r="1286" spans="1:8" x14ac:dyDescent="0.3">
      <c r="A1286" s="108" t="s">
        <v>6004</v>
      </c>
      <c r="B1286" s="108" t="s">
        <v>967</v>
      </c>
      <c r="C1286" s="108" t="s">
        <v>5206</v>
      </c>
      <c r="D1286" s="108" t="s">
        <v>1880</v>
      </c>
      <c r="E1286" s="108" t="s">
        <v>970</v>
      </c>
      <c r="F1286" s="108" t="s">
        <v>6005</v>
      </c>
      <c r="G1286" s="108" t="s">
        <v>6006</v>
      </c>
      <c r="H1286" s="108" t="s">
        <v>6007</v>
      </c>
    </row>
    <row r="1287" spans="1:8" x14ac:dyDescent="0.3">
      <c r="A1287" s="108" t="s">
        <v>6008</v>
      </c>
      <c r="B1287" s="108" t="s">
        <v>967</v>
      </c>
      <c r="C1287" s="108" t="s">
        <v>6009</v>
      </c>
      <c r="D1287" s="108" t="s">
        <v>969</v>
      </c>
      <c r="E1287" s="108" t="s">
        <v>970</v>
      </c>
      <c r="F1287" s="108" t="s">
        <v>6010</v>
      </c>
      <c r="G1287" s="108" t="s">
        <v>6011</v>
      </c>
      <c r="H1287" s="108" t="s">
        <v>6012</v>
      </c>
    </row>
    <row r="1288" spans="1:8" x14ac:dyDescent="0.3">
      <c r="A1288" s="108" t="s">
        <v>6013</v>
      </c>
      <c r="B1288" s="108" t="s">
        <v>967</v>
      </c>
      <c r="C1288" s="108" t="s">
        <v>6009</v>
      </c>
      <c r="D1288" s="108" t="s">
        <v>969</v>
      </c>
      <c r="E1288" s="108" t="s">
        <v>970</v>
      </c>
      <c r="F1288" s="108" t="s">
        <v>6014</v>
      </c>
      <c r="G1288" s="108" t="s">
        <v>6015</v>
      </c>
      <c r="H1288" s="108" t="s">
        <v>6016</v>
      </c>
    </row>
    <row r="1289" spans="1:8" x14ac:dyDescent="0.3">
      <c r="A1289" s="108" t="s">
        <v>6017</v>
      </c>
      <c r="B1289" s="108" t="s">
        <v>967</v>
      </c>
      <c r="C1289" s="108" t="s">
        <v>6009</v>
      </c>
      <c r="D1289" s="108" t="s">
        <v>969</v>
      </c>
      <c r="E1289" s="108" t="s">
        <v>970</v>
      </c>
      <c r="F1289" s="108" t="s">
        <v>6018</v>
      </c>
      <c r="G1289" s="108" t="s">
        <v>6019</v>
      </c>
      <c r="H1289" s="108" t="s">
        <v>6020</v>
      </c>
    </row>
    <row r="1290" spans="1:8" x14ac:dyDescent="0.3">
      <c r="A1290" s="108" t="s">
        <v>6021</v>
      </c>
      <c r="B1290" s="108" t="s">
        <v>967</v>
      </c>
      <c r="C1290" s="108" t="s">
        <v>6009</v>
      </c>
      <c r="D1290" s="108" t="s">
        <v>969</v>
      </c>
      <c r="E1290" s="108" t="s">
        <v>970</v>
      </c>
      <c r="F1290" s="108" t="s">
        <v>6022</v>
      </c>
      <c r="G1290" s="108" t="s">
        <v>6023</v>
      </c>
      <c r="H1290" s="108" t="s">
        <v>6024</v>
      </c>
    </row>
    <row r="1291" spans="1:8" x14ac:dyDescent="0.3">
      <c r="A1291" s="108" t="s">
        <v>6025</v>
      </c>
      <c r="B1291" s="108" t="s">
        <v>967</v>
      </c>
      <c r="C1291" s="108" t="s">
        <v>6009</v>
      </c>
      <c r="D1291" s="108" t="s">
        <v>969</v>
      </c>
      <c r="E1291" s="108" t="s">
        <v>970</v>
      </c>
      <c r="F1291" s="108" t="s">
        <v>6026</v>
      </c>
      <c r="G1291" s="108" t="s">
        <v>6027</v>
      </c>
      <c r="H1291" s="108" t="s">
        <v>6028</v>
      </c>
    </row>
    <row r="1292" spans="1:8" x14ac:dyDescent="0.3">
      <c r="A1292" s="108" t="s">
        <v>6029</v>
      </c>
      <c r="B1292" s="108" t="s">
        <v>967</v>
      </c>
      <c r="C1292" s="108" t="s">
        <v>6009</v>
      </c>
      <c r="D1292" s="108" t="s">
        <v>969</v>
      </c>
      <c r="E1292" s="108" t="s">
        <v>970</v>
      </c>
      <c r="F1292" s="108" t="s">
        <v>6030</v>
      </c>
      <c r="G1292" s="108" t="s">
        <v>6031</v>
      </c>
      <c r="H1292" s="108" t="s">
        <v>6032</v>
      </c>
    </row>
    <row r="1293" spans="1:8" x14ac:dyDescent="0.3">
      <c r="A1293" s="108" t="s">
        <v>6033</v>
      </c>
      <c r="B1293" s="108" t="s">
        <v>967</v>
      </c>
      <c r="C1293" s="108" t="s">
        <v>6009</v>
      </c>
      <c r="D1293" s="108" t="s">
        <v>969</v>
      </c>
      <c r="E1293" s="108" t="s">
        <v>970</v>
      </c>
      <c r="F1293" s="108" t="s">
        <v>6034</v>
      </c>
      <c r="G1293" s="108" t="s">
        <v>6035</v>
      </c>
      <c r="H1293" s="108" t="s">
        <v>6036</v>
      </c>
    </row>
    <row r="1294" spans="1:8" x14ac:dyDescent="0.3">
      <c r="A1294" s="108" t="s">
        <v>6037</v>
      </c>
      <c r="B1294" s="108" t="s">
        <v>967</v>
      </c>
      <c r="C1294" s="108" t="s">
        <v>6009</v>
      </c>
      <c r="D1294" s="108" t="s">
        <v>969</v>
      </c>
      <c r="E1294" s="108" t="s">
        <v>970</v>
      </c>
      <c r="F1294" s="108" t="s">
        <v>6038</v>
      </c>
      <c r="G1294" s="108" t="s">
        <v>6039</v>
      </c>
      <c r="H1294" s="108" t="s">
        <v>6040</v>
      </c>
    </row>
    <row r="1295" spans="1:8" x14ac:dyDescent="0.3">
      <c r="A1295" s="108" t="s">
        <v>6041</v>
      </c>
      <c r="B1295" s="108" t="s">
        <v>967</v>
      </c>
      <c r="C1295" s="108" t="s">
        <v>6009</v>
      </c>
      <c r="D1295" s="108" t="s">
        <v>969</v>
      </c>
      <c r="E1295" s="108" t="s">
        <v>970</v>
      </c>
      <c r="F1295" s="108" t="s">
        <v>6042</v>
      </c>
      <c r="G1295" s="108" t="s">
        <v>6043</v>
      </c>
      <c r="H1295" s="108" t="s">
        <v>6044</v>
      </c>
    </row>
    <row r="1296" spans="1:8" x14ac:dyDescent="0.3">
      <c r="A1296" s="108" t="s">
        <v>6045</v>
      </c>
      <c r="B1296" s="108" t="s">
        <v>967</v>
      </c>
      <c r="C1296" s="108" t="s">
        <v>6009</v>
      </c>
      <c r="D1296" s="108" t="s">
        <v>969</v>
      </c>
      <c r="E1296" s="108" t="s">
        <v>970</v>
      </c>
      <c r="F1296" s="108" t="s">
        <v>6046</v>
      </c>
      <c r="G1296" s="108" t="s">
        <v>6047</v>
      </c>
      <c r="H1296" s="108" t="s">
        <v>6048</v>
      </c>
    </row>
    <row r="1297" spans="1:8" x14ac:dyDescent="0.3">
      <c r="A1297" s="108" t="s">
        <v>6049</v>
      </c>
      <c r="B1297" s="108" t="s">
        <v>967</v>
      </c>
      <c r="C1297" s="108" t="s">
        <v>6009</v>
      </c>
      <c r="D1297" s="108" t="s">
        <v>969</v>
      </c>
      <c r="E1297" s="108" t="s">
        <v>970</v>
      </c>
      <c r="F1297" s="108" t="s">
        <v>6050</v>
      </c>
      <c r="G1297" s="108" t="s">
        <v>6051</v>
      </c>
      <c r="H1297" s="108" t="s">
        <v>6052</v>
      </c>
    </row>
    <row r="1298" spans="1:8" x14ac:dyDescent="0.3">
      <c r="A1298" s="108" t="s">
        <v>6053</v>
      </c>
      <c r="B1298" s="108" t="s">
        <v>967</v>
      </c>
      <c r="C1298" s="108" t="s">
        <v>6009</v>
      </c>
      <c r="D1298" s="108" t="s">
        <v>969</v>
      </c>
      <c r="E1298" s="108" t="s">
        <v>970</v>
      </c>
      <c r="F1298" s="108" t="s">
        <v>6054</v>
      </c>
      <c r="G1298" s="108" t="s">
        <v>6055</v>
      </c>
      <c r="H1298" s="108" t="s">
        <v>6056</v>
      </c>
    </row>
    <row r="1299" spans="1:8" x14ac:dyDescent="0.3">
      <c r="A1299" s="108" t="s">
        <v>6057</v>
      </c>
      <c r="B1299" s="108" t="s">
        <v>967</v>
      </c>
      <c r="C1299" s="108" t="s">
        <v>6009</v>
      </c>
      <c r="D1299" s="108" t="s">
        <v>969</v>
      </c>
      <c r="E1299" s="108" t="s">
        <v>970</v>
      </c>
      <c r="F1299" s="108" t="s">
        <v>6058</v>
      </c>
      <c r="G1299" s="108" t="s">
        <v>6059</v>
      </c>
      <c r="H1299" s="108" t="s">
        <v>6060</v>
      </c>
    </row>
    <row r="1300" spans="1:8" x14ac:dyDescent="0.3">
      <c r="A1300" s="108" t="s">
        <v>6061</v>
      </c>
      <c r="B1300" s="108" t="s">
        <v>967</v>
      </c>
      <c r="C1300" s="108" t="s">
        <v>6009</v>
      </c>
      <c r="D1300" s="108" t="s">
        <v>969</v>
      </c>
      <c r="E1300" s="108" t="s">
        <v>970</v>
      </c>
      <c r="F1300" s="108" t="s">
        <v>6062</v>
      </c>
      <c r="G1300" s="108" t="s">
        <v>6063</v>
      </c>
      <c r="H1300" s="108" t="s">
        <v>6064</v>
      </c>
    </row>
    <row r="1301" spans="1:8" x14ac:dyDescent="0.3">
      <c r="A1301" s="108" t="s">
        <v>6065</v>
      </c>
      <c r="B1301" s="108" t="s">
        <v>967</v>
      </c>
      <c r="C1301" s="108" t="s">
        <v>6009</v>
      </c>
      <c r="D1301" s="108" t="s">
        <v>969</v>
      </c>
      <c r="E1301" s="108" t="s">
        <v>970</v>
      </c>
      <c r="F1301" s="108" t="s">
        <v>6066</v>
      </c>
      <c r="G1301" s="108" t="s">
        <v>6067</v>
      </c>
      <c r="H1301" s="108" t="s">
        <v>6068</v>
      </c>
    </row>
    <row r="1302" spans="1:8" x14ac:dyDescent="0.3">
      <c r="A1302" s="108" t="s">
        <v>6069</v>
      </c>
      <c r="B1302" s="108" t="s">
        <v>967</v>
      </c>
      <c r="C1302" s="108" t="s">
        <v>6009</v>
      </c>
      <c r="D1302" s="108" t="s">
        <v>969</v>
      </c>
      <c r="E1302" s="108" t="s">
        <v>970</v>
      </c>
      <c r="F1302" s="108" t="s">
        <v>6070</v>
      </c>
      <c r="G1302" s="108" t="s">
        <v>6071</v>
      </c>
      <c r="H1302" s="108" t="s">
        <v>6072</v>
      </c>
    </row>
    <row r="1303" spans="1:8" x14ac:dyDescent="0.3">
      <c r="A1303" s="108" t="s">
        <v>6073</v>
      </c>
      <c r="B1303" s="108" t="s">
        <v>967</v>
      </c>
      <c r="C1303" s="108" t="s">
        <v>6009</v>
      </c>
      <c r="D1303" s="108" t="s">
        <v>969</v>
      </c>
      <c r="E1303" s="108" t="s">
        <v>970</v>
      </c>
      <c r="F1303" s="108" t="s">
        <v>6074</v>
      </c>
      <c r="G1303" s="108" t="s">
        <v>6075</v>
      </c>
      <c r="H1303" s="108" t="s">
        <v>6076</v>
      </c>
    </row>
    <row r="1304" spans="1:8" x14ac:dyDescent="0.3">
      <c r="A1304" s="108" t="s">
        <v>6077</v>
      </c>
      <c r="B1304" s="108" t="s">
        <v>967</v>
      </c>
      <c r="C1304" s="108" t="s">
        <v>6009</v>
      </c>
      <c r="D1304" s="108" t="s">
        <v>969</v>
      </c>
      <c r="E1304" s="108" t="s">
        <v>970</v>
      </c>
      <c r="F1304" s="108" t="s">
        <v>6078</v>
      </c>
      <c r="G1304" s="108" t="s">
        <v>6079</v>
      </c>
      <c r="H1304" s="108" t="s">
        <v>6060</v>
      </c>
    </row>
    <row r="1305" spans="1:8" x14ac:dyDescent="0.3">
      <c r="A1305" s="108" t="s">
        <v>6080</v>
      </c>
      <c r="B1305" s="108" t="s">
        <v>967</v>
      </c>
      <c r="C1305" s="108" t="s">
        <v>6009</v>
      </c>
      <c r="D1305" s="108" t="s">
        <v>969</v>
      </c>
      <c r="E1305" s="108" t="s">
        <v>970</v>
      </c>
      <c r="F1305" s="108" t="s">
        <v>6081</v>
      </c>
      <c r="G1305" s="108" t="s">
        <v>6082</v>
      </c>
      <c r="H1305" s="108" t="s">
        <v>6083</v>
      </c>
    </row>
    <row r="1306" spans="1:8" x14ac:dyDescent="0.3">
      <c r="A1306" s="108" t="s">
        <v>6084</v>
      </c>
      <c r="B1306" s="108" t="s">
        <v>967</v>
      </c>
      <c r="C1306" s="108" t="s">
        <v>6009</v>
      </c>
      <c r="D1306" s="108" t="s">
        <v>969</v>
      </c>
      <c r="E1306" s="108" t="s">
        <v>970</v>
      </c>
      <c r="F1306" s="108" t="s">
        <v>6085</v>
      </c>
      <c r="G1306" s="108" t="s">
        <v>6086</v>
      </c>
      <c r="H1306" s="108" t="s">
        <v>6087</v>
      </c>
    </row>
    <row r="1307" spans="1:8" x14ac:dyDescent="0.3">
      <c r="A1307" s="108" t="s">
        <v>6088</v>
      </c>
      <c r="B1307" s="108" t="s">
        <v>967</v>
      </c>
      <c r="C1307" s="108" t="s">
        <v>6009</v>
      </c>
      <c r="D1307" s="108" t="s">
        <v>969</v>
      </c>
      <c r="E1307" s="108" t="s">
        <v>970</v>
      </c>
      <c r="F1307" s="108" t="s">
        <v>6089</v>
      </c>
      <c r="G1307" s="108" t="s">
        <v>6090</v>
      </c>
      <c r="H1307" s="108" t="s">
        <v>6091</v>
      </c>
    </row>
    <row r="1308" spans="1:8" x14ac:dyDescent="0.3">
      <c r="A1308" s="108" t="s">
        <v>6092</v>
      </c>
      <c r="B1308" s="108" t="s">
        <v>967</v>
      </c>
      <c r="C1308" s="108" t="s">
        <v>6009</v>
      </c>
      <c r="D1308" s="108" t="s">
        <v>969</v>
      </c>
      <c r="E1308" s="108" t="s">
        <v>970</v>
      </c>
      <c r="F1308" s="108" t="s">
        <v>6093</v>
      </c>
      <c r="G1308" s="108" t="s">
        <v>6094</v>
      </c>
      <c r="H1308" s="108" t="s">
        <v>6095</v>
      </c>
    </row>
    <row r="1309" spans="1:8" x14ac:dyDescent="0.3">
      <c r="A1309" s="108" t="s">
        <v>6096</v>
      </c>
      <c r="B1309" s="108" t="s">
        <v>967</v>
      </c>
      <c r="C1309" s="108" t="s">
        <v>6009</v>
      </c>
      <c r="D1309" s="108" t="s">
        <v>969</v>
      </c>
      <c r="E1309" s="108" t="s">
        <v>970</v>
      </c>
      <c r="F1309" s="108" t="s">
        <v>6097</v>
      </c>
      <c r="G1309" s="108" t="s">
        <v>6098</v>
      </c>
      <c r="H1309" s="108" t="s">
        <v>6099</v>
      </c>
    </row>
    <row r="1310" spans="1:8" x14ac:dyDescent="0.3">
      <c r="A1310" s="108" t="s">
        <v>6100</v>
      </c>
      <c r="B1310" s="108" t="s">
        <v>967</v>
      </c>
      <c r="C1310" s="108" t="s">
        <v>6009</v>
      </c>
      <c r="D1310" s="108" t="s">
        <v>969</v>
      </c>
      <c r="E1310" s="108" t="s">
        <v>970</v>
      </c>
      <c r="F1310" s="108" t="s">
        <v>6101</v>
      </c>
      <c r="G1310" s="108" t="s">
        <v>6102</v>
      </c>
      <c r="H1310" s="108" t="s">
        <v>6103</v>
      </c>
    </row>
    <row r="1311" spans="1:8" x14ac:dyDescent="0.3">
      <c r="A1311" s="108" t="s">
        <v>6104</v>
      </c>
      <c r="B1311" s="108" t="s">
        <v>967</v>
      </c>
      <c r="C1311" s="108" t="s">
        <v>6009</v>
      </c>
      <c r="D1311" s="108" t="s">
        <v>969</v>
      </c>
      <c r="E1311" s="108" t="s">
        <v>970</v>
      </c>
      <c r="F1311" s="108" t="s">
        <v>6105</v>
      </c>
      <c r="G1311" s="108" t="s">
        <v>6106</v>
      </c>
      <c r="H1311" s="108" t="s">
        <v>6107</v>
      </c>
    </row>
    <row r="1312" spans="1:8" x14ac:dyDescent="0.3">
      <c r="A1312" s="108" t="s">
        <v>6108</v>
      </c>
      <c r="B1312" s="108" t="s">
        <v>967</v>
      </c>
      <c r="C1312" s="108" t="s">
        <v>6009</v>
      </c>
      <c r="D1312" s="108" t="s">
        <v>969</v>
      </c>
      <c r="E1312" s="108" t="s">
        <v>970</v>
      </c>
      <c r="F1312" s="108" t="s">
        <v>6109</v>
      </c>
      <c r="G1312" s="108" t="s">
        <v>6110</v>
      </c>
      <c r="H1312" s="108" t="s">
        <v>6111</v>
      </c>
    </row>
    <row r="1313" spans="1:8" x14ac:dyDescent="0.3">
      <c r="A1313" s="108" t="s">
        <v>6112</v>
      </c>
      <c r="B1313" s="108" t="s">
        <v>967</v>
      </c>
      <c r="C1313" s="108" t="s">
        <v>6009</v>
      </c>
      <c r="D1313" s="108" t="s">
        <v>969</v>
      </c>
      <c r="E1313" s="108" t="s">
        <v>970</v>
      </c>
      <c r="F1313" s="108" t="s">
        <v>6113</v>
      </c>
      <c r="G1313" s="108" t="s">
        <v>6114</v>
      </c>
      <c r="H1313" s="108" t="s">
        <v>6115</v>
      </c>
    </row>
    <row r="1314" spans="1:8" x14ac:dyDescent="0.3">
      <c r="A1314" s="108" t="s">
        <v>6116</v>
      </c>
      <c r="B1314" s="108" t="s">
        <v>967</v>
      </c>
      <c r="C1314" s="108" t="s">
        <v>6009</v>
      </c>
      <c r="D1314" s="108" t="s">
        <v>969</v>
      </c>
      <c r="E1314" s="108" t="s">
        <v>970</v>
      </c>
      <c r="F1314" s="108" t="s">
        <v>6117</v>
      </c>
      <c r="G1314" s="108" t="s">
        <v>6118</v>
      </c>
      <c r="H1314" s="108" t="s">
        <v>6119</v>
      </c>
    </row>
    <row r="1315" spans="1:8" x14ac:dyDescent="0.3">
      <c r="A1315" s="108" t="s">
        <v>6120</v>
      </c>
      <c r="B1315" s="108" t="s">
        <v>967</v>
      </c>
      <c r="C1315" s="108" t="s">
        <v>6009</v>
      </c>
      <c r="D1315" s="108" t="s">
        <v>969</v>
      </c>
      <c r="E1315" s="108" t="s">
        <v>970</v>
      </c>
      <c r="F1315" s="108" t="s">
        <v>6121</v>
      </c>
      <c r="G1315" s="108" t="s">
        <v>6122</v>
      </c>
      <c r="H1315" s="108" t="s">
        <v>6123</v>
      </c>
    </row>
    <row r="1316" spans="1:8" x14ac:dyDescent="0.3">
      <c r="A1316" s="108" t="s">
        <v>6124</v>
      </c>
      <c r="B1316" s="108" t="s">
        <v>967</v>
      </c>
      <c r="C1316" s="108" t="s">
        <v>6009</v>
      </c>
      <c r="D1316" s="108" t="s">
        <v>969</v>
      </c>
      <c r="E1316" s="108" t="s">
        <v>970</v>
      </c>
      <c r="F1316" s="108" t="s">
        <v>6125</v>
      </c>
      <c r="G1316" s="108" t="s">
        <v>6126</v>
      </c>
      <c r="H1316" s="108" t="s">
        <v>6127</v>
      </c>
    </row>
    <row r="1317" spans="1:8" x14ac:dyDescent="0.3">
      <c r="A1317" s="108" t="s">
        <v>6128</v>
      </c>
      <c r="B1317" s="108" t="s">
        <v>967</v>
      </c>
      <c r="C1317" s="108" t="s">
        <v>6009</v>
      </c>
      <c r="D1317" s="108" t="s">
        <v>969</v>
      </c>
      <c r="E1317" s="108" t="s">
        <v>970</v>
      </c>
      <c r="F1317" s="108" t="s">
        <v>6129</v>
      </c>
      <c r="G1317" s="108" t="s">
        <v>6130</v>
      </c>
      <c r="H1317" s="108" t="s">
        <v>6131</v>
      </c>
    </row>
    <row r="1318" spans="1:8" x14ac:dyDescent="0.3">
      <c r="A1318" s="108" t="s">
        <v>6132</v>
      </c>
      <c r="B1318" s="108" t="s">
        <v>967</v>
      </c>
      <c r="C1318" s="108" t="s">
        <v>6009</v>
      </c>
      <c r="D1318" s="108" t="s">
        <v>969</v>
      </c>
      <c r="E1318" s="108" t="s">
        <v>970</v>
      </c>
      <c r="F1318" s="108" t="s">
        <v>6133</v>
      </c>
      <c r="G1318" s="108" t="s">
        <v>6134</v>
      </c>
      <c r="H1318" s="108" t="s">
        <v>6131</v>
      </c>
    </row>
    <row r="1319" spans="1:8" x14ac:dyDescent="0.3">
      <c r="A1319" s="108" t="s">
        <v>6135</v>
      </c>
      <c r="B1319" s="108" t="s">
        <v>967</v>
      </c>
      <c r="C1319" s="108" t="s">
        <v>6009</v>
      </c>
      <c r="D1319" s="108" t="s">
        <v>969</v>
      </c>
      <c r="E1319" s="108" t="s">
        <v>970</v>
      </c>
      <c r="F1319" s="108" t="s">
        <v>6136</v>
      </c>
      <c r="G1319" s="108" t="s">
        <v>6137</v>
      </c>
      <c r="H1319" s="108" t="s">
        <v>6138</v>
      </c>
    </row>
    <row r="1320" spans="1:8" x14ac:dyDescent="0.3">
      <c r="A1320" s="108" t="s">
        <v>6139</v>
      </c>
      <c r="B1320" s="108" t="s">
        <v>967</v>
      </c>
      <c r="C1320" s="108" t="s">
        <v>6009</v>
      </c>
      <c r="D1320" s="108" t="s">
        <v>969</v>
      </c>
      <c r="E1320" s="108" t="s">
        <v>970</v>
      </c>
      <c r="F1320" s="108" t="s">
        <v>6140</v>
      </c>
      <c r="G1320" s="108" t="s">
        <v>6141</v>
      </c>
      <c r="H1320" s="108" t="s">
        <v>6142</v>
      </c>
    </row>
    <row r="1321" spans="1:8" x14ac:dyDescent="0.3">
      <c r="A1321" s="108" t="s">
        <v>6143</v>
      </c>
      <c r="B1321" s="108" t="s">
        <v>967</v>
      </c>
      <c r="C1321" s="108" t="s">
        <v>6009</v>
      </c>
      <c r="D1321" s="108" t="s">
        <v>969</v>
      </c>
      <c r="E1321" s="108" t="s">
        <v>970</v>
      </c>
      <c r="F1321" s="108" t="s">
        <v>6144</v>
      </c>
      <c r="G1321" s="108" t="s">
        <v>6145</v>
      </c>
      <c r="H1321" s="108" t="s">
        <v>6146</v>
      </c>
    </row>
    <row r="1322" spans="1:8" x14ac:dyDescent="0.3">
      <c r="A1322" s="108" t="s">
        <v>6147</v>
      </c>
      <c r="B1322" s="108" t="s">
        <v>967</v>
      </c>
      <c r="C1322" s="108" t="s">
        <v>6009</v>
      </c>
      <c r="D1322" s="108" t="s">
        <v>969</v>
      </c>
      <c r="E1322" s="108" t="s">
        <v>970</v>
      </c>
      <c r="F1322" s="108" t="s">
        <v>6148</v>
      </c>
      <c r="G1322" s="108" t="s">
        <v>6149</v>
      </c>
      <c r="H1322" s="108" t="s">
        <v>6150</v>
      </c>
    </row>
    <row r="1323" spans="1:8" x14ac:dyDescent="0.3">
      <c r="A1323" s="108" t="s">
        <v>6151</v>
      </c>
      <c r="B1323" s="108" t="s">
        <v>967</v>
      </c>
      <c r="C1323" s="108" t="s">
        <v>6009</v>
      </c>
      <c r="D1323" s="108" t="s">
        <v>969</v>
      </c>
      <c r="E1323" s="108" t="s">
        <v>970</v>
      </c>
      <c r="F1323" s="108" t="s">
        <v>6152</v>
      </c>
      <c r="G1323" s="108" t="s">
        <v>6153</v>
      </c>
      <c r="H1323" s="108" t="s">
        <v>6154</v>
      </c>
    </row>
    <row r="1324" spans="1:8" x14ac:dyDescent="0.3">
      <c r="A1324" s="108" t="s">
        <v>6155</v>
      </c>
      <c r="B1324" s="108" t="s">
        <v>967</v>
      </c>
      <c r="C1324" s="108" t="s">
        <v>6009</v>
      </c>
      <c r="D1324" s="108" t="s">
        <v>969</v>
      </c>
      <c r="E1324" s="108" t="s">
        <v>970</v>
      </c>
      <c r="F1324" s="108" t="s">
        <v>6156</v>
      </c>
      <c r="G1324" s="108" t="s">
        <v>6157</v>
      </c>
      <c r="H1324" s="108" t="s">
        <v>6158</v>
      </c>
    </row>
    <row r="1325" spans="1:8" x14ac:dyDescent="0.3">
      <c r="A1325" s="108" t="s">
        <v>6159</v>
      </c>
      <c r="B1325" s="108" t="s">
        <v>967</v>
      </c>
      <c r="C1325" s="108" t="s">
        <v>6009</v>
      </c>
      <c r="D1325" s="108" t="s">
        <v>969</v>
      </c>
      <c r="E1325" s="108" t="s">
        <v>970</v>
      </c>
      <c r="F1325" s="108" t="s">
        <v>6160</v>
      </c>
      <c r="G1325" s="108" t="s">
        <v>6161</v>
      </c>
      <c r="H1325" s="108" t="s">
        <v>6162</v>
      </c>
    </row>
    <row r="1326" spans="1:8" x14ac:dyDescent="0.3">
      <c r="A1326" s="108" t="s">
        <v>6163</v>
      </c>
      <c r="B1326" s="108" t="s">
        <v>967</v>
      </c>
      <c r="C1326" s="108" t="s">
        <v>6009</v>
      </c>
      <c r="D1326" s="108" t="s">
        <v>969</v>
      </c>
      <c r="E1326" s="108" t="s">
        <v>970</v>
      </c>
      <c r="F1326" s="108" t="s">
        <v>6164</v>
      </c>
      <c r="G1326" s="108" t="s">
        <v>6165</v>
      </c>
      <c r="H1326" s="108" t="s">
        <v>6166</v>
      </c>
    </row>
    <row r="1327" spans="1:8" x14ac:dyDescent="0.3">
      <c r="A1327" s="108" t="s">
        <v>6167</v>
      </c>
      <c r="B1327" s="108" t="s">
        <v>967</v>
      </c>
      <c r="C1327" s="108" t="s">
        <v>6009</v>
      </c>
      <c r="D1327" s="108" t="s">
        <v>969</v>
      </c>
      <c r="E1327" s="108" t="s">
        <v>970</v>
      </c>
      <c r="F1327" s="108" t="s">
        <v>6168</v>
      </c>
      <c r="G1327" s="108" t="s">
        <v>6169</v>
      </c>
      <c r="H1327" s="108" t="s">
        <v>6170</v>
      </c>
    </row>
    <row r="1328" spans="1:8" x14ac:dyDescent="0.3">
      <c r="A1328" s="108" t="s">
        <v>6171</v>
      </c>
      <c r="B1328" s="108" t="s">
        <v>967</v>
      </c>
      <c r="C1328" s="108" t="s">
        <v>6009</v>
      </c>
      <c r="D1328" s="108" t="s">
        <v>969</v>
      </c>
      <c r="E1328" s="108" t="s">
        <v>970</v>
      </c>
      <c r="F1328" s="108" t="s">
        <v>6172</v>
      </c>
      <c r="G1328" s="108" t="s">
        <v>6173</v>
      </c>
      <c r="H1328" s="108" t="s">
        <v>6174</v>
      </c>
    </row>
    <row r="1329" spans="1:8" x14ac:dyDescent="0.3">
      <c r="A1329" s="108" t="s">
        <v>6175</v>
      </c>
      <c r="B1329" s="108" t="s">
        <v>967</v>
      </c>
      <c r="C1329" s="108" t="s">
        <v>6009</v>
      </c>
      <c r="D1329" s="108" t="s">
        <v>969</v>
      </c>
      <c r="E1329" s="108" t="s">
        <v>970</v>
      </c>
      <c r="F1329" s="108" t="s">
        <v>6176</v>
      </c>
      <c r="G1329" s="108" t="s">
        <v>6177</v>
      </c>
      <c r="H1329" s="108" t="s">
        <v>6178</v>
      </c>
    </row>
    <row r="1330" spans="1:8" x14ac:dyDescent="0.3">
      <c r="A1330" s="108" t="s">
        <v>6179</v>
      </c>
      <c r="B1330" s="108" t="s">
        <v>967</v>
      </c>
      <c r="C1330" s="108" t="s">
        <v>6009</v>
      </c>
      <c r="D1330" s="108" t="s">
        <v>969</v>
      </c>
      <c r="E1330" s="108" t="s">
        <v>970</v>
      </c>
      <c r="F1330" s="108" t="s">
        <v>6180</v>
      </c>
      <c r="G1330" s="108" t="s">
        <v>6181</v>
      </c>
      <c r="H1330" s="108" t="s">
        <v>6182</v>
      </c>
    </row>
    <row r="1331" spans="1:8" x14ac:dyDescent="0.3">
      <c r="A1331" s="108" t="s">
        <v>6183</v>
      </c>
      <c r="B1331" s="108" t="s">
        <v>967</v>
      </c>
      <c r="C1331" s="108" t="s">
        <v>6009</v>
      </c>
      <c r="D1331" s="108" t="s">
        <v>969</v>
      </c>
      <c r="E1331" s="108" t="s">
        <v>970</v>
      </c>
      <c r="F1331" s="108" t="s">
        <v>6184</v>
      </c>
      <c r="G1331" s="108" t="s">
        <v>6185</v>
      </c>
      <c r="H1331" s="108" t="s">
        <v>6186</v>
      </c>
    </row>
    <row r="1332" spans="1:8" x14ac:dyDescent="0.3">
      <c r="A1332" s="108" t="s">
        <v>6187</v>
      </c>
      <c r="B1332" s="108" t="s">
        <v>967</v>
      </c>
      <c r="C1332" s="108" t="s">
        <v>6009</v>
      </c>
      <c r="D1332" s="108" t="s">
        <v>969</v>
      </c>
      <c r="E1332" s="108" t="s">
        <v>970</v>
      </c>
      <c r="F1332" s="108" t="s">
        <v>6188</v>
      </c>
      <c r="G1332" s="108" t="s">
        <v>6189</v>
      </c>
      <c r="H1332" s="108" t="s">
        <v>6190</v>
      </c>
    </row>
    <row r="1333" spans="1:8" x14ac:dyDescent="0.3">
      <c r="A1333" s="108" t="s">
        <v>6191</v>
      </c>
      <c r="B1333" s="108" t="s">
        <v>967</v>
      </c>
      <c r="C1333" s="108" t="s">
        <v>6009</v>
      </c>
      <c r="D1333" s="108" t="s">
        <v>969</v>
      </c>
      <c r="E1333" s="108" t="s">
        <v>970</v>
      </c>
      <c r="F1333" s="108" t="s">
        <v>6192</v>
      </c>
      <c r="G1333" s="108" t="s">
        <v>6193</v>
      </c>
      <c r="H1333" s="108" t="s">
        <v>6194</v>
      </c>
    </row>
    <row r="1334" spans="1:8" x14ac:dyDescent="0.3">
      <c r="A1334" s="108" t="s">
        <v>6195</v>
      </c>
      <c r="B1334" s="108" t="s">
        <v>967</v>
      </c>
      <c r="C1334" s="108" t="s">
        <v>6009</v>
      </c>
      <c r="D1334" s="108" t="s">
        <v>969</v>
      </c>
      <c r="E1334" s="108" t="s">
        <v>970</v>
      </c>
      <c r="F1334" s="108" t="s">
        <v>6196</v>
      </c>
      <c r="G1334" s="108" t="s">
        <v>6197</v>
      </c>
      <c r="H1334" s="108" t="s">
        <v>6198</v>
      </c>
    </row>
    <row r="1335" spans="1:8" x14ac:dyDescent="0.3">
      <c r="A1335" s="108" t="s">
        <v>6199</v>
      </c>
      <c r="B1335" s="108" t="s">
        <v>967</v>
      </c>
      <c r="C1335" s="108" t="s">
        <v>6009</v>
      </c>
      <c r="D1335" s="108" t="s">
        <v>969</v>
      </c>
      <c r="E1335" s="108" t="s">
        <v>970</v>
      </c>
      <c r="F1335" s="108" t="s">
        <v>6200</v>
      </c>
      <c r="G1335" s="108" t="s">
        <v>6201</v>
      </c>
      <c r="H1335" s="108" t="s">
        <v>6202</v>
      </c>
    </row>
    <row r="1336" spans="1:8" x14ac:dyDescent="0.3">
      <c r="A1336" s="108" t="s">
        <v>6203</v>
      </c>
      <c r="B1336" s="108" t="s">
        <v>967</v>
      </c>
      <c r="C1336" s="108" t="s">
        <v>6009</v>
      </c>
      <c r="D1336" s="108" t="s">
        <v>969</v>
      </c>
      <c r="E1336" s="108" t="s">
        <v>970</v>
      </c>
      <c r="F1336" s="108" t="s">
        <v>6204</v>
      </c>
      <c r="G1336" s="108" t="s">
        <v>6205</v>
      </c>
      <c r="H1336" s="108" t="s">
        <v>6206</v>
      </c>
    </row>
    <row r="1337" spans="1:8" x14ac:dyDescent="0.3">
      <c r="A1337" s="108" t="s">
        <v>6207</v>
      </c>
      <c r="B1337" s="108" t="s">
        <v>967</v>
      </c>
      <c r="C1337" s="108" t="s">
        <v>6009</v>
      </c>
      <c r="D1337" s="108" t="s">
        <v>969</v>
      </c>
      <c r="E1337" s="108" t="s">
        <v>970</v>
      </c>
      <c r="F1337" s="108" t="s">
        <v>6208</v>
      </c>
      <c r="G1337" s="108" t="s">
        <v>6209</v>
      </c>
      <c r="H1337" s="108" t="s">
        <v>6206</v>
      </c>
    </row>
    <row r="1338" spans="1:8" x14ac:dyDescent="0.3">
      <c r="A1338" s="108" t="s">
        <v>6210</v>
      </c>
      <c r="B1338" s="108" t="s">
        <v>967</v>
      </c>
      <c r="C1338" s="108" t="s">
        <v>6009</v>
      </c>
      <c r="D1338" s="108" t="s">
        <v>969</v>
      </c>
      <c r="E1338" s="108" t="s">
        <v>970</v>
      </c>
      <c r="F1338" s="108" t="s">
        <v>6211</v>
      </c>
      <c r="G1338" s="108" t="s">
        <v>6212</v>
      </c>
      <c r="H1338" s="108" t="s">
        <v>6213</v>
      </c>
    </row>
    <row r="1339" spans="1:8" x14ac:dyDescent="0.3">
      <c r="A1339" s="108" t="s">
        <v>6214</v>
      </c>
      <c r="B1339" s="108" t="s">
        <v>967</v>
      </c>
      <c r="C1339" s="108" t="s">
        <v>6009</v>
      </c>
      <c r="D1339" s="108" t="s">
        <v>969</v>
      </c>
      <c r="E1339" s="108" t="s">
        <v>970</v>
      </c>
      <c r="F1339" s="108" t="s">
        <v>6215</v>
      </c>
      <c r="G1339" s="108" t="s">
        <v>6216</v>
      </c>
      <c r="H1339" s="108" t="s">
        <v>6213</v>
      </c>
    </row>
    <row r="1340" spans="1:8" x14ac:dyDescent="0.3">
      <c r="A1340" s="108" t="s">
        <v>6217</v>
      </c>
      <c r="B1340" s="108" t="s">
        <v>967</v>
      </c>
      <c r="C1340" s="108" t="s">
        <v>6009</v>
      </c>
      <c r="D1340" s="108" t="s">
        <v>969</v>
      </c>
      <c r="E1340" s="108" t="s">
        <v>970</v>
      </c>
      <c r="F1340" s="108" t="s">
        <v>6218</v>
      </c>
      <c r="G1340" s="108" t="s">
        <v>6219</v>
      </c>
      <c r="H1340" s="108" t="s">
        <v>6220</v>
      </c>
    </row>
    <row r="1341" spans="1:8" x14ac:dyDescent="0.3">
      <c r="A1341" s="108" t="s">
        <v>6221</v>
      </c>
      <c r="B1341" s="108" t="s">
        <v>967</v>
      </c>
      <c r="C1341" s="108" t="s">
        <v>6009</v>
      </c>
      <c r="D1341" s="108" t="s">
        <v>969</v>
      </c>
      <c r="E1341" s="108" t="s">
        <v>970</v>
      </c>
      <c r="F1341" s="108" t="s">
        <v>6222</v>
      </c>
      <c r="G1341" s="108" t="s">
        <v>6223</v>
      </c>
      <c r="H1341" s="108" t="s">
        <v>6224</v>
      </c>
    </row>
    <row r="1342" spans="1:8" x14ac:dyDescent="0.3">
      <c r="A1342" s="108" t="s">
        <v>6225</v>
      </c>
      <c r="B1342" s="108" t="s">
        <v>967</v>
      </c>
      <c r="C1342" s="108" t="s">
        <v>6009</v>
      </c>
      <c r="D1342" s="108" t="s">
        <v>969</v>
      </c>
      <c r="E1342" s="108" t="s">
        <v>970</v>
      </c>
      <c r="F1342" s="108" t="s">
        <v>6226</v>
      </c>
      <c r="G1342" s="108" t="s">
        <v>6227</v>
      </c>
      <c r="H1342" s="108" t="s">
        <v>6228</v>
      </c>
    </row>
    <row r="1343" spans="1:8" x14ac:dyDescent="0.3">
      <c r="A1343" s="108" t="s">
        <v>6229</v>
      </c>
      <c r="B1343" s="108" t="s">
        <v>967</v>
      </c>
      <c r="C1343" s="108" t="s">
        <v>6009</v>
      </c>
      <c r="D1343" s="108" t="s">
        <v>969</v>
      </c>
      <c r="E1343" s="108" t="s">
        <v>970</v>
      </c>
      <c r="F1343" s="108" t="s">
        <v>6230</v>
      </c>
      <c r="G1343" s="108" t="s">
        <v>6231</v>
      </c>
      <c r="H1343" s="108" t="s">
        <v>6232</v>
      </c>
    </row>
    <row r="1344" spans="1:8" x14ac:dyDescent="0.3">
      <c r="A1344" s="108" t="s">
        <v>6233</v>
      </c>
      <c r="B1344" s="108" t="s">
        <v>967</v>
      </c>
      <c r="C1344" s="108" t="s">
        <v>6009</v>
      </c>
      <c r="D1344" s="108" t="s">
        <v>969</v>
      </c>
      <c r="E1344" s="108" t="s">
        <v>970</v>
      </c>
      <c r="F1344" s="108" t="s">
        <v>6234</v>
      </c>
      <c r="G1344" s="108" t="s">
        <v>6235</v>
      </c>
      <c r="H1344" s="108" t="s">
        <v>6236</v>
      </c>
    </row>
    <row r="1345" spans="1:8" x14ac:dyDescent="0.3">
      <c r="A1345" s="108" t="s">
        <v>6237</v>
      </c>
      <c r="B1345" s="108" t="s">
        <v>967</v>
      </c>
      <c r="C1345" s="108" t="s">
        <v>6009</v>
      </c>
      <c r="D1345" s="108" t="s">
        <v>969</v>
      </c>
      <c r="E1345" s="108" t="s">
        <v>970</v>
      </c>
      <c r="F1345" s="108" t="s">
        <v>6238</v>
      </c>
      <c r="G1345" s="108" t="s">
        <v>6239</v>
      </c>
      <c r="H1345" s="108" t="s">
        <v>6240</v>
      </c>
    </row>
    <row r="1346" spans="1:8" x14ac:dyDescent="0.3">
      <c r="A1346" s="108" t="s">
        <v>6241</v>
      </c>
      <c r="B1346" s="108" t="s">
        <v>967</v>
      </c>
      <c r="C1346" s="108" t="s">
        <v>6009</v>
      </c>
      <c r="D1346" s="108" t="s">
        <v>969</v>
      </c>
      <c r="E1346" s="108" t="s">
        <v>970</v>
      </c>
      <c r="F1346" s="108" t="s">
        <v>6242</v>
      </c>
      <c r="G1346" s="108" t="s">
        <v>6243</v>
      </c>
      <c r="H1346" s="108" t="s">
        <v>6244</v>
      </c>
    </row>
    <row r="1347" spans="1:8" x14ac:dyDescent="0.3">
      <c r="A1347" s="108" t="s">
        <v>6245</v>
      </c>
      <c r="B1347" s="108" t="s">
        <v>967</v>
      </c>
      <c r="C1347" s="108" t="s">
        <v>6009</v>
      </c>
      <c r="D1347" s="108" t="s">
        <v>969</v>
      </c>
      <c r="E1347" s="108" t="s">
        <v>970</v>
      </c>
      <c r="F1347" s="108" t="s">
        <v>6246</v>
      </c>
      <c r="G1347" s="108" t="s">
        <v>6247</v>
      </c>
      <c r="H1347" s="108" t="s">
        <v>6248</v>
      </c>
    </row>
    <row r="1348" spans="1:8" x14ac:dyDescent="0.3">
      <c r="A1348" s="108" t="s">
        <v>6249</v>
      </c>
      <c r="B1348" s="108" t="s">
        <v>967</v>
      </c>
      <c r="C1348" s="108" t="s">
        <v>6009</v>
      </c>
      <c r="D1348" s="108" t="s">
        <v>969</v>
      </c>
      <c r="E1348" s="108" t="s">
        <v>970</v>
      </c>
      <c r="F1348" s="108" t="s">
        <v>6250</v>
      </c>
      <c r="G1348" s="108" t="s">
        <v>6251</v>
      </c>
      <c r="H1348" s="108" t="s">
        <v>6252</v>
      </c>
    </row>
    <row r="1349" spans="1:8" x14ac:dyDescent="0.3">
      <c r="A1349" s="108" t="s">
        <v>6253</v>
      </c>
      <c r="B1349" s="108" t="s">
        <v>967</v>
      </c>
      <c r="C1349" s="108" t="s">
        <v>6009</v>
      </c>
      <c r="D1349" s="108" t="s">
        <v>969</v>
      </c>
      <c r="E1349" s="108" t="s">
        <v>970</v>
      </c>
      <c r="F1349" s="108" t="s">
        <v>6254</v>
      </c>
      <c r="G1349" s="108" t="s">
        <v>6255</v>
      </c>
      <c r="H1349" s="108" t="s">
        <v>6256</v>
      </c>
    </row>
    <row r="1350" spans="1:8" x14ac:dyDescent="0.3">
      <c r="A1350" s="108" t="s">
        <v>6257</v>
      </c>
      <c r="B1350" s="108" t="s">
        <v>967</v>
      </c>
      <c r="C1350" s="108" t="s">
        <v>6009</v>
      </c>
      <c r="D1350" s="108" t="s">
        <v>969</v>
      </c>
      <c r="E1350" s="108" t="s">
        <v>970</v>
      </c>
      <c r="F1350" s="108" t="s">
        <v>6258</v>
      </c>
      <c r="G1350" s="108" t="s">
        <v>6259</v>
      </c>
      <c r="H1350" s="108" t="s">
        <v>6260</v>
      </c>
    </row>
    <row r="1351" spans="1:8" x14ac:dyDescent="0.3">
      <c r="A1351" s="108" t="s">
        <v>6261</v>
      </c>
      <c r="B1351" s="108" t="s">
        <v>967</v>
      </c>
      <c r="C1351" s="108" t="s">
        <v>6009</v>
      </c>
      <c r="D1351" s="108" t="s">
        <v>969</v>
      </c>
      <c r="E1351" s="108" t="s">
        <v>970</v>
      </c>
      <c r="F1351" s="108" t="s">
        <v>6262</v>
      </c>
      <c r="G1351" s="108" t="s">
        <v>6263</v>
      </c>
      <c r="H1351" s="108" t="s">
        <v>6264</v>
      </c>
    </row>
    <row r="1352" spans="1:8" x14ac:dyDescent="0.3">
      <c r="A1352" s="108" t="s">
        <v>6265</v>
      </c>
      <c r="B1352" s="108" t="s">
        <v>967</v>
      </c>
      <c r="C1352" s="108" t="s">
        <v>6009</v>
      </c>
      <c r="D1352" s="108" t="s">
        <v>969</v>
      </c>
      <c r="E1352" s="108" t="s">
        <v>970</v>
      </c>
      <c r="F1352" s="108" t="s">
        <v>6266</v>
      </c>
      <c r="G1352" s="108" t="s">
        <v>6267</v>
      </c>
      <c r="H1352" s="108" t="s">
        <v>6268</v>
      </c>
    </row>
    <row r="1353" spans="1:8" x14ac:dyDescent="0.3">
      <c r="A1353" s="108" t="s">
        <v>6269</v>
      </c>
      <c r="B1353" s="108" t="s">
        <v>967</v>
      </c>
      <c r="C1353" s="108" t="s">
        <v>6009</v>
      </c>
      <c r="D1353" s="108" t="s">
        <v>969</v>
      </c>
      <c r="E1353" s="108" t="s">
        <v>970</v>
      </c>
      <c r="F1353" s="108" t="s">
        <v>6270</v>
      </c>
      <c r="G1353" s="108" t="s">
        <v>6271</v>
      </c>
      <c r="H1353" s="108" t="s">
        <v>6272</v>
      </c>
    </row>
    <row r="1354" spans="1:8" x14ac:dyDescent="0.3">
      <c r="A1354" s="108" t="s">
        <v>6273</v>
      </c>
      <c r="B1354" s="108" t="s">
        <v>967</v>
      </c>
      <c r="C1354" s="108" t="s">
        <v>6009</v>
      </c>
      <c r="D1354" s="108" t="s">
        <v>969</v>
      </c>
      <c r="E1354" s="108" t="s">
        <v>970</v>
      </c>
      <c r="F1354" s="108" t="s">
        <v>6274</v>
      </c>
      <c r="G1354" s="108" t="s">
        <v>6275</v>
      </c>
      <c r="H1354" s="108" t="s">
        <v>6276</v>
      </c>
    </row>
    <row r="1355" spans="1:8" x14ac:dyDescent="0.3">
      <c r="A1355" s="108" t="s">
        <v>6277</v>
      </c>
      <c r="B1355" s="108" t="s">
        <v>967</v>
      </c>
      <c r="C1355" s="108" t="s">
        <v>6009</v>
      </c>
      <c r="D1355" s="108" t="s">
        <v>969</v>
      </c>
      <c r="E1355" s="108" t="s">
        <v>970</v>
      </c>
      <c r="F1355" s="108" t="s">
        <v>6278</v>
      </c>
      <c r="G1355" s="108" t="s">
        <v>6279</v>
      </c>
      <c r="H1355" s="108" t="s">
        <v>6280</v>
      </c>
    </row>
    <row r="1356" spans="1:8" x14ac:dyDescent="0.3">
      <c r="A1356" s="108" t="s">
        <v>6281</v>
      </c>
      <c r="B1356" s="108" t="s">
        <v>967</v>
      </c>
      <c r="C1356" s="108" t="s">
        <v>6009</v>
      </c>
      <c r="D1356" s="108" t="s">
        <v>969</v>
      </c>
      <c r="E1356" s="108" t="s">
        <v>970</v>
      </c>
      <c r="F1356" s="108" t="s">
        <v>6282</v>
      </c>
      <c r="G1356" s="108" t="s">
        <v>6283</v>
      </c>
      <c r="H1356" s="108" t="s">
        <v>6284</v>
      </c>
    </row>
    <row r="1357" spans="1:8" x14ac:dyDescent="0.3">
      <c r="A1357" s="108" t="s">
        <v>6285</v>
      </c>
      <c r="B1357" s="108" t="s">
        <v>967</v>
      </c>
      <c r="C1357" s="108" t="s">
        <v>6009</v>
      </c>
      <c r="D1357" s="108" t="s">
        <v>969</v>
      </c>
      <c r="E1357" s="108" t="s">
        <v>970</v>
      </c>
      <c r="F1357" s="108" t="s">
        <v>6286</v>
      </c>
      <c r="G1357" s="108" t="s">
        <v>6287</v>
      </c>
      <c r="H1357" s="108" t="s">
        <v>6288</v>
      </c>
    </row>
    <row r="1358" spans="1:8" x14ac:dyDescent="0.3">
      <c r="A1358" s="108" t="s">
        <v>6289</v>
      </c>
      <c r="B1358" s="108" t="s">
        <v>967</v>
      </c>
      <c r="C1358" s="108" t="s">
        <v>6009</v>
      </c>
      <c r="D1358" s="108" t="s">
        <v>969</v>
      </c>
      <c r="E1358" s="108" t="s">
        <v>970</v>
      </c>
      <c r="F1358" s="108" t="s">
        <v>6290</v>
      </c>
      <c r="G1358" s="108" t="s">
        <v>6291</v>
      </c>
      <c r="H1358" s="108" t="s">
        <v>6292</v>
      </c>
    </row>
    <row r="1359" spans="1:8" x14ac:dyDescent="0.3">
      <c r="A1359" s="108" t="s">
        <v>6293</v>
      </c>
      <c r="B1359" s="108" t="s">
        <v>967</v>
      </c>
      <c r="C1359" s="108" t="s">
        <v>6009</v>
      </c>
      <c r="D1359" s="108" t="s">
        <v>969</v>
      </c>
      <c r="E1359" s="108" t="s">
        <v>970</v>
      </c>
      <c r="F1359" s="108" t="s">
        <v>6294</v>
      </c>
      <c r="G1359" s="108" t="s">
        <v>6295</v>
      </c>
      <c r="H1359" s="108" t="s">
        <v>6296</v>
      </c>
    </row>
    <row r="1360" spans="1:8" x14ac:dyDescent="0.3">
      <c r="A1360" s="108" t="s">
        <v>6297</v>
      </c>
      <c r="B1360" s="108" t="s">
        <v>967</v>
      </c>
      <c r="C1360" s="108" t="s">
        <v>6009</v>
      </c>
      <c r="D1360" s="108" t="s">
        <v>969</v>
      </c>
      <c r="E1360" s="108" t="s">
        <v>970</v>
      </c>
      <c r="F1360" s="108" t="s">
        <v>6298</v>
      </c>
      <c r="G1360" s="108" t="s">
        <v>6299</v>
      </c>
      <c r="H1360" s="108" t="s">
        <v>6300</v>
      </c>
    </row>
    <row r="1361" spans="1:8" x14ac:dyDescent="0.3">
      <c r="A1361" s="108" t="s">
        <v>6301</v>
      </c>
      <c r="B1361" s="108" t="s">
        <v>967</v>
      </c>
      <c r="C1361" s="108" t="s">
        <v>6009</v>
      </c>
      <c r="D1361" s="108" t="s">
        <v>969</v>
      </c>
      <c r="E1361" s="108" t="s">
        <v>970</v>
      </c>
      <c r="F1361" s="108" t="s">
        <v>6302</v>
      </c>
      <c r="G1361" s="108" t="s">
        <v>6303</v>
      </c>
      <c r="H1361" s="108" t="s">
        <v>6304</v>
      </c>
    </row>
    <row r="1362" spans="1:8" x14ac:dyDescent="0.3">
      <c r="A1362" s="108" t="s">
        <v>6305</v>
      </c>
      <c r="B1362" s="108" t="s">
        <v>967</v>
      </c>
      <c r="C1362" s="108" t="s">
        <v>6009</v>
      </c>
      <c r="D1362" s="108" t="s">
        <v>969</v>
      </c>
      <c r="E1362" s="108" t="s">
        <v>970</v>
      </c>
      <c r="F1362" s="108" t="s">
        <v>6306</v>
      </c>
      <c r="G1362" s="108" t="s">
        <v>6307</v>
      </c>
      <c r="H1362" s="108" t="s">
        <v>6308</v>
      </c>
    </row>
    <row r="1363" spans="1:8" x14ac:dyDescent="0.3">
      <c r="A1363" s="108" t="s">
        <v>6309</v>
      </c>
      <c r="B1363" s="108" t="s">
        <v>967</v>
      </c>
      <c r="C1363" s="108" t="s">
        <v>6009</v>
      </c>
      <c r="D1363" s="108" t="s">
        <v>969</v>
      </c>
      <c r="E1363" s="108" t="s">
        <v>970</v>
      </c>
      <c r="F1363" s="108" t="s">
        <v>6310</v>
      </c>
      <c r="G1363" s="108" t="s">
        <v>6311</v>
      </c>
      <c r="H1363" s="108" t="s">
        <v>6312</v>
      </c>
    </row>
    <row r="1364" spans="1:8" x14ac:dyDescent="0.3">
      <c r="A1364" s="108" t="s">
        <v>6313</v>
      </c>
      <c r="B1364" s="108" t="s">
        <v>967</v>
      </c>
      <c r="C1364" s="108" t="s">
        <v>6009</v>
      </c>
      <c r="D1364" s="108" t="s">
        <v>969</v>
      </c>
      <c r="E1364" s="108" t="s">
        <v>970</v>
      </c>
      <c r="F1364" s="108" t="s">
        <v>6314</v>
      </c>
      <c r="G1364" s="108" t="s">
        <v>6315</v>
      </c>
      <c r="H1364" s="108" t="s">
        <v>6316</v>
      </c>
    </row>
    <row r="1365" spans="1:8" x14ac:dyDescent="0.3">
      <c r="A1365" s="108" t="s">
        <v>6317</v>
      </c>
      <c r="B1365" s="108" t="s">
        <v>967</v>
      </c>
      <c r="C1365" s="108" t="s">
        <v>6009</v>
      </c>
      <c r="D1365" s="108" t="s">
        <v>969</v>
      </c>
      <c r="E1365" s="108" t="s">
        <v>970</v>
      </c>
      <c r="F1365" s="108" t="s">
        <v>6318</v>
      </c>
      <c r="G1365" s="108" t="s">
        <v>6319</v>
      </c>
      <c r="H1365" s="108" t="s">
        <v>6320</v>
      </c>
    </row>
    <row r="1366" spans="1:8" x14ac:dyDescent="0.3">
      <c r="A1366" s="108" t="s">
        <v>6321</v>
      </c>
      <c r="B1366" s="108" t="s">
        <v>967</v>
      </c>
      <c r="C1366" s="108" t="s">
        <v>6009</v>
      </c>
      <c r="D1366" s="108" t="s">
        <v>969</v>
      </c>
      <c r="E1366" s="108" t="s">
        <v>970</v>
      </c>
      <c r="F1366" s="108" t="s">
        <v>6322</v>
      </c>
      <c r="G1366" s="108" t="s">
        <v>6323</v>
      </c>
      <c r="H1366" s="108" t="s">
        <v>6324</v>
      </c>
    </row>
    <row r="1367" spans="1:8" x14ac:dyDescent="0.3">
      <c r="A1367" s="108" t="s">
        <v>6325</v>
      </c>
      <c r="B1367" s="108" t="s">
        <v>967</v>
      </c>
      <c r="C1367" s="108" t="s">
        <v>6009</v>
      </c>
      <c r="D1367" s="108" t="s">
        <v>969</v>
      </c>
      <c r="E1367" s="108" t="s">
        <v>970</v>
      </c>
      <c r="F1367" s="108" t="s">
        <v>6326</v>
      </c>
      <c r="G1367" s="108" t="s">
        <v>6327</v>
      </c>
      <c r="H1367" s="108" t="s">
        <v>6328</v>
      </c>
    </row>
    <row r="1368" spans="1:8" x14ac:dyDescent="0.3">
      <c r="A1368" s="108" t="s">
        <v>6329</v>
      </c>
      <c r="B1368" s="108" t="s">
        <v>967</v>
      </c>
      <c r="C1368" s="108" t="s">
        <v>6009</v>
      </c>
      <c r="D1368" s="108" t="s">
        <v>969</v>
      </c>
      <c r="E1368" s="108" t="s">
        <v>970</v>
      </c>
      <c r="F1368" s="108" t="s">
        <v>6330</v>
      </c>
      <c r="G1368" s="108" t="s">
        <v>6331</v>
      </c>
      <c r="H1368" s="108" t="s">
        <v>6332</v>
      </c>
    </row>
    <row r="1369" spans="1:8" x14ac:dyDescent="0.3">
      <c r="A1369" s="108" t="s">
        <v>6333</v>
      </c>
      <c r="B1369" s="108" t="s">
        <v>967</v>
      </c>
      <c r="C1369" s="108" t="s">
        <v>6009</v>
      </c>
      <c r="D1369" s="108" t="s">
        <v>969</v>
      </c>
      <c r="E1369" s="108" t="s">
        <v>970</v>
      </c>
      <c r="F1369" s="108" t="s">
        <v>6334</v>
      </c>
      <c r="G1369" s="108" t="s">
        <v>6335</v>
      </c>
      <c r="H1369" s="108" t="s">
        <v>6336</v>
      </c>
    </row>
    <row r="1370" spans="1:8" x14ac:dyDescent="0.3">
      <c r="A1370" s="108" t="s">
        <v>6337</v>
      </c>
      <c r="B1370" s="108" t="s">
        <v>967</v>
      </c>
      <c r="C1370" s="108" t="s">
        <v>6009</v>
      </c>
      <c r="D1370" s="108" t="s">
        <v>969</v>
      </c>
      <c r="E1370" s="108" t="s">
        <v>970</v>
      </c>
      <c r="F1370" s="108" t="s">
        <v>6338</v>
      </c>
      <c r="G1370" s="108" t="s">
        <v>6339</v>
      </c>
      <c r="H1370" s="108" t="s">
        <v>6340</v>
      </c>
    </row>
    <row r="1371" spans="1:8" x14ac:dyDescent="0.3">
      <c r="A1371" s="108" t="s">
        <v>6341</v>
      </c>
      <c r="B1371" s="108" t="s">
        <v>967</v>
      </c>
      <c r="C1371" s="108" t="s">
        <v>6009</v>
      </c>
      <c r="D1371" s="108" t="s">
        <v>969</v>
      </c>
      <c r="E1371" s="108" t="s">
        <v>970</v>
      </c>
      <c r="F1371" s="108" t="s">
        <v>6342</v>
      </c>
      <c r="G1371" s="108" t="s">
        <v>6343</v>
      </c>
      <c r="H1371" s="108" t="s">
        <v>6344</v>
      </c>
    </row>
    <row r="1372" spans="1:8" x14ac:dyDescent="0.3">
      <c r="A1372" s="108" t="s">
        <v>6345</v>
      </c>
      <c r="B1372" s="108" t="s">
        <v>967</v>
      </c>
      <c r="C1372" s="108" t="s">
        <v>6009</v>
      </c>
      <c r="D1372" s="108" t="s">
        <v>969</v>
      </c>
      <c r="E1372" s="108" t="s">
        <v>970</v>
      </c>
      <c r="F1372" s="108" t="s">
        <v>6346</v>
      </c>
      <c r="G1372" s="108" t="s">
        <v>6347</v>
      </c>
      <c r="H1372" s="108" t="s">
        <v>6348</v>
      </c>
    </row>
    <row r="1373" spans="1:8" x14ac:dyDescent="0.3">
      <c r="A1373" s="108" t="s">
        <v>6349</v>
      </c>
      <c r="B1373" s="108" t="s">
        <v>967</v>
      </c>
      <c r="C1373" s="108" t="s">
        <v>6009</v>
      </c>
      <c r="D1373" s="108" t="s">
        <v>969</v>
      </c>
      <c r="E1373" s="108" t="s">
        <v>970</v>
      </c>
      <c r="F1373" s="108" t="s">
        <v>6350</v>
      </c>
      <c r="G1373" s="108" t="s">
        <v>6351</v>
      </c>
      <c r="H1373" s="108" t="s">
        <v>6352</v>
      </c>
    </row>
    <row r="1374" spans="1:8" x14ac:dyDescent="0.3">
      <c r="A1374" s="108" t="s">
        <v>6353</v>
      </c>
      <c r="B1374" s="108" t="s">
        <v>967</v>
      </c>
      <c r="C1374" s="108" t="s">
        <v>6009</v>
      </c>
      <c r="D1374" s="108" t="s">
        <v>969</v>
      </c>
      <c r="E1374" s="108" t="s">
        <v>970</v>
      </c>
      <c r="F1374" s="108" t="s">
        <v>6354</v>
      </c>
      <c r="G1374" s="108" t="s">
        <v>6355</v>
      </c>
      <c r="H1374" s="108" t="s">
        <v>6356</v>
      </c>
    </row>
    <row r="1375" spans="1:8" x14ac:dyDescent="0.3">
      <c r="A1375" s="108" t="s">
        <v>6357</v>
      </c>
      <c r="B1375" s="108" t="s">
        <v>967</v>
      </c>
      <c r="C1375" s="108" t="s">
        <v>6009</v>
      </c>
      <c r="D1375" s="108" t="s">
        <v>969</v>
      </c>
      <c r="E1375" s="108" t="s">
        <v>970</v>
      </c>
      <c r="F1375" s="108" t="s">
        <v>6358</v>
      </c>
      <c r="G1375" s="108" t="s">
        <v>6359</v>
      </c>
      <c r="H1375" s="108" t="s">
        <v>6360</v>
      </c>
    </row>
    <row r="1376" spans="1:8" x14ac:dyDescent="0.3">
      <c r="A1376" s="108" t="s">
        <v>6361</v>
      </c>
      <c r="B1376" s="108" t="s">
        <v>967</v>
      </c>
      <c r="C1376" s="108" t="s">
        <v>6009</v>
      </c>
      <c r="D1376" s="108" t="s">
        <v>969</v>
      </c>
      <c r="E1376" s="108" t="s">
        <v>970</v>
      </c>
      <c r="F1376" s="108" t="s">
        <v>6362</v>
      </c>
      <c r="G1376" s="108" t="s">
        <v>6363</v>
      </c>
      <c r="H1376" s="108" t="s">
        <v>6364</v>
      </c>
    </row>
    <row r="1377" spans="1:8" x14ac:dyDescent="0.3">
      <c r="A1377" s="108" t="s">
        <v>6365</v>
      </c>
      <c r="B1377" s="108" t="s">
        <v>967</v>
      </c>
      <c r="C1377" s="108" t="s">
        <v>6009</v>
      </c>
      <c r="D1377" s="108" t="s">
        <v>969</v>
      </c>
      <c r="E1377" s="108" t="s">
        <v>1123</v>
      </c>
      <c r="F1377" s="108" t="s">
        <v>6366</v>
      </c>
      <c r="G1377" s="108" t="s">
        <v>6367</v>
      </c>
      <c r="H1377" s="108" t="s">
        <v>6368</v>
      </c>
    </row>
    <row r="1378" spans="1:8" x14ac:dyDescent="0.3">
      <c r="A1378" s="108" t="s">
        <v>6370</v>
      </c>
      <c r="B1378" s="108" t="s">
        <v>967</v>
      </c>
      <c r="C1378" s="108" t="s">
        <v>6009</v>
      </c>
      <c r="D1378" s="108" t="s">
        <v>969</v>
      </c>
      <c r="E1378" s="108" t="s">
        <v>970</v>
      </c>
      <c r="F1378" s="108" t="s">
        <v>6371</v>
      </c>
      <c r="G1378" s="108" t="s">
        <v>6372</v>
      </c>
      <c r="H1378" s="108" t="s">
        <v>6373</v>
      </c>
    </row>
    <row r="1379" spans="1:8" x14ac:dyDescent="0.3">
      <c r="A1379" s="108" t="s">
        <v>6369</v>
      </c>
      <c r="B1379" s="108" t="s">
        <v>967</v>
      </c>
      <c r="C1379" s="108" t="s">
        <v>6009</v>
      </c>
      <c r="D1379" s="108" t="s">
        <v>969</v>
      </c>
      <c r="E1379" s="108" t="s">
        <v>970</v>
      </c>
      <c r="F1379" s="108" t="s">
        <v>6374</v>
      </c>
      <c r="G1379" s="108" t="s">
        <v>6375</v>
      </c>
      <c r="H1379" s="108" t="s">
        <v>6376</v>
      </c>
    </row>
    <row r="1380" spans="1:8" x14ac:dyDescent="0.3">
      <c r="A1380" s="108" t="s">
        <v>6377</v>
      </c>
      <c r="B1380" s="108" t="s">
        <v>967</v>
      </c>
      <c r="C1380" s="108" t="s">
        <v>6009</v>
      </c>
      <c r="D1380" s="108" t="s">
        <v>969</v>
      </c>
      <c r="E1380" s="108" t="s">
        <v>970</v>
      </c>
      <c r="F1380" s="108" t="s">
        <v>6378</v>
      </c>
      <c r="G1380" s="108" t="s">
        <v>6379</v>
      </c>
      <c r="H1380" s="108" t="s">
        <v>6380</v>
      </c>
    </row>
    <row r="1381" spans="1:8" x14ac:dyDescent="0.3">
      <c r="A1381" s="108" t="s">
        <v>6381</v>
      </c>
      <c r="B1381" s="108" t="s">
        <v>967</v>
      </c>
      <c r="C1381" s="108" t="s">
        <v>6009</v>
      </c>
      <c r="D1381" s="108" t="s">
        <v>969</v>
      </c>
      <c r="E1381" s="108" t="s">
        <v>970</v>
      </c>
      <c r="F1381" s="108" t="s">
        <v>6382</v>
      </c>
      <c r="G1381" s="108" t="s">
        <v>6383</v>
      </c>
      <c r="H1381" s="108" t="s">
        <v>6384</v>
      </c>
    </row>
    <row r="1382" spans="1:8" x14ac:dyDescent="0.3">
      <c r="A1382" s="108" t="s">
        <v>6385</v>
      </c>
      <c r="B1382" s="108" t="s">
        <v>967</v>
      </c>
      <c r="C1382" s="108" t="s">
        <v>6009</v>
      </c>
      <c r="D1382" s="108" t="s">
        <v>969</v>
      </c>
      <c r="E1382" s="108" t="s">
        <v>970</v>
      </c>
      <c r="F1382" s="108" t="s">
        <v>6386</v>
      </c>
      <c r="G1382" s="108" t="s">
        <v>6387</v>
      </c>
      <c r="H1382" s="108" t="s">
        <v>6388</v>
      </c>
    </row>
    <row r="1383" spans="1:8" x14ac:dyDescent="0.3">
      <c r="A1383" s="108" t="s">
        <v>6389</v>
      </c>
      <c r="B1383" s="108" t="s">
        <v>967</v>
      </c>
      <c r="C1383" s="108" t="s">
        <v>6009</v>
      </c>
      <c r="D1383" s="108" t="s">
        <v>969</v>
      </c>
      <c r="E1383" s="108" t="s">
        <v>970</v>
      </c>
      <c r="F1383" s="108" t="s">
        <v>6390</v>
      </c>
      <c r="G1383" s="108" t="s">
        <v>6391</v>
      </c>
      <c r="H1383" s="108" t="s">
        <v>6392</v>
      </c>
    </row>
    <row r="1384" spans="1:8" x14ac:dyDescent="0.3">
      <c r="A1384" s="108" t="s">
        <v>6393</v>
      </c>
      <c r="B1384" s="108" t="s">
        <v>967</v>
      </c>
      <c r="C1384" s="108" t="s">
        <v>6009</v>
      </c>
      <c r="D1384" s="108" t="s">
        <v>969</v>
      </c>
      <c r="E1384" s="108" t="s">
        <v>970</v>
      </c>
      <c r="F1384" s="108" t="s">
        <v>6394</v>
      </c>
      <c r="G1384" s="108" t="s">
        <v>6395</v>
      </c>
      <c r="H1384" s="108" t="s">
        <v>6396</v>
      </c>
    </row>
    <row r="1385" spans="1:8" x14ac:dyDescent="0.3">
      <c r="A1385" s="108" t="s">
        <v>6397</v>
      </c>
      <c r="B1385" s="108" t="s">
        <v>967</v>
      </c>
      <c r="C1385" s="108" t="s">
        <v>6009</v>
      </c>
      <c r="D1385" s="108" t="s">
        <v>969</v>
      </c>
      <c r="E1385" s="108" t="s">
        <v>970</v>
      </c>
      <c r="F1385" s="108" t="s">
        <v>6398</v>
      </c>
      <c r="G1385" s="108" t="s">
        <v>6399</v>
      </c>
      <c r="H1385" s="108" t="s">
        <v>6400</v>
      </c>
    </row>
    <row r="1386" spans="1:8" x14ac:dyDescent="0.3">
      <c r="A1386" s="108" t="s">
        <v>6401</v>
      </c>
      <c r="B1386" s="108" t="s">
        <v>967</v>
      </c>
      <c r="C1386" s="108" t="s">
        <v>6009</v>
      </c>
      <c r="D1386" s="108" t="s">
        <v>969</v>
      </c>
      <c r="E1386" s="108" t="s">
        <v>970</v>
      </c>
      <c r="F1386" s="108" t="s">
        <v>6402</v>
      </c>
      <c r="G1386" s="108" t="s">
        <v>6403</v>
      </c>
      <c r="H1386" s="108" t="s">
        <v>6404</v>
      </c>
    </row>
    <row r="1387" spans="1:8" x14ac:dyDescent="0.3">
      <c r="A1387" s="108" t="s">
        <v>6405</v>
      </c>
      <c r="B1387" s="108" t="s">
        <v>967</v>
      </c>
      <c r="C1387" s="108" t="s">
        <v>6009</v>
      </c>
      <c r="D1387" s="108" t="s">
        <v>969</v>
      </c>
      <c r="E1387" s="108" t="s">
        <v>970</v>
      </c>
      <c r="F1387" s="108" t="s">
        <v>6406</v>
      </c>
      <c r="G1387" s="108" t="s">
        <v>6407</v>
      </c>
      <c r="H1387" s="108" t="s">
        <v>6408</v>
      </c>
    </row>
    <row r="1388" spans="1:8" x14ac:dyDescent="0.3">
      <c r="A1388" s="108" t="s">
        <v>6409</v>
      </c>
      <c r="B1388" s="108" t="s">
        <v>967</v>
      </c>
      <c r="C1388" s="108" t="s">
        <v>6009</v>
      </c>
      <c r="D1388" s="108" t="s">
        <v>969</v>
      </c>
      <c r="E1388" s="108" t="s">
        <v>970</v>
      </c>
      <c r="F1388" s="108" t="s">
        <v>6410</v>
      </c>
      <c r="G1388" s="108" t="s">
        <v>6411</v>
      </c>
      <c r="H1388" s="108" t="s">
        <v>6412</v>
      </c>
    </row>
    <row r="1389" spans="1:8" x14ac:dyDescent="0.3">
      <c r="A1389" s="108" t="s">
        <v>6413</v>
      </c>
      <c r="B1389" s="108" t="s">
        <v>967</v>
      </c>
      <c r="C1389" s="108" t="s">
        <v>6009</v>
      </c>
      <c r="D1389" s="108" t="s">
        <v>969</v>
      </c>
      <c r="E1389" s="108" t="s">
        <v>970</v>
      </c>
      <c r="F1389" s="108" t="s">
        <v>6414</v>
      </c>
      <c r="G1389" s="108" t="s">
        <v>6415</v>
      </c>
      <c r="H1389" s="108" t="s">
        <v>6416</v>
      </c>
    </row>
    <row r="1390" spans="1:8" x14ac:dyDescent="0.3">
      <c r="A1390" s="108" t="s">
        <v>6417</v>
      </c>
      <c r="B1390" s="108" t="s">
        <v>967</v>
      </c>
      <c r="C1390" s="108" t="s">
        <v>6009</v>
      </c>
      <c r="D1390" s="108" t="s">
        <v>969</v>
      </c>
      <c r="E1390" s="108" t="s">
        <v>970</v>
      </c>
      <c r="F1390" s="108" t="s">
        <v>6418</v>
      </c>
      <c r="G1390" s="108" t="s">
        <v>6419</v>
      </c>
      <c r="H1390" s="108" t="s">
        <v>6420</v>
      </c>
    </row>
    <row r="1391" spans="1:8" x14ac:dyDescent="0.3">
      <c r="A1391" s="108" t="s">
        <v>6421</v>
      </c>
      <c r="B1391" s="108" t="s">
        <v>967</v>
      </c>
      <c r="C1391" s="108" t="s">
        <v>6009</v>
      </c>
      <c r="D1391" s="108" t="s">
        <v>969</v>
      </c>
      <c r="E1391" s="108" t="s">
        <v>970</v>
      </c>
      <c r="F1391" s="108" t="s">
        <v>6422</v>
      </c>
      <c r="G1391" s="108" t="s">
        <v>6423</v>
      </c>
      <c r="H1391" s="108" t="s">
        <v>6424</v>
      </c>
    </row>
    <row r="1392" spans="1:8" x14ac:dyDescent="0.3">
      <c r="A1392" s="108" t="s">
        <v>6425</v>
      </c>
      <c r="B1392" s="108" t="s">
        <v>967</v>
      </c>
      <c r="C1392" s="108" t="s">
        <v>6009</v>
      </c>
      <c r="D1392" s="108" t="s">
        <v>969</v>
      </c>
      <c r="E1392" s="108" t="s">
        <v>970</v>
      </c>
      <c r="F1392" s="108" t="s">
        <v>6426</v>
      </c>
      <c r="G1392" s="108" t="s">
        <v>6427</v>
      </c>
      <c r="H1392" s="108" t="s">
        <v>6428</v>
      </c>
    </row>
    <row r="1393" spans="1:8" x14ac:dyDescent="0.3">
      <c r="A1393" s="108" t="s">
        <v>6429</v>
      </c>
      <c r="B1393" s="108" t="s">
        <v>967</v>
      </c>
      <c r="C1393" s="108" t="s">
        <v>6009</v>
      </c>
      <c r="D1393" s="108" t="s">
        <v>969</v>
      </c>
      <c r="E1393" s="108" t="s">
        <v>970</v>
      </c>
      <c r="F1393" s="108" t="s">
        <v>6430</v>
      </c>
      <c r="G1393" s="108" t="s">
        <v>6431</v>
      </c>
      <c r="H1393" s="108" t="s">
        <v>6432</v>
      </c>
    </row>
    <row r="1394" spans="1:8" x14ac:dyDescent="0.3">
      <c r="A1394" s="108" t="s">
        <v>6433</v>
      </c>
      <c r="B1394" s="108" t="s">
        <v>967</v>
      </c>
      <c r="C1394" s="108" t="s">
        <v>6009</v>
      </c>
      <c r="D1394" s="108" t="s">
        <v>969</v>
      </c>
      <c r="E1394" s="108" t="s">
        <v>970</v>
      </c>
      <c r="F1394" s="108" t="s">
        <v>6434</v>
      </c>
      <c r="G1394" s="108" t="s">
        <v>6435</v>
      </c>
      <c r="H1394" s="108" t="s">
        <v>6436</v>
      </c>
    </row>
    <row r="1395" spans="1:8" x14ac:dyDescent="0.3">
      <c r="A1395" s="108" t="s">
        <v>6437</v>
      </c>
      <c r="B1395" s="108" t="s">
        <v>967</v>
      </c>
      <c r="C1395" s="108" t="s">
        <v>6009</v>
      </c>
      <c r="D1395" s="108" t="s">
        <v>969</v>
      </c>
      <c r="E1395" s="108" t="s">
        <v>970</v>
      </c>
      <c r="F1395" s="108" t="s">
        <v>6438</v>
      </c>
      <c r="G1395" s="108" t="s">
        <v>6439</v>
      </c>
      <c r="H1395" s="108" t="s">
        <v>6440</v>
      </c>
    </row>
    <row r="1396" spans="1:8" x14ac:dyDescent="0.3">
      <c r="A1396" s="108" t="s">
        <v>6441</v>
      </c>
      <c r="B1396" s="108" t="s">
        <v>967</v>
      </c>
      <c r="C1396" s="108" t="s">
        <v>6009</v>
      </c>
      <c r="D1396" s="108" t="s">
        <v>969</v>
      </c>
      <c r="E1396" s="108" t="s">
        <v>970</v>
      </c>
      <c r="F1396" s="108" t="s">
        <v>6442</v>
      </c>
      <c r="G1396" s="108" t="s">
        <v>6443</v>
      </c>
      <c r="H1396" s="108" t="s">
        <v>6444</v>
      </c>
    </row>
    <row r="1397" spans="1:8" x14ac:dyDescent="0.3">
      <c r="A1397" s="108" t="s">
        <v>6445</v>
      </c>
      <c r="B1397" s="108" t="s">
        <v>967</v>
      </c>
      <c r="C1397" s="108" t="s">
        <v>6009</v>
      </c>
      <c r="D1397" s="108" t="s">
        <v>969</v>
      </c>
      <c r="E1397" s="108" t="s">
        <v>970</v>
      </c>
      <c r="F1397" s="108" t="s">
        <v>6446</v>
      </c>
      <c r="G1397" s="108" t="s">
        <v>6447</v>
      </c>
      <c r="H1397" s="108" t="s">
        <v>6448</v>
      </c>
    </row>
    <row r="1398" spans="1:8" x14ac:dyDescent="0.3">
      <c r="A1398" s="108" t="s">
        <v>6449</v>
      </c>
      <c r="B1398" s="108" t="s">
        <v>967</v>
      </c>
      <c r="C1398" s="108" t="s">
        <v>6009</v>
      </c>
      <c r="D1398" s="108" t="s">
        <v>969</v>
      </c>
      <c r="E1398" s="108" t="s">
        <v>970</v>
      </c>
      <c r="F1398" s="108" t="s">
        <v>6450</v>
      </c>
      <c r="G1398" s="108" t="s">
        <v>6451</v>
      </c>
      <c r="H1398" s="108" t="s">
        <v>6452</v>
      </c>
    </row>
    <row r="1399" spans="1:8" x14ac:dyDescent="0.3">
      <c r="A1399" s="108" t="s">
        <v>6453</v>
      </c>
      <c r="B1399" s="108" t="s">
        <v>967</v>
      </c>
      <c r="C1399" s="108" t="s">
        <v>6009</v>
      </c>
      <c r="D1399" s="108" t="s">
        <v>969</v>
      </c>
      <c r="E1399" s="108" t="s">
        <v>970</v>
      </c>
      <c r="F1399" s="108" t="s">
        <v>6454</v>
      </c>
      <c r="G1399" s="108" t="s">
        <v>6455</v>
      </c>
      <c r="H1399" s="108" t="s">
        <v>6456</v>
      </c>
    </row>
    <row r="1400" spans="1:8" x14ac:dyDescent="0.3">
      <c r="A1400" s="108" t="s">
        <v>6457</v>
      </c>
      <c r="B1400" s="108" t="s">
        <v>967</v>
      </c>
      <c r="C1400" s="108" t="s">
        <v>6009</v>
      </c>
      <c r="D1400" s="108" t="s">
        <v>969</v>
      </c>
      <c r="E1400" s="108" t="s">
        <v>970</v>
      </c>
      <c r="F1400" s="108" t="s">
        <v>6458</v>
      </c>
      <c r="G1400" s="108" t="s">
        <v>6459</v>
      </c>
      <c r="H1400" s="108" t="s">
        <v>6460</v>
      </c>
    </row>
    <row r="1401" spans="1:8" x14ac:dyDescent="0.3">
      <c r="A1401" s="108" t="s">
        <v>6461</v>
      </c>
      <c r="B1401" s="108" t="s">
        <v>967</v>
      </c>
      <c r="C1401" s="108" t="s">
        <v>6009</v>
      </c>
      <c r="D1401" s="108" t="s">
        <v>969</v>
      </c>
      <c r="E1401" s="108" t="s">
        <v>970</v>
      </c>
      <c r="F1401" s="108" t="s">
        <v>6462</v>
      </c>
      <c r="G1401" s="108" t="s">
        <v>6463</v>
      </c>
      <c r="H1401" s="108" t="s">
        <v>6464</v>
      </c>
    </row>
    <row r="1402" spans="1:8" x14ac:dyDescent="0.3">
      <c r="A1402" s="108" t="s">
        <v>6465</v>
      </c>
      <c r="B1402" s="108" t="s">
        <v>967</v>
      </c>
      <c r="C1402" s="108" t="s">
        <v>6009</v>
      </c>
      <c r="D1402" s="108" t="s">
        <v>969</v>
      </c>
      <c r="E1402" s="108" t="s">
        <v>970</v>
      </c>
      <c r="F1402" s="108" t="s">
        <v>6466</v>
      </c>
      <c r="G1402" s="108" t="s">
        <v>6467</v>
      </c>
      <c r="H1402" s="108" t="s">
        <v>6468</v>
      </c>
    </row>
    <row r="1403" spans="1:8" x14ac:dyDescent="0.3">
      <c r="A1403" s="108" t="s">
        <v>6469</v>
      </c>
      <c r="B1403" s="108" t="s">
        <v>967</v>
      </c>
      <c r="C1403" s="108" t="s">
        <v>6009</v>
      </c>
      <c r="D1403" s="108" t="s">
        <v>969</v>
      </c>
      <c r="E1403" s="108" t="s">
        <v>970</v>
      </c>
      <c r="F1403" s="108" t="s">
        <v>6470</v>
      </c>
      <c r="G1403" s="108" t="s">
        <v>6471</v>
      </c>
      <c r="H1403" s="108" t="s">
        <v>6472</v>
      </c>
    </row>
    <row r="1404" spans="1:8" x14ac:dyDescent="0.3">
      <c r="A1404" s="108" t="s">
        <v>6473</v>
      </c>
      <c r="B1404" s="108" t="s">
        <v>967</v>
      </c>
      <c r="C1404" s="108" t="s">
        <v>6009</v>
      </c>
      <c r="D1404" s="108" t="s">
        <v>969</v>
      </c>
      <c r="E1404" s="108" t="s">
        <v>970</v>
      </c>
      <c r="F1404" s="108" t="s">
        <v>6474</v>
      </c>
      <c r="G1404" s="108" t="s">
        <v>6475</v>
      </c>
      <c r="H1404" s="108" t="s">
        <v>6476</v>
      </c>
    </row>
    <row r="1405" spans="1:8" x14ac:dyDescent="0.3">
      <c r="A1405" s="108" t="s">
        <v>6477</v>
      </c>
      <c r="B1405" s="108" t="s">
        <v>967</v>
      </c>
      <c r="C1405" s="108" t="s">
        <v>6009</v>
      </c>
      <c r="D1405" s="108" t="s">
        <v>969</v>
      </c>
      <c r="E1405" s="108" t="s">
        <v>970</v>
      </c>
      <c r="F1405" s="108" t="s">
        <v>6478</v>
      </c>
      <c r="G1405" s="108" t="s">
        <v>6479</v>
      </c>
      <c r="H1405" s="108" t="s">
        <v>6480</v>
      </c>
    </row>
    <row r="1406" spans="1:8" x14ac:dyDescent="0.3">
      <c r="A1406" s="108" t="s">
        <v>6481</v>
      </c>
      <c r="B1406" s="108" t="s">
        <v>967</v>
      </c>
      <c r="C1406" s="108" t="s">
        <v>6009</v>
      </c>
      <c r="D1406" s="108" t="s">
        <v>969</v>
      </c>
      <c r="E1406" s="108" t="s">
        <v>970</v>
      </c>
      <c r="F1406" s="108" t="s">
        <v>6482</v>
      </c>
      <c r="G1406" s="108" t="s">
        <v>6483</v>
      </c>
      <c r="H1406" s="108" t="s">
        <v>6484</v>
      </c>
    </row>
    <row r="1407" spans="1:8" x14ac:dyDescent="0.3">
      <c r="A1407" s="108" t="s">
        <v>6485</v>
      </c>
      <c r="B1407" s="108" t="s">
        <v>967</v>
      </c>
      <c r="C1407" s="108" t="s">
        <v>6009</v>
      </c>
      <c r="D1407" s="108" t="s">
        <v>969</v>
      </c>
      <c r="E1407" s="108" t="s">
        <v>970</v>
      </c>
      <c r="F1407" s="108" t="s">
        <v>6486</v>
      </c>
      <c r="G1407" s="108" t="s">
        <v>6487</v>
      </c>
      <c r="H1407" s="108" t="s">
        <v>6488</v>
      </c>
    </row>
    <row r="1408" spans="1:8" x14ac:dyDescent="0.3">
      <c r="A1408" s="108" t="s">
        <v>6489</v>
      </c>
      <c r="B1408" s="108" t="s">
        <v>967</v>
      </c>
      <c r="C1408" s="108" t="s">
        <v>6009</v>
      </c>
      <c r="D1408" s="108" t="s">
        <v>969</v>
      </c>
      <c r="E1408" s="108" t="s">
        <v>970</v>
      </c>
      <c r="F1408" s="108" t="s">
        <v>6490</v>
      </c>
      <c r="G1408" s="108" t="s">
        <v>6491</v>
      </c>
      <c r="H1408" s="108" t="s">
        <v>6492</v>
      </c>
    </row>
    <row r="1409" spans="1:8" x14ac:dyDescent="0.3">
      <c r="A1409" s="108" t="s">
        <v>6493</v>
      </c>
      <c r="B1409" s="108" t="s">
        <v>967</v>
      </c>
      <c r="C1409" s="108" t="s">
        <v>6009</v>
      </c>
      <c r="D1409" s="108" t="s">
        <v>969</v>
      </c>
      <c r="E1409" s="108" t="s">
        <v>970</v>
      </c>
      <c r="F1409" s="108" t="s">
        <v>6494</v>
      </c>
      <c r="G1409" s="108" t="s">
        <v>6495</v>
      </c>
      <c r="H1409" s="108" t="s">
        <v>6016</v>
      </c>
    </row>
    <row r="1410" spans="1:8" x14ac:dyDescent="0.3">
      <c r="A1410" s="108" t="s">
        <v>6496</v>
      </c>
      <c r="B1410" s="108" t="s">
        <v>967</v>
      </c>
      <c r="C1410" s="108" t="s">
        <v>6009</v>
      </c>
      <c r="D1410" s="108" t="s">
        <v>969</v>
      </c>
      <c r="E1410" s="108" t="s">
        <v>970</v>
      </c>
      <c r="F1410" s="108" t="s">
        <v>6497</v>
      </c>
      <c r="G1410" s="108" t="s">
        <v>6498</v>
      </c>
      <c r="H1410" s="108" t="s">
        <v>6499</v>
      </c>
    </row>
    <row r="1411" spans="1:8" x14ac:dyDescent="0.3">
      <c r="A1411" s="108" t="s">
        <v>6500</v>
      </c>
      <c r="B1411" s="108" t="s">
        <v>967</v>
      </c>
      <c r="C1411" s="108" t="s">
        <v>6009</v>
      </c>
      <c r="D1411" s="108" t="s">
        <v>969</v>
      </c>
      <c r="E1411" s="108" t="s">
        <v>970</v>
      </c>
      <c r="F1411" s="108" t="s">
        <v>6501</v>
      </c>
      <c r="G1411" s="108" t="s">
        <v>6502</v>
      </c>
      <c r="H1411" s="108" t="s">
        <v>6503</v>
      </c>
    </row>
    <row r="1412" spans="1:8" x14ac:dyDescent="0.3">
      <c r="A1412" s="108" t="s">
        <v>6504</v>
      </c>
      <c r="B1412" s="108" t="s">
        <v>967</v>
      </c>
      <c r="C1412" s="108" t="s">
        <v>6009</v>
      </c>
      <c r="D1412" s="108" t="s">
        <v>969</v>
      </c>
      <c r="E1412" s="108" t="s">
        <v>970</v>
      </c>
      <c r="F1412" s="108" t="s">
        <v>6505</v>
      </c>
      <c r="G1412" s="108" t="s">
        <v>6506</v>
      </c>
      <c r="H1412" s="108" t="s">
        <v>6507</v>
      </c>
    </row>
    <row r="1413" spans="1:8" x14ac:dyDescent="0.3">
      <c r="A1413" s="108" t="s">
        <v>6508</v>
      </c>
      <c r="B1413" s="108" t="s">
        <v>967</v>
      </c>
      <c r="C1413" s="108" t="s">
        <v>6009</v>
      </c>
      <c r="D1413" s="108" t="s">
        <v>969</v>
      </c>
      <c r="E1413" s="108" t="s">
        <v>970</v>
      </c>
      <c r="F1413" s="108" t="s">
        <v>6509</v>
      </c>
      <c r="G1413" s="108" t="s">
        <v>6510</v>
      </c>
      <c r="H1413" s="108" t="s">
        <v>6186</v>
      </c>
    </row>
    <row r="1414" spans="1:8" x14ac:dyDescent="0.3">
      <c r="A1414" s="108" t="s">
        <v>6511</v>
      </c>
      <c r="B1414" s="108" t="s">
        <v>967</v>
      </c>
      <c r="C1414" s="108" t="s">
        <v>6009</v>
      </c>
      <c r="D1414" s="108" t="s">
        <v>969</v>
      </c>
      <c r="E1414" s="108" t="s">
        <v>970</v>
      </c>
      <c r="F1414" s="108" t="s">
        <v>6512</v>
      </c>
      <c r="G1414" s="108" t="s">
        <v>6513</v>
      </c>
      <c r="H1414" s="108" t="s">
        <v>6514</v>
      </c>
    </row>
    <row r="1415" spans="1:8" x14ac:dyDescent="0.3">
      <c r="A1415" s="108" t="s">
        <v>6515</v>
      </c>
      <c r="B1415" s="108" t="s">
        <v>967</v>
      </c>
      <c r="C1415" s="108" t="s">
        <v>6009</v>
      </c>
      <c r="D1415" s="108" t="s">
        <v>969</v>
      </c>
      <c r="E1415" s="108" t="s">
        <v>970</v>
      </c>
      <c r="F1415" s="108" t="s">
        <v>6516</v>
      </c>
      <c r="G1415" s="108" t="s">
        <v>6517</v>
      </c>
      <c r="H1415" s="108" t="s">
        <v>6518</v>
      </c>
    </row>
    <row r="1416" spans="1:8" x14ac:dyDescent="0.3">
      <c r="A1416" s="108" t="s">
        <v>6519</v>
      </c>
      <c r="B1416" s="108" t="s">
        <v>967</v>
      </c>
      <c r="C1416" s="108" t="s">
        <v>6009</v>
      </c>
      <c r="D1416" s="108" t="s">
        <v>1880</v>
      </c>
      <c r="E1416" s="108" t="s">
        <v>970</v>
      </c>
      <c r="F1416" s="108" t="s">
        <v>6520</v>
      </c>
      <c r="G1416" s="108" t="s">
        <v>6521</v>
      </c>
      <c r="H1416" s="108" t="s">
        <v>6522</v>
      </c>
    </row>
    <row r="1417" spans="1:8" x14ac:dyDescent="0.3">
      <c r="A1417" s="108" t="s">
        <v>6523</v>
      </c>
      <c r="B1417" s="108" t="s">
        <v>967</v>
      </c>
      <c r="C1417" s="108" t="s">
        <v>6009</v>
      </c>
      <c r="D1417" s="108" t="s">
        <v>1880</v>
      </c>
      <c r="E1417" s="108" t="s">
        <v>970</v>
      </c>
      <c r="F1417" s="108" t="s">
        <v>6524</v>
      </c>
      <c r="G1417" s="108" t="s">
        <v>6525</v>
      </c>
      <c r="H1417" s="108" t="s">
        <v>6526</v>
      </c>
    </row>
    <row r="1418" spans="1:8" x14ac:dyDescent="0.3">
      <c r="A1418" s="108" t="s">
        <v>6527</v>
      </c>
      <c r="B1418" s="108" t="s">
        <v>967</v>
      </c>
      <c r="C1418" s="108" t="s">
        <v>6009</v>
      </c>
      <c r="D1418" s="108" t="s">
        <v>1880</v>
      </c>
      <c r="E1418" s="108" t="s">
        <v>970</v>
      </c>
      <c r="F1418" s="108" t="s">
        <v>6528</v>
      </c>
      <c r="G1418" s="108" t="s">
        <v>6529</v>
      </c>
      <c r="H1418" s="108" t="s">
        <v>6028</v>
      </c>
    </row>
    <row r="1419" spans="1:8" x14ac:dyDescent="0.3">
      <c r="A1419" s="108" t="s">
        <v>6530</v>
      </c>
      <c r="B1419" s="108" t="s">
        <v>967</v>
      </c>
      <c r="C1419" s="108" t="s">
        <v>6009</v>
      </c>
      <c r="D1419" s="108" t="s">
        <v>1880</v>
      </c>
      <c r="E1419" s="108" t="s">
        <v>970</v>
      </c>
      <c r="F1419" s="108" t="s">
        <v>6531</v>
      </c>
      <c r="G1419" s="108" t="s">
        <v>6532</v>
      </c>
      <c r="H1419" s="108" t="s">
        <v>6533</v>
      </c>
    </row>
    <row r="1420" spans="1:8" x14ac:dyDescent="0.3">
      <c r="A1420" s="108" t="s">
        <v>6534</v>
      </c>
      <c r="B1420" s="108" t="s">
        <v>967</v>
      </c>
      <c r="C1420" s="108" t="s">
        <v>6009</v>
      </c>
      <c r="D1420" s="108" t="s">
        <v>1880</v>
      </c>
      <c r="E1420" s="108" t="s">
        <v>970</v>
      </c>
      <c r="F1420" s="108" t="s">
        <v>6535</v>
      </c>
      <c r="G1420" s="108" t="s">
        <v>6536</v>
      </c>
      <c r="H1420" s="108" t="s">
        <v>6537</v>
      </c>
    </row>
    <row r="1421" spans="1:8" x14ac:dyDescent="0.3">
      <c r="A1421" s="108" t="s">
        <v>6538</v>
      </c>
      <c r="B1421" s="108" t="s">
        <v>967</v>
      </c>
      <c r="C1421" s="108" t="s">
        <v>6009</v>
      </c>
      <c r="D1421" s="108" t="s">
        <v>1880</v>
      </c>
      <c r="E1421" s="108" t="s">
        <v>970</v>
      </c>
      <c r="F1421" s="108" t="s">
        <v>6539</v>
      </c>
      <c r="G1421" s="108" t="s">
        <v>6540</v>
      </c>
      <c r="H1421" s="108" t="s">
        <v>6087</v>
      </c>
    </row>
    <row r="1422" spans="1:8" x14ac:dyDescent="0.3">
      <c r="A1422" s="108" t="s">
        <v>6541</v>
      </c>
      <c r="B1422" s="108" t="s">
        <v>967</v>
      </c>
      <c r="C1422" s="108" t="s">
        <v>6009</v>
      </c>
      <c r="D1422" s="108" t="s">
        <v>1880</v>
      </c>
      <c r="E1422" s="108" t="s">
        <v>970</v>
      </c>
      <c r="F1422" s="108" t="s">
        <v>6542</v>
      </c>
      <c r="G1422" s="108" t="s">
        <v>6543</v>
      </c>
      <c r="H1422" s="108" t="s">
        <v>6087</v>
      </c>
    </row>
    <row r="1423" spans="1:8" x14ac:dyDescent="0.3">
      <c r="A1423" s="108" t="s">
        <v>6544</v>
      </c>
      <c r="B1423" s="108" t="s">
        <v>967</v>
      </c>
      <c r="C1423" s="108" t="s">
        <v>6009</v>
      </c>
      <c r="D1423" s="108" t="s">
        <v>1880</v>
      </c>
      <c r="E1423" s="108" t="s">
        <v>970</v>
      </c>
      <c r="F1423" s="108" t="s">
        <v>6545</v>
      </c>
      <c r="G1423" s="108" t="s">
        <v>6546</v>
      </c>
      <c r="H1423" s="108" t="s">
        <v>6547</v>
      </c>
    </row>
    <row r="1424" spans="1:8" x14ac:dyDescent="0.3">
      <c r="A1424" s="108" t="s">
        <v>6548</v>
      </c>
      <c r="B1424" s="108" t="s">
        <v>967</v>
      </c>
      <c r="C1424" s="108" t="s">
        <v>6009</v>
      </c>
      <c r="D1424" s="108" t="s">
        <v>1880</v>
      </c>
      <c r="E1424" s="108" t="s">
        <v>970</v>
      </c>
      <c r="F1424" s="108" t="s">
        <v>6549</v>
      </c>
      <c r="G1424" s="108" t="s">
        <v>6550</v>
      </c>
      <c r="H1424" s="108" t="s">
        <v>6551</v>
      </c>
    </row>
    <row r="1425" spans="1:8" x14ac:dyDescent="0.3">
      <c r="A1425" s="108" t="s">
        <v>6552</v>
      </c>
      <c r="B1425" s="108" t="s">
        <v>967</v>
      </c>
      <c r="C1425" s="108" t="s">
        <v>6009</v>
      </c>
      <c r="D1425" s="108" t="s">
        <v>1880</v>
      </c>
      <c r="E1425" s="108" t="s">
        <v>970</v>
      </c>
      <c r="F1425" s="108" t="s">
        <v>6553</v>
      </c>
      <c r="G1425" s="108" t="s">
        <v>6554</v>
      </c>
      <c r="H1425" s="108" t="s">
        <v>6555</v>
      </c>
    </row>
    <row r="1426" spans="1:8" x14ac:dyDescent="0.3">
      <c r="A1426" s="108" t="s">
        <v>6556</v>
      </c>
      <c r="B1426" s="108" t="s">
        <v>967</v>
      </c>
      <c r="C1426" s="108" t="s">
        <v>6009</v>
      </c>
      <c r="D1426" s="108" t="s">
        <v>1880</v>
      </c>
      <c r="E1426" s="108" t="s">
        <v>970</v>
      </c>
      <c r="F1426" s="108" t="s">
        <v>6557</v>
      </c>
      <c r="G1426" s="108" t="s">
        <v>6558</v>
      </c>
      <c r="H1426" s="108" t="s">
        <v>6559</v>
      </c>
    </row>
    <row r="1427" spans="1:8" x14ac:dyDescent="0.3">
      <c r="A1427" s="108" t="s">
        <v>6560</v>
      </c>
      <c r="B1427" s="108" t="s">
        <v>967</v>
      </c>
      <c r="C1427" s="108" t="s">
        <v>6009</v>
      </c>
      <c r="D1427" s="108" t="s">
        <v>1880</v>
      </c>
      <c r="E1427" s="108" t="s">
        <v>970</v>
      </c>
      <c r="F1427" s="108" t="s">
        <v>6561</v>
      </c>
      <c r="G1427" s="108" t="s">
        <v>6562</v>
      </c>
      <c r="H1427" s="108" t="s">
        <v>6563</v>
      </c>
    </row>
    <row r="1428" spans="1:8" x14ac:dyDescent="0.3">
      <c r="A1428" s="108" t="s">
        <v>6564</v>
      </c>
      <c r="B1428" s="108" t="s">
        <v>967</v>
      </c>
      <c r="C1428" s="108" t="s">
        <v>6009</v>
      </c>
      <c r="D1428" s="108" t="s">
        <v>1880</v>
      </c>
      <c r="E1428" s="108" t="s">
        <v>970</v>
      </c>
      <c r="F1428" s="108" t="s">
        <v>6565</v>
      </c>
      <c r="G1428" s="108" t="s">
        <v>6566</v>
      </c>
      <c r="H1428" s="108" t="s">
        <v>6567</v>
      </c>
    </row>
    <row r="1429" spans="1:8" x14ac:dyDescent="0.3">
      <c r="A1429" s="108" t="s">
        <v>6568</v>
      </c>
      <c r="B1429" s="108" t="s">
        <v>967</v>
      </c>
      <c r="C1429" s="108" t="s">
        <v>6009</v>
      </c>
      <c r="D1429" s="108" t="s">
        <v>1880</v>
      </c>
      <c r="E1429" s="108" t="s">
        <v>970</v>
      </c>
      <c r="F1429" s="108" t="s">
        <v>6569</v>
      </c>
      <c r="G1429" s="108" t="s">
        <v>6570</v>
      </c>
      <c r="H1429" s="108" t="s">
        <v>6571</v>
      </c>
    </row>
    <row r="1430" spans="1:8" x14ac:dyDescent="0.3">
      <c r="A1430" s="108" t="s">
        <v>6572</v>
      </c>
      <c r="B1430" s="108" t="s">
        <v>967</v>
      </c>
      <c r="C1430" s="108" t="s">
        <v>6009</v>
      </c>
      <c r="D1430" s="108" t="s">
        <v>1880</v>
      </c>
      <c r="E1430" s="108" t="s">
        <v>970</v>
      </c>
      <c r="F1430" s="108" t="s">
        <v>6573</v>
      </c>
      <c r="G1430" s="108" t="s">
        <v>6574</v>
      </c>
      <c r="H1430" s="108" t="s">
        <v>6575</v>
      </c>
    </row>
    <row r="1431" spans="1:8" x14ac:dyDescent="0.3">
      <c r="A1431" s="108" t="s">
        <v>6576</v>
      </c>
      <c r="B1431" s="108" t="s">
        <v>967</v>
      </c>
      <c r="C1431" s="108" t="s">
        <v>6009</v>
      </c>
      <c r="D1431" s="108" t="s">
        <v>1880</v>
      </c>
      <c r="E1431" s="108" t="s">
        <v>970</v>
      </c>
      <c r="F1431" s="108" t="s">
        <v>6577</v>
      </c>
      <c r="G1431" s="108" t="s">
        <v>6578</v>
      </c>
      <c r="H1431" s="108" t="s">
        <v>6579</v>
      </c>
    </row>
    <row r="1432" spans="1:8" x14ac:dyDescent="0.3">
      <c r="A1432" s="108" t="s">
        <v>6580</v>
      </c>
      <c r="B1432" s="108" t="s">
        <v>967</v>
      </c>
      <c r="C1432" s="108" t="s">
        <v>6009</v>
      </c>
      <c r="D1432" s="108" t="s">
        <v>1880</v>
      </c>
      <c r="E1432" s="108" t="s">
        <v>970</v>
      </c>
      <c r="F1432" s="108" t="s">
        <v>6581</v>
      </c>
      <c r="G1432" s="108" t="s">
        <v>6582</v>
      </c>
      <c r="H1432" s="108" t="s">
        <v>6583</v>
      </c>
    </row>
    <row r="1433" spans="1:8" x14ac:dyDescent="0.3">
      <c r="A1433" s="108" t="s">
        <v>6584</v>
      </c>
      <c r="B1433" s="108" t="s">
        <v>967</v>
      </c>
      <c r="C1433" s="108" t="s">
        <v>6009</v>
      </c>
      <c r="D1433" s="108" t="s">
        <v>1880</v>
      </c>
      <c r="E1433" s="108" t="s">
        <v>970</v>
      </c>
      <c r="F1433" s="108" t="s">
        <v>6585</v>
      </c>
      <c r="G1433" s="108" t="s">
        <v>6586</v>
      </c>
      <c r="H1433" s="108" t="s">
        <v>6587</v>
      </c>
    </row>
    <row r="1434" spans="1:8" x14ac:dyDescent="0.3">
      <c r="A1434" s="108" t="s">
        <v>6588</v>
      </c>
      <c r="B1434" s="108" t="s">
        <v>967</v>
      </c>
      <c r="C1434" s="108" t="s">
        <v>6009</v>
      </c>
      <c r="D1434" s="108" t="s">
        <v>1880</v>
      </c>
      <c r="E1434" s="108" t="s">
        <v>970</v>
      </c>
      <c r="F1434" s="108" t="s">
        <v>6589</v>
      </c>
      <c r="G1434" s="108" t="s">
        <v>6590</v>
      </c>
      <c r="H1434" s="108" t="s">
        <v>6591</v>
      </c>
    </row>
    <row r="1435" spans="1:8" x14ac:dyDescent="0.3">
      <c r="A1435" s="108" t="s">
        <v>6592</v>
      </c>
      <c r="B1435" s="108" t="s">
        <v>967</v>
      </c>
      <c r="C1435" s="108" t="s">
        <v>6009</v>
      </c>
      <c r="D1435" s="108" t="s">
        <v>1880</v>
      </c>
      <c r="E1435" s="108" t="s">
        <v>970</v>
      </c>
      <c r="F1435" s="108" t="s">
        <v>6593</v>
      </c>
      <c r="G1435" s="108" t="s">
        <v>6594</v>
      </c>
      <c r="H1435" s="108" t="s">
        <v>6150</v>
      </c>
    </row>
    <row r="1436" spans="1:8" x14ac:dyDescent="0.3">
      <c r="A1436" s="108" t="s">
        <v>6595</v>
      </c>
      <c r="B1436" s="108" t="s">
        <v>967</v>
      </c>
      <c r="C1436" s="108" t="s">
        <v>6009</v>
      </c>
      <c r="D1436" s="108" t="s">
        <v>1880</v>
      </c>
      <c r="E1436" s="108" t="s">
        <v>970</v>
      </c>
      <c r="F1436" s="108" t="s">
        <v>6596</v>
      </c>
      <c r="G1436" s="108" t="s">
        <v>6597</v>
      </c>
      <c r="H1436" s="108" t="s">
        <v>6598</v>
      </c>
    </row>
    <row r="1437" spans="1:8" x14ac:dyDescent="0.3">
      <c r="A1437" s="108" t="s">
        <v>6599</v>
      </c>
      <c r="B1437" s="108" t="s">
        <v>967</v>
      </c>
      <c r="C1437" s="108" t="s">
        <v>6009</v>
      </c>
      <c r="D1437" s="108" t="s">
        <v>1880</v>
      </c>
      <c r="E1437" s="108" t="s">
        <v>970</v>
      </c>
      <c r="F1437" s="108" t="s">
        <v>6600</v>
      </c>
      <c r="G1437" s="108" t="s">
        <v>6601</v>
      </c>
      <c r="H1437" s="108" t="s">
        <v>6602</v>
      </c>
    </row>
    <row r="1438" spans="1:8" x14ac:dyDescent="0.3">
      <c r="A1438" s="108" t="s">
        <v>6603</v>
      </c>
      <c r="B1438" s="108" t="s">
        <v>967</v>
      </c>
      <c r="C1438" s="108" t="s">
        <v>6009</v>
      </c>
      <c r="D1438" s="108" t="s">
        <v>1880</v>
      </c>
      <c r="E1438" s="108" t="s">
        <v>970</v>
      </c>
      <c r="F1438" s="108" t="s">
        <v>6604</v>
      </c>
      <c r="G1438" s="108" t="s">
        <v>6605</v>
      </c>
      <c r="H1438" s="108" t="s">
        <v>6606</v>
      </c>
    </row>
    <row r="1439" spans="1:8" x14ac:dyDescent="0.3">
      <c r="A1439" s="108" t="s">
        <v>6607</v>
      </c>
      <c r="B1439" s="108" t="s">
        <v>967</v>
      </c>
      <c r="C1439" s="108" t="s">
        <v>6009</v>
      </c>
      <c r="D1439" s="108" t="s">
        <v>1880</v>
      </c>
      <c r="E1439" s="108" t="s">
        <v>970</v>
      </c>
      <c r="F1439" s="108" t="s">
        <v>6608</v>
      </c>
      <c r="G1439" s="108" t="s">
        <v>6609</v>
      </c>
      <c r="H1439" s="108" t="s">
        <v>6610</v>
      </c>
    </row>
    <row r="1440" spans="1:8" x14ac:dyDescent="0.3">
      <c r="A1440" s="108" t="s">
        <v>6611</v>
      </c>
      <c r="B1440" s="108" t="s">
        <v>967</v>
      </c>
      <c r="C1440" s="108" t="s">
        <v>6009</v>
      </c>
      <c r="D1440" s="108" t="s">
        <v>1880</v>
      </c>
      <c r="E1440" s="108" t="s">
        <v>970</v>
      </c>
      <c r="F1440" s="108" t="s">
        <v>6612</v>
      </c>
      <c r="G1440" s="108" t="s">
        <v>6613</v>
      </c>
      <c r="H1440" s="108" t="s">
        <v>6606</v>
      </c>
    </row>
    <row r="1441" spans="1:8" x14ac:dyDescent="0.3">
      <c r="A1441" s="108" t="s">
        <v>6614</v>
      </c>
      <c r="B1441" s="108" t="s">
        <v>967</v>
      </c>
      <c r="C1441" s="108" t="s">
        <v>6009</v>
      </c>
      <c r="D1441" s="108" t="s">
        <v>1880</v>
      </c>
      <c r="E1441" s="108" t="s">
        <v>970</v>
      </c>
      <c r="F1441" s="108" t="s">
        <v>6615</v>
      </c>
      <c r="G1441" s="108" t="s">
        <v>6616</v>
      </c>
      <c r="H1441" s="108" t="s">
        <v>6617</v>
      </c>
    </row>
    <row r="1442" spans="1:8" x14ac:dyDescent="0.3">
      <c r="A1442" s="108" t="s">
        <v>6618</v>
      </c>
      <c r="B1442" s="108" t="s">
        <v>967</v>
      </c>
      <c r="C1442" s="108" t="s">
        <v>6009</v>
      </c>
      <c r="D1442" s="108" t="s">
        <v>1880</v>
      </c>
      <c r="E1442" s="108" t="s">
        <v>970</v>
      </c>
      <c r="F1442" s="108" t="s">
        <v>6619</v>
      </c>
      <c r="G1442" s="108" t="s">
        <v>6620</v>
      </c>
      <c r="H1442" s="108" t="s">
        <v>6621</v>
      </c>
    </row>
    <row r="1443" spans="1:8" x14ac:dyDescent="0.3">
      <c r="A1443" s="108" t="s">
        <v>6622</v>
      </c>
      <c r="B1443" s="108" t="s">
        <v>967</v>
      </c>
      <c r="C1443" s="108" t="s">
        <v>6009</v>
      </c>
      <c r="D1443" s="108" t="s">
        <v>1880</v>
      </c>
      <c r="E1443" s="108" t="s">
        <v>970</v>
      </c>
      <c r="F1443" s="108" t="s">
        <v>6623</v>
      </c>
      <c r="G1443" s="108" t="s">
        <v>6624</v>
      </c>
      <c r="H1443" s="108" t="s">
        <v>6488</v>
      </c>
    </row>
    <row r="1444" spans="1:8" x14ac:dyDescent="0.3">
      <c r="A1444" s="108" t="s">
        <v>6625</v>
      </c>
      <c r="B1444" s="108" t="s">
        <v>967</v>
      </c>
      <c r="C1444" s="108" t="s">
        <v>6009</v>
      </c>
      <c r="D1444" s="108" t="s">
        <v>1880</v>
      </c>
      <c r="E1444" s="108" t="s">
        <v>970</v>
      </c>
      <c r="F1444" s="108" t="s">
        <v>6626</v>
      </c>
      <c r="G1444" s="108" t="s">
        <v>6627</v>
      </c>
      <c r="H1444" s="108" t="s">
        <v>6628</v>
      </c>
    </row>
    <row r="1445" spans="1:8" x14ac:dyDescent="0.3">
      <c r="A1445" s="108" t="s">
        <v>6629</v>
      </c>
      <c r="B1445" s="108" t="s">
        <v>967</v>
      </c>
      <c r="C1445" s="108" t="s">
        <v>6009</v>
      </c>
      <c r="D1445" s="108" t="s">
        <v>1880</v>
      </c>
      <c r="E1445" s="108" t="s">
        <v>970</v>
      </c>
      <c r="F1445" s="108" t="s">
        <v>6630</v>
      </c>
      <c r="G1445" s="108" t="s">
        <v>6631</v>
      </c>
      <c r="H1445" s="108" t="s">
        <v>6632</v>
      </c>
    </row>
    <row r="1446" spans="1:8" x14ac:dyDescent="0.3">
      <c r="A1446" s="108" t="s">
        <v>6633</v>
      </c>
      <c r="B1446" s="108" t="s">
        <v>967</v>
      </c>
      <c r="C1446" s="108" t="s">
        <v>6009</v>
      </c>
      <c r="D1446" s="108" t="s">
        <v>1880</v>
      </c>
      <c r="E1446" s="108" t="s">
        <v>970</v>
      </c>
      <c r="F1446" s="108" t="s">
        <v>6634</v>
      </c>
      <c r="G1446" s="108" t="s">
        <v>6635</v>
      </c>
      <c r="H1446" s="108" t="s">
        <v>6206</v>
      </c>
    </row>
    <row r="1447" spans="1:8" x14ac:dyDescent="0.3">
      <c r="A1447" s="108" t="s">
        <v>6636</v>
      </c>
      <c r="B1447" s="108" t="s">
        <v>967</v>
      </c>
      <c r="C1447" s="108" t="s">
        <v>6009</v>
      </c>
      <c r="D1447" s="108" t="s">
        <v>1880</v>
      </c>
      <c r="E1447" s="108" t="s">
        <v>970</v>
      </c>
      <c r="F1447" s="108" t="s">
        <v>6637</v>
      </c>
      <c r="G1447" s="108" t="s">
        <v>6638</v>
      </c>
      <c r="H1447" s="108" t="s">
        <v>6639</v>
      </c>
    </row>
    <row r="1448" spans="1:8" x14ac:dyDescent="0.3">
      <c r="A1448" s="108" t="s">
        <v>6640</v>
      </c>
      <c r="B1448" s="108" t="s">
        <v>967</v>
      </c>
      <c r="C1448" s="108" t="s">
        <v>6009</v>
      </c>
      <c r="D1448" s="108" t="s">
        <v>1880</v>
      </c>
      <c r="E1448" s="108" t="s">
        <v>970</v>
      </c>
      <c r="F1448" s="108" t="s">
        <v>6641</v>
      </c>
      <c r="G1448" s="108" t="s">
        <v>6642</v>
      </c>
      <c r="H1448" s="108" t="s">
        <v>6643</v>
      </c>
    </row>
    <row r="1449" spans="1:8" x14ac:dyDescent="0.3">
      <c r="A1449" s="108" t="s">
        <v>6644</v>
      </c>
      <c r="B1449" s="108" t="s">
        <v>967</v>
      </c>
      <c r="C1449" s="108" t="s">
        <v>6009</v>
      </c>
      <c r="D1449" s="108" t="s">
        <v>1880</v>
      </c>
      <c r="E1449" s="108" t="s">
        <v>970</v>
      </c>
      <c r="F1449" s="108" t="s">
        <v>6645</v>
      </c>
      <c r="G1449" s="108" t="s">
        <v>6646</v>
      </c>
      <c r="H1449" s="108" t="s">
        <v>6647</v>
      </c>
    </row>
    <row r="1450" spans="1:8" x14ac:dyDescent="0.3">
      <c r="A1450" s="108" t="s">
        <v>6648</v>
      </c>
      <c r="B1450" s="108" t="s">
        <v>967</v>
      </c>
      <c r="C1450" s="108" t="s">
        <v>6009</v>
      </c>
      <c r="D1450" s="108" t="s">
        <v>1880</v>
      </c>
      <c r="E1450" s="108" t="s">
        <v>970</v>
      </c>
      <c r="F1450" s="108" t="s">
        <v>6649</v>
      </c>
      <c r="G1450" s="108" t="s">
        <v>6650</v>
      </c>
      <c r="H1450" s="108" t="s">
        <v>6651</v>
      </c>
    </row>
    <row r="1451" spans="1:8" x14ac:dyDescent="0.3">
      <c r="A1451" s="108" t="s">
        <v>6652</v>
      </c>
      <c r="B1451" s="108" t="s">
        <v>967</v>
      </c>
      <c r="C1451" s="108" t="s">
        <v>6009</v>
      </c>
      <c r="D1451" s="108" t="s">
        <v>1880</v>
      </c>
      <c r="E1451" s="108" t="s">
        <v>970</v>
      </c>
      <c r="F1451" s="108" t="s">
        <v>6653</v>
      </c>
      <c r="G1451" s="108" t="s">
        <v>6654</v>
      </c>
      <c r="H1451" s="108" t="s">
        <v>6655</v>
      </c>
    </row>
    <row r="1452" spans="1:8" x14ac:dyDescent="0.3">
      <c r="A1452" s="108" t="s">
        <v>6656</v>
      </c>
      <c r="B1452" s="108" t="s">
        <v>967</v>
      </c>
      <c r="C1452" s="108" t="s">
        <v>6009</v>
      </c>
      <c r="D1452" s="108" t="s">
        <v>1880</v>
      </c>
      <c r="E1452" s="108" t="s">
        <v>970</v>
      </c>
      <c r="F1452" s="108" t="s">
        <v>6657</v>
      </c>
      <c r="G1452" s="108" t="s">
        <v>6658</v>
      </c>
      <c r="H1452" s="108" t="s">
        <v>6288</v>
      </c>
    </row>
    <row r="1453" spans="1:8" x14ac:dyDescent="0.3">
      <c r="A1453" s="108" t="s">
        <v>6659</v>
      </c>
      <c r="B1453" s="108" t="s">
        <v>967</v>
      </c>
      <c r="C1453" s="108" t="s">
        <v>6009</v>
      </c>
      <c r="D1453" s="108" t="s">
        <v>1880</v>
      </c>
      <c r="E1453" s="108" t="s">
        <v>970</v>
      </c>
      <c r="F1453" s="108" t="s">
        <v>6660</v>
      </c>
      <c r="G1453" s="108" t="s">
        <v>6661</v>
      </c>
      <c r="H1453" s="108" t="s">
        <v>6662</v>
      </c>
    </row>
    <row r="1454" spans="1:8" x14ac:dyDescent="0.3">
      <c r="A1454" s="108" t="s">
        <v>6663</v>
      </c>
      <c r="B1454" s="108" t="s">
        <v>967</v>
      </c>
      <c r="C1454" s="108" t="s">
        <v>6009</v>
      </c>
      <c r="D1454" s="108" t="s">
        <v>1880</v>
      </c>
      <c r="E1454" s="108" t="s">
        <v>970</v>
      </c>
      <c r="F1454" s="108" t="s">
        <v>6664</v>
      </c>
      <c r="G1454" s="108" t="s">
        <v>6665</v>
      </c>
      <c r="H1454" s="108" t="s">
        <v>6666</v>
      </c>
    </row>
    <row r="1455" spans="1:8" x14ac:dyDescent="0.3">
      <c r="A1455" s="108" t="s">
        <v>6667</v>
      </c>
      <c r="B1455" s="108" t="s">
        <v>967</v>
      </c>
      <c r="C1455" s="108" t="s">
        <v>6009</v>
      </c>
      <c r="D1455" s="108" t="s">
        <v>1880</v>
      </c>
      <c r="E1455" s="108" t="s">
        <v>970</v>
      </c>
      <c r="F1455" s="108" t="s">
        <v>6668</v>
      </c>
      <c r="G1455" s="108" t="s">
        <v>6311</v>
      </c>
      <c r="H1455" s="108" t="s">
        <v>6312</v>
      </c>
    </row>
    <row r="1456" spans="1:8" x14ac:dyDescent="0.3">
      <c r="A1456" s="108" t="s">
        <v>6669</v>
      </c>
      <c r="B1456" s="108" t="s">
        <v>967</v>
      </c>
      <c r="C1456" s="108" t="s">
        <v>6009</v>
      </c>
      <c r="D1456" s="108" t="s">
        <v>1880</v>
      </c>
      <c r="E1456" s="108" t="s">
        <v>970</v>
      </c>
      <c r="F1456" s="108" t="s">
        <v>6670</v>
      </c>
      <c r="G1456" s="108" t="s">
        <v>6671</v>
      </c>
      <c r="H1456" s="108" t="s">
        <v>6672</v>
      </c>
    </row>
    <row r="1457" spans="1:8" x14ac:dyDescent="0.3">
      <c r="A1457" s="108" t="s">
        <v>6673</v>
      </c>
      <c r="B1457" s="108" t="s">
        <v>967</v>
      </c>
      <c r="C1457" s="108" t="s">
        <v>6009</v>
      </c>
      <c r="D1457" s="108" t="s">
        <v>1880</v>
      </c>
      <c r="E1457" s="108" t="s">
        <v>970</v>
      </c>
      <c r="F1457" s="108" t="s">
        <v>6674</v>
      </c>
      <c r="G1457" s="108" t="s">
        <v>6675</v>
      </c>
      <c r="H1457" s="108" t="s">
        <v>6344</v>
      </c>
    </row>
    <row r="1458" spans="1:8" x14ac:dyDescent="0.3">
      <c r="A1458" s="108" t="s">
        <v>6676</v>
      </c>
      <c r="B1458" s="108" t="s">
        <v>967</v>
      </c>
      <c r="C1458" s="108" t="s">
        <v>6009</v>
      </c>
      <c r="D1458" s="108" t="s">
        <v>1880</v>
      </c>
      <c r="E1458" s="108" t="s">
        <v>970</v>
      </c>
      <c r="F1458" s="108" t="s">
        <v>6677</v>
      </c>
      <c r="G1458" s="108" t="s">
        <v>6678</v>
      </c>
      <c r="H1458" s="108" t="s">
        <v>6344</v>
      </c>
    </row>
    <row r="1459" spans="1:8" x14ac:dyDescent="0.3">
      <c r="A1459" s="108" t="s">
        <v>6679</v>
      </c>
      <c r="B1459" s="108" t="s">
        <v>967</v>
      </c>
      <c r="C1459" s="108" t="s">
        <v>6009</v>
      </c>
      <c r="D1459" s="108" t="s">
        <v>1880</v>
      </c>
      <c r="E1459" s="108" t="s">
        <v>970</v>
      </c>
      <c r="F1459" s="108" t="s">
        <v>6680</v>
      </c>
      <c r="G1459" s="108" t="s">
        <v>6681</v>
      </c>
      <c r="H1459" s="108" t="s">
        <v>6682</v>
      </c>
    </row>
    <row r="1460" spans="1:8" x14ac:dyDescent="0.3">
      <c r="A1460" s="108" t="s">
        <v>6683</v>
      </c>
      <c r="B1460" s="108" t="s">
        <v>967</v>
      </c>
      <c r="C1460" s="108" t="s">
        <v>6009</v>
      </c>
      <c r="D1460" s="108" t="s">
        <v>1880</v>
      </c>
      <c r="E1460" s="108" t="s">
        <v>970</v>
      </c>
      <c r="F1460" s="108" t="s">
        <v>6684</v>
      </c>
      <c r="G1460" s="108" t="s">
        <v>6685</v>
      </c>
      <c r="H1460" s="108" t="s">
        <v>6686</v>
      </c>
    </row>
    <row r="1461" spans="1:8" x14ac:dyDescent="0.3">
      <c r="A1461" s="108" t="s">
        <v>6687</v>
      </c>
      <c r="B1461" s="108" t="s">
        <v>967</v>
      </c>
      <c r="C1461" s="108" t="s">
        <v>6009</v>
      </c>
      <c r="D1461" s="108" t="s">
        <v>1880</v>
      </c>
      <c r="E1461" s="108" t="s">
        <v>970</v>
      </c>
      <c r="F1461" s="108" t="s">
        <v>6688</v>
      </c>
      <c r="G1461" s="108" t="s">
        <v>6689</v>
      </c>
      <c r="H1461" s="108" t="s">
        <v>6690</v>
      </c>
    </row>
    <row r="1462" spans="1:8" x14ac:dyDescent="0.3">
      <c r="A1462" s="108" t="s">
        <v>6691</v>
      </c>
      <c r="B1462" s="108" t="s">
        <v>967</v>
      </c>
      <c r="C1462" s="108" t="s">
        <v>6009</v>
      </c>
      <c r="D1462" s="108" t="s">
        <v>1880</v>
      </c>
      <c r="E1462" s="108" t="s">
        <v>970</v>
      </c>
      <c r="F1462" s="108" t="s">
        <v>6692</v>
      </c>
      <c r="G1462" s="108" t="s">
        <v>6693</v>
      </c>
      <c r="H1462" s="108" t="s">
        <v>6356</v>
      </c>
    </row>
    <row r="1463" spans="1:8" x14ac:dyDescent="0.3">
      <c r="A1463" s="108" t="s">
        <v>6694</v>
      </c>
      <c r="B1463" s="108" t="s">
        <v>967</v>
      </c>
      <c r="C1463" s="108" t="s">
        <v>6009</v>
      </c>
      <c r="D1463" s="108" t="s">
        <v>1880</v>
      </c>
      <c r="E1463" s="108" t="s">
        <v>970</v>
      </c>
      <c r="F1463" s="108" t="s">
        <v>6695</v>
      </c>
      <c r="G1463" s="108" t="s">
        <v>6696</v>
      </c>
      <c r="H1463" s="108" t="s">
        <v>6697</v>
      </c>
    </row>
    <row r="1464" spans="1:8" x14ac:dyDescent="0.3">
      <c r="A1464" s="108" t="s">
        <v>6698</v>
      </c>
      <c r="B1464" s="108" t="s">
        <v>967</v>
      </c>
      <c r="C1464" s="108" t="s">
        <v>6009</v>
      </c>
      <c r="D1464" s="108" t="s">
        <v>1880</v>
      </c>
      <c r="E1464" s="108" t="s">
        <v>970</v>
      </c>
      <c r="F1464" s="108" t="s">
        <v>6699</v>
      </c>
      <c r="G1464" s="108" t="s">
        <v>6700</v>
      </c>
      <c r="H1464" s="108" t="s">
        <v>6701</v>
      </c>
    </row>
    <row r="1465" spans="1:8" x14ac:dyDescent="0.3">
      <c r="A1465" s="108" t="s">
        <v>6702</v>
      </c>
      <c r="B1465" s="108" t="s">
        <v>967</v>
      </c>
      <c r="C1465" s="108" t="s">
        <v>6009</v>
      </c>
      <c r="D1465" s="108" t="s">
        <v>1880</v>
      </c>
      <c r="E1465" s="108" t="s">
        <v>970</v>
      </c>
      <c r="F1465" s="108" t="s">
        <v>6703</v>
      </c>
      <c r="G1465" s="108" t="s">
        <v>6704</v>
      </c>
      <c r="H1465" s="108" t="s">
        <v>6392</v>
      </c>
    </row>
    <row r="1466" spans="1:8" x14ac:dyDescent="0.3">
      <c r="A1466" s="108" t="s">
        <v>6705</v>
      </c>
      <c r="B1466" s="108" t="s">
        <v>967</v>
      </c>
      <c r="C1466" s="108" t="s">
        <v>6009</v>
      </c>
      <c r="D1466" s="108" t="s">
        <v>1880</v>
      </c>
      <c r="E1466" s="108" t="s">
        <v>970</v>
      </c>
      <c r="F1466" s="108" t="s">
        <v>6706</v>
      </c>
      <c r="G1466" s="108" t="s">
        <v>6707</v>
      </c>
      <c r="H1466" s="108" t="s">
        <v>6708</v>
      </c>
    </row>
    <row r="1467" spans="1:8" x14ac:dyDescent="0.3">
      <c r="A1467" s="108" t="s">
        <v>6709</v>
      </c>
      <c r="B1467" s="108" t="s">
        <v>967</v>
      </c>
      <c r="C1467" s="108" t="s">
        <v>6009</v>
      </c>
      <c r="D1467" s="108" t="s">
        <v>1880</v>
      </c>
      <c r="E1467" s="108" t="s">
        <v>970</v>
      </c>
      <c r="F1467" s="108" t="s">
        <v>6710</v>
      </c>
      <c r="G1467" s="108" t="s">
        <v>6711</v>
      </c>
      <c r="H1467" s="108" t="s">
        <v>6708</v>
      </c>
    </row>
    <row r="1468" spans="1:8" x14ac:dyDescent="0.3">
      <c r="A1468" s="108" t="s">
        <v>6712</v>
      </c>
      <c r="B1468" s="108" t="s">
        <v>967</v>
      </c>
      <c r="C1468" s="108" t="s">
        <v>6009</v>
      </c>
      <c r="D1468" s="108" t="s">
        <v>1880</v>
      </c>
      <c r="E1468" s="108" t="s">
        <v>970</v>
      </c>
      <c r="F1468" s="108" t="s">
        <v>6713</v>
      </c>
      <c r="G1468" s="108" t="s">
        <v>6714</v>
      </c>
      <c r="H1468" s="108" t="s">
        <v>6715</v>
      </c>
    </row>
    <row r="1469" spans="1:8" x14ac:dyDescent="0.3">
      <c r="A1469" s="108" t="s">
        <v>6716</v>
      </c>
      <c r="B1469" s="108" t="s">
        <v>967</v>
      </c>
      <c r="C1469" s="108" t="s">
        <v>6009</v>
      </c>
      <c r="D1469" s="108" t="s">
        <v>1880</v>
      </c>
      <c r="E1469" s="108" t="s">
        <v>970</v>
      </c>
      <c r="F1469" s="108" t="s">
        <v>6717</v>
      </c>
      <c r="G1469" s="108" t="s">
        <v>6718</v>
      </c>
      <c r="H1469" s="108" t="s">
        <v>6719</v>
      </c>
    </row>
    <row r="1470" spans="1:8" x14ac:dyDescent="0.3">
      <c r="A1470" s="108" t="s">
        <v>6720</v>
      </c>
      <c r="B1470" s="108" t="s">
        <v>967</v>
      </c>
      <c r="C1470" s="108" t="s">
        <v>6009</v>
      </c>
      <c r="D1470" s="108" t="s">
        <v>1880</v>
      </c>
      <c r="E1470" s="108" t="s">
        <v>970</v>
      </c>
      <c r="F1470" s="108" t="s">
        <v>6721</v>
      </c>
      <c r="G1470" s="108" t="s">
        <v>6722</v>
      </c>
      <c r="H1470" s="108" t="s">
        <v>6723</v>
      </c>
    </row>
    <row r="1471" spans="1:8" x14ac:dyDescent="0.3">
      <c r="A1471" s="108" t="s">
        <v>6724</v>
      </c>
      <c r="B1471" s="108" t="s">
        <v>967</v>
      </c>
      <c r="C1471" s="108" t="s">
        <v>6009</v>
      </c>
      <c r="D1471" s="108" t="s">
        <v>1880</v>
      </c>
      <c r="E1471" s="108" t="s">
        <v>970</v>
      </c>
      <c r="F1471" s="108" t="s">
        <v>6725</v>
      </c>
      <c r="G1471" s="108" t="s">
        <v>6726</v>
      </c>
      <c r="H1471" s="108" t="s">
        <v>6727</v>
      </c>
    </row>
    <row r="1472" spans="1:8" x14ac:dyDescent="0.3">
      <c r="A1472" s="108" t="s">
        <v>6728</v>
      </c>
      <c r="B1472" s="108" t="s">
        <v>967</v>
      </c>
      <c r="C1472" s="108" t="s">
        <v>6009</v>
      </c>
      <c r="D1472" s="108" t="s">
        <v>1880</v>
      </c>
      <c r="E1472" s="108" t="s">
        <v>970</v>
      </c>
      <c r="F1472" s="108" t="s">
        <v>6729</v>
      </c>
      <c r="G1472" s="108" t="s">
        <v>6730</v>
      </c>
      <c r="H1472" s="108" t="s">
        <v>6731</v>
      </c>
    </row>
    <row r="1473" spans="1:8" x14ac:dyDescent="0.3">
      <c r="A1473" s="108" t="s">
        <v>6732</v>
      </c>
      <c r="B1473" s="108" t="s">
        <v>967</v>
      </c>
      <c r="C1473" s="108" t="s">
        <v>6009</v>
      </c>
      <c r="D1473" s="108" t="s">
        <v>1880</v>
      </c>
      <c r="E1473" s="108" t="s">
        <v>970</v>
      </c>
      <c r="F1473" s="108" t="s">
        <v>6733</v>
      </c>
      <c r="G1473" s="108" t="s">
        <v>6734</v>
      </c>
      <c r="H1473" s="108" t="s">
        <v>6735</v>
      </c>
    </row>
    <row r="1474" spans="1:8" x14ac:dyDescent="0.3">
      <c r="A1474" s="108" t="s">
        <v>6736</v>
      </c>
      <c r="B1474" s="108" t="s">
        <v>967</v>
      </c>
      <c r="C1474" s="108" t="s">
        <v>6009</v>
      </c>
      <c r="D1474" s="108" t="s">
        <v>1880</v>
      </c>
      <c r="E1474" s="108" t="s">
        <v>970</v>
      </c>
      <c r="F1474" s="108" t="s">
        <v>6737</v>
      </c>
      <c r="G1474" s="108" t="s">
        <v>6738</v>
      </c>
      <c r="H1474" s="108" t="s">
        <v>6739</v>
      </c>
    </row>
    <row r="1475" spans="1:8" x14ac:dyDescent="0.3">
      <c r="A1475" s="108" t="s">
        <v>6740</v>
      </c>
      <c r="B1475" s="108" t="s">
        <v>967</v>
      </c>
      <c r="C1475" s="108" t="s">
        <v>6009</v>
      </c>
      <c r="D1475" s="108" t="s">
        <v>1880</v>
      </c>
      <c r="E1475" s="108" t="s">
        <v>970</v>
      </c>
      <c r="F1475" s="108" t="s">
        <v>6741</v>
      </c>
      <c r="G1475" s="108" t="s">
        <v>6742</v>
      </c>
      <c r="H1475" s="108" t="s">
        <v>6743</v>
      </c>
    </row>
    <row r="1476" spans="1:8" x14ac:dyDescent="0.3">
      <c r="A1476" s="108" t="s">
        <v>6744</v>
      </c>
      <c r="B1476" s="108" t="s">
        <v>967</v>
      </c>
      <c r="C1476" s="108" t="s">
        <v>6009</v>
      </c>
      <c r="D1476" s="108" t="s">
        <v>1880</v>
      </c>
      <c r="E1476" s="108" t="s">
        <v>970</v>
      </c>
      <c r="F1476" s="108" t="s">
        <v>6745</v>
      </c>
      <c r="G1476" s="108" t="s">
        <v>6746</v>
      </c>
      <c r="H1476" s="108" t="s">
        <v>6747</v>
      </c>
    </row>
    <row r="1477" spans="1:8" x14ac:dyDescent="0.3">
      <c r="A1477" s="108" t="s">
        <v>6748</v>
      </c>
      <c r="B1477" s="108" t="s">
        <v>967</v>
      </c>
      <c r="C1477" s="108" t="s">
        <v>6009</v>
      </c>
      <c r="D1477" s="108" t="s">
        <v>1880</v>
      </c>
      <c r="E1477" s="108" t="s">
        <v>970</v>
      </c>
      <c r="F1477" s="108" t="s">
        <v>6749</v>
      </c>
      <c r="G1477" s="108" t="s">
        <v>6750</v>
      </c>
      <c r="H1477" s="108" t="s">
        <v>6751</v>
      </c>
    </row>
    <row r="1478" spans="1:8" x14ac:dyDescent="0.3">
      <c r="A1478" s="108" t="s">
        <v>6752</v>
      </c>
      <c r="B1478" s="108" t="s">
        <v>967</v>
      </c>
      <c r="C1478" s="108" t="s">
        <v>6753</v>
      </c>
      <c r="D1478" s="108" t="s">
        <v>5207</v>
      </c>
      <c r="E1478" s="108" t="s">
        <v>970</v>
      </c>
      <c r="F1478" s="108" t="s">
        <v>6754</v>
      </c>
      <c r="G1478" s="108" t="s">
        <v>6755</v>
      </c>
      <c r="H1478" s="108" t="s">
        <v>6756</v>
      </c>
    </row>
    <row r="1479" spans="1:8" x14ac:dyDescent="0.3">
      <c r="A1479" s="108" t="s">
        <v>6757</v>
      </c>
      <c r="B1479" s="108" t="s">
        <v>967</v>
      </c>
      <c r="C1479" s="108" t="s">
        <v>6753</v>
      </c>
      <c r="D1479" s="108" t="s">
        <v>5207</v>
      </c>
      <c r="E1479" s="108" t="s">
        <v>970</v>
      </c>
      <c r="F1479" s="108" t="s">
        <v>6758</v>
      </c>
      <c r="G1479" s="108" t="s">
        <v>6759</v>
      </c>
      <c r="H1479" s="108" t="s">
        <v>6760</v>
      </c>
    </row>
    <row r="1480" spans="1:8" x14ac:dyDescent="0.3">
      <c r="A1480" s="108" t="s">
        <v>6761</v>
      </c>
      <c r="B1480" s="108" t="s">
        <v>967</v>
      </c>
      <c r="C1480" s="108" t="s">
        <v>6753</v>
      </c>
      <c r="D1480" s="108" t="s">
        <v>5207</v>
      </c>
      <c r="E1480" s="108" t="s">
        <v>970</v>
      </c>
      <c r="F1480" s="108" t="s">
        <v>6762</v>
      </c>
      <c r="G1480" s="108" t="s">
        <v>6763</v>
      </c>
      <c r="H1480" s="108" t="s">
        <v>6764</v>
      </c>
    </row>
    <row r="1481" spans="1:8" x14ac:dyDescent="0.3">
      <c r="A1481" s="108" t="s">
        <v>6765</v>
      </c>
      <c r="B1481" s="108" t="s">
        <v>967</v>
      </c>
      <c r="C1481" s="108" t="s">
        <v>6753</v>
      </c>
      <c r="D1481" s="108" t="s">
        <v>5207</v>
      </c>
      <c r="E1481" s="108" t="s">
        <v>1123</v>
      </c>
      <c r="F1481" s="108" t="s">
        <v>6766</v>
      </c>
      <c r="G1481" s="108" t="s">
        <v>6767</v>
      </c>
      <c r="H1481" s="108" t="s">
        <v>6768</v>
      </c>
    </row>
    <row r="1482" spans="1:8" x14ac:dyDescent="0.3">
      <c r="A1482" s="108" t="s">
        <v>6769</v>
      </c>
      <c r="B1482" s="108" t="s">
        <v>967</v>
      </c>
      <c r="C1482" s="108" t="s">
        <v>6753</v>
      </c>
      <c r="D1482" s="108" t="s">
        <v>5207</v>
      </c>
      <c r="E1482" s="108" t="s">
        <v>970</v>
      </c>
      <c r="F1482" s="108" t="s">
        <v>6770</v>
      </c>
      <c r="G1482" s="108" t="s">
        <v>6771</v>
      </c>
      <c r="H1482" s="108" t="s">
        <v>6772</v>
      </c>
    </row>
    <row r="1483" spans="1:8" x14ac:dyDescent="0.3">
      <c r="A1483" s="108" t="s">
        <v>6773</v>
      </c>
      <c r="B1483" s="108" t="s">
        <v>967</v>
      </c>
      <c r="C1483" s="108" t="s">
        <v>6753</v>
      </c>
      <c r="D1483" s="108" t="s">
        <v>5207</v>
      </c>
      <c r="E1483" s="108" t="s">
        <v>970</v>
      </c>
      <c r="F1483" s="108" t="s">
        <v>6774</v>
      </c>
      <c r="G1483" s="108" t="s">
        <v>6775</v>
      </c>
      <c r="H1483" s="108" t="s">
        <v>6776</v>
      </c>
    </row>
    <row r="1484" spans="1:8" x14ac:dyDescent="0.3">
      <c r="A1484" s="108" t="s">
        <v>6777</v>
      </c>
      <c r="B1484" s="108" t="s">
        <v>967</v>
      </c>
      <c r="C1484" s="108" t="s">
        <v>6753</v>
      </c>
      <c r="D1484" s="108" t="s">
        <v>5207</v>
      </c>
      <c r="E1484" s="108" t="s">
        <v>970</v>
      </c>
      <c r="F1484" s="108" t="s">
        <v>6778</v>
      </c>
      <c r="G1484" s="108" t="s">
        <v>6767</v>
      </c>
      <c r="H1484" s="108" t="s">
        <v>6768</v>
      </c>
    </row>
    <row r="1485" spans="1:8" x14ac:dyDescent="0.3">
      <c r="A1485" s="108" t="s">
        <v>6779</v>
      </c>
      <c r="B1485" s="108" t="s">
        <v>967</v>
      </c>
      <c r="C1485" s="108" t="s">
        <v>6753</v>
      </c>
      <c r="D1485" s="108" t="s">
        <v>969</v>
      </c>
      <c r="E1485" s="108" t="s">
        <v>970</v>
      </c>
      <c r="F1485" s="108" t="s">
        <v>6780</v>
      </c>
      <c r="G1485" s="108" t="s">
        <v>6781</v>
      </c>
      <c r="H1485" s="108" t="s">
        <v>6782</v>
      </c>
    </row>
    <row r="1486" spans="1:8" x14ac:dyDescent="0.3">
      <c r="A1486" s="108" t="s">
        <v>6783</v>
      </c>
      <c r="B1486" s="108" t="s">
        <v>967</v>
      </c>
      <c r="C1486" s="108" t="s">
        <v>6753</v>
      </c>
      <c r="D1486" s="108" t="s">
        <v>969</v>
      </c>
      <c r="E1486" s="108" t="s">
        <v>970</v>
      </c>
      <c r="F1486" s="108" t="s">
        <v>6784</v>
      </c>
      <c r="G1486" s="108" t="s">
        <v>6785</v>
      </c>
      <c r="H1486" s="108" t="s">
        <v>6786</v>
      </c>
    </row>
    <row r="1487" spans="1:8" x14ac:dyDescent="0.3">
      <c r="A1487" s="108" t="s">
        <v>6787</v>
      </c>
      <c r="B1487" s="108" t="s">
        <v>967</v>
      </c>
      <c r="C1487" s="108" t="s">
        <v>6753</v>
      </c>
      <c r="D1487" s="108" t="s">
        <v>969</v>
      </c>
      <c r="E1487" s="108" t="s">
        <v>970</v>
      </c>
      <c r="F1487" s="108" t="s">
        <v>6788</v>
      </c>
      <c r="G1487" s="108" t="s">
        <v>6789</v>
      </c>
      <c r="H1487" s="108" t="s">
        <v>6790</v>
      </c>
    </row>
    <row r="1488" spans="1:8" x14ac:dyDescent="0.3">
      <c r="A1488" s="108" t="s">
        <v>6791</v>
      </c>
      <c r="B1488" s="108" t="s">
        <v>967</v>
      </c>
      <c r="C1488" s="108" t="s">
        <v>6753</v>
      </c>
      <c r="D1488" s="108" t="s">
        <v>969</v>
      </c>
      <c r="E1488" s="108" t="s">
        <v>970</v>
      </c>
      <c r="F1488" s="108" t="s">
        <v>6792</v>
      </c>
      <c r="G1488" s="108" t="s">
        <v>6793</v>
      </c>
      <c r="H1488" s="108" t="s">
        <v>6794</v>
      </c>
    </row>
    <row r="1489" spans="1:8" x14ac:dyDescent="0.3">
      <c r="A1489" s="108" t="s">
        <v>6795</v>
      </c>
      <c r="B1489" s="108" t="s">
        <v>967</v>
      </c>
      <c r="C1489" s="108" t="s">
        <v>6753</v>
      </c>
      <c r="D1489" s="108" t="s">
        <v>969</v>
      </c>
      <c r="E1489" s="108" t="s">
        <v>970</v>
      </c>
      <c r="F1489" s="108" t="s">
        <v>6796</v>
      </c>
      <c r="G1489" s="108" t="s">
        <v>6797</v>
      </c>
      <c r="H1489" s="108" t="s">
        <v>6798</v>
      </c>
    </row>
    <row r="1490" spans="1:8" x14ac:dyDescent="0.3">
      <c r="A1490" s="108" t="s">
        <v>6799</v>
      </c>
      <c r="B1490" s="108" t="s">
        <v>967</v>
      </c>
      <c r="C1490" s="108" t="s">
        <v>6753</v>
      </c>
      <c r="D1490" s="108" t="s">
        <v>969</v>
      </c>
      <c r="E1490" s="108" t="s">
        <v>970</v>
      </c>
      <c r="F1490" s="108" t="s">
        <v>6800</v>
      </c>
      <c r="G1490" s="108" t="s">
        <v>6801</v>
      </c>
      <c r="H1490" s="108" t="s">
        <v>6802</v>
      </c>
    </row>
    <row r="1491" spans="1:8" x14ac:dyDescent="0.3">
      <c r="A1491" s="108" t="s">
        <v>6803</v>
      </c>
      <c r="B1491" s="108" t="s">
        <v>967</v>
      </c>
      <c r="C1491" s="108" t="s">
        <v>6753</v>
      </c>
      <c r="D1491" s="108" t="s">
        <v>969</v>
      </c>
      <c r="E1491" s="108" t="s">
        <v>970</v>
      </c>
      <c r="F1491" s="108" t="s">
        <v>6804</v>
      </c>
      <c r="G1491" s="108" t="s">
        <v>6805</v>
      </c>
      <c r="H1491" s="108" t="s">
        <v>6806</v>
      </c>
    </row>
    <row r="1492" spans="1:8" x14ac:dyDescent="0.3">
      <c r="A1492" s="108" t="s">
        <v>6807</v>
      </c>
      <c r="B1492" s="108" t="s">
        <v>967</v>
      </c>
      <c r="C1492" s="108" t="s">
        <v>6753</v>
      </c>
      <c r="D1492" s="108" t="s">
        <v>969</v>
      </c>
      <c r="E1492" s="108" t="s">
        <v>970</v>
      </c>
      <c r="F1492" s="108" t="s">
        <v>6808</v>
      </c>
      <c r="G1492" s="108" t="s">
        <v>6809</v>
      </c>
      <c r="H1492" s="108" t="s">
        <v>6810</v>
      </c>
    </row>
    <row r="1493" spans="1:8" x14ac:dyDescent="0.3">
      <c r="A1493" s="108" t="s">
        <v>6811</v>
      </c>
      <c r="B1493" s="108" t="s">
        <v>967</v>
      </c>
      <c r="C1493" s="108" t="s">
        <v>6753</v>
      </c>
      <c r="D1493" s="108" t="s">
        <v>969</v>
      </c>
      <c r="E1493" s="108" t="s">
        <v>970</v>
      </c>
      <c r="F1493" s="108" t="s">
        <v>6812</v>
      </c>
      <c r="G1493" s="108" t="s">
        <v>6813</v>
      </c>
      <c r="H1493" s="108" t="s">
        <v>6814</v>
      </c>
    </row>
    <row r="1494" spans="1:8" x14ac:dyDescent="0.3">
      <c r="A1494" s="108" t="s">
        <v>6815</v>
      </c>
      <c r="B1494" s="108" t="s">
        <v>967</v>
      </c>
      <c r="C1494" s="108" t="s">
        <v>6753</v>
      </c>
      <c r="D1494" s="108" t="s">
        <v>969</v>
      </c>
      <c r="E1494" s="108" t="s">
        <v>970</v>
      </c>
      <c r="F1494" s="108" t="s">
        <v>6816</v>
      </c>
      <c r="G1494" s="108" t="s">
        <v>6817</v>
      </c>
      <c r="H1494" s="108" t="s">
        <v>6818</v>
      </c>
    </row>
    <row r="1495" spans="1:8" x14ac:dyDescent="0.3">
      <c r="A1495" s="108" t="s">
        <v>6819</v>
      </c>
      <c r="B1495" s="108" t="s">
        <v>967</v>
      </c>
      <c r="C1495" s="108" t="s">
        <v>6753</v>
      </c>
      <c r="D1495" s="108" t="s">
        <v>969</v>
      </c>
      <c r="E1495" s="108" t="s">
        <v>970</v>
      </c>
      <c r="F1495" s="108" t="s">
        <v>6820</v>
      </c>
      <c r="G1495" s="108" t="s">
        <v>6821</v>
      </c>
      <c r="H1495" s="108" t="s">
        <v>6822</v>
      </c>
    </row>
    <row r="1496" spans="1:8" x14ac:dyDescent="0.3">
      <c r="A1496" s="108" t="s">
        <v>6823</v>
      </c>
      <c r="B1496" s="108" t="s">
        <v>967</v>
      </c>
      <c r="C1496" s="108" t="s">
        <v>6753</v>
      </c>
      <c r="D1496" s="108" t="s">
        <v>969</v>
      </c>
      <c r="E1496" s="108" t="s">
        <v>970</v>
      </c>
      <c r="F1496" s="108" t="s">
        <v>6824</v>
      </c>
      <c r="G1496" s="108" t="s">
        <v>6825</v>
      </c>
      <c r="H1496" s="108" t="s">
        <v>6826</v>
      </c>
    </row>
    <row r="1497" spans="1:8" x14ac:dyDescent="0.3">
      <c r="A1497" s="108" t="s">
        <v>6827</v>
      </c>
      <c r="B1497" s="108" t="s">
        <v>967</v>
      </c>
      <c r="C1497" s="108" t="s">
        <v>6753</v>
      </c>
      <c r="D1497" s="108" t="s">
        <v>969</v>
      </c>
      <c r="E1497" s="108" t="s">
        <v>970</v>
      </c>
      <c r="F1497" s="108" t="s">
        <v>6828</v>
      </c>
      <c r="G1497" s="108" t="s">
        <v>6829</v>
      </c>
      <c r="H1497" s="108" t="s">
        <v>6830</v>
      </c>
    </row>
    <row r="1498" spans="1:8" x14ac:dyDescent="0.3">
      <c r="A1498" s="108" t="s">
        <v>6831</v>
      </c>
      <c r="B1498" s="108" t="s">
        <v>967</v>
      </c>
      <c r="C1498" s="108" t="s">
        <v>6753</v>
      </c>
      <c r="D1498" s="108" t="s">
        <v>969</v>
      </c>
      <c r="E1498" s="108" t="s">
        <v>970</v>
      </c>
      <c r="F1498" s="108" t="s">
        <v>6832</v>
      </c>
      <c r="G1498" s="108" t="s">
        <v>6833</v>
      </c>
      <c r="H1498" s="108" t="s">
        <v>6834</v>
      </c>
    </row>
    <row r="1499" spans="1:8" x14ac:dyDescent="0.3">
      <c r="A1499" s="108" t="s">
        <v>6835</v>
      </c>
      <c r="B1499" s="108" t="s">
        <v>967</v>
      </c>
      <c r="C1499" s="108" t="s">
        <v>6753</v>
      </c>
      <c r="D1499" s="108" t="s">
        <v>969</v>
      </c>
      <c r="E1499" s="108" t="s">
        <v>970</v>
      </c>
      <c r="F1499" s="108" t="s">
        <v>6836</v>
      </c>
      <c r="G1499" s="108" t="s">
        <v>6837</v>
      </c>
      <c r="H1499" s="108" t="s">
        <v>6838</v>
      </c>
    </row>
    <row r="1500" spans="1:8" x14ac:dyDescent="0.3">
      <c r="A1500" s="108" t="s">
        <v>6839</v>
      </c>
      <c r="B1500" s="108" t="s">
        <v>967</v>
      </c>
      <c r="C1500" s="108" t="s">
        <v>6753</v>
      </c>
      <c r="D1500" s="108" t="s">
        <v>969</v>
      </c>
      <c r="E1500" s="108" t="s">
        <v>970</v>
      </c>
      <c r="F1500" s="108" t="s">
        <v>6840</v>
      </c>
      <c r="G1500" s="108" t="s">
        <v>6841</v>
      </c>
      <c r="H1500" s="108" t="s">
        <v>6842</v>
      </c>
    </row>
    <row r="1501" spans="1:8" x14ac:dyDescent="0.3">
      <c r="A1501" s="108" t="s">
        <v>6843</v>
      </c>
      <c r="B1501" s="108" t="s">
        <v>967</v>
      </c>
      <c r="C1501" s="108" t="s">
        <v>6753</v>
      </c>
      <c r="D1501" s="108" t="s">
        <v>969</v>
      </c>
      <c r="E1501" s="108" t="s">
        <v>970</v>
      </c>
      <c r="F1501" s="108" t="s">
        <v>6844</v>
      </c>
      <c r="G1501" s="108" t="s">
        <v>6845</v>
      </c>
      <c r="H1501" s="108" t="s">
        <v>6846</v>
      </c>
    </row>
    <row r="1502" spans="1:8" x14ac:dyDescent="0.3">
      <c r="A1502" s="108" t="s">
        <v>6847</v>
      </c>
      <c r="B1502" s="108" t="s">
        <v>967</v>
      </c>
      <c r="C1502" s="108" t="s">
        <v>6753</v>
      </c>
      <c r="D1502" s="108" t="s">
        <v>969</v>
      </c>
      <c r="E1502" s="108" t="s">
        <v>970</v>
      </c>
      <c r="F1502" s="108" t="s">
        <v>6848</v>
      </c>
      <c r="G1502" s="108" t="s">
        <v>6849</v>
      </c>
      <c r="H1502" s="108" t="s">
        <v>6850</v>
      </c>
    </row>
    <row r="1503" spans="1:8" x14ac:dyDescent="0.3">
      <c r="A1503" s="108" t="s">
        <v>6851</v>
      </c>
      <c r="B1503" s="108" t="s">
        <v>967</v>
      </c>
      <c r="C1503" s="108" t="s">
        <v>6753</v>
      </c>
      <c r="D1503" s="108" t="s">
        <v>969</v>
      </c>
      <c r="E1503" s="108" t="s">
        <v>970</v>
      </c>
      <c r="F1503" s="108" t="s">
        <v>6852</v>
      </c>
      <c r="G1503" s="108" t="s">
        <v>6853</v>
      </c>
      <c r="H1503" s="108" t="s">
        <v>6854</v>
      </c>
    </row>
    <row r="1504" spans="1:8" x14ac:dyDescent="0.3">
      <c r="A1504" s="108" t="s">
        <v>6855</v>
      </c>
      <c r="B1504" s="108" t="s">
        <v>967</v>
      </c>
      <c r="C1504" s="108" t="s">
        <v>6753</v>
      </c>
      <c r="D1504" s="108" t="s">
        <v>969</v>
      </c>
      <c r="E1504" s="108" t="s">
        <v>970</v>
      </c>
      <c r="F1504" s="108" t="s">
        <v>6856</v>
      </c>
      <c r="G1504" s="108" t="s">
        <v>6857</v>
      </c>
      <c r="H1504" s="108" t="s">
        <v>6858</v>
      </c>
    </row>
    <row r="1505" spans="1:8" x14ac:dyDescent="0.3">
      <c r="A1505" s="108" t="s">
        <v>6859</v>
      </c>
      <c r="B1505" s="108" t="s">
        <v>967</v>
      </c>
      <c r="C1505" s="108" t="s">
        <v>6753</v>
      </c>
      <c r="D1505" s="108" t="s">
        <v>969</v>
      </c>
      <c r="E1505" s="108" t="s">
        <v>970</v>
      </c>
      <c r="F1505" s="108" t="s">
        <v>6860</v>
      </c>
      <c r="G1505" s="108" t="s">
        <v>6861</v>
      </c>
      <c r="H1505" s="108" t="s">
        <v>6862</v>
      </c>
    </row>
    <row r="1506" spans="1:8" x14ac:dyDescent="0.3">
      <c r="A1506" s="108" t="s">
        <v>6863</v>
      </c>
      <c r="B1506" s="108" t="s">
        <v>967</v>
      </c>
      <c r="C1506" s="108" t="s">
        <v>6753</v>
      </c>
      <c r="D1506" s="108" t="s">
        <v>969</v>
      </c>
      <c r="E1506" s="108" t="s">
        <v>970</v>
      </c>
      <c r="F1506" s="108" t="s">
        <v>6864</v>
      </c>
      <c r="G1506" s="108" t="s">
        <v>6865</v>
      </c>
      <c r="H1506" s="108" t="s">
        <v>6866</v>
      </c>
    </row>
    <row r="1507" spans="1:8" x14ac:dyDescent="0.3">
      <c r="A1507" s="108" t="s">
        <v>6867</v>
      </c>
      <c r="B1507" s="108" t="s">
        <v>967</v>
      </c>
      <c r="C1507" s="108" t="s">
        <v>6753</v>
      </c>
      <c r="D1507" s="108" t="s">
        <v>969</v>
      </c>
      <c r="E1507" s="108" t="s">
        <v>970</v>
      </c>
      <c r="F1507" s="108" t="s">
        <v>6868</v>
      </c>
      <c r="G1507" s="108" t="s">
        <v>6869</v>
      </c>
      <c r="H1507" s="108" t="s">
        <v>6870</v>
      </c>
    </row>
    <row r="1508" spans="1:8" x14ac:dyDescent="0.3">
      <c r="A1508" s="108" t="s">
        <v>6871</v>
      </c>
      <c r="B1508" s="108" t="s">
        <v>967</v>
      </c>
      <c r="C1508" s="108" t="s">
        <v>6753</v>
      </c>
      <c r="D1508" s="108" t="s">
        <v>969</v>
      </c>
      <c r="E1508" s="108" t="s">
        <v>970</v>
      </c>
      <c r="F1508" s="108" t="s">
        <v>6872</v>
      </c>
      <c r="G1508" s="108" t="s">
        <v>6873</v>
      </c>
      <c r="H1508" s="108" t="s">
        <v>6874</v>
      </c>
    </row>
    <row r="1509" spans="1:8" x14ac:dyDescent="0.3">
      <c r="A1509" s="108" t="s">
        <v>6875</v>
      </c>
      <c r="B1509" s="108" t="s">
        <v>967</v>
      </c>
      <c r="C1509" s="108" t="s">
        <v>6753</v>
      </c>
      <c r="D1509" s="108" t="s">
        <v>969</v>
      </c>
      <c r="E1509" s="108" t="s">
        <v>970</v>
      </c>
      <c r="F1509" s="108" t="s">
        <v>6876</v>
      </c>
      <c r="G1509" s="108" t="s">
        <v>6877</v>
      </c>
      <c r="H1509" s="108" t="s">
        <v>6878</v>
      </c>
    </row>
    <row r="1510" spans="1:8" x14ac:dyDescent="0.3">
      <c r="A1510" s="108" t="s">
        <v>6879</v>
      </c>
      <c r="B1510" s="108" t="s">
        <v>967</v>
      </c>
      <c r="C1510" s="108" t="s">
        <v>6753</v>
      </c>
      <c r="D1510" s="108" t="s">
        <v>969</v>
      </c>
      <c r="E1510" s="108" t="s">
        <v>970</v>
      </c>
      <c r="F1510" s="108" t="s">
        <v>6880</v>
      </c>
      <c r="G1510" s="108" t="s">
        <v>6881</v>
      </c>
      <c r="H1510" s="108" t="s">
        <v>6882</v>
      </c>
    </row>
    <row r="1511" spans="1:8" x14ac:dyDescent="0.3">
      <c r="A1511" s="108" t="s">
        <v>6883</v>
      </c>
      <c r="B1511" s="108" t="s">
        <v>967</v>
      </c>
      <c r="C1511" s="108" t="s">
        <v>6753</v>
      </c>
      <c r="D1511" s="108" t="s">
        <v>969</v>
      </c>
      <c r="E1511" s="108" t="s">
        <v>970</v>
      </c>
      <c r="F1511" s="108" t="s">
        <v>6884</v>
      </c>
      <c r="G1511" s="108" t="s">
        <v>6885</v>
      </c>
      <c r="H1511" s="108" t="s">
        <v>6886</v>
      </c>
    </row>
    <row r="1512" spans="1:8" x14ac:dyDescent="0.3">
      <c r="A1512" s="108" t="s">
        <v>6887</v>
      </c>
      <c r="B1512" s="108" t="s">
        <v>967</v>
      </c>
      <c r="C1512" s="108" t="s">
        <v>6753</v>
      </c>
      <c r="D1512" s="108" t="s">
        <v>969</v>
      </c>
      <c r="E1512" s="108" t="s">
        <v>970</v>
      </c>
      <c r="F1512" s="108" t="s">
        <v>6888</v>
      </c>
      <c r="G1512" s="108" t="s">
        <v>6889</v>
      </c>
      <c r="H1512" s="108" t="s">
        <v>6890</v>
      </c>
    </row>
    <row r="1513" spans="1:8" x14ac:dyDescent="0.3">
      <c r="A1513" s="108" t="s">
        <v>6891</v>
      </c>
      <c r="B1513" s="108" t="s">
        <v>967</v>
      </c>
      <c r="C1513" s="108" t="s">
        <v>6753</v>
      </c>
      <c r="D1513" s="108" t="s">
        <v>969</v>
      </c>
      <c r="E1513" s="108" t="s">
        <v>970</v>
      </c>
      <c r="F1513" s="108" t="s">
        <v>6892</v>
      </c>
      <c r="G1513" s="108" t="s">
        <v>6893</v>
      </c>
      <c r="H1513" s="108" t="s">
        <v>6894</v>
      </c>
    </row>
    <row r="1514" spans="1:8" x14ac:dyDescent="0.3">
      <c r="A1514" s="108" t="s">
        <v>6895</v>
      </c>
      <c r="B1514" s="108" t="s">
        <v>967</v>
      </c>
      <c r="C1514" s="108" t="s">
        <v>6753</v>
      </c>
      <c r="D1514" s="108" t="s">
        <v>969</v>
      </c>
      <c r="E1514" s="108" t="s">
        <v>970</v>
      </c>
      <c r="F1514" s="108" t="s">
        <v>6896</v>
      </c>
      <c r="G1514" s="108" t="s">
        <v>6897</v>
      </c>
      <c r="H1514" s="108" t="s">
        <v>6898</v>
      </c>
    </row>
    <row r="1515" spans="1:8" x14ac:dyDescent="0.3">
      <c r="A1515" s="108" t="s">
        <v>6899</v>
      </c>
      <c r="B1515" s="108" t="s">
        <v>967</v>
      </c>
      <c r="C1515" s="108" t="s">
        <v>6753</v>
      </c>
      <c r="D1515" s="108" t="s">
        <v>969</v>
      </c>
      <c r="E1515" s="108" t="s">
        <v>970</v>
      </c>
      <c r="F1515" s="108" t="s">
        <v>6900</v>
      </c>
      <c r="G1515" s="108" t="s">
        <v>6901</v>
      </c>
      <c r="H1515" s="108" t="s">
        <v>6902</v>
      </c>
    </row>
    <row r="1516" spans="1:8" x14ac:dyDescent="0.3">
      <c r="A1516" s="108" t="s">
        <v>6903</v>
      </c>
      <c r="B1516" s="108" t="s">
        <v>967</v>
      </c>
      <c r="C1516" s="108" t="s">
        <v>6753</v>
      </c>
      <c r="D1516" s="108" t="s">
        <v>969</v>
      </c>
      <c r="E1516" s="108" t="s">
        <v>970</v>
      </c>
      <c r="F1516" s="108" t="s">
        <v>6904</v>
      </c>
      <c r="G1516" s="108" t="s">
        <v>6905</v>
      </c>
      <c r="H1516" s="108" t="s">
        <v>6906</v>
      </c>
    </row>
    <row r="1517" spans="1:8" x14ac:dyDescent="0.3">
      <c r="A1517" s="108" t="s">
        <v>6907</v>
      </c>
      <c r="B1517" s="108" t="s">
        <v>967</v>
      </c>
      <c r="C1517" s="108" t="s">
        <v>6753</v>
      </c>
      <c r="D1517" s="108" t="s">
        <v>969</v>
      </c>
      <c r="E1517" s="108" t="s">
        <v>970</v>
      </c>
      <c r="F1517" s="108" t="s">
        <v>6908</v>
      </c>
      <c r="G1517" s="108" t="s">
        <v>6909</v>
      </c>
      <c r="H1517" s="108" t="s">
        <v>6910</v>
      </c>
    </row>
    <row r="1518" spans="1:8" x14ac:dyDescent="0.3">
      <c r="A1518" s="108" t="s">
        <v>6911</v>
      </c>
      <c r="B1518" s="108" t="s">
        <v>967</v>
      </c>
      <c r="C1518" s="108" t="s">
        <v>6753</v>
      </c>
      <c r="D1518" s="108" t="s">
        <v>969</v>
      </c>
      <c r="E1518" s="108" t="s">
        <v>970</v>
      </c>
      <c r="F1518" s="108" t="s">
        <v>6912</v>
      </c>
      <c r="G1518" s="108" t="s">
        <v>6913</v>
      </c>
      <c r="H1518" s="108" t="s">
        <v>6914</v>
      </c>
    </row>
    <row r="1519" spans="1:8" x14ac:dyDescent="0.3">
      <c r="A1519" s="108" t="s">
        <v>6915</v>
      </c>
      <c r="B1519" s="108" t="s">
        <v>967</v>
      </c>
      <c r="C1519" s="108" t="s">
        <v>6753</v>
      </c>
      <c r="D1519" s="108" t="s">
        <v>969</v>
      </c>
      <c r="E1519" s="108" t="s">
        <v>970</v>
      </c>
      <c r="F1519" s="108" t="s">
        <v>6916</v>
      </c>
      <c r="G1519" s="108" t="s">
        <v>6917</v>
      </c>
      <c r="H1519" s="108" t="s">
        <v>6918</v>
      </c>
    </row>
    <row r="1520" spans="1:8" x14ac:dyDescent="0.3">
      <c r="A1520" s="108" t="s">
        <v>6919</v>
      </c>
      <c r="B1520" s="108" t="s">
        <v>967</v>
      </c>
      <c r="C1520" s="108" t="s">
        <v>6753</v>
      </c>
      <c r="D1520" s="108" t="s">
        <v>969</v>
      </c>
      <c r="E1520" s="108" t="s">
        <v>970</v>
      </c>
      <c r="F1520" s="108" t="s">
        <v>6920</v>
      </c>
      <c r="G1520" s="108" t="s">
        <v>6921</v>
      </c>
      <c r="H1520" s="108" t="s">
        <v>6922</v>
      </c>
    </row>
    <row r="1521" spans="1:8" x14ac:dyDescent="0.3">
      <c r="A1521" s="108" t="s">
        <v>6923</v>
      </c>
      <c r="B1521" s="108" t="s">
        <v>967</v>
      </c>
      <c r="C1521" s="108" t="s">
        <v>6753</v>
      </c>
      <c r="D1521" s="108" t="s">
        <v>969</v>
      </c>
      <c r="E1521" s="108" t="s">
        <v>970</v>
      </c>
      <c r="F1521" s="108" t="s">
        <v>6924</v>
      </c>
      <c r="G1521" s="108" t="s">
        <v>6925</v>
      </c>
      <c r="H1521" s="108" t="s">
        <v>6926</v>
      </c>
    </row>
    <row r="1522" spans="1:8" x14ac:dyDescent="0.3">
      <c r="A1522" s="108" t="s">
        <v>6927</v>
      </c>
      <c r="B1522" s="108" t="s">
        <v>967</v>
      </c>
      <c r="C1522" s="108" t="s">
        <v>6753</v>
      </c>
      <c r="D1522" s="108" t="s">
        <v>969</v>
      </c>
      <c r="E1522" s="108" t="s">
        <v>970</v>
      </c>
      <c r="F1522" s="108" t="s">
        <v>6928</v>
      </c>
      <c r="G1522" s="108" t="s">
        <v>6929</v>
      </c>
      <c r="H1522" s="108" t="s">
        <v>6930</v>
      </c>
    </row>
    <row r="1523" spans="1:8" x14ac:dyDescent="0.3">
      <c r="A1523" s="108" t="s">
        <v>6931</v>
      </c>
      <c r="B1523" s="108" t="s">
        <v>967</v>
      </c>
      <c r="C1523" s="108" t="s">
        <v>6753</v>
      </c>
      <c r="D1523" s="108" t="s">
        <v>969</v>
      </c>
      <c r="E1523" s="108" t="s">
        <v>970</v>
      </c>
      <c r="F1523" s="108" t="s">
        <v>6932</v>
      </c>
      <c r="G1523" s="108" t="s">
        <v>6933</v>
      </c>
      <c r="H1523" s="108" t="s">
        <v>6934</v>
      </c>
    </row>
    <row r="1524" spans="1:8" x14ac:dyDescent="0.3">
      <c r="A1524" s="108" t="s">
        <v>6935</v>
      </c>
      <c r="B1524" s="108" t="s">
        <v>967</v>
      </c>
      <c r="C1524" s="108" t="s">
        <v>6753</v>
      </c>
      <c r="D1524" s="108" t="s">
        <v>969</v>
      </c>
      <c r="E1524" s="108" t="s">
        <v>970</v>
      </c>
      <c r="F1524" s="108" t="s">
        <v>6936</v>
      </c>
      <c r="G1524" s="108" t="s">
        <v>6937</v>
      </c>
      <c r="H1524" s="108" t="s">
        <v>6938</v>
      </c>
    </row>
    <row r="1525" spans="1:8" x14ac:dyDescent="0.3">
      <c r="A1525" s="108" t="s">
        <v>6939</v>
      </c>
      <c r="B1525" s="108" t="s">
        <v>967</v>
      </c>
      <c r="C1525" s="108" t="s">
        <v>6753</v>
      </c>
      <c r="D1525" s="108" t="s">
        <v>969</v>
      </c>
      <c r="E1525" s="108" t="s">
        <v>970</v>
      </c>
      <c r="F1525" s="108" t="s">
        <v>6940</v>
      </c>
      <c r="G1525" s="108" t="s">
        <v>6941</v>
      </c>
      <c r="H1525" s="108" t="s">
        <v>6942</v>
      </c>
    </row>
    <row r="1526" spans="1:8" x14ac:dyDescent="0.3">
      <c r="A1526" s="108" t="s">
        <v>6943</v>
      </c>
      <c r="B1526" s="108" t="s">
        <v>967</v>
      </c>
      <c r="C1526" s="108" t="s">
        <v>6753</v>
      </c>
      <c r="D1526" s="108" t="s">
        <v>969</v>
      </c>
      <c r="E1526" s="108" t="s">
        <v>970</v>
      </c>
      <c r="F1526" s="108" t="s">
        <v>6944</v>
      </c>
      <c r="G1526" s="108" t="s">
        <v>6945</v>
      </c>
      <c r="H1526" s="108" t="s">
        <v>6942</v>
      </c>
    </row>
    <row r="1527" spans="1:8" x14ac:dyDescent="0.3">
      <c r="A1527" s="108" t="s">
        <v>6946</v>
      </c>
      <c r="B1527" s="108" t="s">
        <v>967</v>
      </c>
      <c r="C1527" s="108" t="s">
        <v>6753</v>
      </c>
      <c r="D1527" s="108" t="s">
        <v>969</v>
      </c>
      <c r="E1527" s="108" t="s">
        <v>970</v>
      </c>
      <c r="F1527" s="108" t="s">
        <v>6947</v>
      </c>
      <c r="G1527" s="108" t="s">
        <v>6948</v>
      </c>
      <c r="H1527" s="108" t="s">
        <v>6949</v>
      </c>
    </row>
    <row r="1528" spans="1:8" x14ac:dyDescent="0.3">
      <c r="A1528" s="108" t="s">
        <v>6950</v>
      </c>
      <c r="B1528" s="108" t="s">
        <v>967</v>
      </c>
      <c r="C1528" s="108" t="s">
        <v>6753</v>
      </c>
      <c r="D1528" s="108" t="s">
        <v>969</v>
      </c>
      <c r="E1528" s="108" t="s">
        <v>970</v>
      </c>
      <c r="F1528" s="108" t="s">
        <v>6951</v>
      </c>
      <c r="G1528" s="108" t="s">
        <v>6952</v>
      </c>
      <c r="H1528" s="108" t="s">
        <v>6953</v>
      </c>
    </row>
    <row r="1529" spans="1:8" x14ac:dyDescent="0.3">
      <c r="A1529" s="108" t="s">
        <v>6954</v>
      </c>
      <c r="B1529" s="108" t="s">
        <v>967</v>
      </c>
      <c r="C1529" s="108" t="s">
        <v>6753</v>
      </c>
      <c r="D1529" s="108" t="s">
        <v>969</v>
      </c>
      <c r="E1529" s="108" t="s">
        <v>970</v>
      </c>
      <c r="F1529" s="108" t="s">
        <v>6955</v>
      </c>
      <c r="G1529" s="108" t="s">
        <v>6956</v>
      </c>
      <c r="H1529" s="108" t="s">
        <v>6957</v>
      </c>
    </row>
    <row r="1530" spans="1:8" x14ac:dyDescent="0.3">
      <c r="A1530" s="108" t="s">
        <v>6958</v>
      </c>
      <c r="B1530" s="108" t="s">
        <v>967</v>
      </c>
      <c r="C1530" s="108" t="s">
        <v>6753</v>
      </c>
      <c r="D1530" s="108" t="s">
        <v>969</v>
      </c>
      <c r="E1530" s="108" t="s">
        <v>970</v>
      </c>
      <c r="F1530" s="108" t="s">
        <v>6959</v>
      </c>
      <c r="G1530" s="108" t="s">
        <v>6960</v>
      </c>
      <c r="H1530" s="108" t="s">
        <v>6961</v>
      </c>
    </row>
    <row r="1531" spans="1:8" x14ac:dyDescent="0.3">
      <c r="A1531" s="108" t="s">
        <v>6962</v>
      </c>
      <c r="B1531" s="108" t="s">
        <v>967</v>
      </c>
      <c r="C1531" s="108" t="s">
        <v>6753</v>
      </c>
      <c r="D1531" s="108" t="s">
        <v>969</v>
      </c>
      <c r="E1531" s="108" t="s">
        <v>970</v>
      </c>
      <c r="F1531" s="108" t="s">
        <v>6963</v>
      </c>
      <c r="G1531" s="108" t="s">
        <v>6964</v>
      </c>
      <c r="H1531" s="108" t="s">
        <v>6965</v>
      </c>
    </row>
    <row r="1532" spans="1:8" x14ac:dyDescent="0.3">
      <c r="A1532" s="108" t="s">
        <v>6966</v>
      </c>
      <c r="B1532" s="108" t="s">
        <v>967</v>
      </c>
      <c r="C1532" s="108" t="s">
        <v>6753</v>
      </c>
      <c r="D1532" s="108" t="s">
        <v>969</v>
      </c>
      <c r="E1532" s="108" t="s">
        <v>970</v>
      </c>
      <c r="F1532" s="108" t="s">
        <v>6967</v>
      </c>
      <c r="G1532" s="108" t="s">
        <v>6968</v>
      </c>
      <c r="H1532" s="108" t="s">
        <v>6969</v>
      </c>
    </row>
    <row r="1533" spans="1:8" x14ac:dyDescent="0.3">
      <c r="A1533" s="108" t="s">
        <v>6970</v>
      </c>
      <c r="B1533" s="108" t="s">
        <v>967</v>
      </c>
      <c r="C1533" s="108" t="s">
        <v>6753</v>
      </c>
      <c r="D1533" s="108" t="s">
        <v>969</v>
      </c>
      <c r="E1533" s="108" t="s">
        <v>970</v>
      </c>
      <c r="F1533" s="108" t="s">
        <v>6971</v>
      </c>
      <c r="G1533" s="108" t="s">
        <v>6972</v>
      </c>
      <c r="H1533" s="108" t="s">
        <v>6973</v>
      </c>
    </row>
    <row r="1534" spans="1:8" x14ac:dyDescent="0.3">
      <c r="A1534" s="108" t="s">
        <v>6974</v>
      </c>
      <c r="B1534" s="108" t="s">
        <v>967</v>
      </c>
      <c r="C1534" s="108" t="s">
        <v>6753</v>
      </c>
      <c r="D1534" s="108" t="s">
        <v>969</v>
      </c>
      <c r="E1534" s="108" t="s">
        <v>970</v>
      </c>
      <c r="F1534" s="108" t="s">
        <v>6975</v>
      </c>
      <c r="G1534" s="108" t="s">
        <v>6976</v>
      </c>
      <c r="H1534" s="108" t="s">
        <v>6930</v>
      </c>
    </row>
    <row r="1535" spans="1:8" x14ac:dyDescent="0.3">
      <c r="A1535" s="108" t="s">
        <v>6977</v>
      </c>
      <c r="B1535" s="108" t="s">
        <v>967</v>
      </c>
      <c r="C1535" s="108" t="s">
        <v>6753</v>
      </c>
      <c r="D1535" s="108" t="s">
        <v>969</v>
      </c>
      <c r="E1535" s="108" t="s">
        <v>970</v>
      </c>
      <c r="F1535" s="108" t="s">
        <v>6978</v>
      </c>
      <c r="G1535" s="108" t="s">
        <v>6979</v>
      </c>
      <c r="H1535" s="108" t="s">
        <v>6980</v>
      </c>
    </row>
    <row r="1536" spans="1:8" x14ac:dyDescent="0.3">
      <c r="A1536" s="108" t="s">
        <v>6981</v>
      </c>
      <c r="B1536" s="108" t="s">
        <v>967</v>
      </c>
      <c r="C1536" s="108" t="s">
        <v>6753</v>
      </c>
      <c r="D1536" s="108" t="s">
        <v>969</v>
      </c>
      <c r="E1536" s="108" t="s">
        <v>970</v>
      </c>
      <c r="F1536" s="108" t="s">
        <v>6982</v>
      </c>
      <c r="G1536" s="108" t="s">
        <v>6983</v>
      </c>
      <c r="H1536" s="108" t="s">
        <v>6984</v>
      </c>
    </row>
    <row r="1537" spans="1:8" x14ac:dyDescent="0.3">
      <c r="A1537" s="108" t="s">
        <v>6985</v>
      </c>
      <c r="B1537" s="108" t="s">
        <v>967</v>
      </c>
      <c r="C1537" s="108" t="s">
        <v>6753</v>
      </c>
      <c r="D1537" s="108" t="s">
        <v>969</v>
      </c>
      <c r="E1537" s="108" t="s">
        <v>970</v>
      </c>
      <c r="F1537" s="108" t="s">
        <v>6986</v>
      </c>
      <c r="G1537" s="108" t="s">
        <v>6987</v>
      </c>
      <c r="H1537" s="108" t="s">
        <v>6988</v>
      </c>
    </row>
    <row r="1538" spans="1:8" x14ac:dyDescent="0.3">
      <c r="A1538" s="108" t="s">
        <v>6989</v>
      </c>
      <c r="B1538" s="108" t="s">
        <v>967</v>
      </c>
      <c r="C1538" s="108" t="s">
        <v>6753</v>
      </c>
      <c r="D1538" s="108" t="s">
        <v>969</v>
      </c>
      <c r="E1538" s="108" t="s">
        <v>970</v>
      </c>
      <c r="F1538" s="108" t="s">
        <v>6990</v>
      </c>
      <c r="G1538" s="108" t="s">
        <v>6991</v>
      </c>
      <c r="H1538" s="108" t="s">
        <v>6992</v>
      </c>
    </row>
    <row r="1539" spans="1:8" x14ac:dyDescent="0.3">
      <c r="A1539" s="108" t="s">
        <v>6993</v>
      </c>
      <c r="B1539" s="108" t="s">
        <v>967</v>
      </c>
      <c r="C1539" s="108" t="s">
        <v>6753</v>
      </c>
      <c r="D1539" s="108" t="s">
        <v>969</v>
      </c>
      <c r="E1539" s="108" t="s">
        <v>970</v>
      </c>
      <c r="F1539" s="108" t="s">
        <v>6994</v>
      </c>
      <c r="G1539" s="108" t="s">
        <v>6995</v>
      </c>
      <c r="H1539" s="108" t="s">
        <v>6996</v>
      </c>
    </row>
    <row r="1540" spans="1:8" x14ac:dyDescent="0.3">
      <c r="A1540" s="108" t="s">
        <v>6997</v>
      </c>
      <c r="B1540" s="108" t="s">
        <v>967</v>
      </c>
      <c r="C1540" s="108" t="s">
        <v>6753</v>
      </c>
      <c r="D1540" s="108" t="s">
        <v>969</v>
      </c>
      <c r="E1540" s="108" t="s">
        <v>970</v>
      </c>
      <c r="F1540" s="108" t="s">
        <v>6998</v>
      </c>
      <c r="G1540" s="108" t="s">
        <v>6999</v>
      </c>
      <c r="H1540" s="108" t="s">
        <v>7000</v>
      </c>
    </row>
    <row r="1541" spans="1:8" x14ac:dyDescent="0.3">
      <c r="A1541" s="108" t="s">
        <v>7001</v>
      </c>
      <c r="B1541" s="108" t="s">
        <v>967</v>
      </c>
      <c r="C1541" s="108" t="s">
        <v>6753</v>
      </c>
      <c r="D1541" s="108" t="s">
        <v>969</v>
      </c>
      <c r="E1541" s="108" t="s">
        <v>970</v>
      </c>
      <c r="F1541" s="108" t="s">
        <v>7002</v>
      </c>
      <c r="G1541" s="108" t="s">
        <v>7003</v>
      </c>
      <c r="H1541" s="108" t="s">
        <v>7004</v>
      </c>
    </row>
    <row r="1542" spans="1:8" x14ac:dyDescent="0.3">
      <c r="A1542" s="108" t="s">
        <v>7005</v>
      </c>
      <c r="B1542" s="108" t="s">
        <v>967</v>
      </c>
      <c r="C1542" s="108" t="s">
        <v>6753</v>
      </c>
      <c r="D1542" s="108" t="s">
        <v>969</v>
      </c>
      <c r="E1542" s="108" t="s">
        <v>970</v>
      </c>
      <c r="F1542" s="108" t="s">
        <v>7006</v>
      </c>
      <c r="G1542" s="108" t="s">
        <v>7007</v>
      </c>
      <c r="H1542" s="108" t="s">
        <v>7008</v>
      </c>
    </row>
    <row r="1543" spans="1:8" x14ac:dyDescent="0.3">
      <c r="A1543" s="108" t="s">
        <v>7009</v>
      </c>
      <c r="B1543" s="108" t="s">
        <v>967</v>
      </c>
      <c r="C1543" s="108" t="s">
        <v>6753</v>
      </c>
      <c r="D1543" s="108" t="s">
        <v>969</v>
      </c>
      <c r="E1543" s="108" t="s">
        <v>970</v>
      </c>
      <c r="F1543" s="108" t="s">
        <v>7010</v>
      </c>
      <c r="G1543" s="108" t="s">
        <v>7011</v>
      </c>
      <c r="H1543" s="108" t="s">
        <v>7012</v>
      </c>
    </row>
    <row r="1544" spans="1:8" x14ac:dyDescent="0.3">
      <c r="A1544" s="108" t="s">
        <v>7013</v>
      </c>
      <c r="B1544" s="108" t="s">
        <v>967</v>
      </c>
      <c r="C1544" s="108" t="s">
        <v>6753</v>
      </c>
      <c r="D1544" s="108" t="s">
        <v>969</v>
      </c>
      <c r="E1544" s="108" t="s">
        <v>970</v>
      </c>
      <c r="F1544" s="108" t="s">
        <v>7014</v>
      </c>
      <c r="G1544" s="108" t="s">
        <v>7015</v>
      </c>
      <c r="H1544" s="108" t="s">
        <v>7016</v>
      </c>
    </row>
    <row r="1545" spans="1:8" x14ac:dyDescent="0.3">
      <c r="A1545" s="108" t="s">
        <v>7017</v>
      </c>
      <c r="B1545" s="108" t="s">
        <v>967</v>
      </c>
      <c r="C1545" s="108" t="s">
        <v>6753</v>
      </c>
      <c r="D1545" s="108" t="s">
        <v>969</v>
      </c>
      <c r="E1545" s="108" t="s">
        <v>970</v>
      </c>
      <c r="F1545" s="108" t="s">
        <v>7018</v>
      </c>
      <c r="G1545" s="108" t="s">
        <v>7019</v>
      </c>
      <c r="H1545" s="108" t="s">
        <v>7020</v>
      </c>
    </row>
    <row r="1546" spans="1:8" x14ac:dyDescent="0.3">
      <c r="A1546" s="108" t="s">
        <v>7021</v>
      </c>
      <c r="B1546" s="108" t="s">
        <v>967</v>
      </c>
      <c r="C1546" s="108" t="s">
        <v>6753</v>
      </c>
      <c r="D1546" s="108" t="s">
        <v>969</v>
      </c>
      <c r="E1546" s="108" t="s">
        <v>970</v>
      </c>
      <c r="F1546" s="108" t="s">
        <v>7022</v>
      </c>
      <c r="G1546" s="108" t="s">
        <v>7023</v>
      </c>
      <c r="H1546" s="108" t="s">
        <v>7024</v>
      </c>
    </row>
    <row r="1547" spans="1:8" x14ac:dyDescent="0.3">
      <c r="A1547" s="108" t="s">
        <v>7025</v>
      </c>
      <c r="B1547" s="108" t="s">
        <v>967</v>
      </c>
      <c r="C1547" s="108" t="s">
        <v>6753</v>
      </c>
      <c r="D1547" s="108" t="s">
        <v>969</v>
      </c>
      <c r="E1547" s="108" t="s">
        <v>970</v>
      </c>
      <c r="F1547" s="108" t="s">
        <v>7026</v>
      </c>
      <c r="G1547" s="108" t="s">
        <v>7027</v>
      </c>
      <c r="H1547" s="108" t="s">
        <v>7028</v>
      </c>
    </row>
    <row r="1548" spans="1:8" x14ac:dyDescent="0.3">
      <c r="A1548" s="108" t="s">
        <v>7029</v>
      </c>
      <c r="B1548" s="108" t="s">
        <v>967</v>
      </c>
      <c r="C1548" s="108" t="s">
        <v>6753</v>
      </c>
      <c r="D1548" s="108" t="s">
        <v>969</v>
      </c>
      <c r="E1548" s="108" t="s">
        <v>970</v>
      </c>
      <c r="F1548" s="108" t="s">
        <v>7030</v>
      </c>
      <c r="G1548" s="108" t="s">
        <v>7031</v>
      </c>
      <c r="H1548" s="108" t="s">
        <v>7032</v>
      </c>
    </row>
    <row r="1549" spans="1:8" x14ac:dyDescent="0.3">
      <c r="A1549" s="108" t="s">
        <v>7033</v>
      </c>
      <c r="B1549" s="108" t="s">
        <v>967</v>
      </c>
      <c r="C1549" s="108" t="s">
        <v>6753</v>
      </c>
      <c r="D1549" s="108" t="s">
        <v>969</v>
      </c>
      <c r="E1549" s="108" t="s">
        <v>970</v>
      </c>
      <c r="F1549" s="108" t="s">
        <v>7034</v>
      </c>
      <c r="G1549" s="108" t="s">
        <v>7035</v>
      </c>
      <c r="H1549" s="108" t="s">
        <v>7036</v>
      </c>
    </row>
    <row r="1550" spans="1:8" x14ac:dyDescent="0.3">
      <c r="A1550" s="108" t="s">
        <v>7037</v>
      </c>
      <c r="B1550" s="108" t="s">
        <v>967</v>
      </c>
      <c r="C1550" s="108" t="s">
        <v>6753</v>
      </c>
      <c r="D1550" s="108" t="s">
        <v>969</v>
      </c>
      <c r="E1550" s="108" t="s">
        <v>970</v>
      </c>
      <c r="F1550" s="108" t="s">
        <v>7038</v>
      </c>
      <c r="G1550" s="108" t="s">
        <v>7039</v>
      </c>
      <c r="H1550" s="108" t="s">
        <v>7040</v>
      </c>
    </row>
    <row r="1551" spans="1:8" x14ac:dyDescent="0.3">
      <c r="A1551" s="108" t="s">
        <v>7041</v>
      </c>
      <c r="B1551" s="108" t="s">
        <v>967</v>
      </c>
      <c r="C1551" s="108" t="s">
        <v>6753</v>
      </c>
      <c r="D1551" s="108" t="s">
        <v>969</v>
      </c>
      <c r="E1551" s="108" t="s">
        <v>970</v>
      </c>
      <c r="F1551" s="108" t="s">
        <v>7042</v>
      </c>
      <c r="G1551" s="108" t="s">
        <v>7043</v>
      </c>
      <c r="H1551" s="108" t="s">
        <v>7044</v>
      </c>
    </row>
    <row r="1552" spans="1:8" x14ac:dyDescent="0.3">
      <c r="A1552" s="108" t="s">
        <v>7045</v>
      </c>
      <c r="B1552" s="108" t="s">
        <v>967</v>
      </c>
      <c r="C1552" s="108" t="s">
        <v>6753</v>
      </c>
      <c r="D1552" s="108" t="s">
        <v>969</v>
      </c>
      <c r="E1552" s="108" t="s">
        <v>970</v>
      </c>
      <c r="F1552" s="108" t="s">
        <v>7046</v>
      </c>
      <c r="G1552" s="108" t="s">
        <v>7047</v>
      </c>
      <c r="H1552" s="108" t="s">
        <v>7012</v>
      </c>
    </row>
    <row r="1553" spans="1:8" x14ac:dyDescent="0.3">
      <c r="A1553" s="108" t="s">
        <v>7048</v>
      </c>
      <c r="B1553" s="108" t="s">
        <v>967</v>
      </c>
      <c r="C1553" s="108" t="s">
        <v>6753</v>
      </c>
      <c r="D1553" s="108" t="s">
        <v>969</v>
      </c>
      <c r="E1553" s="108" t="s">
        <v>970</v>
      </c>
      <c r="F1553" s="108" t="s">
        <v>7049</v>
      </c>
      <c r="G1553" s="108" t="s">
        <v>7050</v>
      </c>
      <c r="H1553" s="108" t="s">
        <v>7051</v>
      </c>
    </row>
    <row r="1554" spans="1:8" x14ac:dyDescent="0.3">
      <c r="A1554" s="108" t="s">
        <v>7052</v>
      </c>
      <c r="B1554" s="108" t="s">
        <v>967</v>
      </c>
      <c r="C1554" s="108" t="s">
        <v>6753</v>
      </c>
      <c r="D1554" s="108" t="s">
        <v>969</v>
      </c>
      <c r="E1554" s="108" t="s">
        <v>970</v>
      </c>
      <c r="F1554" s="108" t="s">
        <v>7053</v>
      </c>
      <c r="G1554" s="108" t="s">
        <v>7054</v>
      </c>
      <c r="H1554" s="108" t="s">
        <v>7055</v>
      </c>
    </row>
    <row r="1555" spans="1:8" x14ac:dyDescent="0.3">
      <c r="A1555" s="108" t="s">
        <v>7056</v>
      </c>
      <c r="B1555" s="108" t="s">
        <v>967</v>
      </c>
      <c r="C1555" s="108" t="s">
        <v>6753</v>
      </c>
      <c r="D1555" s="108" t="s">
        <v>969</v>
      </c>
      <c r="E1555" s="108" t="s">
        <v>970</v>
      </c>
      <c r="F1555" s="108" t="s">
        <v>7057</v>
      </c>
      <c r="G1555" s="108" t="s">
        <v>7058</v>
      </c>
      <c r="H1555" s="108" t="s">
        <v>7059</v>
      </c>
    </row>
    <row r="1556" spans="1:8" x14ac:dyDescent="0.3">
      <c r="A1556" s="108" t="s">
        <v>7060</v>
      </c>
      <c r="B1556" s="108" t="s">
        <v>967</v>
      </c>
      <c r="C1556" s="108" t="s">
        <v>6753</v>
      </c>
      <c r="D1556" s="108" t="s">
        <v>969</v>
      </c>
      <c r="E1556" s="108" t="s">
        <v>970</v>
      </c>
      <c r="F1556" s="108" t="s">
        <v>7061</v>
      </c>
      <c r="G1556" s="108" t="s">
        <v>7062</v>
      </c>
      <c r="H1556" s="108" t="s">
        <v>7063</v>
      </c>
    </row>
    <row r="1557" spans="1:8" x14ac:dyDescent="0.3">
      <c r="A1557" s="108" t="s">
        <v>7064</v>
      </c>
      <c r="B1557" s="108" t="s">
        <v>967</v>
      </c>
      <c r="C1557" s="108" t="s">
        <v>6753</v>
      </c>
      <c r="D1557" s="108" t="s">
        <v>969</v>
      </c>
      <c r="E1557" s="108" t="s">
        <v>970</v>
      </c>
      <c r="F1557" s="108" t="s">
        <v>7065</v>
      </c>
      <c r="G1557" s="108" t="s">
        <v>7066</v>
      </c>
      <c r="H1557" s="108" t="s">
        <v>7067</v>
      </c>
    </row>
    <row r="1558" spans="1:8" x14ac:dyDescent="0.3">
      <c r="A1558" s="108" t="s">
        <v>7068</v>
      </c>
      <c r="B1558" s="108" t="s">
        <v>967</v>
      </c>
      <c r="C1558" s="108" t="s">
        <v>6753</v>
      </c>
      <c r="D1558" s="108" t="s">
        <v>969</v>
      </c>
      <c r="E1558" s="108" t="s">
        <v>970</v>
      </c>
      <c r="F1558" s="108" t="s">
        <v>7069</v>
      </c>
      <c r="G1558" s="108" t="s">
        <v>7070</v>
      </c>
      <c r="H1558" s="108" t="s">
        <v>7071</v>
      </c>
    </row>
    <row r="1559" spans="1:8" x14ac:dyDescent="0.3">
      <c r="A1559" s="108" t="s">
        <v>7072</v>
      </c>
      <c r="B1559" s="108" t="s">
        <v>967</v>
      </c>
      <c r="C1559" s="108" t="s">
        <v>6753</v>
      </c>
      <c r="D1559" s="108" t="s">
        <v>969</v>
      </c>
      <c r="E1559" s="108" t="s">
        <v>970</v>
      </c>
      <c r="F1559" s="108" t="s">
        <v>7073</v>
      </c>
      <c r="G1559" s="108" t="s">
        <v>7074</v>
      </c>
      <c r="H1559" s="108" t="s">
        <v>7075</v>
      </c>
    </row>
    <row r="1560" spans="1:8" x14ac:dyDescent="0.3">
      <c r="A1560" s="108" t="s">
        <v>7076</v>
      </c>
      <c r="B1560" s="108" t="s">
        <v>967</v>
      </c>
      <c r="C1560" s="108" t="s">
        <v>6753</v>
      </c>
      <c r="D1560" s="108" t="s">
        <v>969</v>
      </c>
      <c r="E1560" s="108" t="s">
        <v>970</v>
      </c>
      <c r="F1560" s="108" t="s">
        <v>7077</v>
      </c>
      <c r="G1560" s="108" t="s">
        <v>7078</v>
      </c>
      <c r="H1560" s="108" t="s">
        <v>7079</v>
      </c>
    </row>
    <row r="1561" spans="1:8" x14ac:dyDescent="0.3">
      <c r="A1561" s="108" t="s">
        <v>7080</v>
      </c>
      <c r="B1561" s="108" t="s">
        <v>967</v>
      </c>
      <c r="C1561" s="108" t="s">
        <v>6753</v>
      </c>
      <c r="D1561" s="108" t="s">
        <v>969</v>
      </c>
      <c r="E1561" s="108" t="s">
        <v>970</v>
      </c>
      <c r="F1561" s="108" t="s">
        <v>7081</v>
      </c>
      <c r="G1561" s="108" t="s">
        <v>7082</v>
      </c>
      <c r="H1561" s="108" t="s">
        <v>7083</v>
      </c>
    </row>
    <row r="1562" spans="1:8" x14ac:dyDescent="0.3">
      <c r="A1562" s="108" t="s">
        <v>7084</v>
      </c>
      <c r="B1562" s="108" t="s">
        <v>967</v>
      </c>
      <c r="C1562" s="108" t="s">
        <v>6753</v>
      </c>
      <c r="D1562" s="108" t="s">
        <v>969</v>
      </c>
      <c r="E1562" s="108" t="s">
        <v>970</v>
      </c>
      <c r="F1562" s="108" t="s">
        <v>7085</v>
      </c>
      <c r="G1562" s="108" t="s">
        <v>7086</v>
      </c>
      <c r="H1562" s="108" t="s">
        <v>7087</v>
      </c>
    </row>
    <row r="1563" spans="1:8" x14ac:dyDescent="0.3">
      <c r="A1563" s="108" t="s">
        <v>7088</v>
      </c>
      <c r="B1563" s="108" t="s">
        <v>967</v>
      </c>
      <c r="C1563" s="108" t="s">
        <v>6753</v>
      </c>
      <c r="D1563" s="108" t="s">
        <v>969</v>
      </c>
      <c r="E1563" s="108" t="s">
        <v>970</v>
      </c>
      <c r="F1563" s="108" t="s">
        <v>7089</v>
      </c>
      <c r="G1563" s="108" t="s">
        <v>7090</v>
      </c>
      <c r="H1563" s="108" t="s">
        <v>7091</v>
      </c>
    </row>
    <row r="1564" spans="1:8" x14ac:dyDescent="0.3">
      <c r="A1564" s="108" t="s">
        <v>7092</v>
      </c>
      <c r="B1564" s="108" t="s">
        <v>967</v>
      </c>
      <c r="C1564" s="108" t="s">
        <v>6753</v>
      </c>
      <c r="D1564" s="108" t="s">
        <v>969</v>
      </c>
      <c r="E1564" s="108" t="s">
        <v>970</v>
      </c>
      <c r="F1564" s="108" t="s">
        <v>7093</v>
      </c>
      <c r="G1564" s="108" t="s">
        <v>7094</v>
      </c>
      <c r="H1564" s="108" t="s">
        <v>7095</v>
      </c>
    </row>
    <row r="1565" spans="1:8" x14ac:dyDescent="0.3">
      <c r="A1565" s="108" t="s">
        <v>7096</v>
      </c>
      <c r="B1565" s="108" t="s">
        <v>967</v>
      </c>
      <c r="C1565" s="108" t="s">
        <v>6753</v>
      </c>
      <c r="D1565" s="108" t="s">
        <v>969</v>
      </c>
      <c r="E1565" s="108" t="s">
        <v>970</v>
      </c>
      <c r="F1565" s="108" t="s">
        <v>7097</v>
      </c>
      <c r="G1565" s="108" t="s">
        <v>7098</v>
      </c>
      <c r="H1565" s="108" t="s">
        <v>7099</v>
      </c>
    </row>
    <row r="1566" spans="1:8" x14ac:dyDescent="0.3">
      <c r="A1566" s="108" t="s">
        <v>7100</v>
      </c>
      <c r="B1566" s="108" t="s">
        <v>967</v>
      </c>
      <c r="C1566" s="108" t="s">
        <v>6753</v>
      </c>
      <c r="D1566" s="108" t="s">
        <v>969</v>
      </c>
      <c r="E1566" s="108" t="s">
        <v>970</v>
      </c>
      <c r="F1566" s="108" t="s">
        <v>7101</v>
      </c>
      <c r="G1566" s="108" t="s">
        <v>7102</v>
      </c>
      <c r="H1566" s="108" t="s">
        <v>7103</v>
      </c>
    </row>
    <row r="1567" spans="1:8" x14ac:dyDescent="0.3">
      <c r="A1567" s="108" t="s">
        <v>7104</v>
      </c>
      <c r="B1567" s="108" t="s">
        <v>967</v>
      </c>
      <c r="C1567" s="108" t="s">
        <v>6753</v>
      </c>
      <c r="D1567" s="108" t="s">
        <v>969</v>
      </c>
      <c r="E1567" s="108" t="s">
        <v>970</v>
      </c>
      <c r="F1567" s="108" t="s">
        <v>7105</v>
      </c>
      <c r="G1567" s="108" t="s">
        <v>7106</v>
      </c>
      <c r="H1567" s="108" t="s">
        <v>7107</v>
      </c>
    </row>
    <row r="1568" spans="1:8" x14ac:dyDescent="0.3">
      <c r="A1568" s="108" t="s">
        <v>7108</v>
      </c>
      <c r="B1568" s="108" t="s">
        <v>967</v>
      </c>
      <c r="C1568" s="108" t="s">
        <v>6753</v>
      </c>
      <c r="D1568" s="108" t="s">
        <v>969</v>
      </c>
      <c r="E1568" s="108" t="s">
        <v>970</v>
      </c>
      <c r="F1568" s="108" t="s">
        <v>7109</v>
      </c>
      <c r="G1568" s="108" t="s">
        <v>7110</v>
      </c>
      <c r="H1568" s="108" t="s">
        <v>7111</v>
      </c>
    </row>
    <row r="1569" spans="1:8" x14ac:dyDescent="0.3">
      <c r="A1569" s="108" t="s">
        <v>7112</v>
      </c>
      <c r="B1569" s="108" t="s">
        <v>967</v>
      </c>
      <c r="C1569" s="108" t="s">
        <v>6753</v>
      </c>
      <c r="D1569" s="108" t="s">
        <v>969</v>
      </c>
      <c r="E1569" s="108" t="s">
        <v>970</v>
      </c>
      <c r="F1569" s="108" t="s">
        <v>7113</v>
      </c>
      <c r="G1569" s="108" t="s">
        <v>7114</v>
      </c>
      <c r="H1569" s="108" t="s">
        <v>7115</v>
      </c>
    </row>
    <row r="1570" spans="1:8" x14ac:dyDescent="0.3">
      <c r="A1570" s="108" t="s">
        <v>7116</v>
      </c>
      <c r="B1570" s="108" t="s">
        <v>967</v>
      </c>
      <c r="C1570" s="108" t="s">
        <v>6753</v>
      </c>
      <c r="D1570" s="108" t="s">
        <v>969</v>
      </c>
      <c r="E1570" s="108" t="s">
        <v>1123</v>
      </c>
      <c r="F1570" s="108" t="s">
        <v>7117</v>
      </c>
      <c r="G1570" s="108" t="s">
        <v>7118</v>
      </c>
      <c r="H1570" s="108" t="s">
        <v>7119</v>
      </c>
    </row>
    <row r="1571" spans="1:8" x14ac:dyDescent="0.3">
      <c r="A1571" s="108" t="s">
        <v>7121</v>
      </c>
      <c r="B1571" s="108" t="s">
        <v>967</v>
      </c>
      <c r="C1571" s="108" t="s">
        <v>6753</v>
      </c>
      <c r="D1571" s="108" t="s">
        <v>969</v>
      </c>
      <c r="E1571" s="108" t="s">
        <v>970</v>
      </c>
      <c r="F1571" s="108" t="s">
        <v>7122</v>
      </c>
      <c r="G1571" s="108" t="s">
        <v>7123</v>
      </c>
      <c r="H1571" s="108" t="s">
        <v>7124</v>
      </c>
    </row>
    <row r="1572" spans="1:8" x14ac:dyDescent="0.3">
      <c r="A1572" s="108" t="s">
        <v>7125</v>
      </c>
      <c r="B1572" s="108" t="s">
        <v>967</v>
      </c>
      <c r="C1572" s="108" t="s">
        <v>6753</v>
      </c>
      <c r="D1572" s="108" t="s">
        <v>969</v>
      </c>
      <c r="E1572" s="108" t="s">
        <v>970</v>
      </c>
      <c r="F1572" s="108" t="s">
        <v>7126</v>
      </c>
      <c r="G1572" s="108" t="s">
        <v>7127</v>
      </c>
      <c r="H1572" s="108" t="s">
        <v>7128</v>
      </c>
    </row>
    <row r="1573" spans="1:8" x14ac:dyDescent="0.3">
      <c r="A1573" s="108" t="s">
        <v>7129</v>
      </c>
      <c r="B1573" s="108" t="s">
        <v>967</v>
      </c>
      <c r="C1573" s="108" t="s">
        <v>6753</v>
      </c>
      <c r="D1573" s="108" t="s">
        <v>969</v>
      </c>
      <c r="E1573" s="108" t="s">
        <v>970</v>
      </c>
      <c r="F1573" s="108" t="s">
        <v>7130</v>
      </c>
      <c r="G1573" s="108" t="s">
        <v>7131</v>
      </c>
      <c r="H1573" s="108" t="s">
        <v>7132</v>
      </c>
    </row>
    <row r="1574" spans="1:8" x14ac:dyDescent="0.3">
      <c r="A1574" s="108" t="s">
        <v>7120</v>
      </c>
      <c r="B1574" s="108" t="s">
        <v>967</v>
      </c>
      <c r="C1574" s="108" t="s">
        <v>6753</v>
      </c>
      <c r="D1574" s="108" t="s">
        <v>969</v>
      </c>
      <c r="E1574" s="108" t="s">
        <v>970</v>
      </c>
      <c r="F1574" s="108" t="s">
        <v>7133</v>
      </c>
      <c r="G1574" s="108" t="s">
        <v>7118</v>
      </c>
      <c r="H1574" s="108" t="s">
        <v>7119</v>
      </c>
    </row>
    <row r="1575" spans="1:8" x14ac:dyDescent="0.3">
      <c r="A1575" s="108" t="s">
        <v>7134</v>
      </c>
      <c r="B1575" s="108" t="s">
        <v>967</v>
      </c>
      <c r="C1575" s="108" t="s">
        <v>6753</v>
      </c>
      <c r="D1575" s="108" t="s">
        <v>969</v>
      </c>
      <c r="E1575" s="108" t="s">
        <v>970</v>
      </c>
      <c r="F1575" s="108" t="s">
        <v>7135</v>
      </c>
      <c r="G1575" s="108" t="s">
        <v>7136</v>
      </c>
      <c r="H1575" s="108" t="s">
        <v>7137</v>
      </c>
    </row>
    <row r="1576" spans="1:8" x14ac:dyDescent="0.3">
      <c r="A1576" s="108" t="s">
        <v>7138</v>
      </c>
      <c r="B1576" s="108" t="s">
        <v>967</v>
      </c>
      <c r="C1576" s="108" t="s">
        <v>6753</v>
      </c>
      <c r="D1576" s="108" t="s">
        <v>969</v>
      </c>
      <c r="E1576" s="108" t="s">
        <v>970</v>
      </c>
      <c r="F1576" s="108" t="s">
        <v>7139</v>
      </c>
      <c r="G1576" s="108" t="s">
        <v>7140</v>
      </c>
      <c r="H1576" s="108" t="s">
        <v>7141</v>
      </c>
    </row>
    <row r="1577" spans="1:8" x14ac:dyDescent="0.3">
      <c r="A1577" s="108" t="s">
        <v>7142</v>
      </c>
      <c r="B1577" s="108" t="s">
        <v>967</v>
      </c>
      <c r="C1577" s="108" t="s">
        <v>6753</v>
      </c>
      <c r="D1577" s="108" t="s">
        <v>969</v>
      </c>
      <c r="E1577" s="108" t="s">
        <v>970</v>
      </c>
      <c r="F1577" s="108" t="s">
        <v>7143</v>
      </c>
      <c r="G1577" s="108" t="s">
        <v>7144</v>
      </c>
      <c r="H1577" s="108" t="s">
        <v>7145</v>
      </c>
    </row>
    <row r="1578" spans="1:8" x14ac:dyDescent="0.3">
      <c r="A1578" s="108" t="s">
        <v>7146</v>
      </c>
      <c r="B1578" s="108" t="s">
        <v>967</v>
      </c>
      <c r="C1578" s="108" t="s">
        <v>6753</v>
      </c>
      <c r="D1578" s="108" t="s">
        <v>969</v>
      </c>
      <c r="E1578" s="108" t="s">
        <v>970</v>
      </c>
      <c r="F1578" s="108" t="s">
        <v>7147</v>
      </c>
      <c r="G1578" s="108" t="s">
        <v>7148</v>
      </c>
      <c r="H1578" s="108" t="s">
        <v>7149</v>
      </c>
    </row>
    <row r="1579" spans="1:8" x14ac:dyDescent="0.3">
      <c r="A1579" s="108" t="s">
        <v>7150</v>
      </c>
      <c r="B1579" s="108" t="s">
        <v>967</v>
      </c>
      <c r="C1579" s="108" t="s">
        <v>6753</v>
      </c>
      <c r="D1579" s="108" t="s">
        <v>969</v>
      </c>
      <c r="E1579" s="108" t="s">
        <v>970</v>
      </c>
      <c r="F1579" s="108" t="s">
        <v>7151</v>
      </c>
      <c r="G1579" s="108" t="s">
        <v>7152</v>
      </c>
      <c r="H1579" s="108" t="s">
        <v>7153</v>
      </c>
    </row>
    <row r="1580" spans="1:8" x14ac:dyDescent="0.3">
      <c r="A1580" s="108" t="s">
        <v>7154</v>
      </c>
      <c r="B1580" s="108" t="s">
        <v>967</v>
      </c>
      <c r="C1580" s="108" t="s">
        <v>6753</v>
      </c>
      <c r="D1580" s="108" t="s">
        <v>969</v>
      </c>
      <c r="E1580" s="108" t="s">
        <v>970</v>
      </c>
      <c r="F1580" s="108" t="s">
        <v>7155</v>
      </c>
      <c r="G1580" s="108" t="s">
        <v>7156</v>
      </c>
      <c r="H1580" s="108" t="s">
        <v>7157</v>
      </c>
    </row>
    <row r="1581" spans="1:8" x14ac:dyDescent="0.3">
      <c r="A1581" s="108" t="s">
        <v>7158</v>
      </c>
      <c r="B1581" s="108" t="s">
        <v>967</v>
      </c>
      <c r="C1581" s="108" t="s">
        <v>6753</v>
      </c>
      <c r="D1581" s="108" t="s">
        <v>969</v>
      </c>
      <c r="E1581" s="108" t="s">
        <v>970</v>
      </c>
      <c r="F1581" s="108" t="s">
        <v>7159</v>
      </c>
      <c r="G1581" s="108" t="s">
        <v>7160</v>
      </c>
      <c r="H1581" s="108" t="s">
        <v>7161</v>
      </c>
    </row>
    <row r="1582" spans="1:8" x14ac:dyDescent="0.3">
      <c r="A1582" s="108" t="s">
        <v>7162</v>
      </c>
      <c r="B1582" s="108" t="s">
        <v>967</v>
      </c>
      <c r="C1582" s="108" t="s">
        <v>6753</v>
      </c>
      <c r="D1582" s="108" t="s">
        <v>969</v>
      </c>
      <c r="E1582" s="108" t="s">
        <v>970</v>
      </c>
      <c r="F1582" s="108" t="s">
        <v>7163</v>
      </c>
      <c r="G1582" s="108" t="s">
        <v>7164</v>
      </c>
      <c r="H1582" s="108" t="s">
        <v>7165</v>
      </c>
    </row>
    <row r="1583" spans="1:8" x14ac:dyDescent="0.3">
      <c r="A1583" s="108" t="s">
        <v>7166</v>
      </c>
      <c r="B1583" s="108" t="s">
        <v>967</v>
      </c>
      <c r="C1583" s="108" t="s">
        <v>6753</v>
      </c>
      <c r="D1583" s="108" t="s">
        <v>969</v>
      </c>
      <c r="E1583" s="108" t="s">
        <v>970</v>
      </c>
      <c r="F1583" s="108" t="s">
        <v>7167</v>
      </c>
      <c r="G1583" s="108" t="s">
        <v>7168</v>
      </c>
      <c r="H1583" s="108" t="s">
        <v>7169</v>
      </c>
    </row>
    <row r="1584" spans="1:8" x14ac:dyDescent="0.3">
      <c r="A1584" s="108" t="s">
        <v>7170</v>
      </c>
      <c r="B1584" s="108" t="s">
        <v>967</v>
      </c>
      <c r="C1584" s="108" t="s">
        <v>6753</v>
      </c>
      <c r="D1584" s="108" t="s">
        <v>969</v>
      </c>
      <c r="E1584" s="108" t="s">
        <v>970</v>
      </c>
      <c r="F1584" s="108" t="s">
        <v>7171</v>
      </c>
      <c r="G1584" s="108" t="s">
        <v>7172</v>
      </c>
      <c r="H1584" s="108" t="s">
        <v>7173</v>
      </c>
    </row>
    <row r="1585" spans="1:8" x14ac:dyDescent="0.3">
      <c r="A1585" s="108" t="s">
        <v>7174</v>
      </c>
      <c r="B1585" s="108" t="s">
        <v>967</v>
      </c>
      <c r="C1585" s="108" t="s">
        <v>6753</v>
      </c>
      <c r="D1585" s="108" t="s">
        <v>969</v>
      </c>
      <c r="E1585" s="108" t="s">
        <v>970</v>
      </c>
      <c r="F1585" s="108" t="s">
        <v>7175</v>
      </c>
      <c r="G1585" s="108" t="s">
        <v>7176</v>
      </c>
      <c r="H1585" s="108" t="s">
        <v>7177</v>
      </c>
    </row>
    <row r="1586" spans="1:8" x14ac:dyDescent="0.3">
      <c r="A1586" s="108" t="s">
        <v>7178</v>
      </c>
      <c r="B1586" s="108" t="s">
        <v>967</v>
      </c>
      <c r="C1586" s="108" t="s">
        <v>6753</v>
      </c>
      <c r="D1586" s="108" t="s">
        <v>969</v>
      </c>
      <c r="E1586" s="108" t="s">
        <v>970</v>
      </c>
      <c r="F1586" s="108" t="s">
        <v>7179</v>
      </c>
      <c r="G1586" s="108" t="s">
        <v>7180</v>
      </c>
      <c r="H1586" s="108" t="s">
        <v>7181</v>
      </c>
    </row>
    <row r="1587" spans="1:8" x14ac:dyDescent="0.3">
      <c r="A1587" s="108" t="s">
        <v>7182</v>
      </c>
      <c r="B1587" s="108" t="s">
        <v>967</v>
      </c>
      <c r="C1587" s="108" t="s">
        <v>6753</v>
      </c>
      <c r="D1587" s="108" t="s">
        <v>969</v>
      </c>
      <c r="E1587" s="108" t="s">
        <v>970</v>
      </c>
      <c r="F1587" s="108" t="s">
        <v>7183</v>
      </c>
      <c r="G1587" s="108" t="s">
        <v>7184</v>
      </c>
      <c r="H1587" s="108" t="s">
        <v>7185</v>
      </c>
    </row>
    <row r="1588" spans="1:8" x14ac:dyDescent="0.3">
      <c r="A1588" s="108" t="s">
        <v>7186</v>
      </c>
      <c r="B1588" s="108" t="s">
        <v>967</v>
      </c>
      <c r="C1588" s="108" t="s">
        <v>6753</v>
      </c>
      <c r="D1588" s="108" t="s">
        <v>969</v>
      </c>
      <c r="E1588" s="108" t="s">
        <v>970</v>
      </c>
      <c r="F1588" s="108" t="s">
        <v>7187</v>
      </c>
      <c r="G1588" s="108" t="s">
        <v>7188</v>
      </c>
      <c r="H1588" s="108" t="s">
        <v>7189</v>
      </c>
    </row>
    <row r="1589" spans="1:8" x14ac:dyDescent="0.3">
      <c r="A1589" s="108" t="s">
        <v>7190</v>
      </c>
      <c r="B1589" s="108" t="s">
        <v>967</v>
      </c>
      <c r="C1589" s="108" t="s">
        <v>6753</v>
      </c>
      <c r="D1589" s="108" t="s">
        <v>969</v>
      </c>
      <c r="E1589" s="108" t="s">
        <v>970</v>
      </c>
      <c r="F1589" s="108" t="s">
        <v>7191</v>
      </c>
      <c r="G1589" s="108" t="s">
        <v>7192</v>
      </c>
      <c r="H1589" s="108" t="s">
        <v>7193</v>
      </c>
    </row>
    <row r="1590" spans="1:8" x14ac:dyDescent="0.3">
      <c r="A1590" s="108" t="s">
        <v>7194</v>
      </c>
      <c r="B1590" s="108" t="s">
        <v>967</v>
      </c>
      <c r="C1590" s="108" t="s">
        <v>6753</v>
      </c>
      <c r="D1590" s="108" t="s">
        <v>969</v>
      </c>
      <c r="E1590" s="108" t="s">
        <v>970</v>
      </c>
      <c r="F1590" s="108" t="s">
        <v>7195</v>
      </c>
      <c r="G1590" s="108" t="s">
        <v>7196</v>
      </c>
      <c r="H1590" s="108" t="s">
        <v>7197</v>
      </c>
    </row>
    <row r="1591" spans="1:8" x14ac:dyDescent="0.3">
      <c r="A1591" s="108" t="s">
        <v>7198</v>
      </c>
      <c r="B1591" s="108" t="s">
        <v>967</v>
      </c>
      <c r="C1591" s="108" t="s">
        <v>6753</v>
      </c>
      <c r="D1591" s="108" t="s">
        <v>969</v>
      </c>
      <c r="E1591" s="108" t="s">
        <v>970</v>
      </c>
      <c r="F1591" s="108" t="s">
        <v>7199</v>
      </c>
      <c r="G1591" s="108" t="s">
        <v>7200</v>
      </c>
      <c r="H1591" s="108" t="s">
        <v>7201</v>
      </c>
    </row>
    <row r="1592" spans="1:8" x14ac:dyDescent="0.3">
      <c r="A1592" s="108" t="s">
        <v>7202</v>
      </c>
      <c r="B1592" s="108" t="s">
        <v>967</v>
      </c>
      <c r="C1592" s="108" t="s">
        <v>6753</v>
      </c>
      <c r="D1592" s="108" t="s">
        <v>969</v>
      </c>
      <c r="E1592" s="108" t="s">
        <v>970</v>
      </c>
      <c r="F1592" s="108" t="s">
        <v>7203</v>
      </c>
      <c r="G1592" s="108" t="s">
        <v>7204</v>
      </c>
      <c r="H1592" s="108" t="s">
        <v>7205</v>
      </c>
    </row>
    <row r="1593" spans="1:8" x14ac:dyDescent="0.3">
      <c r="A1593" s="108" t="s">
        <v>7206</v>
      </c>
      <c r="B1593" s="108" t="s">
        <v>967</v>
      </c>
      <c r="C1593" s="108" t="s">
        <v>6753</v>
      </c>
      <c r="D1593" s="108" t="s">
        <v>969</v>
      </c>
      <c r="E1593" s="108" t="s">
        <v>970</v>
      </c>
      <c r="F1593" s="108" t="s">
        <v>7207</v>
      </c>
      <c r="G1593" s="108" t="s">
        <v>7208</v>
      </c>
      <c r="H1593" s="108" t="s">
        <v>7209</v>
      </c>
    </row>
    <row r="1594" spans="1:8" x14ac:dyDescent="0.3">
      <c r="A1594" s="108" t="s">
        <v>7210</v>
      </c>
      <c r="B1594" s="108" t="s">
        <v>967</v>
      </c>
      <c r="C1594" s="108" t="s">
        <v>6753</v>
      </c>
      <c r="D1594" s="108" t="s">
        <v>969</v>
      </c>
      <c r="E1594" s="108" t="s">
        <v>970</v>
      </c>
      <c r="F1594" s="108" t="s">
        <v>7211</v>
      </c>
      <c r="G1594" s="108" t="s">
        <v>7212</v>
      </c>
      <c r="H1594" s="108" t="s">
        <v>7213</v>
      </c>
    </row>
    <row r="1595" spans="1:8" x14ac:dyDescent="0.3">
      <c r="A1595" s="108" t="s">
        <v>7214</v>
      </c>
      <c r="B1595" s="108" t="s">
        <v>967</v>
      </c>
      <c r="C1595" s="108" t="s">
        <v>6753</v>
      </c>
      <c r="D1595" s="108" t="s">
        <v>969</v>
      </c>
      <c r="E1595" s="108" t="s">
        <v>970</v>
      </c>
      <c r="F1595" s="108" t="s">
        <v>7215</v>
      </c>
      <c r="G1595" s="108" t="s">
        <v>7200</v>
      </c>
      <c r="H1595" s="108" t="s">
        <v>7201</v>
      </c>
    </row>
    <row r="1596" spans="1:8" x14ac:dyDescent="0.3">
      <c r="A1596" s="108" t="s">
        <v>7216</v>
      </c>
      <c r="B1596" s="108" t="s">
        <v>967</v>
      </c>
      <c r="C1596" s="108" t="s">
        <v>6753</v>
      </c>
      <c r="D1596" s="108" t="s">
        <v>969</v>
      </c>
      <c r="E1596" s="108" t="s">
        <v>970</v>
      </c>
      <c r="F1596" s="108" t="s">
        <v>7217</v>
      </c>
      <c r="G1596" s="108" t="s">
        <v>7218</v>
      </c>
      <c r="H1596" s="108" t="s">
        <v>7219</v>
      </c>
    </row>
    <row r="1597" spans="1:8" x14ac:dyDescent="0.3">
      <c r="A1597" s="108" t="s">
        <v>7220</v>
      </c>
      <c r="B1597" s="108" t="s">
        <v>967</v>
      </c>
      <c r="C1597" s="108" t="s">
        <v>6753</v>
      </c>
      <c r="D1597" s="108" t="s">
        <v>969</v>
      </c>
      <c r="E1597" s="108" t="s">
        <v>970</v>
      </c>
      <c r="F1597" s="108" t="s">
        <v>7221</v>
      </c>
      <c r="G1597" s="108" t="s">
        <v>7222</v>
      </c>
      <c r="H1597" s="108" t="s">
        <v>7223</v>
      </c>
    </row>
    <row r="1598" spans="1:8" x14ac:dyDescent="0.3">
      <c r="A1598" s="108" t="s">
        <v>7224</v>
      </c>
      <c r="B1598" s="108" t="s">
        <v>967</v>
      </c>
      <c r="C1598" s="108" t="s">
        <v>6753</v>
      </c>
      <c r="D1598" s="108" t="s">
        <v>969</v>
      </c>
      <c r="E1598" s="108" t="s">
        <v>970</v>
      </c>
      <c r="F1598" s="108" t="s">
        <v>7225</v>
      </c>
      <c r="G1598" s="108" t="s">
        <v>7226</v>
      </c>
      <c r="H1598" s="108" t="s">
        <v>7169</v>
      </c>
    </row>
    <row r="1599" spans="1:8" x14ac:dyDescent="0.3">
      <c r="A1599" s="108" t="s">
        <v>7227</v>
      </c>
      <c r="B1599" s="108" t="s">
        <v>967</v>
      </c>
      <c r="C1599" s="108" t="s">
        <v>6753</v>
      </c>
      <c r="D1599" s="108" t="s">
        <v>969</v>
      </c>
      <c r="E1599" s="108" t="s">
        <v>970</v>
      </c>
      <c r="F1599" s="108" t="s">
        <v>7228</v>
      </c>
      <c r="G1599" s="108" t="s">
        <v>7229</v>
      </c>
      <c r="H1599" s="108" t="s">
        <v>7230</v>
      </c>
    </row>
    <row r="1600" spans="1:8" x14ac:dyDescent="0.3">
      <c r="A1600" s="108" t="s">
        <v>7231</v>
      </c>
      <c r="B1600" s="108" t="s">
        <v>967</v>
      </c>
      <c r="C1600" s="108" t="s">
        <v>6753</v>
      </c>
      <c r="D1600" s="108" t="s">
        <v>969</v>
      </c>
      <c r="E1600" s="108" t="s">
        <v>970</v>
      </c>
      <c r="F1600" s="108" t="s">
        <v>7232</v>
      </c>
      <c r="G1600" s="108" t="s">
        <v>7233</v>
      </c>
      <c r="H1600" s="108" t="s">
        <v>7234</v>
      </c>
    </row>
    <row r="1601" spans="1:8" x14ac:dyDescent="0.3">
      <c r="A1601" s="108" t="s">
        <v>7235</v>
      </c>
      <c r="B1601" s="108" t="s">
        <v>967</v>
      </c>
      <c r="C1601" s="108" t="s">
        <v>6753</v>
      </c>
      <c r="D1601" s="108" t="s">
        <v>969</v>
      </c>
      <c r="E1601" s="108" t="s">
        <v>970</v>
      </c>
      <c r="F1601" s="108" t="s">
        <v>7236</v>
      </c>
      <c r="G1601" s="108" t="s">
        <v>7237</v>
      </c>
      <c r="H1601" s="108" t="s">
        <v>7238</v>
      </c>
    </row>
    <row r="1602" spans="1:8" x14ac:dyDescent="0.3">
      <c r="A1602" s="108" t="s">
        <v>7239</v>
      </c>
      <c r="B1602" s="108" t="s">
        <v>967</v>
      </c>
      <c r="C1602" s="108" t="s">
        <v>6753</v>
      </c>
      <c r="D1602" s="108" t="s">
        <v>969</v>
      </c>
      <c r="E1602" s="108" t="s">
        <v>970</v>
      </c>
      <c r="F1602" s="108" t="s">
        <v>7240</v>
      </c>
      <c r="G1602" s="108" t="s">
        <v>7241</v>
      </c>
      <c r="H1602" s="108" t="s">
        <v>7242</v>
      </c>
    </row>
    <row r="1603" spans="1:8" x14ac:dyDescent="0.3">
      <c r="A1603" s="108" t="s">
        <v>7243</v>
      </c>
      <c r="B1603" s="108" t="s">
        <v>967</v>
      </c>
      <c r="C1603" s="108" t="s">
        <v>6753</v>
      </c>
      <c r="D1603" s="108" t="s">
        <v>969</v>
      </c>
      <c r="E1603" s="108" t="s">
        <v>970</v>
      </c>
      <c r="F1603" s="108" t="s">
        <v>7244</v>
      </c>
      <c r="G1603" s="108" t="s">
        <v>7245</v>
      </c>
      <c r="H1603" s="108" t="s">
        <v>7246</v>
      </c>
    </row>
    <row r="1604" spans="1:8" x14ac:dyDescent="0.3">
      <c r="A1604" s="108" t="s">
        <v>7247</v>
      </c>
      <c r="B1604" s="108" t="s">
        <v>967</v>
      </c>
      <c r="C1604" s="108" t="s">
        <v>6753</v>
      </c>
      <c r="D1604" s="108" t="s">
        <v>969</v>
      </c>
      <c r="E1604" s="108" t="s">
        <v>970</v>
      </c>
      <c r="F1604" s="108" t="s">
        <v>7248</v>
      </c>
      <c r="G1604" s="108" t="s">
        <v>7249</v>
      </c>
      <c r="H1604" s="108" t="s">
        <v>7250</v>
      </c>
    </row>
    <row r="1605" spans="1:8" x14ac:dyDescent="0.3">
      <c r="A1605" s="108" t="s">
        <v>7251</v>
      </c>
      <c r="B1605" s="108" t="s">
        <v>967</v>
      </c>
      <c r="C1605" s="108" t="s">
        <v>6753</v>
      </c>
      <c r="D1605" s="108" t="s">
        <v>969</v>
      </c>
      <c r="E1605" s="108" t="s">
        <v>970</v>
      </c>
      <c r="F1605" s="108" t="s">
        <v>7252</v>
      </c>
      <c r="G1605" s="108" t="s">
        <v>7253</v>
      </c>
      <c r="H1605" s="108" t="s">
        <v>7254</v>
      </c>
    </row>
    <row r="1606" spans="1:8" x14ac:dyDescent="0.3">
      <c r="A1606" s="108" t="s">
        <v>7255</v>
      </c>
      <c r="B1606" s="108" t="s">
        <v>967</v>
      </c>
      <c r="C1606" s="108" t="s">
        <v>6753</v>
      </c>
      <c r="D1606" s="108" t="s">
        <v>969</v>
      </c>
      <c r="E1606" s="108" t="s">
        <v>970</v>
      </c>
      <c r="F1606" s="108" t="s">
        <v>7256</v>
      </c>
      <c r="G1606" s="108" t="s">
        <v>7257</v>
      </c>
      <c r="H1606" s="108" t="s">
        <v>7258</v>
      </c>
    </row>
    <row r="1607" spans="1:8" x14ac:dyDescent="0.3">
      <c r="A1607" s="108" t="s">
        <v>7259</v>
      </c>
      <c r="B1607" s="108" t="s">
        <v>967</v>
      </c>
      <c r="C1607" s="108" t="s">
        <v>6753</v>
      </c>
      <c r="D1607" s="108" t="s">
        <v>969</v>
      </c>
      <c r="E1607" s="108" t="s">
        <v>970</v>
      </c>
      <c r="F1607" s="108" t="s">
        <v>7260</v>
      </c>
      <c r="G1607" s="108" t="s">
        <v>7261</v>
      </c>
      <c r="H1607" s="108" t="s">
        <v>7262</v>
      </c>
    </row>
    <row r="1608" spans="1:8" x14ac:dyDescent="0.3">
      <c r="A1608" s="108" t="s">
        <v>7263</v>
      </c>
      <c r="B1608" s="108" t="s">
        <v>967</v>
      </c>
      <c r="C1608" s="108" t="s">
        <v>6753</v>
      </c>
      <c r="D1608" s="108" t="s">
        <v>969</v>
      </c>
      <c r="E1608" s="108" t="s">
        <v>970</v>
      </c>
      <c r="F1608" s="108" t="s">
        <v>7264</v>
      </c>
      <c r="G1608" s="108" t="s">
        <v>7265</v>
      </c>
      <c r="H1608" s="108" t="s">
        <v>7266</v>
      </c>
    </row>
    <row r="1609" spans="1:8" x14ac:dyDescent="0.3">
      <c r="A1609" s="108" t="s">
        <v>7267</v>
      </c>
      <c r="B1609" s="108" t="s">
        <v>967</v>
      </c>
      <c r="C1609" s="108" t="s">
        <v>6753</v>
      </c>
      <c r="D1609" s="108" t="s">
        <v>969</v>
      </c>
      <c r="E1609" s="108" t="s">
        <v>970</v>
      </c>
      <c r="F1609" s="108" t="s">
        <v>7268</v>
      </c>
      <c r="G1609" s="108" t="s">
        <v>7269</v>
      </c>
      <c r="H1609" s="108" t="s">
        <v>7270</v>
      </c>
    </row>
    <row r="1610" spans="1:8" x14ac:dyDescent="0.3">
      <c r="A1610" s="108" t="s">
        <v>7271</v>
      </c>
      <c r="B1610" s="108" t="s">
        <v>967</v>
      </c>
      <c r="C1610" s="108" t="s">
        <v>6753</v>
      </c>
      <c r="D1610" s="108" t="s">
        <v>969</v>
      </c>
      <c r="E1610" s="108" t="s">
        <v>970</v>
      </c>
      <c r="F1610" s="108" t="s">
        <v>7272</v>
      </c>
      <c r="G1610" s="108" t="s">
        <v>7273</v>
      </c>
      <c r="H1610" s="108" t="s">
        <v>7274</v>
      </c>
    </row>
    <row r="1611" spans="1:8" x14ac:dyDescent="0.3">
      <c r="A1611" s="108" t="s">
        <v>7275</v>
      </c>
      <c r="B1611" s="108" t="s">
        <v>967</v>
      </c>
      <c r="C1611" s="108" t="s">
        <v>6753</v>
      </c>
      <c r="D1611" s="108" t="s">
        <v>969</v>
      </c>
      <c r="E1611" s="108" t="s">
        <v>970</v>
      </c>
      <c r="F1611" s="108" t="s">
        <v>7276</v>
      </c>
      <c r="G1611" s="108" t="s">
        <v>7277</v>
      </c>
      <c r="H1611" s="108" t="s">
        <v>7278</v>
      </c>
    </row>
    <row r="1612" spans="1:8" x14ac:dyDescent="0.3">
      <c r="A1612" s="108" t="s">
        <v>7279</v>
      </c>
      <c r="B1612" s="108" t="s">
        <v>967</v>
      </c>
      <c r="C1612" s="108" t="s">
        <v>6753</v>
      </c>
      <c r="D1612" s="108" t="s">
        <v>969</v>
      </c>
      <c r="E1612" s="108" t="s">
        <v>970</v>
      </c>
      <c r="F1612" s="108" t="s">
        <v>7280</v>
      </c>
      <c r="G1612" s="108" t="s">
        <v>7281</v>
      </c>
      <c r="H1612" s="108" t="s">
        <v>7282</v>
      </c>
    </row>
    <row r="1613" spans="1:8" x14ac:dyDescent="0.3">
      <c r="A1613" s="108" t="s">
        <v>7283</v>
      </c>
      <c r="B1613" s="108" t="s">
        <v>967</v>
      </c>
      <c r="C1613" s="108" t="s">
        <v>6753</v>
      </c>
      <c r="D1613" s="108" t="s">
        <v>969</v>
      </c>
      <c r="E1613" s="108" t="s">
        <v>970</v>
      </c>
      <c r="F1613" s="108" t="s">
        <v>7284</v>
      </c>
      <c r="G1613" s="108" t="s">
        <v>7285</v>
      </c>
      <c r="H1613" s="108" t="s">
        <v>7286</v>
      </c>
    </row>
    <row r="1614" spans="1:8" x14ac:dyDescent="0.3">
      <c r="A1614" s="108" t="s">
        <v>7287</v>
      </c>
      <c r="B1614" s="108" t="s">
        <v>967</v>
      </c>
      <c r="C1614" s="108" t="s">
        <v>6753</v>
      </c>
      <c r="D1614" s="108" t="s">
        <v>969</v>
      </c>
      <c r="E1614" s="108" t="s">
        <v>970</v>
      </c>
      <c r="F1614" s="108" t="s">
        <v>7288</v>
      </c>
      <c r="G1614" s="108" t="s">
        <v>7289</v>
      </c>
      <c r="H1614" s="108" t="s">
        <v>7290</v>
      </c>
    </row>
    <row r="1615" spans="1:8" x14ac:dyDescent="0.3">
      <c r="A1615" s="108" t="s">
        <v>7291</v>
      </c>
      <c r="B1615" s="108" t="s">
        <v>967</v>
      </c>
      <c r="C1615" s="108" t="s">
        <v>6753</v>
      </c>
      <c r="D1615" s="108" t="s">
        <v>969</v>
      </c>
      <c r="E1615" s="108" t="s">
        <v>970</v>
      </c>
      <c r="F1615" s="108" t="s">
        <v>7292</v>
      </c>
      <c r="G1615" s="108" t="s">
        <v>7293</v>
      </c>
      <c r="H1615" s="108" t="s">
        <v>7294</v>
      </c>
    </row>
    <row r="1616" spans="1:8" x14ac:dyDescent="0.3">
      <c r="A1616" s="108" t="s">
        <v>7295</v>
      </c>
      <c r="B1616" s="108" t="s">
        <v>967</v>
      </c>
      <c r="C1616" s="108" t="s">
        <v>6753</v>
      </c>
      <c r="D1616" s="108" t="s">
        <v>969</v>
      </c>
      <c r="E1616" s="108" t="s">
        <v>970</v>
      </c>
      <c r="F1616" s="108" t="s">
        <v>7296</v>
      </c>
      <c r="G1616" s="108" t="s">
        <v>7297</v>
      </c>
      <c r="H1616" s="108" t="s">
        <v>7298</v>
      </c>
    </row>
    <row r="1617" spans="1:8" x14ac:dyDescent="0.3">
      <c r="A1617" s="108" t="s">
        <v>7299</v>
      </c>
      <c r="B1617" s="108" t="s">
        <v>967</v>
      </c>
      <c r="C1617" s="108" t="s">
        <v>6753</v>
      </c>
      <c r="D1617" s="108" t="s">
        <v>969</v>
      </c>
      <c r="E1617" s="108" t="s">
        <v>970</v>
      </c>
      <c r="F1617" s="108" t="s">
        <v>7300</v>
      </c>
      <c r="G1617" s="108" t="s">
        <v>7301</v>
      </c>
      <c r="H1617" s="108" t="s">
        <v>7302</v>
      </c>
    </row>
    <row r="1618" spans="1:8" x14ac:dyDescent="0.3">
      <c r="A1618" s="108" t="s">
        <v>7303</v>
      </c>
      <c r="B1618" s="108" t="s">
        <v>967</v>
      </c>
      <c r="C1618" s="108" t="s">
        <v>6753</v>
      </c>
      <c r="D1618" s="108" t="s">
        <v>969</v>
      </c>
      <c r="E1618" s="108" t="s">
        <v>970</v>
      </c>
      <c r="F1618" s="108" t="s">
        <v>7304</v>
      </c>
      <c r="G1618" s="108" t="s">
        <v>7305</v>
      </c>
      <c r="H1618" s="108" t="s">
        <v>7306</v>
      </c>
    </row>
    <row r="1619" spans="1:8" x14ac:dyDescent="0.3">
      <c r="A1619" s="108" t="s">
        <v>7307</v>
      </c>
      <c r="B1619" s="108" t="s">
        <v>967</v>
      </c>
      <c r="C1619" s="108" t="s">
        <v>6753</v>
      </c>
      <c r="D1619" s="108" t="s">
        <v>969</v>
      </c>
      <c r="E1619" s="108" t="s">
        <v>970</v>
      </c>
      <c r="F1619" s="108" t="s">
        <v>7308</v>
      </c>
      <c r="G1619" s="108" t="s">
        <v>7309</v>
      </c>
      <c r="H1619" s="108" t="s">
        <v>7310</v>
      </c>
    </row>
    <row r="1620" spans="1:8" x14ac:dyDescent="0.3">
      <c r="A1620" s="108" t="s">
        <v>7311</v>
      </c>
      <c r="B1620" s="108" t="s">
        <v>967</v>
      </c>
      <c r="C1620" s="108" t="s">
        <v>6753</v>
      </c>
      <c r="D1620" s="108" t="s">
        <v>969</v>
      </c>
      <c r="E1620" s="108" t="s">
        <v>970</v>
      </c>
      <c r="F1620" s="108" t="s">
        <v>7312</v>
      </c>
      <c r="G1620" s="108" t="s">
        <v>7313</v>
      </c>
      <c r="H1620" s="108" t="s">
        <v>7314</v>
      </c>
    </row>
    <row r="1621" spans="1:8" x14ac:dyDescent="0.3">
      <c r="A1621" s="108" t="s">
        <v>7315</v>
      </c>
      <c r="B1621" s="108" t="s">
        <v>967</v>
      </c>
      <c r="C1621" s="108" t="s">
        <v>6753</v>
      </c>
      <c r="D1621" s="108" t="s">
        <v>969</v>
      </c>
      <c r="E1621" s="108" t="s">
        <v>970</v>
      </c>
      <c r="F1621" s="108" t="s">
        <v>7316</v>
      </c>
      <c r="G1621" s="108" t="s">
        <v>7317</v>
      </c>
      <c r="H1621" s="108" t="s">
        <v>7318</v>
      </c>
    </row>
    <row r="1622" spans="1:8" x14ac:dyDescent="0.3">
      <c r="A1622" s="108" t="s">
        <v>7319</v>
      </c>
      <c r="B1622" s="108" t="s">
        <v>967</v>
      </c>
      <c r="C1622" s="108" t="s">
        <v>6753</v>
      </c>
      <c r="D1622" s="108" t="s">
        <v>969</v>
      </c>
      <c r="E1622" s="108" t="s">
        <v>970</v>
      </c>
      <c r="F1622" s="108" t="s">
        <v>7320</v>
      </c>
      <c r="G1622" s="108" t="s">
        <v>7321</v>
      </c>
      <c r="H1622" s="108" t="s">
        <v>7322</v>
      </c>
    </row>
    <row r="1623" spans="1:8" x14ac:dyDescent="0.3">
      <c r="A1623" s="108" t="s">
        <v>7323</v>
      </c>
      <c r="B1623" s="108" t="s">
        <v>967</v>
      </c>
      <c r="C1623" s="108" t="s">
        <v>6753</v>
      </c>
      <c r="D1623" s="108" t="s">
        <v>969</v>
      </c>
      <c r="E1623" s="108" t="s">
        <v>970</v>
      </c>
      <c r="F1623" s="108" t="s">
        <v>7324</v>
      </c>
      <c r="G1623" s="108" t="s">
        <v>7325</v>
      </c>
      <c r="H1623" s="108" t="s">
        <v>7326</v>
      </c>
    </row>
    <row r="1624" spans="1:8" x14ac:dyDescent="0.3">
      <c r="A1624" s="108" t="s">
        <v>7327</v>
      </c>
      <c r="B1624" s="108" t="s">
        <v>967</v>
      </c>
      <c r="C1624" s="108" t="s">
        <v>6753</v>
      </c>
      <c r="D1624" s="108" t="s">
        <v>969</v>
      </c>
      <c r="E1624" s="108" t="s">
        <v>970</v>
      </c>
      <c r="F1624" s="108" t="s">
        <v>7328</v>
      </c>
      <c r="G1624" s="108" t="s">
        <v>7329</v>
      </c>
      <c r="H1624" s="108" t="s">
        <v>7330</v>
      </c>
    </row>
    <row r="1625" spans="1:8" x14ac:dyDescent="0.3">
      <c r="A1625" s="108" t="s">
        <v>7331</v>
      </c>
      <c r="B1625" s="108" t="s">
        <v>967</v>
      </c>
      <c r="C1625" s="108" t="s">
        <v>6753</v>
      </c>
      <c r="D1625" s="108" t="s">
        <v>969</v>
      </c>
      <c r="E1625" s="108" t="s">
        <v>970</v>
      </c>
      <c r="F1625" s="108" t="s">
        <v>7332</v>
      </c>
      <c r="G1625" s="108" t="s">
        <v>7333</v>
      </c>
      <c r="H1625" s="108" t="s">
        <v>7334</v>
      </c>
    </row>
    <row r="1626" spans="1:8" x14ac:dyDescent="0.3">
      <c r="A1626" s="108" t="s">
        <v>7335</v>
      </c>
      <c r="B1626" s="108" t="s">
        <v>967</v>
      </c>
      <c r="C1626" s="108" t="s">
        <v>6753</v>
      </c>
      <c r="D1626" s="108" t="s">
        <v>969</v>
      </c>
      <c r="E1626" s="108" t="s">
        <v>970</v>
      </c>
      <c r="F1626" s="108" t="s">
        <v>7336</v>
      </c>
      <c r="G1626" s="108" t="s">
        <v>7337</v>
      </c>
      <c r="H1626" s="108" t="s">
        <v>7338</v>
      </c>
    </row>
    <row r="1627" spans="1:8" x14ac:dyDescent="0.3">
      <c r="A1627" s="108" t="s">
        <v>7339</v>
      </c>
      <c r="B1627" s="108" t="s">
        <v>967</v>
      </c>
      <c r="C1627" s="108" t="s">
        <v>6753</v>
      </c>
      <c r="D1627" s="108" t="s">
        <v>969</v>
      </c>
      <c r="E1627" s="108" t="s">
        <v>970</v>
      </c>
      <c r="F1627" s="108" t="s">
        <v>7340</v>
      </c>
      <c r="G1627" s="108" t="s">
        <v>7341</v>
      </c>
      <c r="H1627" s="108" t="s">
        <v>7342</v>
      </c>
    </row>
    <row r="1628" spans="1:8" x14ac:dyDescent="0.3">
      <c r="A1628" s="108" t="s">
        <v>7343</v>
      </c>
      <c r="B1628" s="108" t="s">
        <v>967</v>
      </c>
      <c r="C1628" s="108" t="s">
        <v>6753</v>
      </c>
      <c r="D1628" s="108" t="s">
        <v>969</v>
      </c>
      <c r="E1628" s="108" t="s">
        <v>970</v>
      </c>
      <c r="F1628" s="108" t="s">
        <v>7344</v>
      </c>
      <c r="G1628" s="108" t="s">
        <v>7345</v>
      </c>
      <c r="H1628" s="108" t="s">
        <v>7346</v>
      </c>
    </row>
    <row r="1629" spans="1:8" x14ac:dyDescent="0.3">
      <c r="A1629" s="108" t="s">
        <v>7347</v>
      </c>
      <c r="B1629" s="108" t="s">
        <v>967</v>
      </c>
      <c r="C1629" s="108" t="s">
        <v>6753</v>
      </c>
      <c r="D1629" s="108" t="s">
        <v>969</v>
      </c>
      <c r="E1629" s="108" t="s">
        <v>970</v>
      </c>
      <c r="F1629" s="108" t="s">
        <v>7348</v>
      </c>
      <c r="G1629" s="108" t="s">
        <v>7349</v>
      </c>
      <c r="H1629" s="108" t="s">
        <v>7350</v>
      </c>
    </row>
    <row r="1630" spans="1:8" x14ac:dyDescent="0.3">
      <c r="A1630" s="108" t="s">
        <v>7351</v>
      </c>
      <c r="B1630" s="108" t="s">
        <v>967</v>
      </c>
      <c r="C1630" s="108" t="s">
        <v>6753</v>
      </c>
      <c r="D1630" s="108" t="s">
        <v>969</v>
      </c>
      <c r="E1630" s="108" t="s">
        <v>970</v>
      </c>
      <c r="F1630" s="108" t="s">
        <v>7352</v>
      </c>
      <c r="G1630" s="108" t="s">
        <v>7353</v>
      </c>
      <c r="H1630" s="108" t="s">
        <v>7354</v>
      </c>
    </row>
    <row r="1631" spans="1:8" x14ac:dyDescent="0.3">
      <c r="A1631" s="108" t="s">
        <v>7355</v>
      </c>
      <c r="B1631" s="108" t="s">
        <v>967</v>
      </c>
      <c r="C1631" s="108" t="s">
        <v>6753</v>
      </c>
      <c r="D1631" s="108" t="s">
        <v>969</v>
      </c>
      <c r="E1631" s="108" t="s">
        <v>970</v>
      </c>
      <c r="F1631" s="108" t="s">
        <v>7356</v>
      </c>
      <c r="G1631" s="108" t="s">
        <v>7357</v>
      </c>
      <c r="H1631" s="108" t="s">
        <v>7358</v>
      </c>
    </row>
    <row r="1632" spans="1:8" x14ac:dyDescent="0.3">
      <c r="A1632" s="108" t="s">
        <v>7359</v>
      </c>
      <c r="B1632" s="108" t="s">
        <v>967</v>
      </c>
      <c r="C1632" s="108" t="s">
        <v>6753</v>
      </c>
      <c r="D1632" s="108" t="s">
        <v>969</v>
      </c>
      <c r="E1632" s="108" t="s">
        <v>970</v>
      </c>
      <c r="F1632" s="108" t="s">
        <v>7360</v>
      </c>
      <c r="G1632" s="108" t="s">
        <v>7361</v>
      </c>
      <c r="H1632" s="108" t="s">
        <v>7362</v>
      </c>
    </row>
    <row r="1633" spans="1:8" x14ac:dyDescent="0.3">
      <c r="A1633" s="108" t="s">
        <v>7363</v>
      </c>
      <c r="B1633" s="108" t="s">
        <v>967</v>
      </c>
      <c r="C1633" s="108" t="s">
        <v>6753</v>
      </c>
      <c r="D1633" s="108" t="s">
        <v>969</v>
      </c>
      <c r="E1633" s="108" t="s">
        <v>970</v>
      </c>
      <c r="F1633" s="108" t="s">
        <v>7364</v>
      </c>
      <c r="G1633" s="108" t="s">
        <v>7365</v>
      </c>
      <c r="H1633" s="108" t="s">
        <v>7366</v>
      </c>
    </row>
    <row r="1634" spans="1:8" x14ac:dyDescent="0.3">
      <c r="A1634" s="108" t="s">
        <v>7367</v>
      </c>
      <c r="B1634" s="108" t="s">
        <v>967</v>
      </c>
      <c r="C1634" s="108" t="s">
        <v>6753</v>
      </c>
      <c r="D1634" s="108" t="s">
        <v>969</v>
      </c>
      <c r="E1634" s="108" t="s">
        <v>970</v>
      </c>
      <c r="F1634" s="108" t="s">
        <v>7368</v>
      </c>
      <c r="G1634" s="108" t="s">
        <v>7369</v>
      </c>
      <c r="H1634" s="108" t="s">
        <v>7370</v>
      </c>
    </row>
    <row r="1635" spans="1:8" x14ac:dyDescent="0.3">
      <c r="A1635" s="108" t="s">
        <v>7371</v>
      </c>
      <c r="B1635" s="108" t="s">
        <v>967</v>
      </c>
      <c r="C1635" s="108" t="s">
        <v>6753</v>
      </c>
      <c r="D1635" s="108" t="s">
        <v>969</v>
      </c>
      <c r="E1635" s="108" t="s">
        <v>970</v>
      </c>
      <c r="F1635" s="108" t="s">
        <v>7372</v>
      </c>
      <c r="G1635" s="108" t="s">
        <v>7373</v>
      </c>
      <c r="H1635" s="108" t="s">
        <v>7310</v>
      </c>
    </row>
    <row r="1636" spans="1:8" x14ac:dyDescent="0.3">
      <c r="A1636" s="108" t="s">
        <v>7374</v>
      </c>
      <c r="B1636" s="108" t="s">
        <v>967</v>
      </c>
      <c r="C1636" s="108" t="s">
        <v>6753</v>
      </c>
      <c r="D1636" s="108" t="s">
        <v>969</v>
      </c>
      <c r="E1636" s="108" t="s">
        <v>970</v>
      </c>
      <c r="F1636" s="108" t="s">
        <v>7375</v>
      </c>
      <c r="G1636" s="108" t="s">
        <v>7376</v>
      </c>
      <c r="H1636" s="108" t="s">
        <v>7377</v>
      </c>
    </row>
    <row r="1637" spans="1:8" x14ac:dyDescent="0.3">
      <c r="A1637" s="108" t="s">
        <v>7378</v>
      </c>
      <c r="B1637" s="108" t="s">
        <v>967</v>
      </c>
      <c r="C1637" s="108" t="s">
        <v>6753</v>
      </c>
      <c r="D1637" s="108" t="s">
        <v>969</v>
      </c>
      <c r="E1637" s="108" t="s">
        <v>970</v>
      </c>
      <c r="F1637" s="108" t="s">
        <v>7379</v>
      </c>
      <c r="G1637" s="108" t="s">
        <v>7380</v>
      </c>
      <c r="H1637" s="108" t="s">
        <v>7381</v>
      </c>
    </row>
    <row r="1638" spans="1:8" x14ac:dyDescent="0.3">
      <c r="A1638" s="108" t="s">
        <v>7382</v>
      </c>
      <c r="B1638" s="108" t="s">
        <v>967</v>
      </c>
      <c r="C1638" s="108" t="s">
        <v>6753</v>
      </c>
      <c r="D1638" s="108" t="s">
        <v>969</v>
      </c>
      <c r="E1638" s="108" t="s">
        <v>970</v>
      </c>
      <c r="F1638" s="108" t="s">
        <v>7383</v>
      </c>
      <c r="G1638" s="108" t="s">
        <v>7384</v>
      </c>
      <c r="H1638" s="108" t="s">
        <v>7385</v>
      </c>
    </row>
    <row r="1639" spans="1:8" x14ac:dyDescent="0.3">
      <c r="A1639" s="108" t="s">
        <v>7386</v>
      </c>
      <c r="B1639" s="108" t="s">
        <v>967</v>
      </c>
      <c r="C1639" s="108" t="s">
        <v>6753</v>
      </c>
      <c r="D1639" s="108" t="s">
        <v>969</v>
      </c>
      <c r="E1639" s="108" t="s">
        <v>970</v>
      </c>
      <c r="F1639" s="108" t="s">
        <v>7387</v>
      </c>
      <c r="G1639" s="108" t="s">
        <v>7388</v>
      </c>
      <c r="H1639" s="108" t="s">
        <v>7389</v>
      </c>
    </row>
    <row r="1640" spans="1:8" x14ac:dyDescent="0.3">
      <c r="A1640" s="108" t="s">
        <v>7390</v>
      </c>
      <c r="B1640" s="108" t="s">
        <v>967</v>
      </c>
      <c r="C1640" s="108" t="s">
        <v>6753</v>
      </c>
      <c r="D1640" s="108" t="s">
        <v>969</v>
      </c>
      <c r="E1640" s="108" t="s">
        <v>970</v>
      </c>
      <c r="F1640" s="108" t="s">
        <v>7391</v>
      </c>
      <c r="G1640" s="108" t="s">
        <v>7392</v>
      </c>
      <c r="H1640" s="108" t="s">
        <v>7393</v>
      </c>
    </row>
    <row r="1641" spans="1:8" x14ac:dyDescent="0.3">
      <c r="A1641" s="108" t="s">
        <v>7394</v>
      </c>
      <c r="B1641" s="108" t="s">
        <v>967</v>
      </c>
      <c r="C1641" s="108" t="s">
        <v>6753</v>
      </c>
      <c r="D1641" s="108" t="s">
        <v>969</v>
      </c>
      <c r="E1641" s="108" t="s">
        <v>970</v>
      </c>
      <c r="F1641" s="108" t="s">
        <v>7395</v>
      </c>
      <c r="G1641" s="108" t="s">
        <v>7396</v>
      </c>
      <c r="H1641" s="108" t="s">
        <v>7397</v>
      </c>
    </row>
    <row r="1642" spans="1:8" x14ac:dyDescent="0.3">
      <c r="A1642" s="108" t="s">
        <v>7398</v>
      </c>
      <c r="B1642" s="108" t="s">
        <v>967</v>
      </c>
      <c r="C1642" s="108" t="s">
        <v>6753</v>
      </c>
      <c r="D1642" s="108" t="s">
        <v>969</v>
      </c>
      <c r="E1642" s="108" t="s">
        <v>970</v>
      </c>
      <c r="F1642" s="108" t="s">
        <v>7399</v>
      </c>
      <c r="G1642" s="108" t="s">
        <v>7400</v>
      </c>
      <c r="H1642" s="108" t="s">
        <v>7401</v>
      </c>
    </row>
    <row r="1643" spans="1:8" x14ac:dyDescent="0.3">
      <c r="A1643" s="108" t="s">
        <v>7402</v>
      </c>
      <c r="B1643" s="108" t="s">
        <v>967</v>
      </c>
      <c r="C1643" s="108" t="s">
        <v>6753</v>
      </c>
      <c r="D1643" s="108" t="s">
        <v>969</v>
      </c>
      <c r="E1643" s="108" t="s">
        <v>970</v>
      </c>
      <c r="F1643" s="108" t="s">
        <v>7403</v>
      </c>
      <c r="G1643" s="108" t="s">
        <v>7404</v>
      </c>
      <c r="H1643" s="108" t="s">
        <v>7405</v>
      </c>
    </row>
    <row r="1644" spans="1:8" x14ac:dyDescent="0.3">
      <c r="A1644" s="108" t="s">
        <v>7406</v>
      </c>
      <c r="B1644" s="108" t="s">
        <v>967</v>
      </c>
      <c r="C1644" s="108" t="s">
        <v>6753</v>
      </c>
      <c r="D1644" s="108" t="s">
        <v>969</v>
      </c>
      <c r="E1644" s="108" t="s">
        <v>970</v>
      </c>
      <c r="F1644" s="108" t="s">
        <v>7407</v>
      </c>
      <c r="G1644" s="108" t="s">
        <v>7408</v>
      </c>
      <c r="H1644" s="108" t="s">
        <v>7409</v>
      </c>
    </row>
    <row r="1645" spans="1:8" x14ac:dyDescent="0.3">
      <c r="A1645" s="108" t="s">
        <v>7410</v>
      </c>
      <c r="B1645" s="108" t="s">
        <v>967</v>
      </c>
      <c r="C1645" s="108" t="s">
        <v>6753</v>
      </c>
      <c r="D1645" s="108" t="s">
        <v>969</v>
      </c>
      <c r="E1645" s="108" t="s">
        <v>970</v>
      </c>
      <c r="F1645" s="108" t="s">
        <v>7411</v>
      </c>
      <c r="G1645" s="108" t="s">
        <v>7412</v>
      </c>
      <c r="H1645" s="108" t="s">
        <v>7413</v>
      </c>
    </row>
    <row r="1646" spans="1:8" x14ac:dyDescent="0.3">
      <c r="A1646" s="108" t="s">
        <v>7414</v>
      </c>
      <c r="B1646" s="108" t="s">
        <v>967</v>
      </c>
      <c r="C1646" s="108" t="s">
        <v>6753</v>
      </c>
      <c r="D1646" s="108" t="s">
        <v>969</v>
      </c>
      <c r="E1646" s="108" t="s">
        <v>970</v>
      </c>
      <c r="F1646" s="108" t="s">
        <v>7415</v>
      </c>
      <c r="G1646" s="108" t="s">
        <v>7416</v>
      </c>
      <c r="H1646" s="108" t="s">
        <v>7417</v>
      </c>
    </row>
    <row r="1647" spans="1:8" x14ac:dyDescent="0.3">
      <c r="A1647" s="108" t="s">
        <v>7418</v>
      </c>
      <c r="B1647" s="108" t="s">
        <v>967</v>
      </c>
      <c r="C1647" s="108" t="s">
        <v>6753</v>
      </c>
      <c r="D1647" s="108" t="s">
        <v>969</v>
      </c>
      <c r="E1647" s="108" t="s">
        <v>970</v>
      </c>
      <c r="F1647" s="108" t="s">
        <v>7419</v>
      </c>
      <c r="G1647" s="108" t="s">
        <v>7420</v>
      </c>
      <c r="H1647" s="108" t="s">
        <v>7421</v>
      </c>
    </row>
    <row r="1648" spans="1:8" x14ac:dyDescent="0.3">
      <c r="A1648" s="108" t="s">
        <v>7422</v>
      </c>
      <c r="B1648" s="108" t="s">
        <v>967</v>
      </c>
      <c r="C1648" s="108" t="s">
        <v>6753</v>
      </c>
      <c r="D1648" s="108" t="s">
        <v>969</v>
      </c>
      <c r="E1648" s="108" t="s">
        <v>970</v>
      </c>
      <c r="F1648" s="108" t="s">
        <v>7423</v>
      </c>
      <c r="G1648" s="108" t="s">
        <v>7424</v>
      </c>
      <c r="H1648" s="108" t="s">
        <v>7425</v>
      </c>
    </row>
    <row r="1649" spans="1:8" x14ac:dyDescent="0.3">
      <c r="A1649" s="108" t="s">
        <v>7426</v>
      </c>
      <c r="B1649" s="108" t="s">
        <v>967</v>
      </c>
      <c r="C1649" s="108" t="s">
        <v>6753</v>
      </c>
      <c r="D1649" s="108" t="s">
        <v>969</v>
      </c>
      <c r="E1649" s="108" t="s">
        <v>970</v>
      </c>
      <c r="F1649" s="108" t="s">
        <v>7427</v>
      </c>
      <c r="G1649" s="108" t="s">
        <v>7428</v>
      </c>
      <c r="H1649" s="108" t="s">
        <v>7429</v>
      </c>
    </row>
    <row r="1650" spans="1:8" x14ac:dyDescent="0.3">
      <c r="A1650" s="108" t="s">
        <v>7430</v>
      </c>
      <c r="B1650" s="108" t="s">
        <v>967</v>
      </c>
      <c r="C1650" s="108" t="s">
        <v>6753</v>
      </c>
      <c r="D1650" s="108" t="s">
        <v>969</v>
      </c>
      <c r="E1650" s="108" t="s">
        <v>970</v>
      </c>
      <c r="F1650" s="108" t="s">
        <v>7431</v>
      </c>
      <c r="G1650" s="108" t="s">
        <v>7432</v>
      </c>
      <c r="H1650" s="108" t="s">
        <v>7433</v>
      </c>
    </row>
    <row r="1651" spans="1:8" x14ac:dyDescent="0.3">
      <c r="A1651" s="108" t="s">
        <v>7434</v>
      </c>
      <c r="B1651" s="108" t="s">
        <v>967</v>
      </c>
      <c r="C1651" s="108" t="s">
        <v>6753</v>
      </c>
      <c r="D1651" s="108" t="s">
        <v>969</v>
      </c>
      <c r="E1651" s="108" t="s">
        <v>970</v>
      </c>
      <c r="F1651" s="108" t="s">
        <v>7435</v>
      </c>
      <c r="G1651" s="108" t="s">
        <v>7436</v>
      </c>
      <c r="H1651" s="108" t="s">
        <v>7397</v>
      </c>
    </row>
    <row r="1652" spans="1:8" x14ac:dyDescent="0.3">
      <c r="A1652" s="108" t="s">
        <v>7437</v>
      </c>
      <c r="B1652" s="108" t="s">
        <v>967</v>
      </c>
      <c r="C1652" s="108" t="s">
        <v>6753</v>
      </c>
      <c r="D1652" s="108" t="s">
        <v>969</v>
      </c>
      <c r="E1652" s="108" t="s">
        <v>970</v>
      </c>
      <c r="F1652" s="108" t="s">
        <v>7438</v>
      </c>
      <c r="G1652" s="108" t="s">
        <v>7432</v>
      </c>
      <c r="H1652" s="108" t="s">
        <v>7433</v>
      </c>
    </row>
    <row r="1653" spans="1:8" x14ac:dyDescent="0.3">
      <c r="A1653" s="108" t="s">
        <v>7439</v>
      </c>
      <c r="B1653" s="108" t="s">
        <v>967</v>
      </c>
      <c r="C1653" s="108" t="s">
        <v>6753</v>
      </c>
      <c r="D1653" s="108" t="s">
        <v>969</v>
      </c>
      <c r="E1653" s="108" t="s">
        <v>970</v>
      </c>
      <c r="F1653" s="108" t="s">
        <v>7440</v>
      </c>
      <c r="G1653" s="108" t="s">
        <v>7441</v>
      </c>
      <c r="H1653" s="108" t="s">
        <v>7442</v>
      </c>
    </row>
    <row r="1654" spans="1:8" x14ac:dyDescent="0.3">
      <c r="A1654" s="108" t="s">
        <v>7443</v>
      </c>
      <c r="B1654" s="108" t="s">
        <v>967</v>
      </c>
      <c r="C1654" s="108" t="s">
        <v>6753</v>
      </c>
      <c r="D1654" s="108" t="s">
        <v>969</v>
      </c>
      <c r="E1654" s="108" t="s">
        <v>970</v>
      </c>
      <c r="F1654" s="108" t="s">
        <v>7444</v>
      </c>
      <c r="G1654" s="108" t="s">
        <v>7445</v>
      </c>
      <c r="H1654" s="108" t="s">
        <v>7446</v>
      </c>
    </row>
    <row r="1655" spans="1:8" x14ac:dyDescent="0.3">
      <c r="A1655" s="108" t="s">
        <v>7447</v>
      </c>
      <c r="B1655" s="108" t="s">
        <v>967</v>
      </c>
      <c r="C1655" s="108" t="s">
        <v>6753</v>
      </c>
      <c r="D1655" s="108" t="s">
        <v>969</v>
      </c>
      <c r="E1655" s="108" t="s">
        <v>970</v>
      </c>
      <c r="F1655" s="108" t="s">
        <v>7448</v>
      </c>
      <c r="G1655" s="108" t="s">
        <v>7449</v>
      </c>
      <c r="H1655" s="108" t="s">
        <v>7450</v>
      </c>
    </row>
    <row r="1656" spans="1:8" x14ac:dyDescent="0.3">
      <c r="A1656" s="108" t="s">
        <v>7451</v>
      </c>
      <c r="B1656" s="108" t="s">
        <v>967</v>
      </c>
      <c r="C1656" s="108" t="s">
        <v>6753</v>
      </c>
      <c r="D1656" s="108" t="s">
        <v>969</v>
      </c>
      <c r="E1656" s="108" t="s">
        <v>970</v>
      </c>
      <c r="F1656" s="108" t="s">
        <v>7452</v>
      </c>
      <c r="G1656" s="108" t="s">
        <v>7453</v>
      </c>
      <c r="H1656" s="108" t="s">
        <v>7454</v>
      </c>
    </row>
    <row r="1657" spans="1:8" x14ac:dyDescent="0.3">
      <c r="A1657" s="108" t="s">
        <v>7455</v>
      </c>
      <c r="B1657" s="108" t="s">
        <v>967</v>
      </c>
      <c r="C1657" s="108" t="s">
        <v>6753</v>
      </c>
      <c r="D1657" s="108" t="s">
        <v>969</v>
      </c>
      <c r="E1657" s="108" t="s">
        <v>970</v>
      </c>
      <c r="F1657" s="108" t="s">
        <v>7456</v>
      </c>
      <c r="G1657" s="108" t="s">
        <v>7457</v>
      </c>
      <c r="H1657" s="108" t="s">
        <v>7458</v>
      </c>
    </row>
    <row r="1658" spans="1:8" x14ac:dyDescent="0.3">
      <c r="A1658" s="108" t="s">
        <v>7459</v>
      </c>
      <c r="B1658" s="108" t="s">
        <v>967</v>
      </c>
      <c r="C1658" s="108" t="s">
        <v>6753</v>
      </c>
      <c r="D1658" s="108" t="s">
        <v>969</v>
      </c>
      <c r="E1658" s="108" t="s">
        <v>970</v>
      </c>
      <c r="F1658" s="108" t="s">
        <v>7460</v>
      </c>
      <c r="G1658" s="108" t="s">
        <v>7461</v>
      </c>
      <c r="H1658" s="108" t="s">
        <v>7462</v>
      </c>
    </row>
    <row r="1659" spans="1:8" x14ac:dyDescent="0.3">
      <c r="A1659" s="108" t="s">
        <v>7463</v>
      </c>
      <c r="B1659" s="108" t="s">
        <v>967</v>
      </c>
      <c r="C1659" s="108" t="s">
        <v>6753</v>
      </c>
      <c r="D1659" s="108" t="s">
        <v>969</v>
      </c>
      <c r="E1659" s="108" t="s">
        <v>970</v>
      </c>
      <c r="F1659" s="108" t="s">
        <v>7464</v>
      </c>
      <c r="G1659" s="108" t="s">
        <v>7465</v>
      </c>
      <c r="H1659" s="108" t="s">
        <v>7466</v>
      </c>
    </row>
    <row r="1660" spans="1:8" x14ac:dyDescent="0.3">
      <c r="A1660" s="108" t="s">
        <v>7467</v>
      </c>
      <c r="B1660" s="108" t="s">
        <v>967</v>
      </c>
      <c r="C1660" s="108" t="s">
        <v>6753</v>
      </c>
      <c r="D1660" s="108" t="s">
        <v>969</v>
      </c>
      <c r="E1660" s="108" t="s">
        <v>970</v>
      </c>
      <c r="F1660" s="108" t="s">
        <v>7468</v>
      </c>
      <c r="G1660" s="108" t="s">
        <v>7469</v>
      </c>
      <c r="H1660" s="108" t="s">
        <v>7470</v>
      </c>
    </row>
    <row r="1661" spans="1:8" x14ac:dyDescent="0.3">
      <c r="A1661" s="108" t="s">
        <v>7471</v>
      </c>
      <c r="B1661" s="108" t="s">
        <v>967</v>
      </c>
      <c r="C1661" s="108" t="s">
        <v>6753</v>
      </c>
      <c r="D1661" s="108" t="s">
        <v>969</v>
      </c>
      <c r="E1661" s="108" t="s">
        <v>970</v>
      </c>
      <c r="F1661" s="108" t="s">
        <v>7472</v>
      </c>
      <c r="G1661" s="108" t="s">
        <v>7473</v>
      </c>
      <c r="H1661" s="108" t="s">
        <v>7474</v>
      </c>
    </row>
    <row r="1662" spans="1:8" x14ac:dyDescent="0.3">
      <c r="A1662" s="108" t="s">
        <v>7475</v>
      </c>
      <c r="B1662" s="108" t="s">
        <v>967</v>
      </c>
      <c r="C1662" s="108" t="s">
        <v>6753</v>
      </c>
      <c r="D1662" s="108" t="s">
        <v>969</v>
      </c>
      <c r="E1662" s="108" t="s">
        <v>970</v>
      </c>
      <c r="F1662" s="108" t="s">
        <v>7476</v>
      </c>
      <c r="G1662" s="108" t="s">
        <v>7477</v>
      </c>
      <c r="H1662" s="108" t="s">
        <v>7478</v>
      </c>
    </row>
    <row r="1663" spans="1:8" x14ac:dyDescent="0.3">
      <c r="A1663" s="108" t="s">
        <v>7479</v>
      </c>
      <c r="B1663" s="108" t="s">
        <v>967</v>
      </c>
      <c r="C1663" s="108" t="s">
        <v>6753</v>
      </c>
      <c r="D1663" s="108" t="s">
        <v>969</v>
      </c>
      <c r="E1663" s="108" t="s">
        <v>970</v>
      </c>
      <c r="F1663" s="108" t="s">
        <v>7480</v>
      </c>
      <c r="G1663" s="108" t="s">
        <v>7481</v>
      </c>
      <c r="H1663" s="108" t="s">
        <v>7482</v>
      </c>
    </row>
    <row r="1664" spans="1:8" x14ac:dyDescent="0.3">
      <c r="A1664" s="108" t="s">
        <v>7483</v>
      </c>
      <c r="B1664" s="108" t="s">
        <v>967</v>
      </c>
      <c r="C1664" s="108" t="s">
        <v>6753</v>
      </c>
      <c r="D1664" s="108" t="s">
        <v>969</v>
      </c>
      <c r="E1664" s="108" t="s">
        <v>970</v>
      </c>
      <c r="F1664" s="108" t="s">
        <v>7484</v>
      </c>
      <c r="G1664" s="108" t="s">
        <v>7485</v>
      </c>
      <c r="H1664" s="108" t="s">
        <v>7486</v>
      </c>
    </row>
    <row r="1665" spans="1:8" x14ac:dyDescent="0.3">
      <c r="A1665" s="108" t="s">
        <v>7487</v>
      </c>
      <c r="B1665" s="108" t="s">
        <v>967</v>
      </c>
      <c r="C1665" s="108" t="s">
        <v>6753</v>
      </c>
      <c r="D1665" s="108" t="s">
        <v>969</v>
      </c>
      <c r="E1665" s="108" t="s">
        <v>970</v>
      </c>
      <c r="F1665" s="108" t="s">
        <v>7488</v>
      </c>
      <c r="G1665" s="108" t="s">
        <v>7489</v>
      </c>
      <c r="H1665" s="108" t="s">
        <v>7490</v>
      </c>
    </row>
    <row r="1666" spans="1:8" x14ac:dyDescent="0.3">
      <c r="A1666" s="108" t="s">
        <v>7491</v>
      </c>
      <c r="B1666" s="108" t="s">
        <v>967</v>
      </c>
      <c r="C1666" s="108" t="s">
        <v>6753</v>
      </c>
      <c r="D1666" s="108" t="s">
        <v>969</v>
      </c>
      <c r="E1666" s="108" t="s">
        <v>970</v>
      </c>
      <c r="F1666" s="108" t="s">
        <v>7492</v>
      </c>
      <c r="G1666" s="108" t="s">
        <v>7493</v>
      </c>
      <c r="H1666" s="108" t="s">
        <v>7494</v>
      </c>
    </row>
    <row r="1667" spans="1:8" x14ac:dyDescent="0.3">
      <c r="A1667" s="108" t="s">
        <v>7495</v>
      </c>
      <c r="B1667" s="108" t="s">
        <v>967</v>
      </c>
      <c r="C1667" s="108" t="s">
        <v>6753</v>
      </c>
      <c r="D1667" s="108" t="s">
        <v>969</v>
      </c>
      <c r="E1667" s="108" t="s">
        <v>970</v>
      </c>
      <c r="F1667" s="108" t="s">
        <v>7496</v>
      </c>
      <c r="G1667" s="108" t="s">
        <v>7497</v>
      </c>
      <c r="H1667" s="108" t="s">
        <v>7498</v>
      </c>
    </row>
    <row r="1668" spans="1:8" x14ac:dyDescent="0.3">
      <c r="A1668" s="108" t="s">
        <v>7499</v>
      </c>
      <c r="B1668" s="108" t="s">
        <v>967</v>
      </c>
      <c r="C1668" s="108" t="s">
        <v>6753</v>
      </c>
      <c r="D1668" s="108" t="s">
        <v>969</v>
      </c>
      <c r="E1668" s="108" t="s">
        <v>970</v>
      </c>
      <c r="F1668" s="108" t="s">
        <v>7500</v>
      </c>
      <c r="G1668" s="108" t="s">
        <v>7501</v>
      </c>
      <c r="H1668" s="108" t="s">
        <v>7502</v>
      </c>
    </row>
    <row r="1669" spans="1:8" x14ac:dyDescent="0.3">
      <c r="A1669" s="108" t="s">
        <v>7503</v>
      </c>
      <c r="B1669" s="108" t="s">
        <v>967</v>
      </c>
      <c r="C1669" s="108" t="s">
        <v>6753</v>
      </c>
      <c r="D1669" s="108" t="s">
        <v>969</v>
      </c>
      <c r="E1669" s="108" t="s">
        <v>970</v>
      </c>
      <c r="F1669" s="108" t="s">
        <v>7504</v>
      </c>
      <c r="G1669" s="108" t="s">
        <v>7505</v>
      </c>
      <c r="H1669" s="108" t="s">
        <v>7506</v>
      </c>
    </row>
    <row r="1670" spans="1:8" x14ac:dyDescent="0.3">
      <c r="A1670" s="108" t="s">
        <v>7507</v>
      </c>
      <c r="B1670" s="108" t="s">
        <v>967</v>
      </c>
      <c r="C1670" s="108" t="s">
        <v>6753</v>
      </c>
      <c r="D1670" s="108" t="s">
        <v>969</v>
      </c>
      <c r="E1670" s="108" t="s">
        <v>970</v>
      </c>
      <c r="F1670" s="108" t="s">
        <v>7508</v>
      </c>
      <c r="G1670" s="108" t="s">
        <v>7509</v>
      </c>
      <c r="H1670" s="108" t="s">
        <v>7510</v>
      </c>
    </row>
    <row r="1671" spans="1:8" x14ac:dyDescent="0.3">
      <c r="A1671" s="108" t="s">
        <v>7511</v>
      </c>
      <c r="B1671" s="108" t="s">
        <v>967</v>
      </c>
      <c r="C1671" s="108" t="s">
        <v>6753</v>
      </c>
      <c r="D1671" s="108" t="s">
        <v>969</v>
      </c>
      <c r="E1671" s="108" t="s">
        <v>970</v>
      </c>
      <c r="F1671" s="108" t="s">
        <v>7512</v>
      </c>
      <c r="G1671" s="108" t="s">
        <v>7513</v>
      </c>
      <c r="H1671" s="108" t="s">
        <v>7514</v>
      </c>
    </row>
    <row r="1672" spans="1:8" x14ac:dyDescent="0.3">
      <c r="A1672" s="108" t="s">
        <v>7515</v>
      </c>
      <c r="B1672" s="108" t="s">
        <v>967</v>
      </c>
      <c r="C1672" s="108" t="s">
        <v>6753</v>
      </c>
      <c r="D1672" s="108" t="s">
        <v>969</v>
      </c>
      <c r="E1672" s="108" t="s">
        <v>970</v>
      </c>
      <c r="F1672" s="108" t="s">
        <v>7516</v>
      </c>
      <c r="G1672" s="108" t="s">
        <v>7517</v>
      </c>
      <c r="H1672" s="108" t="s">
        <v>7518</v>
      </c>
    </row>
    <row r="1673" spans="1:8" x14ac:dyDescent="0.3">
      <c r="A1673" s="108" t="s">
        <v>7519</v>
      </c>
      <c r="B1673" s="108" t="s">
        <v>967</v>
      </c>
      <c r="C1673" s="108" t="s">
        <v>6753</v>
      </c>
      <c r="D1673" s="108" t="s">
        <v>1880</v>
      </c>
      <c r="E1673" s="108" t="s">
        <v>970</v>
      </c>
      <c r="F1673" s="108" t="s">
        <v>7520</v>
      </c>
      <c r="G1673" s="108" t="s">
        <v>7521</v>
      </c>
      <c r="H1673" s="108" t="s">
        <v>7522</v>
      </c>
    </row>
    <row r="1674" spans="1:8" x14ac:dyDescent="0.3">
      <c r="A1674" s="108" t="s">
        <v>7523</v>
      </c>
      <c r="B1674" s="108" t="s">
        <v>967</v>
      </c>
      <c r="C1674" s="108" t="s">
        <v>6753</v>
      </c>
      <c r="D1674" s="108" t="s">
        <v>1880</v>
      </c>
      <c r="E1674" s="108" t="s">
        <v>970</v>
      </c>
      <c r="F1674" s="108" t="s">
        <v>7524</v>
      </c>
      <c r="G1674" s="108" t="s">
        <v>7525</v>
      </c>
      <c r="H1674" s="108" t="s">
        <v>7526</v>
      </c>
    </row>
    <row r="1675" spans="1:8" x14ac:dyDescent="0.3">
      <c r="A1675" s="108" t="s">
        <v>7527</v>
      </c>
      <c r="B1675" s="108" t="s">
        <v>967</v>
      </c>
      <c r="C1675" s="108" t="s">
        <v>6753</v>
      </c>
      <c r="D1675" s="108" t="s">
        <v>1880</v>
      </c>
      <c r="E1675" s="108" t="s">
        <v>970</v>
      </c>
      <c r="F1675" s="108" t="s">
        <v>7528</v>
      </c>
      <c r="G1675" s="108" t="s">
        <v>7529</v>
      </c>
      <c r="H1675" s="108" t="s">
        <v>7530</v>
      </c>
    </row>
    <row r="1676" spans="1:8" x14ac:dyDescent="0.3">
      <c r="A1676" s="108" t="s">
        <v>7531</v>
      </c>
      <c r="B1676" s="108" t="s">
        <v>967</v>
      </c>
      <c r="C1676" s="108" t="s">
        <v>6753</v>
      </c>
      <c r="D1676" s="108" t="s">
        <v>1880</v>
      </c>
      <c r="E1676" s="108" t="s">
        <v>970</v>
      </c>
      <c r="F1676" s="108" t="s">
        <v>7532</v>
      </c>
      <c r="G1676" s="108" t="s">
        <v>7533</v>
      </c>
      <c r="H1676" s="108" t="s">
        <v>7534</v>
      </c>
    </row>
    <row r="1677" spans="1:8" x14ac:dyDescent="0.3">
      <c r="A1677" s="108" t="s">
        <v>7535</v>
      </c>
      <c r="B1677" s="108" t="s">
        <v>967</v>
      </c>
      <c r="C1677" s="108" t="s">
        <v>6753</v>
      </c>
      <c r="D1677" s="108" t="s">
        <v>1880</v>
      </c>
      <c r="E1677" s="108" t="s">
        <v>970</v>
      </c>
      <c r="F1677" s="108" t="s">
        <v>7536</v>
      </c>
      <c r="G1677" s="108" t="s">
        <v>7537</v>
      </c>
      <c r="H1677" s="108" t="s">
        <v>7538</v>
      </c>
    </row>
    <row r="1678" spans="1:8" x14ac:dyDescent="0.3">
      <c r="A1678" s="108" t="s">
        <v>7539</v>
      </c>
      <c r="B1678" s="108" t="s">
        <v>967</v>
      </c>
      <c r="C1678" s="108" t="s">
        <v>6753</v>
      </c>
      <c r="D1678" s="108" t="s">
        <v>1880</v>
      </c>
      <c r="E1678" s="108" t="s">
        <v>970</v>
      </c>
      <c r="F1678" s="108" t="s">
        <v>7540</v>
      </c>
      <c r="G1678" s="108" t="s">
        <v>7541</v>
      </c>
      <c r="H1678" s="108" t="s">
        <v>7542</v>
      </c>
    </row>
    <row r="1679" spans="1:8" x14ac:dyDescent="0.3">
      <c r="A1679" s="108" t="s">
        <v>7543</v>
      </c>
      <c r="B1679" s="108" t="s">
        <v>967</v>
      </c>
      <c r="C1679" s="108" t="s">
        <v>6753</v>
      </c>
      <c r="D1679" s="108" t="s">
        <v>1880</v>
      </c>
      <c r="E1679" s="108" t="s">
        <v>970</v>
      </c>
      <c r="F1679" s="108" t="s">
        <v>7544</v>
      </c>
      <c r="G1679" s="108" t="s">
        <v>7537</v>
      </c>
      <c r="H1679" s="108" t="s">
        <v>7545</v>
      </c>
    </row>
    <row r="1680" spans="1:8" x14ac:dyDescent="0.3">
      <c r="A1680" s="108" t="s">
        <v>7546</v>
      </c>
      <c r="B1680" s="108" t="s">
        <v>967</v>
      </c>
      <c r="C1680" s="108" t="s">
        <v>6753</v>
      </c>
      <c r="D1680" s="108" t="s">
        <v>1880</v>
      </c>
      <c r="E1680" s="108" t="s">
        <v>970</v>
      </c>
      <c r="F1680" s="108" t="s">
        <v>7547</v>
      </c>
      <c r="G1680" s="108" t="s">
        <v>7548</v>
      </c>
      <c r="H1680" s="108" t="s">
        <v>7549</v>
      </c>
    </row>
    <row r="1681" spans="1:8" x14ac:dyDescent="0.3">
      <c r="A1681" s="108" t="s">
        <v>7550</v>
      </c>
      <c r="B1681" s="108" t="s">
        <v>967</v>
      </c>
      <c r="C1681" s="108" t="s">
        <v>6753</v>
      </c>
      <c r="D1681" s="108" t="s">
        <v>1880</v>
      </c>
      <c r="E1681" s="108" t="s">
        <v>970</v>
      </c>
      <c r="F1681" s="108" t="s">
        <v>7551</v>
      </c>
      <c r="G1681" s="108" t="s">
        <v>7552</v>
      </c>
      <c r="H1681" s="108" t="s">
        <v>7553</v>
      </c>
    </row>
    <row r="1682" spans="1:8" x14ac:dyDescent="0.3">
      <c r="A1682" s="108" t="s">
        <v>7554</v>
      </c>
      <c r="B1682" s="108" t="s">
        <v>967</v>
      </c>
      <c r="C1682" s="108" t="s">
        <v>6753</v>
      </c>
      <c r="D1682" s="108" t="s">
        <v>1880</v>
      </c>
      <c r="E1682" s="108" t="s">
        <v>970</v>
      </c>
      <c r="F1682" s="108" t="s">
        <v>7555</v>
      </c>
      <c r="G1682" s="108" t="s">
        <v>7556</v>
      </c>
      <c r="H1682" s="108" t="s">
        <v>7557</v>
      </c>
    </row>
    <row r="1683" spans="1:8" x14ac:dyDescent="0.3">
      <c r="A1683" s="108" t="s">
        <v>7558</v>
      </c>
      <c r="B1683" s="108" t="s">
        <v>967</v>
      </c>
      <c r="C1683" s="108" t="s">
        <v>6753</v>
      </c>
      <c r="D1683" s="108" t="s">
        <v>1880</v>
      </c>
      <c r="E1683" s="108" t="s">
        <v>970</v>
      </c>
      <c r="F1683" s="108" t="s">
        <v>7559</v>
      </c>
      <c r="G1683" s="108" t="s">
        <v>7560</v>
      </c>
      <c r="H1683" s="108" t="s">
        <v>7561</v>
      </c>
    </row>
    <row r="1684" spans="1:8" x14ac:dyDescent="0.3">
      <c r="A1684" s="108" t="s">
        <v>7562</v>
      </c>
      <c r="B1684" s="108" t="s">
        <v>967</v>
      </c>
      <c r="C1684" s="108" t="s">
        <v>6753</v>
      </c>
      <c r="D1684" s="108" t="s">
        <v>1880</v>
      </c>
      <c r="E1684" s="108" t="s">
        <v>970</v>
      </c>
      <c r="F1684" s="108" t="s">
        <v>7563</v>
      </c>
      <c r="G1684" s="108" t="s">
        <v>7564</v>
      </c>
      <c r="H1684" s="108" t="s">
        <v>7565</v>
      </c>
    </row>
    <row r="1685" spans="1:8" x14ac:dyDescent="0.3">
      <c r="A1685" s="108" t="s">
        <v>7566</v>
      </c>
      <c r="B1685" s="108" t="s">
        <v>967</v>
      </c>
      <c r="C1685" s="108" t="s">
        <v>6753</v>
      </c>
      <c r="D1685" s="108" t="s">
        <v>1880</v>
      </c>
      <c r="E1685" s="108" t="s">
        <v>970</v>
      </c>
      <c r="F1685" s="108" t="s">
        <v>7567</v>
      </c>
      <c r="G1685" s="108" t="s">
        <v>7568</v>
      </c>
      <c r="H1685" s="108" t="s">
        <v>7569</v>
      </c>
    </row>
    <row r="1686" spans="1:8" x14ac:dyDescent="0.3">
      <c r="A1686" s="108" t="s">
        <v>7570</v>
      </c>
      <c r="B1686" s="108" t="s">
        <v>967</v>
      </c>
      <c r="C1686" s="108" t="s">
        <v>6753</v>
      </c>
      <c r="D1686" s="108" t="s">
        <v>1880</v>
      </c>
      <c r="E1686" s="108" t="s">
        <v>970</v>
      </c>
      <c r="F1686" s="108" t="s">
        <v>7571</v>
      </c>
      <c r="G1686" s="108" t="s">
        <v>7572</v>
      </c>
      <c r="H1686" s="108" t="s">
        <v>7569</v>
      </c>
    </row>
    <row r="1687" spans="1:8" x14ac:dyDescent="0.3">
      <c r="A1687" s="108" t="s">
        <v>7573</v>
      </c>
      <c r="B1687" s="108" t="s">
        <v>967</v>
      </c>
      <c r="C1687" s="108" t="s">
        <v>6753</v>
      </c>
      <c r="D1687" s="108" t="s">
        <v>1880</v>
      </c>
      <c r="E1687" s="108" t="s">
        <v>970</v>
      </c>
      <c r="F1687" s="108" t="s">
        <v>7574</v>
      </c>
      <c r="G1687" s="108" t="s">
        <v>7575</v>
      </c>
      <c r="H1687" s="108" t="s">
        <v>7576</v>
      </c>
    </row>
    <row r="1688" spans="1:8" x14ac:dyDescent="0.3">
      <c r="A1688" s="108" t="s">
        <v>7577</v>
      </c>
      <c r="B1688" s="108" t="s">
        <v>967</v>
      </c>
      <c r="C1688" s="108" t="s">
        <v>6753</v>
      </c>
      <c r="D1688" s="108" t="s">
        <v>1880</v>
      </c>
      <c r="E1688" s="108" t="s">
        <v>970</v>
      </c>
      <c r="F1688" s="108" t="s">
        <v>7578</v>
      </c>
      <c r="G1688" s="108" t="s">
        <v>7579</v>
      </c>
      <c r="H1688" s="108" t="s">
        <v>7580</v>
      </c>
    </row>
    <row r="1689" spans="1:8" x14ac:dyDescent="0.3">
      <c r="A1689" s="108" t="s">
        <v>7581</v>
      </c>
      <c r="B1689" s="108" t="s">
        <v>967</v>
      </c>
      <c r="C1689" s="108" t="s">
        <v>6753</v>
      </c>
      <c r="D1689" s="108" t="s">
        <v>1880</v>
      </c>
      <c r="E1689" s="108" t="s">
        <v>970</v>
      </c>
      <c r="F1689" s="108" t="s">
        <v>7582</v>
      </c>
      <c r="G1689" s="108" t="s">
        <v>7583</v>
      </c>
      <c r="H1689" s="108" t="s">
        <v>7584</v>
      </c>
    </row>
    <row r="1690" spans="1:8" x14ac:dyDescent="0.3">
      <c r="A1690" s="108" t="s">
        <v>7585</v>
      </c>
      <c r="B1690" s="108" t="s">
        <v>967</v>
      </c>
      <c r="C1690" s="108" t="s">
        <v>6753</v>
      </c>
      <c r="D1690" s="108" t="s">
        <v>1880</v>
      </c>
      <c r="E1690" s="108" t="s">
        <v>970</v>
      </c>
      <c r="F1690" s="108" t="s">
        <v>7586</v>
      </c>
      <c r="G1690" s="108" t="s">
        <v>7587</v>
      </c>
      <c r="H1690" s="108" t="s">
        <v>7588</v>
      </c>
    </row>
    <row r="1691" spans="1:8" x14ac:dyDescent="0.3">
      <c r="A1691" s="108" t="s">
        <v>7589</v>
      </c>
      <c r="B1691" s="108" t="s">
        <v>967</v>
      </c>
      <c r="C1691" s="108" t="s">
        <v>6753</v>
      </c>
      <c r="D1691" s="108" t="s">
        <v>1880</v>
      </c>
      <c r="E1691" s="108" t="s">
        <v>970</v>
      </c>
      <c r="F1691" s="108" t="s">
        <v>7590</v>
      </c>
      <c r="G1691" s="108" t="s">
        <v>7591</v>
      </c>
      <c r="H1691" s="108" t="s">
        <v>7592</v>
      </c>
    </row>
    <row r="1692" spans="1:8" x14ac:dyDescent="0.3">
      <c r="A1692" s="108" t="s">
        <v>7593</v>
      </c>
      <c r="B1692" s="108" t="s">
        <v>967</v>
      </c>
      <c r="C1692" s="108" t="s">
        <v>6753</v>
      </c>
      <c r="D1692" s="108" t="s">
        <v>1880</v>
      </c>
      <c r="E1692" s="108" t="s">
        <v>970</v>
      </c>
      <c r="F1692" s="108" t="s">
        <v>7594</v>
      </c>
      <c r="G1692" s="108" t="s">
        <v>7595</v>
      </c>
      <c r="H1692" s="108" t="s">
        <v>6790</v>
      </c>
    </row>
    <row r="1693" spans="1:8" x14ac:dyDescent="0.3">
      <c r="A1693" s="108" t="s">
        <v>7596</v>
      </c>
      <c r="B1693" s="108" t="s">
        <v>967</v>
      </c>
      <c r="C1693" s="108" t="s">
        <v>6753</v>
      </c>
      <c r="D1693" s="108" t="s">
        <v>1880</v>
      </c>
      <c r="E1693" s="108" t="s">
        <v>970</v>
      </c>
      <c r="F1693" s="108" t="s">
        <v>7597</v>
      </c>
      <c r="G1693" s="108" t="s">
        <v>7598</v>
      </c>
      <c r="H1693" s="108" t="s">
        <v>7599</v>
      </c>
    </row>
    <row r="1694" spans="1:8" x14ac:dyDescent="0.3">
      <c r="A1694" s="108" t="s">
        <v>7600</v>
      </c>
      <c r="B1694" s="108" t="s">
        <v>967</v>
      </c>
      <c r="C1694" s="108" t="s">
        <v>6753</v>
      </c>
      <c r="D1694" s="108" t="s">
        <v>1880</v>
      </c>
      <c r="E1694" s="108" t="s">
        <v>970</v>
      </c>
      <c r="F1694" s="108" t="s">
        <v>7601</v>
      </c>
      <c r="G1694" s="108" t="s">
        <v>7602</v>
      </c>
      <c r="H1694" s="108" t="s">
        <v>7603</v>
      </c>
    </row>
    <row r="1695" spans="1:8" x14ac:dyDescent="0.3">
      <c r="A1695" s="108" t="s">
        <v>7604</v>
      </c>
      <c r="B1695" s="108" t="s">
        <v>967</v>
      </c>
      <c r="C1695" s="108" t="s">
        <v>6753</v>
      </c>
      <c r="D1695" s="108" t="s">
        <v>1880</v>
      </c>
      <c r="E1695" s="108" t="s">
        <v>970</v>
      </c>
      <c r="F1695" s="108" t="s">
        <v>7605</v>
      </c>
      <c r="G1695" s="108" t="s">
        <v>7606</v>
      </c>
      <c r="H1695" s="108" t="s">
        <v>7607</v>
      </c>
    </row>
    <row r="1696" spans="1:8" x14ac:dyDescent="0.3">
      <c r="A1696" s="108" t="s">
        <v>7608</v>
      </c>
      <c r="B1696" s="108" t="s">
        <v>967</v>
      </c>
      <c r="C1696" s="108" t="s">
        <v>6753</v>
      </c>
      <c r="D1696" s="108" t="s">
        <v>1880</v>
      </c>
      <c r="E1696" s="108" t="s">
        <v>970</v>
      </c>
      <c r="F1696" s="108" t="s">
        <v>7609</v>
      </c>
      <c r="G1696" s="108" t="s">
        <v>7610</v>
      </c>
      <c r="H1696" s="108" t="s">
        <v>7599</v>
      </c>
    </row>
    <row r="1697" spans="1:8" x14ac:dyDescent="0.3">
      <c r="A1697" s="108" t="s">
        <v>7611</v>
      </c>
      <c r="B1697" s="108" t="s">
        <v>967</v>
      </c>
      <c r="C1697" s="108" t="s">
        <v>6753</v>
      </c>
      <c r="D1697" s="108" t="s">
        <v>1880</v>
      </c>
      <c r="E1697" s="108" t="s">
        <v>970</v>
      </c>
      <c r="F1697" s="108" t="s">
        <v>7612</v>
      </c>
      <c r="G1697" s="108" t="s">
        <v>7613</v>
      </c>
      <c r="H1697" s="108" t="s">
        <v>7614</v>
      </c>
    </row>
    <row r="1698" spans="1:8" x14ac:dyDescent="0.3">
      <c r="A1698" s="108" t="s">
        <v>7615</v>
      </c>
      <c r="B1698" s="108" t="s">
        <v>967</v>
      </c>
      <c r="C1698" s="108" t="s">
        <v>6753</v>
      </c>
      <c r="D1698" s="108" t="s">
        <v>1880</v>
      </c>
      <c r="E1698" s="108" t="s">
        <v>970</v>
      </c>
      <c r="F1698" s="108" t="s">
        <v>7616</v>
      </c>
      <c r="G1698" s="108" t="s">
        <v>7617</v>
      </c>
      <c r="H1698" s="108" t="s">
        <v>7618</v>
      </c>
    </row>
    <row r="1699" spans="1:8" x14ac:dyDescent="0.3">
      <c r="A1699" s="108" t="s">
        <v>7619</v>
      </c>
      <c r="B1699" s="108" t="s">
        <v>967</v>
      </c>
      <c r="C1699" s="108" t="s">
        <v>6753</v>
      </c>
      <c r="D1699" s="108" t="s">
        <v>1880</v>
      </c>
      <c r="E1699" s="108" t="s">
        <v>970</v>
      </c>
      <c r="F1699" s="108" t="s">
        <v>7620</v>
      </c>
      <c r="G1699" s="108" t="s">
        <v>7621</v>
      </c>
      <c r="H1699" s="108" t="s">
        <v>7622</v>
      </c>
    </row>
    <row r="1700" spans="1:8" x14ac:dyDescent="0.3">
      <c r="A1700" s="108" t="s">
        <v>7623</v>
      </c>
      <c r="B1700" s="108" t="s">
        <v>967</v>
      </c>
      <c r="C1700" s="108" t="s">
        <v>6753</v>
      </c>
      <c r="D1700" s="108" t="s">
        <v>1880</v>
      </c>
      <c r="E1700" s="108" t="s">
        <v>970</v>
      </c>
      <c r="F1700" s="108" t="s">
        <v>7624</v>
      </c>
      <c r="G1700" s="108" t="s">
        <v>7625</v>
      </c>
      <c r="H1700" s="108" t="s">
        <v>7626</v>
      </c>
    </row>
    <row r="1701" spans="1:8" x14ac:dyDescent="0.3">
      <c r="A1701" s="108" t="s">
        <v>7627</v>
      </c>
      <c r="B1701" s="108" t="s">
        <v>967</v>
      </c>
      <c r="C1701" s="108" t="s">
        <v>6753</v>
      </c>
      <c r="D1701" s="108" t="s">
        <v>1880</v>
      </c>
      <c r="E1701" s="108" t="s">
        <v>970</v>
      </c>
      <c r="F1701" s="108" t="s">
        <v>7628</v>
      </c>
      <c r="G1701" s="108" t="s">
        <v>7629</v>
      </c>
      <c r="H1701" s="108" t="s">
        <v>6790</v>
      </c>
    </row>
    <row r="1702" spans="1:8" x14ac:dyDescent="0.3">
      <c r="A1702" s="108" t="s">
        <v>7630</v>
      </c>
      <c r="B1702" s="108" t="s">
        <v>967</v>
      </c>
      <c r="C1702" s="108" t="s">
        <v>6753</v>
      </c>
      <c r="D1702" s="108" t="s">
        <v>1880</v>
      </c>
      <c r="E1702" s="108" t="s">
        <v>970</v>
      </c>
      <c r="F1702" s="108" t="s">
        <v>7631</v>
      </c>
      <c r="G1702" s="108" t="s">
        <v>7632</v>
      </c>
      <c r="H1702" s="108" t="s">
        <v>7607</v>
      </c>
    </row>
    <row r="1703" spans="1:8" x14ac:dyDescent="0.3">
      <c r="A1703" s="108" t="s">
        <v>7633</v>
      </c>
      <c r="B1703" s="108" t="s">
        <v>967</v>
      </c>
      <c r="C1703" s="108" t="s">
        <v>6753</v>
      </c>
      <c r="D1703" s="108" t="s">
        <v>1880</v>
      </c>
      <c r="E1703" s="108" t="s">
        <v>970</v>
      </c>
      <c r="F1703" s="108" t="s">
        <v>7634</v>
      </c>
      <c r="G1703" s="108" t="s">
        <v>7635</v>
      </c>
      <c r="H1703" s="108" t="s">
        <v>7636</v>
      </c>
    </row>
    <row r="1704" spans="1:8" x14ac:dyDescent="0.3">
      <c r="A1704" s="108" t="s">
        <v>7637</v>
      </c>
      <c r="B1704" s="108" t="s">
        <v>967</v>
      </c>
      <c r="C1704" s="108" t="s">
        <v>6753</v>
      </c>
      <c r="D1704" s="108" t="s">
        <v>1880</v>
      </c>
      <c r="E1704" s="108" t="s">
        <v>970</v>
      </c>
      <c r="F1704" s="108" t="s">
        <v>7638</v>
      </c>
      <c r="G1704" s="108" t="s">
        <v>7639</v>
      </c>
      <c r="H1704" s="108" t="s">
        <v>7640</v>
      </c>
    </row>
    <row r="1705" spans="1:8" x14ac:dyDescent="0.3">
      <c r="A1705" s="108" t="s">
        <v>7641</v>
      </c>
      <c r="B1705" s="108" t="s">
        <v>967</v>
      </c>
      <c r="C1705" s="108" t="s">
        <v>6753</v>
      </c>
      <c r="D1705" s="108" t="s">
        <v>1880</v>
      </c>
      <c r="E1705" s="108" t="s">
        <v>970</v>
      </c>
      <c r="F1705" s="108" t="s">
        <v>7642</v>
      </c>
      <c r="G1705" s="108" t="s">
        <v>7643</v>
      </c>
      <c r="H1705" s="108" t="s">
        <v>7644</v>
      </c>
    </row>
    <row r="1706" spans="1:8" x14ac:dyDescent="0.3">
      <c r="A1706" s="108" t="s">
        <v>7645</v>
      </c>
      <c r="B1706" s="108" t="s">
        <v>967</v>
      </c>
      <c r="C1706" s="108" t="s">
        <v>6753</v>
      </c>
      <c r="D1706" s="108" t="s">
        <v>1880</v>
      </c>
      <c r="E1706" s="108" t="s">
        <v>970</v>
      </c>
      <c r="F1706" s="108" t="s">
        <v>7646</v>
      </c>
      <c r="G1706" s="108" t="s">
        <v>7647</v>
      </c>
      <c r="H1706" s="108" t="s">
        <v>7648</v>
      </c>
    </row>
    <row r="1707" spans="1:8" x14ac:dyDescent="0.3">
      <c r="A1707" s="108" t="s">
        <v>7649</v>
      </c>
      <c r="B1707" s="108" t="s">
        <v>967</v>
      </c>
      <c r="C1707" s="108" t="s">
        <v>6753</v>
      </c>
      <c r="D1707" s="108" t="s">
        <v>1880</v>
      </c>
      <c r="E1707" s="108" t="s">
        <v>970</v>
      </c>
      <c r="F1707" s="108" t="s">
        <v>7650</v>
      </c>
      <c r="G1707" s="108" t="s">
        <v>7651</v>
      </c>
      <c r="H1707" s="108" t="s">
        <v>6918</v>
      </c>
    </row>
    <row r="1708" spans="1:8" x14ac:dyDescent="0.3">
      <c r="A1708" s="108" t="s">
        <v>7652</v>
      </c>
      <c r="B1708" s="108" t="s">
        <v>967</v>
      </c>
      <c r="C1708" s="108" t="s">
        <v>6753</v>
      </c>
      <c r="D1708" s="108" t="s">
        <v>1880</v>
      </c>
      <c r="E1708" s="108" t="s">
        <v>970</v>
      </c>
      <c r="F1708" s="108" t="s">
        <v>7653</v>
      </c>
      <c r="G1708" s="108" t="s">
        <v>7654</v>
      </c>
      <c r="H1708" s="108" t="s">
        <v>7655</v>
      </c>
    </row>
    <row r="1709" spans="1:8" x14ac:dyDescent="0.3">
      <c r="A1709" s="108" t="s">
        <v>7656</v>
      </c>
      <c r="B1709" s="108" t="s">
        <v>967</v>
      </c>
      <c r="C1709" s="108" t="s">
        <v>6753</v>
      </c>
      <c r="D1709" s="108" t="s">
        <v>1880</v>
      </c>
      <c r="E1709" s="108" t="s">
        <v>970</v>
      </c>
      <c r="F1709" s="108" t="s">
        <v>7657</v>
      </c>
      <c r="G1709" s="108" t="s">
        <v>7658</v>
      </c>
      <c r="H1709" s="108" t="s">
        <v>7644</v>
      </c>
    </row>
    <row r="1710" spans="1:8" x14ac:dyDescent="0.3">
      <c r="A1710" s="108" t="s">
        <v>7659</v>
      </c>
      <c r="B1710" s="108" t="s">
        <v>967</v>
      </c>
      <c r="C1710" s="108" t="s">
        <v>6753</v>
      </c>
      <c r="D1710" s="108" t="s">
        <v>1880</v>
      </c>
      <c r="E1710" s="108" t="s">
        <v>970</v>
      </c>
      <c r="F1710" s="108" t="s">
        <v>7660</v>
      </c>
      <c r="G1710" s="108" t="s">
        <v>7661</v>
      </c>
      <c r="H1710" s="108" t="s">
        <v>7662</v>
      </c>
    </row>
    <row r="1711" spans="1:8" x14ac:dyDescent="0.3">
      <c r="A1711" s="108" t="s">
        <v>7663</v>
      </c>
      <c r="B1711" s="108" t="s">
        <v>967</v>
      </c>
      <c r="C1711" s="108" t="s">
        <v>6753</v>
      </c>
      <c r="D1711" s="108" t="s">
        <v>1880</v>
      </c>
      <c r="E1711" s="108" t="s">
        <v>970</v>
      </c>
      <c r="F1711" s="108" t="s">
        <v>7664</v>
      </c>
      <c r="G1711" s="108" t="s">
        <v>7665</v>
      </c>
      <c r="H1711" s="108" t="s">
        <v>7666</v>
      </c>
    </row>
    <row r="1712" spans="1:8" x14ac:dyDescent="0.3">
      <c r="A1712" s="108" t="s">
        <v>7667</v>
      </c>
      <c r="B1712" s="108" t="s">
        <v>967</v>
      </c>
      <c r="C1712" s="108" t="s">
        <v>6753</v>
      </c>
      <c r="D1712" s="108" t="s">
        <v>1880</v>
      </c>
      <c r="E1712" s="108" t="s">
        <v>970</v>
      </c>
      <c r="F1712" s="108" t="s">
        <v>7668</v>
      </c>
      <c r="G1712" s="108" t="s">
        <v>7669</v>
      </c>
      <c r="H1712" s="108" t="s">
        <v>7670</v>
      </c>
    </row>
    <row r="1713" spans="1:8" x14ac:dyDescent="0.3">
      <c r="A1713" s="108" t="s">
        <v>7671</v>
      </c>
      <c r="B1713" s="108" t="s">
        <v>967</v>
      </c>
      <c r="C1713" s="108" t="s">
        <v>6753</v>
      </c>
      <c r="D1713" s="108" t="s">
        <v>1880</v>
      </c>
      <c r="E1713" s="108" t="s">
        <v>970</v>
      </c>
      <c r="F1713" s="108" t="s">
        <v>7672</v>
      </c>
      <c r="G1713" s="108" t="s">
        <v>7673</v>
      </c>
      <c r="H1713" s="108" t="s">
        <v>7674</v>
      </c>
    </row>
    <row r="1714" spans="1:8" x14ac:dyDescent="0.3">
      <c r="A1714" s="108" t="s">
        <v>7675</v>
      </c>
      <c r="B1714" s="108" t="s">
        <v>967</v>
      </c>
      <c r="C1714" s="108" t="s">
        <v>6753</v>
      </c>
      <c r="D1714" s="108" t="s">
        <v>1880</v>
      </c>
      <c r="E1714" s="108" t="s">
        <v>970</v>
      </c>
      <c r="F1714" s="108" t="s">
        <v>7676</v>
      </c>
      <c r="G1714" s="108" t="s">
        <v>7677</v>
      </c>
      <c r="H1714" s="108" t="s">
        <v>7008</v>
      </c>
    </row>
    <row r="1715" spans="1:8" x14ac:dyDescent="0.3">
      <c r="A1715" s="108" t="s">
        <v>7678</v>
      </c>
      <c r="B1715" s="108" t="s">
        <v>967</v>
      </c>
      <c r="C1715" s="108" t="s">
        <v>6753</v>
      </c>
      <c r="D1715" s="108" t="s">
        <v>1880</v>
      </c>
      <c r="E1715" s="108" t="s">
        <v>970</v>
      </c>
      <c r="F1715" s="108" t="s">
        <v>7679</v>
      </c>
      <c r="G1715" s="108" t="s">
        <v>7677</v>
      </c>
      <c r="H1715" s="108" t="s">
        <v>7008</v>
      </c>
    </row>
    <row r="1716" spans="1:8" x14ac:dyDescent="0.3">
      <c r="A1716" s="108" t="s">
        <v>7680</v>
      </c>
      <c r="B1716" s="108" t="s">
        <v>967</v>
      </c>
      <c r="C1716" s="108" t="s">
        <v>6753</v>
      </c>
      <c r="D1716" s="108" t="s">
        <v>1880</v>
      </c>
      <c r="E1716" s="108" t="s">
        <v>970</v>
      </c>
      <c r="F1716" s="108" t="s">
        <v>7681</v>
      </c>
      <c r="G1716" s="108" t="s">
        <v>7682</v>
      </c>
      <c r="H1716" s="108" t="s">
        <v>7051</v>
      </c>
    </row>
    <row r="1717" spans="1:8" x14ac:dyDescent="0.3">
      <c r="A1717" s="108" t="s">
        <v>7683</v>
      </c>
      <c r="B1717" s="108" t="s">
        <v>967</v>
      </c>
      <c r="C1717" s="108" t="s">
        <v>6753</v>
      </c>
      <c r="D1717" s="108" t="s">
        <v>1880</v>
      </c>
      <c r="E1717" s="108" t="s">
        <v>970</v>
      </c>
      <c r="F1717" s="108" t="s">
        <v>7684</v>
      </c>
      <c r="G1717" s="108" t="s">
        <v>7685</v>
      </c>
      <c r="H1717" s="108" t="s">
        <v>7686</v>
      </c>
    </row>
    <row r="1718" spans="1:8" x14ac:dyDescent="0.3">
      <c r="A1718" s="108" t="s">
        <v>7687</v>
      </c>
      <c r="B1718" s="108" t="s">
        <v>967</v>
      </c>
      <c r="C1718" s="108" t="s">
        <v>6753</v>
      </c>
      <c r="D1718" s="108" t="s">
        <v>1880</v>
      </c>
      <c r="E1718" s="108" t="s">
        <v>970</v>
      </c>
      <c r="F1718" s="108" t="s">
        <v>7688</v>
      </c>
      <c r="G1718" s="108" t="s">
        <v>7685</v>
      </c>
      <c r="H1718" s="108" t="s">
        <v>7686</v>
      </c>
    </row>
    <row r="1719" spans="1:8" x14ac:dyDescent="0.3">
      <c r="A1719" s="108" t="s">
        <v>7689</v>
      </c>
      <c r="B1719" s="108" t="s">
        <v>967</v>
      </c>
      <c r="C1719" s="108" t="s">
        <v>6753</v>
      </c>
      <c r="D1719" s="108" t="s">
        <v>1880</v>
      </c>
      <c r="E1719" s="108" t="s">
        <v>970</v>
      </c>
      <c r="F1719" s="108" t="s">
        <v>7690</v>
      </c>
      <c r="G1719" s="108" t="s">
        <v>7685</v>
      </c>
      <c r="H1719" s="108" t="s">
        <v>7686</v>
      </c>
    </row>
    <row r="1720" spans="1:8" x14ac:dyDescent="0.3">
      <c r="A1720" s="108" t="s">
        <v>7691</v>
      </c>
      <c r="B1720" s="108" t="s">
        <v>967</v>
      </c>
      <c r="C1720" s="108" t="s">
        <v>6753</v>
      </c>
      <c r="D1720" s="108" t="s">
        <v>1880</v>
      </c>
      <c r="E1720" s="108" t="s">
        <v>970</v>
      </c>
      <c r="F1720" s="108" t="s">
        <v>7692</v>
      </c>
      <c r="G1720" s="108" t="s">
        <v>7693</v>
      </c>
      <c r="H1720" s="108" t="s">
        <v>7694</v>
      </c>
    </row>
    <row r="1721" spans="1:8" x14ac:dyDescent="0.3">
      <c r="A1721" s="108" t="s">
        <v>7695</v>
      </c>
      <c r="B1721" s="108" t="s">
        <v>967</v>
      </c>
      <c r="C1721" s="108" t="s">
        <v>6753</v>
      </c>
      <c r="D1721" s="108" t="s">
        <v>1880</v>
      </c>
      <c r="E1721" s="108" t="s">
        <v>970</v>
      </c>
      <c r="F1721" s="108" t="s">
        <v>7696</v>
      </c>
      <c r="G1721" s="108" t="s">
        <v>7693</v>
      </c>
      <c r="H1721" s="108" t="s">
        <v>7697</v>
      </c>
    </row>
    <row r="1722" spans="1:8" x14ac:dyDescent="0.3">
      <c r="A1722" s="108" t="s">
        <v>7698</v>
      </c>
      <c r="B1722" s="108" t="s">
        <v>967</v>
      </c>
      <c r="C1722" s="108" t="s">
        <v>6753</v>
      </c>
      <c r="D1722" s="108" t="s">
        <v>1880</v>
      </c>
      <c r="E1722" s="108" t="s">
        <v>970</v>
      </c>
      <c r="F1722" s="108" t="s">
        <v>7699</v>
      </c>
      <c r="G1722" s="108" t="s">
        <v>7700</v>
      </c>
      <c r="H1722" s="108" t="s">
        <v>7701</v>
      </c>
    </row>
    <row r="1723" spans="1:8" x14ac:dyDescent="0.3">
      <c r="A1723" s="108" t="s">
        <v>7702</v>
      </c>
      <c r="B1723" s="108" t="s">
        <v>967</v>
      </c>
      <c r="C1723" s="108" t="s">
        <v>6753</v>
      </c>
      <c r="D1723" s="108" t="s">
        <v>1880</v>
      </c>
      <c r="E1723" s="108" t="s">
        <v>970</v>
      </c>
      <c r="F1723" s="108" t="s">
        <v>7703</v>
      </c>
      <c r="G1723" s="108" t="s">
        <v>7704</v>
      </c>
      <c r="H1723" s="108" t="s">
        <v>7004</v>
      </c>
    </row>
    <row r="1724" spans="1:8" x14ac:dyDescent="0.3">
      <c r="A1724" s="108" t="s">
        <v>7705</v>
      </c>
      <c r="B1724" s="108" t="s">
        <v>967</v>
      </c>
      <c r="C1724" s="108" t="s">
        <v>6753</v>
      </c>
      <c r="D1724" s="108" t="s">
        <v>1880</v>
      </c>
      <c r="E1724" s="108" t="s">
        <v>970</v>
      </c>
      <c r="F1724" s="108" t="s">
        <v>7706</v>
      </c>
      <c r="G1724" s="108" t="s">
        <v>7707</v>
      </c>
      <c r="H1724" s="108" t="s">
        <v>7051</v>
      </c>
    </row>
    <row r="1725" spans="1:8" x14ac:dyDescent="0.3">
      <c r="A1725" s="108" t="s">
        <v>7708</v>
      </c>
      <c r="B1725" s="108" t="s">
        <v>967</v>
      </c>
      <c r="C1725" s="108" t="s">
        <v>6753</v>
      </c>
      <c r="D1725" s="108" t="s">
        <v>1880</v>
      </c>
      <c r="E1725" s="108" t="s">
        <v>970</v>
      </c>
      <c r="F1725" s="108" t="s">
        <v>7709</v>
      </c>
      <c r="G1725" s="108" t="s">
        <v>7710</v>
      </c>
      <c r="H1725" s="108" t="s">
        <v>7711</v>
      </c>
    </row>
    <row r="1726" spans="1:8" x14ac:dyDescent="0.3">
      <c r="A1726" s="108" t="s">
        <v>7712</v>
      </c>
      <c r="B1726" s="108" t="s">
        <v>967</v>
      </c>
      <c r="C1726" s="108" t="s">
        <v>6753</v>
      </c>
      <c r="D1726" s="108" t="s">
        <v>1880</v>
      </c>
      <c r="E1726" s="108" t="s">
        <v>970</v>
      </c>
      <c r="F1726" s="108" t="s">
        <v>7713</v>
      </c>
      <c r="G1726" s="108" t="s">
        <v>7714</v>
      </c>
      <c r="H1726" s="108" t="s">
        <v>6760</v>
      </c>
    </row>
    <row r="1727" spans="1:8" x14ac:dyDescent="0.3">
      <c r="A1727" s="108" t="s">
        <v>7715</v>
      </c>
      <c r="B1727" s="108" t="s">
        <v>967</v>
      </c>
      <c r="C1727" s="108" t="s">
        <v>6753</v>
      </c>
      <c r="D1727" s="108" t="s">
        <v>1880</v>
      </c>
      <c r="E1727" s="108" t="s">
        <v>970</v>
      </c>
      <c r="F1727" s="108" t="s">
        <v>7716</v>
      </c>
      <c r="G1727" s="108" t="s">
        <v>7717</v>
      </c>
      <c r="H1727" s="108" t="s">
        <v>7718</v>
      </c>
    </row>
    <row r="1728" spans="1:8" x14ac:dyDescent="0.3">
      <c r="A1728" s="108" t="s">
        <v>7719</v>
      </c>
      <c r="B1728" s="108" t="s">
        <v>967</v>
      </c>
      <c r="C1728" s="108" t="s">
        <v>6753</v>
      </c>
      <c r="D1728" s="108" t="s">
        <v>1880</v>
      </c>
      <c r="E1728" s="108" t="s">
        <v>970</v>
      </c>
      <c r="F1728" s="108" t="s">
        <v>7720</v>
      </c>
      <c r="G1728" s="108" t="s">
        <v>7721</v>
      </c>
      <c r="H1728" s="108" t="s">
        <v>7722</v>
      </c>
    </row>
    <row r="1729" spans="1:8" x14ac:dyDescent="0.3">
      <c r="A1729" s="108" t="s">
        <v>7723</v>
      </c>
      <c r="B1729" s="108" t="s">
        <v>967</v>
      </c>
      <c r="C1729" s="108" t="s">
        <v>6753</v>
      </c>
      <c r="D1729" s="108" t="s">
        <v>1880</v>
      </c>
      <c r="E1729" s="108" t="s">
        <v>970</v>
      </c>
      <c r="F1729" s="108" t="s">
        <v>7724</v>
      </c>
      <c r="G1729" s="108" t="s">
        <v>7725</v>
      </c>
      <c r="H1729" s="108" t="s">
        <v>6760</v>
      </c>
    </row>
    <row r="1730" spans="1:8" x14ac:dyDescent="0.3">
      <c r="A1730" s="108" t="s">
        <v>7726</v>
      </c>
      <c r="B1730" s="108" t="s">
        <v>967</v>
      </c>
      <c r="C1730" s="108" t="s">
        <v>6753</v>
      </c>
      <c r="D1730" s="108" t="s">
        <v>1880</v>
      </c>
      <c r="E1730" s="108" t="s">
        <v>970</v>
      </c>
      <c r="F1730" s="108" t="s">
        <v>7727</v>
      </c>
      <c r="G1730" s="108" t="s">
        <v>7728</v>
      </c>
      <c r="H1730" s="108" t="s">
        <v>7729</v>
      </c>
    </row>
    <row r="1731" spans="1:8" x14ac:dyDescent="0.3">
      <c r="A1731" s="108" t="s">
        <v>7730</v>
      </c>
      <c r="B1731" s="108" t="s">
        <v>967</v>
      </c>
      <c r="C1731" s="108" t="s">
        <v>6753</v>
      </c>
      <c r="D1731" s="108" t="s">
        <v>1880</v>
      </c>
      <c r="E1731" s="108" t="s">
        <v>970</v>
      </c>
      <c r="F1731" s="108" t="s">
        <v>7731</v>
      </c>
      <c r="G1731" s="108" t="s">
        <v>7732</v>
      </c>
      <c r="H1731" s="108" t="s">
        <v>7733</v>
      </c>
    </row>
    <row r="1732" spans="1:8" x14ac:dyDescent="0.3">
      <c r="A1732" s="108" t="s">
        <v>7734</v>
      </c>
      <c r="B1732" s="108" t="s">
        <v>967</v>
      </c>
      <c r="C1732" s="108" t="s">
        <v>6753</v>
      </c>
      <c r="D1732" s="108" t="s">
        <v>1880</v>
      </c>
      <c r="E1732" s="108" t="s">
        <v>970</v>
      </c>
      <c r="F1732" s="108" t="s">
        <v>7735</v>
      </c>
      <c r="G1732" s="108" t="s">
        <v>7736</v>
      </c>
      <c r="H1732" s="108" t="s">
        <v>7737</v>
      </c>
    </row>
    <row r="1733" spans="1:8" x14ac:dyDescent="0.3">
      <c r="A1733" s="108" t="s">
        <v>7738</v>
      </c>
      <c r="B1733" s="108" t="s">
        <v>967</v>
      </c>
      <c r="C1733" s="108" t="s">
        <v>6753</v>
      </c>
      <c r="D1733" s="108" t="s">
        <v>1880</v>
      </c>
      <c r="E1733" s="108" t="s">
        <v>970</v>
      </c>
      <c r="F1733" s="108" t="s">
        <v>7739</v>
      </c>
      <c r="G1733" s="108" t="s">
        <v>7740</v>
      </c>
      <c r="H1733" s="108" t="s">
        <v>7741</v>
      </c>
    </row>
    <row r="1734" spans="1:8" x14ac:dyDescent="0.3">
      <c r="A1734" s="108" t="s">
        <v>7742</v>
      </c>
      <c r="B1734" s="108" t="s">
        <v>967</v>
      </c>
      <c r="C1734" s="108" t="s">
        <v>6753</v>
      </c>
      <c r="D1734" s="108" t="s">
        <v>1880</v>
      </c>
      <c r="E1734" s="108" t="s">
        <v>970</v>
      </c>
      <c r="F1734" s="108" t="s">
        <v>7743</v>
      </c>
      <c r="G1734" s="108" t="s">
        <v>7744</v>
      </c>
      <c r="H1734" s="108" t="s">
        <v>7745</v>
      </c>
    </row>
    <row r="1735" spans="1:8" x14ac:dyDescent="0.3">
      <c r="A1735" s="108" t="s">
        <v>7746</v>
      </c>
      <c r="B1735" s="108" t="s">
        <v>967</v>
      </c>
      <c r="C1735" s="108" t="s">
        <v>6753</v>
      </c>
      <c r="D1735" s="108" t="s">
        <v>1880</v>
      </c>
      <c r="E1735" s="108" t="s">
        <v>970</v>
      </c>
      <c r="F1735" s="108" t="s">
        <v>7747</v>
      </c>
      <c r="G1735" s="108" t="s">
        <v>7748</v>
      </c>
      <c r="H1735" s="108" t="s">
        <v>7749</v>
      </c>
    </row>
    <row r="1736" spans="1:8" x14ac:dyDescent="0.3">
      <c r="A1736" s="108" t="s">
        <v>7750</v>
      </c>
      <c r="B1736" s="108" t="s">
        <v>967</v>
      </c>
      <c r="C1736" s="108" t="s">
        <v>6753</v>
      </c>
      <c r="D1736" s="108" t="s">
        <v>1880</v>
      </c>
      <c r="E1736" s="108" t="s">
        <v>970</v>
      </c>
      <c r="F1736" s="108" t="s">
        <v>7751</v>
      </c>
      <c r="G1736" s="108" t="s">
        <v>7752</v>
      </c>
      <c r="H1736" s="108" t="s">
        <v>7753</v>
      </c>
    </row>
    <row r="1737" spans="1:8" x14ac:dyDescent="0.3">
      <c r="A1737" s="108" t="s">
        <v>7754</v>
      </c>
      <c r="B1737" s="108" t="s">
        <v>967</v>
      </c>
      <c r="C1737" s="108" t="s">
        <v>6753</v>
      </c>
      <c r="D1737" s="108" t="s">
        <v>1880</v>
      </c>
      <c r="E1737" s="108" t="s">
        <v>970</v>
      </c>
      <c r="F1737" s="108" t="s">
        <v>7755</v>
      </c>
      <c r="G1737" s="108" t="s">
        <v>7756</v>
      </c>
      <c r="H1737" s="108" t="s">
        <v>7757</v>
      </c>
    </row>
    <row r="1738" spans="1:8" x14ac:dyDescent="0.3">
      <c r="A1738" s="108" t="s">
        <v>7758</v>
      </c>
      <c r="B1738" s="108" t="s">
        <v>967</v>
      </c>
      <c r="C1738" s="108" t="s">
        <v>6753</v>
      </c>
      <c r="D1738" s="108" t="s">
        <v>1880</v>
      </c>
      <c r="E1738" s="108" t="s">
        <v>970</v>
      </c>
      <c r="F1738" s="108" t="s">
        <v>7759</v>
      </c>
      <c r="G1738" s="108" t="s">
        <v>7760</v>
      </c>
      <c r="H1738" s="108" t="s">
        <v>7209</v>
      </c>
    </row>
    <row r="1739" spans="1:8" x14ac:dyDescent="0.3">
      <c r="A1739" s="108" t="s">
        <v>7761</v>
      </c>
      <c r="B1739" s="108" t="s">
        <v>967</v>
      </c>
      <c r="C1739" s="108" t="s">
        <v>6753</v>
      </c>
      <c r="D1739" s="108" t="s">
        <v>1880</v>
      </c>
      <c r="E1739" s="108" t="s">
        <v>970</v>
      </c>
      <c r="F1739" s="108" t="s">
        <v>7762</v>
      </c>
      <c r="G1739" s="108" t="s">
        <v>7763</v>
      </c>
      <c r="H1739" s="108" t="s">
        <v>7764</v>
      </c>
    </row>
    <row r="1740" spans="1:8" x14ac:dyDescent="0.3">
      <c r="A1740" s="108" t="s">
        <v>7765</v>
      </c>
      <c r="B1740" s="108" t="s">
        <v>967</v>
      </c>
      <c r="C1740" s="108" t="s">
        <v>6753</v>
      </c>
      <c r="D1740" s="108" t="s">
        <v>1880</v>
      </c>
      <c r="E1740" s="108" t="s">
        <v>970</v>
      </c>
      <c r="F1740" s="108" t="s">
        <v>7766</v>
      </c>
      <c r="G1740" s="108" t="s">
        <v>7767</v>
      </c>
      <c r="H1740" s="108" t="s">
        <v>7768</v>
      </c>
    </row>
    <row r="1741" spans="1:8" x14ac:dyDescent="0.3">
      <c r="A1741" s="108" t="s">
        <v>7769</v>
      </c>
      <c r="B1741" s="108" t="s">
        <v>967</v>
      </c>
      <c r="C1741" s="108" t="s">
        <v>6753</v>
      </c>
      <c r="D1741" s="108" t="s">
        <v>1880</v>
      </c>
      <c r="E1741" s="108" t="s">
        <v>970</v>
      </c>
      <c r="F1741" s="108" t="s">
        <v>7770</v>
      </c>
      <c r="G1741" s="108" t="s">
        <v>7771</v>
      </c>
      <c r="H1741" s="108" t="s">
        <v>7772</v>
      </c>
    </row>
    <row r="1742" spans="1:8" x14ac:dyDescent="0.3">
      <c r="A1742" s="108" t="s">
        <v>7773</v>
      </c>
      <c r="B1742" s="108" t="s">
        <v>967</v>
      </c>
      <c r="C1742" s="108" t="s">
        <v>6753</v>
      </c>
      <c r="D1742" s="108" t="s">
        <v>1880</v>
      </c>
      <c r="E1742" s="108" t="s">
        <v>970</v>
      </c>
      <c r="F1742" s="108" t="s">
        <v>7774</v>
      </c>
      <c r="G1742" s="108" t="s">
        <v>7775</v>
      </c>
      <c r="H1742" s="108" t="s">
        <v>7776</v>
      </c>
    </row>
    <row r="1743" spans="1:8" x14ac:dyDescent="0.3">
      <c r="A1743" s="108" t="s">
        <v>7777</v>
      </c>
      <c r="B1743" s="108" t="s">
        <v>967</v>
      </c>
      <c r="C1743" s="108" t="s">
        <v>6753</v>
      </c>
      <c r="D1743" s="108" t="s">
        <v>1880</v>
      </c>
      <c r="E1743" s="108" t="s">
        <v>970</v>
      </c>
      <c r="F1743" s="108" t="s">
        <v>7778</v>
      </c>
      <c r="G1743" s="108" t="s">
        <v>7779</v>
      </c>
      <c r="H1743" s="108" t="s">
        <v>7780</v>
      </c>
    </row>
    <row r="1744" spans="1:8" x14ac:dyDescent="0.3">
      <c r="A1744" s="108" t="s">
        <v>7781</v>
      </c>
      <c r="B1744" s="108" t="s">
        <v>967</v>
      </c>
      <c r="C1744" s="108" t="s">
        <v>6753</v>
      </c>
      <c r="D1744" s="108" t="s">
        <v>1880</v>
      </c>
      <c r="E1744" s="108" t="s">
        <v>970</v>
      </c>
      <c r="F1744" s="108" t="s">
        <v>7782</v>
      </c>
      <c r="G1744" s="108" t="s">
        <v>7783</v>
      </c>
      <c r="H1744" s="108" t="s">
        <v>7784</v>
      </c>
    </row>
    <row r="1745" spans="1:8" x14ac:dyDescent="0.3">
      <c r="A1745" s="108" t="s">
        <v>7785</v>
      </c>
      <c r="B1745" s="108" t="s">
        <v>967</v>
      </c>
      <c r="C1745" s="108" t="s">
        <v>6753</v>
      </c>
      <c r="D1745" s="108" t="s">
        <v>1880</v>
      </c>
      <c r="E1745" s="108" t="s">
        <v>970</v>
      </c>
      <c r="F1745" s="108" t="s">
        <v>7786</v>
      </c>
      <c r="G1745" s="108" t="s">
        <v>7787</v>
      </c>
      <c r="H1745" s="108" t="s">
        <v>7788</v>
      </c>
    </row>
    <row r="1746" spans="1:8" x14ac:dyDescent="0.3">
      <c r="A1746" s="108" t="s">
        <v>7789</v>
      </c>
      <c r="B1746" s="108" t="s">
        <v>967</v>
      </c>
      <c r="C1746" s="108" t="s">
        <v>6753</v>
      </c>
      <c r="D1746" s="108" t="s">
        <v>1880</v>
      </c>
      <c r="E1746" s="108" t="s">
        <v>970</v>
      </c>
      <c r="F1746" s="108" t="s">
        <v>7790</v>
      </c>
      <c r="G1746" s="108" t="s">
        <v>7791</v>
      </c>
      <c r="H1746" s="108" t="s">
        <v>7792</v>
      </c>
    </row>
    <row r="1747" spans="1:8" x14ac:dyDescent="0.3">
      <c r="A1747" s="108" t="s">
        <v>7793</v>
      </c>
      <c r="B1747" s="108" t="s">
        <v>967</v>
      </c>
      <c r="C1747" s="108" t="s">
        <v>6753</v>
      </c>
      <c r="D1747" s="108" t="s">
        <v>1880</v>
      </c>
      <c r="E1747" s="108" t="s">
        <v>970</v>
      </c>
      <c r="F1747" s="108" t="s">
        <v>7794</v>
      </c>
      <c r="G1747" s="108" t="s">
        <v>7795</v>
      </c>
      <c r="H1747" s="108" t="s">
        <v>6794</v>
      </c>
    </row>
    <row r="1748" spans="1:8" x14ac:dyDescent="0.3">
      <c r="A1748" s="108" t="s">
        <v>7796</v>
      </c>
      <c r="B1748" s="108" t="s">
        <v>967</v>
      </c>
      <c r="C1748" s="108" t="s">
        <v>6753</v>
      </c>
      <c r="D1748" s="108" t="s">
        <v>1880</v>
      </c>
      <c r="E1748" s="108" t="s">
        <v>970</v>
      </c>
      <c r="F1748" s="108" t="s">
        <v>7797</v>
      </c>
      <c r="G1748" s="108" t="s">
        <v>7798</v>
      </c>
      <c r="H1748" s="108" t="s">
        <v>7799</v>
      </c>
    </row>
    <row r="1749" spans="1:8" x14ac:dyDescent="0.3">
      <c r="A1749" s="108" t="s">
        <v>7800</v>
      </c>
      <c r="B1749" s="108" t="s">
        <v>967</v>
      </c>
      <c r="C1749" s="108" t="s">
        <v>6753</v>
      </c>
      <c r="D1749" s="108" t="s">
        <v>1880</v>
      </c>
      <c r="E1749" s="108" t="s">
        <v>970</v>
      </c>
      <c r="F1749" s="108" t="s">
        <v>7801</v>
      </c>
      <c r="G1749" s="108" t="s">
        <v>7802</v>
      </c>
      <c r="H1749" s="108" t="s">
        <v>7788</v>
      </c>
    </row>
    <row r="1750" spans="1:8" x14ac:dyDescent="0.3">
      <c r="A1750" s="108" t="s">
        <v>7803</v>
      </c>
      <c r="B1750" s="108" t="s">
        <v>967</v>
      </c>
      <c r="C1750" s="108" t="s">
        <v>6753</v>
      </c>
      <c r="D1750" s="108" t="s">
        <v>1880</v>
      </c>
      <c r="E1750" s="108" t="s">
        <v>970</v>
      </c>
      <c r="F1750" s="108" t="s">
        <v>7804</v>
      </c>
      <c r="G1750" s="108" t="s">
        <v>7805</v>
      </c>
      <c r="H1750" s="108" t="s">
        <v>7806</v>
      </c>
    </row>
    <row r="1751" spans="1:8" x14ac:dyDescent="0.3">
      <c r="A1751" s="108" t="s">
        <v>7807</v>
      </c>
      <c r="B1751" s="108" t="s">
        <v>967</v>
      </c>
      <c r="C1751" s="108" t="s">
        <v>6753</v>
      </c>
      <c r="D1751" s="108" t="s">
        <v>1880</v>
      </c>
      <c r="E1751" s="108" t="s">
        <v>970</v>
      </c>
      <c r="F1751" s="108" t="s">
        <v>7808</v>
      </c>
      <c r="G1751" s="108" t="s">
        <v>7809</v>
      </c>
      <c r="H1751" s="108" t="s">
        <v>7810</v>
      </c>
    </row>
    <row r="1752" spans="1:8" x14ac:dyDescent="0.3">
      <c r="A1752" s="108" t="s">
        <v>7811</v>
      </c>
      <c r="B1752" s="108" t="s">
        <v>967</v>
      </c>
      <c r="C1752" s="108" t="s">
        <v>6753</v>
      </c>
      <c r="D1752" s="108" t="s">
        <v>1880</v>
      </c>
      <c r="E1752" s="108" t="s">
        <v>970</v>
      </c>
      <c r="F1752" s="108" t="s">
        <v>7812</v>
      </c>
      <c r="G1752" s="108" t="s">
        <v>7813</v>
      </c>
      <c r="H1752" s="108" t="s">
        <v>7814</v>
      </c>
    </row>
    <row r="1753" spans="1:8" x14ac:dyDescent="0.3">
      <c r="A1753" s="108" t="s">
        <v>7815</v>
      </c>
      <c r="B1753" s="108" t="s">
        <v>967</v>
      </c>
      <c r="C1753" s="108" t="s">
        <v>6753</v>
      </c>
      <c r="D1753" s="108" t="s">
        <v>1880</v>
      </c>
      <c r="E1753" s="108" t="s">
        <v>970</v>
      </c>
      <c r="F1753" s="108" t="s">
        <v>7816</v>
      </c>
      <c r="G1753" s="108" t="s">
        <v>7817</v>
      </c>
      <c r="H1753" s="108" t="s">
        <v>7818</v>
      </c>
    </row>
    <row r="1754" spans="1:8" x14ac:dyDescent="0.3">
      <c r="A1754" s="108" t="s">
        <v>7819</v>
      </c>
      <c r="B1754" s="108" t="s">
        <v>967</v>
      </c>
      <c r="C1754" s="108" t="s">
        <v>6753</v>
      </c>
      <c r="D1754" s="108" t="s">
        <v>1880</v>
      </c>
      <c r="E1754" s="108" t="s">
        <v>970</v>
      </c>
      <c r="F1754" s="108" t="s">
        <v>7820</v>
      </c>
      <c r="G1754" s="108" t="s">
        <v>7821</v>
      </c>
      <c r="H1754" s="108" t="s">
        <v>7822</v>
      </c>
    </row>
    <row r="1755" spans="1:8" x14ac:dyDescent="0.3">
      <c r="A1755" s="108" t="s">
        <v>7823</v>
      </c>
      <c r="B1755" s="108" t="s">
        <v>967</v>
      </c>
      <c r="C1755" s="108" t="s">
        <v>6753</v>
      </c>
      <c r="D1755" s="108" t="s">
        <v>1880</v>
      </c>
      <c r="E1755" s="108" t="s">
        <v>970</v>
      </c>
      <c r="F1755" s="108" t="s">
        <v>7824</v>
      </c>
      <c r="G1755" s="108" t="s">
        <v>7825</v>
      </c>
      <c r="H1755" s="108" t="s">
        <v>7826</v>
      </c>
    </row>
    <row r="1756" spans="1:8" x14ac:dyDescent="0.3">
      <c r="A1756" s="108" t="s">
        <v>7827</v>
      </c>
      <c r="B1756" s="108" t="s">
        <v>967</v>
      </c>
      <c r="C1756" s="108" t="s">
        <v>6753</v>
      </c>
      <c r="D1756" s="108" t="s">
        <v>1880</v>
      </c>
      <c r="E1756" s="108" t="s">
        <v>970</v>
      </c>
      <c r="F1756" s="108" t="s">
        <v>7828</v>
      </c>
      <c r="G1756" s="108" t="s">
        <v>7829</v>
      </c>
      <c r="H1756" s="108" t="s">
        <v>7830</v>
      </c>
    </row>
    <row r="1757" spans="1:8" x14ac:dyDescent="0.3">
      <c r="A1757" s="108" t="s">
        <v>7831</v>
      </c>
      <c r="B1757" s="108" t="s">
        <v>967</v>
      </c>
      <c r="C1757" s="108" t="s">
        <v>6753</v>
      </c>
      <c r="D1757" s="108" t="s">
        <v>1880</v>
      </c>
      <c r="E1757" s="108" t="s">
        <v>970</v>
      </c>
      <c r="F1757" s="108" t="s">
        <v>7832</v>
      </c>
      <c r="G1757" s="108" t="s">
        <v>7833</v>
      </c>
      <c r="H1757" s="108" t="s">
        <v>7834</v>
      </c>
    </row>
    <row r="1758" spans="1:8" x14ac:dyDescent="0.3">
      <c r="A1758" s="108" t="s">
        <v>7835</v>
      </c>
      <c r="B1758" s="108" t="s">
        <v>967</v>
      </c>
      <c r="C1758" s="108" t="s">
        <v>6753</v>
      </c>
      <c r="D1758" s="108" t="s">
        <v>1880</v>
      </c>
      <c r="E1758" s="108" t="s">
        <v>970</v>
      </c>
      <c r="F1758" s="108" t="s">
        <v>7836</v>
      </c>
      <c r="G1758" s="108" t="s">
        <v>7837</v>
      </c>
      <c r="H1758" s="108" t="s">
        <v>7838</v>
      </c>
    </row>
    <row r="1759" spans="1:8" x14ac:dyDescent="0.3">
      <c r="A1759" s="108" t="s">
        <v>7839</v>
      </c>
      <c r="B1759" s="108" t="s">
        <v>967</v>
      </c>
      <c r="C1759" s="108" t="s">
        <v>6753</v>
      </c>
      <c r="D1759" s="108" t="s">
        <v>1880</v>
      </c>
      <c r="E1759" s="108" t="s">
        <v>970</v>
      </c>
      <c r="F1759" s="108" t="s">
        <v>7840</v>
      </c>
      <c r="G1759" s="108" t="s">
        <v>7841</v>
      </c>
      <c r="H1759" s="108" t="s">
        <v>7842</v>
      </c>
    </row>
    <row r="1760" spans="1:8" x14ac:dyDescent="0.3">
      <c r="A1760" s="108" t="s">
        <v>7843</v>
      </c>
      <c r="B1760" s="108" t="s">
        <v>967</v>
      </c>
      <c r="C1760" s="108" t="s">
        <v>6753</v>
      </c>
      <c r="D1760" s="108" t="s">
        <v>1880</v>
      </c>
      <c r="E1760" s="108" t="s">
        <v>970</v>
      </c>
      <c r="F1760" s="108" t="s">
        <v>7844</v>
      </c>
      <c r="G1760" s="108" t="s">
        <v>7845</v>
      </c>
      <c r="H1760" s="108" t="s">
        <v>7846</v>
      </c>
    </row>
    <row r="1761" spans="1:8" x14ac:dyDescent="0.3">
      <c r="A1761" s="108" t="s">
        <v>7847</v>
      </c>
      <c r="B1761" s="108" t="s">
        <v>967</v>
      </c>
      <c r="C1761" s="108" t="s">
        <v>6753</v>
      </c>
      <c r="D1761" s="108" t="s">
        <v>1880</v>
      </c>
      <c r="E1761" s="108" t="s">
        <v>970</v>
      </c>
      <c r="F1761" s="108" t="s">
        <v>7848</v>
      </c>
      <c r="G1761" s="108" t="s">
        <v>7849</v>
      </c>
      <c r="H1761" s="108" t="s">
        <v>6810</v>
      </c>
    </row>
    <row r="1762" spans="1:8" x14ac:dyDescent="0.3">
      <c r="A1762" s="108" t="s">
        <v>7850</v>
      </c>
      <c r="B1762" s="108" t="s">
        <v>967</v>
      </c>
      <c r="C1762" s="108" t="s">
        <v>6753</v>
      </c>
      <c r="D1762" s="108" t="s">
        <v>1880</v>
      </c>
      <c r="E1762" s="108" t="s">
        <v>970</v>
      </c>
      <c r="F1762" s="108" t="s">
        <v>7851</v>
      </c>
      <c r="G1762" s="108" t="s">
        <v>7852</v>
      </c>
      <c r="H1762" s="108" t="s">
        <v>7853</v>
      </c>
    </row>
    <row r="1763" spans="1:8" x14ac:dyDescent="0.3">
      <c r="A1763" s="108" t="s">
        <v>7854</v>
      </c>
      <c r="B1763" s="108" t="s">
        <v>967</v>
      </c>
      <c r="C1763" s="108" t="s">
        <v>6753</v>
      </c>
      <c r="D1763" s="108" t="s">
        <v>1880</v>
      </c>
      <c r="E1763" s="108" t="s">
        <v>970</v>
      </c>
      <c r="F1763" s="108" t="s">
        <v>7855</v>
      </c>
      <c r="G1763" s="108" t="s">
        <v>7856</v>
      </c>
      <c r="H1763" s="108" t="s">
        <v>6874</v>
      </c>
    </row>
    <row r="1764" spans="1:8" x14ac:dyDescent="0.3">
      <c r="A1764" s="108" t="s">
        <v>7857</v>
      </c>
      <c r="B1764" s="108" t="s">
        <v>967</v>
      </c>
      <c r="C1764" s="108" t="s">
        <v>6753</v>
      </c>
      <c r="D1764" s="108" t="s">
        <v>1880</v>
      </c>
      <c r="E1764" s="108" t="s">
        <v>970</v>
      </c>
      <c r="F1764" s="108" t="s">
        <v>7858</v>
      </c>
      <c r="G1764" s="108" t="s">
        <v>7859</v>
      </c>
      <c r="H1764" s="108" t="s">
        <v>6764</v>
      </c>
    </row>
    <row r="1765" spans="1:8" x14ac:dyDescent="0.3">
      <c r="A1765" s="108" t="s">
        <v>7860</v>
      </c>
      <c r="B1765" s="108" t="s">
        <v>967</v>
      </c>
      <c r="C1765" s="108" t="s">
        <v>6753</v>
      </c>
      <c r="D1765" s="108" t="s">
        <v>1880</v>
      </c>
      <c r="E1765" s="108" t="s">
        <v>970</v>
      </c>
      <c r="F1765" s="108" t="s">
        <v>7861</v>
      </c>
      <c r="G1765" s="108" t="s">
        <v>7862</v>
      </c>
      <c r="H1765" s="108" t="s">
        <v>7863</v>
      </c>
    </row>
    <row r="1766" spans="1:8" x14ac:dyDescent="0.3">
      <c r="A1766" s="108" t="s">
        <v>7864</v>
      </c>
      <c r="B1766" s="108" t="s">
        <v>967</v>
      </c>
      <c r="C1766" s="108" t="s">
        <v>6753</v>
      </c>
      <c r="D1766" s="108" t="s">
        <v>1880</v>
      </c>
      <c r="E1766" s="108" t="s">
        <v>970</v>
      </c>
      <c r="F1766" s="108" t="s">
        <v>7865</v>
      </c>
      <c r="G1766" s="108" t="s">
        <v>7866</v>
      </c>
      <c r="H1766" s="108" t="s">
        <v>7867</v>
      </c>
    </row>
    <row r="1767" spans="1:8" x14ac:dyDescent="0.3">
      <c r="A1767" s="108" t="s">
        <v>7868</v>
      </c>
      <c r="B1767" s="108" t="s">
        <v>967</v>
      </c>
      <c r="C1767" s="108" t="s">
        <v>6753</v>
      </c>
      <c r="D1767" s="108" t="s">
        <v>1880</v>
      </c>
      <c r="E1767" s="108" t="s">
        <v>970</v>
      </c>
      <c r="F1767" s="108" t="s">
        <v>7869</v>
      </c>
      <c r="G1767" s="108" t="s">
        <v>7870</v>
      </c>
      <c r="H1767" s="108" t="s">
        <v>6878</v>
      </c>
    </row>
    <row r="1768" spans="1:8" x14ac:dyDescent="0.3">
      <c r="A1768" s="108" t="s">
        <v>7871</v>
      </c>
      <c r="B1768" s="108" t="s">
        <v>967</v>
      </c>
      <c r="C1768" s="108" t="s">
        <v>6753</v>
      </c>
      <c r="D1768" s="108" t="s">
        <v>1880</v>
      </c>
      <c r="E1768" s="108" t="s">
        <v>970</v>
      </c>
      <c r="F1768" s="108" t="s">
        <v>7872</v>
      </c>
      <c r="G1768" s="108" t="s">
        <v>7873</v>
      </c>
      <c r="H1768" s="108" t="s">
        <v>7874</v>
      </c>
    </row>
    <row r="1769" spans="1:8" x14ac:dyDescent="0.3">
      <c r="A1769" s="108" t="s">
        <v>7875</v>
      </c>
      <c r="B1769" s="108" t="s">
        <v>967</v>
      </c>
      <c r="C1769" s="108" t="s">
        <v>6753</v>
      </c>
      <c r="D1769" s="108" t="s">
        <v>1880</v>
      </c>
      <c r="E1769" s="108" t="s">
        <v>970</v>
      </c>
      <c r="F1769" s="108" t="s">
        <v>7876</v>
      </c>
      <c r="G1769" s="108" t="s">
        <v>7877</v>
      </c>
      <c r="H1769" s="108" t="s">
        <v>7878</v>
      </c>
    </row>
    <row r="1770" spans="1:8" x14ac:dyDescent="0.3">
      <c r="A1770" s="108" t="s">
        <v>7879</v>
      </c>
      <c r="B1770" s="108" t="s">
        <v>967</v>
      </c>
      <c r="C1770" s="108" t="s">
        <v>6753</v>
      </c>
      <c r="D1770" s="108" t="s">
        <v>1880</v>
      </c>
      <c r="E1770" s="108" t="s">
        <v>970</v>
      </c>
      <c r="F1770" s="108" t="s">
        <v>7880</v>
      </c>
      <c r="G1770" s="108" t="s">
        <v>7881</v>
      </c>
      <c r="H1770" s="108" t="s">
        <v>7882</v>
      </c>
    </row>
    <row r="1771" spans="1:8" x14ac:dyDescent="0.3">
      <c r="A1771" s="108" t="s">
        <v>7883</v>
      </c>
      <c r="B1771" s="108" t="s">
        <v>967</v>
      </c>
      <c r="C1771" s="108" t="s">
        <v>6753</v>
      </c>
      <c r="D1771" s="108" t="s">
        <v>1880</v>
      </c>
      <c r="E1771" s="108" t="s">
        <v>970</v>
      </c>
      <c r="F1771" s="108" t="s">
        <v>7884</v>
      </c>
      <c r="G1771" s="108" t="s">
        <v>7885</v>
      </c>
      <c r="H1771" s="108" t="s">
        <v>7886</v>
      </c>
    </row>
    <row r="1772" spans="1:8" x14ac:dyDescent="0.3">
      <c r="A1772" s="108" t="s">
        <v>7887</v>
      </c>
      <c r="B1772" s="108" t="s">
        <v>967</v>
      </c>
      <c r="C1772" s="108" t="s">
        <v>6753</v>
      </c>
      <c r="D1772" s="108" t="s">
        <v>1880</v>
      </c>
      <c r="E1772" s="108" t="s">
        <v>970</v>
      </c>
      <c r="F1772" s="108" t="s">
        <v>7888</v>
      </c>
      <c r="G1772" s="108" t="s">
        <v>7889</v>
      </c>
      <c r="H1772" s="108" t="s">
        <v>7890</v>
      </c>
    </row>
    <row r="1773" spans="1:8" x14ac:dyDescent="0.3">
      <c r="A1773" s="108" t="s">
        <v>7891</v>
      </c>
      <c r="B1773" s="108" t="s">
        <v>967</v>
      </c>
      <c r="C1773" s="108" t="s">
        <v>6753</v>
      </c>
      <c r="D1773" s="108" t="s">
        <v>1880</v>
      </c>
      <c r="E1773" s="108" t="s">
        <v>970</v>
      </c>
      <c r="F1773" s="108" t="s">
        <v>7892</v>
      </c>
      <c r="G1773" s="108" t="s">
        <v>7893</v>
      </c>
      <c r="H1773" s="108" t="s">
        <v>7894</v>
      </c>
    </row>
    <row r="1774" spans="1:8" x14ac:dyDescent="0.3">
      <c r="A1774" s="108" t="s">
        <v>7895</v>
      </c>
      <c r="B1774" s="108" t="s">
        <v>967</v>
      </c>
      <c r="C1774" s="108" t="s">
        <v>6753</v>
      </c>
      <c r="D1774" s="108" t="s">
        <v>1880</v>
      </c>
      <c r="E1774" s="108" t="s">
        <v>970</v>
      </c>
      <c r="F1774" s="108" t="s">
        <v>7896</v>
      </c>
      <c r="G1774" s="108" t="s">
        <v>7897</v>
      </c>
      <c r="H1774" s="108" t="s">
        <v>7898</v>
      </c>
    </row>
    <row r="1775" spans="1:8" x14ac:dyDescent="0.3">
      <c r="A1775" s="108" t="s">
        <v>7899</v>
      </c>
      <c r="B1775" s="108" t="s">
        <v>967</v>
      </c>
      <c r="C1775" s="108" t="s">
        <v>6753</v>
      </c>
      <c r="D1775" s="108" t="s">
        <v>1880</v>
      </c>
      <c r="E1775" s="108" t="s">
        <v>970</v>
      </c>
      <c r="F1775" s="108" t="s">
        <v>7900</v>
      </c>
      <c r="G1775" s="108" t="s">
        <v>7901</v>
      </c>
      <c r="H1775" s="108" t="s">
        <v>7902</v>
      </c>
    </row>
    <row r="1776" spans="1:8" x14ac:dyDescent="0.3">
      <c r="A1776" s="108" t="s">
        <v>7903</v>
      </c>
      <c r="B1776" s="108" t="s">
        <v>967</v>
      </c>
      <c r="C1776" s="108" t="s">
        <v>6753</v>
      </c>
      <c r="D1776" s="108" t="s">
        <v>1880</v>
      </c>
      <c r="E1776" s="108" t="s">
        <v>970</v>
      </c>
      <c r="F1776" s="108" t="s">
        <v>7904</v>
      </c>
      <c r="G1776" s="108" t="s">
        <v>7905</v>
      </c>
      <c r="H1776" s="108" t="s">
        <v>7906</v>
      </c>
    </row>
    <row r="1777" spans="1:8" x14ac:dyDescent="0.3">
      <c r="A1777" s="108" t="s">
        <v>7907</v>
      </c>
      <c r="B1777" s="108" t="s">
        <v>967</v>
      </c>
      <c r="C1777" s="108" t="s">
        <v>6753</v>
      </c>
      <c r="D1777" s="108" t="s">
        <v>1880</v>
      </c>
      <c r="E1777" s="108" t="s">
        <v>970</v>
      </c>
      <c r="F1777" s="108" t="s">
        <v>7908</v>
      </c>
      <c r="G1777" s="108" t="s">
        <v>7909</v>
      </c>
      <c r="H1777" s="108" t="s">
        <v>6890</v>
      </c>
    </row>
    <row r="1778" spans="1:8" x14ac:dyDescent="0.3">
      <c r="A1778" s="108" t="s">
        <v>7910</v>
      </c>
      <c r="B1778" s="108" t="s">
        <v>967</v>
      </c>
      <c r="C1778" s="108" t="s">
        <v>6753</v>
      </c>
      <c r="D1778" s="108" t="s">
        <v>1880</v>
      </c>
      <c r="E1778" s="108" t="s">
        <v>970</v>
      </c>
      <c r="F1778" s="108" t="s">
        <v>7911</v>
      </c>
      <c r="G1778" s="108" t="s">
        <v>7912</v>
      </c>
      <c r="H1778" s="108" t="s">
        <v>6878</v>
      </c>
    </row>
    <row r="1779" spans="1:8" x14ac:dyDescent="0.3">
      <c r="A1779" s="108" t="s">
        <v>7913</v>
      </c>
      <c r="B1779" s="108" t="s">
        <v>967</v>
      </c>
      <c r="C1779" s="108" t="s">
        <v>6753</v>
      </c>
      <c r="D1779" s="108" t="s">
        <v>1880</v>
      </c>
      <c r="E1779" s="108" t="s">
        <v>970</v>
      </c>
      <c r="F1779" s="108" t="s">
        <v>7914</v>
      </c>
      <c r="G1779" s="108" t="s">
        <v>7915</v>
      </c>
      <c r="H1779" s="108" t="s">
        <v>7916</v>
      </c>
    </row>
    <row r="1780" spans="1:8" x14ac:dyDescent="0.3">
      <c r="A1780" s="108" t="s">
        <v>7917</v>
      </c>
      <c r="B1780" s="108" t="s">
        <v>967</v>
      </c>
      <c r="C1780" s="108" t="s">
        <v>6753</v>
      </c>
      <c r="D1780" s="108" t="s">
        <v>1880</v>
      </c>
      <c r="E1780" s="108" t="s">
        <v>970</v>
      </c>
      <c r="F1780" s="108" t="s">
        <v>7918</v>
      </c>
      <c r="G1780" s="108" t="s">
        <v>7919</v>
      </c>
      <c r="H1780" s="108" t="s">
        <v>7920</v>
      </c>
    </row>
    <row r="1781" spans="1:8" x14ac:dyDescent="0.3">
      <c r="A1781" s="108" t="s">
        <v>7921</v>
      </c>
      <c r="B1781" s="108" t="s">
        <v>967</v>
      </c>
      <c r="C1781" s="108" t="s">
        <v>6753</v>
      </c>
      <c r="D1781" s="108" t="s">
        <v>1880</v>
      </c>
      <c r="E1781" s="108" t="s">
        <v>970</v>
      </c>
      <c r="F1781" s="108" t="s">
        <v>7922</v>
      </c>
      <c r="G1781" s="108" t="s">
        <v>7923</v>
      </c>
      <c r="H1781" s="108" t="s">
        <v>7924</v>
      </c>
    </row>
    <row r="1782" spans="1:8" x14ac:dyDescent="0.3">
      <c r="A1782" s="108" t="s">
        <v>7925</v>
      </c>
      <c r="B1782" s="108" t="s">
        <v>967</v>
      </c>
      <c r="C1782" s="108" t="s">
        <v>6753</v>
      </c>
      <c r="D1782" s="108" t="s">
        <v>1880</v>
      </c>
      <c r="E1782" s="108" t="s">
        <v>970</v>
      </c>
      <c r="F1782" s="108" t="s">
        <v>7926</v>
      </c>
      <c r="G1782" s="108" t="s">
        <v>7927</v>
      </c>
      <c r="H1782" s="108" t="s">
        <v>7928</v>
      </c>
    </row>
    <row r="1783" spans="1:8" x14ac:dyDescent="0.3">
      <c r="A1783" s="108" t="s">
        <v>7929</v>
      </c>
      <c r="B1783" s="108" t="s">
        <v>967</v>
      </c>
      <c r="C1783" s="108" t="s">
        <v>6753</v>
      </c>
      <c r="D1783" s="108" t="s">
        <v>1880</v>
      </c>
      <c r="E1783" s="108" t="s">
        <v>970</v>
      </c>
      <c r="F1783" s="108" t="s">
        <v>7930</v>
      </c>
      <c r="G1783" s="108" t="s">
        <v>7931</v>
      </c>
      <c r="H1783" s="108" t="s">
        <v>7932</v>
      </c>
    </row>
    <row r="1784" spans="1:8" x14ac:dyDescent="0.3">
      <c r="A1784" s="108" t="s">
        <v>7933</v>
      </c>
      <c r="B1784" s="108" t="s">
        <v>967</v>
      </c>
      <c r="C1784" s="108" t="s">
        <v>6753</v>
      </c>
      <c r="D1784" s="108" t="s">
        <v>1880</v>
      </c>
      <c r="E1784" s="108" t="s">
        <v>970</v>
      </c>
      <c r="F1784" s="108" t="s">
        <v>7934</v>
      </c>
      <c r="G1784" s="108" t="s">
        <v>7935</v>
      </c>
      <c r="H1784" s="108" t="s">
        <v>7936</v>
      </c>
    </row>
    <row r="1785" spans="1:8" x14ac:dyDescent="0.3">
      <c r="A1785" s="108" t="s">
        <v>7937</v>
      </c>
      <c r="B1785" s="108" t="s">
        <v>967</v>
      </c>
      <c r="C1785" s="108" t="s">
        <v>6753</v>
      </c>
      <c r="D1785" s="108" t="s">
        <v>1880</v>
      </c>
      <c r="E1785" s="108" t="s">
        <v>970</v>
      </c>
      <c r="F1785" s="108" t="s">
        <v>7938</v>
      </c>
      <c r="G1785" s="108" t="s">
        <v>7939</v>
      </c>
      <c r="H1785" s="108" t="s">
        <v>7936</v>
      </c>
    </row>
    <row r="1786" spans="1:8" x14ac:dyDescent="0.3">
      <c r="A1786" s="108" t="s">
        <v>7940</v>
      </c>
      <c r="B1786" s="108" t="s">
        <v>967</v>
      </c>
      <c r="C1786" s="108" t="s">
        <v>6753</v>
      </c>
      <c r="D1786" s="108" t="s">
        <v>1880</v>
      </c>
      <c r="E1786" s="108" t="s">
        <v>970</v>
      </c>
      <c r="F1786" s="108" t="s">
        <v>7941</v>
      </c>
      <c r="G1786" s="108" t="s">
        <v>7942</v>
      </c>
      <c r="H1786" s="108" t="s">
        <v>6870</v>
      </c>
    </row>
    <row r="1787" spans="1:8" x14ac:dyDescent="0.3">
      <c r="A1787" s="108" t="s">
        <v>7943</v>
      </c>
      <c r="B1787" s="108" t="s">
        <v>967</v>
      </c>
      <c r="C1787" s="108" t="s">
        <v>6753</v>
      </c>
      <c r="D1787" s="108" t="s">
        <v>1880</v>
      </c>
      <c r="E1787" s="108" t="s">
        <v>970</v>
      </c>
      <c r="F1787" s="108" t="s">
        <v>7944</v>
      </c>
      <c r="G1787" s="108" t="s">
        <v>7945</v>
      </c>
      <c r="H1787" s="108" t="s">
        <v>7946</v>
      </c>
    </row>
    <row r="1788" spans="1:8" x14ac:dyDescent="0.3">
      <c r="A1788" s="108" t="s">
        <v>7947</v>
      </c>
      <c r="B1788" s="108" t="s">
        <v>967</v>
      </c>
      <c r="C1788" s="108" t="s">
        <v>6753</v>
      </c>
      <c r="D1788" s="108" t="s">
        <v>1880</v>
      </c>
      <c r="E1788" s="108" t="s">
        <v>970</v>
      </c>
      <c r="F1788" s="108" t="s">
        <v>7948</v>
      </c>
      <c r="G1788" s="108" t="s">
        <v>7949</v>
      </c>
      <c r="H1788" s="108" t="s">
        <v>7950</v>
      </c>
    </row>
    <row r="1789" spans="1:8" x14ac:dyDescent="0.3">
      <c r="A1789" s="108" t="s">
        <v>7951</v>
      </c>
      <c r="B1789" s="108" t="s">
        <v>967</v>
      </c>
      <c r="C1789" s="108" t="s">
        <v>6753</v>
      </c>
      <c r="D1789" s="108" t="s">
        <v>1880</v>
      </c>
      <c r="E1789" s="108" t="s">
        <v>970</v>
      </c>
      <c r="F1789" s="108" t="s">
        <v>7952</v>
      </c>
      <c r="G1789" s="108" t="s">
        <v>7953</v>
      </c>
      <c r="H1789" s="108" t="s">
        <v>7954</v>
      </c>
    </row>
    <row r="1790" spans="1:8" x14ac:dyDescent="0.3">
      <c r="A1790" s="108" t="s">
        <v>7955</v>
      </c>
      <c r="B1790" s="108" t="s">
        <v>967</v>
      </c>
      <c r="C1790" s="108" t="s">
        <v>6753</v>
      </c>
      <c r="D1790" s="108" t="s">
        <v>1880</v>
      </c>
      <c r="E1790" s="108" t="s">
        <v>970</v>
      </c>
      <c r="F1790" s="108" t="s">
        <v>7956</v>
      </c>
      <c r="G1790" s="108" t="s">
        <v>7957</v>
      </c>
      <c r="H1790" s="108" t="s">
        <v>7958</v>
      </c>
    </row>
    <row r="1791" spans="1:8" x14ac:dyDescent="0.3">
      <c r="A1791" s="108" t="s">
        <v>7959</v>
      </c>
      <c r="B1791" s="108" t="s">
        <v>967</v>
      </c>
      <c r="C1791" s="108" t="s">
        <v>6753</v>
      </c>
      <c r="D1791" s="108" t="s">
        <v>1880</v>
      </c>
      <c r="E1791" s="108" t="s">
        <v>970</v>
      </c>
      <c r="F1791" s="108" t="s">
        <v>7960</v>
      </c>
      <c r="G1791" s="108" t="s">
        <v>7961</v>
      </c>
      <c r="H1791" s="108" t="s">
        <v>7962</v>
      </c>
    </row>
    <row r="1792" spans="1:8" x14ac:dyDescent="0.3">
      <c r="A1792" s="108" t="s">
        <v>7963</v>
      </c>
      <c r="B1792" s="108" t="s">
        <v>967</v>
      </c>
      <c r="C1792" s="108" t="s">
        <v>6753</v>
      </c>
      <c r="D1792" s="108" t="s">
        <v>1880</v>
      </c>
      <c r="E1792" s="108" t="s">
        <v>970</v>
      </c>
      <c r="F1792" s="108" t="s">
        <v>7964</v>
      </c>
      <c r="G1792" s="108" t="s">
        <v>7965</v>
      </c>
      <c r="H1792" s="108" t="s">
        <v>6862</v>
      </c>
    </row>
    <row r="1793" spans="1:8" x14ac:dyDescent="0.3">
      <c r="A1793" s="108" t="s">
        <v>7966</v>
      </c>
      <c r="B1793" s="108" t="s">
        <v>967</v>
      </c>
      <c r="C1793" s="108" t="s">
        <v>6753</v>
      </c>
      <c r="D1793" s="108" t="s">
        <v>1880</v>
      </c>
      <c r="E1793" s="108" t="s">
        <v>970</v>
      </c>
      <c r="F1793" s="108" t="s">
        <v>7967</v>
      </c>
      <c r="G1793" s="108" t="s">
        <v>7968</v>
      </c>
      <c r="H1793" s="108" t="s">
        <v>6866</v>
      </c>
    </row>
    <row r="1794" spans="1:8" x14ac:dyDescent="0.3">
      <c r="A1794" s="108" t="s">
        <v>7969</v>
      </c>
      <c r="B1794" s="108" t="s">
        <v>967</v>
      </c>
      <c r="C1794" s="108" t="s">
        <v>6753</v>
      </c>
      <c r="D1794" s="108" t="s">
        <v>1880</v>
      </c>
      <c r="E1794" s="108" t="s">
        <v>970</v>
      </c>
      <c r="F1794" s="108" t="s">
        <v>7970</v>
      </c>
      <c r="G1794" s="108" t="s">
        <v>7971</v>
      </c>
      <c r="H1794" s="108" t="s">
        <v>7972</v>
      </c>
    </row>
    <row r="1795" spans="1:8" x14ac:dyDescent="0.3">
      <c r="A1795" s="108" t="s">
        <v>7973</v>
      </c>
      <c r="B1795" s="108" t="s">
        <v>967</v>
      </c>
      <c r="C1795" s="108" t="s">
        <v>6753</v>
      </c>
      <c r="D1795" s="108" t="s">
        <v>1880</v>
      </c>
      <c r="E1795" s="108" t="s">
        <v>970</v>
      </c>
      <c r="F1795" s="108" t="s">
        <v>7974</v>
      </c>
      <c r="G1795" s="108" t="s">
        <v>7975</v>
      </c>
      <c r="H1795" s="108" t="s">
        <v>7976</v>
      </c>
    </row>
    <row r="1796" spans="1:8" x14ac:dyDescent="0.3">
      <c r="A1796" s="108" t="s">
        <v>7977</v>
      </c>
      <c r="B1796" s="108" t="s">
        <v>967</v>
      </c>
      <c r="C1796" s="108" t="s">
        <v>6753</v>
      </c>
      <c r="D1796" s="108" t="s">
        <v>1880</v>
      </c>
      <c r="E1796" s="108" t="s">
        <v>970</v>
      </c>
      <c r="F1796" s="108" t="s">
        <v>7978</v>
      </c>
      <c r="G1796" s="108" t="s">
        <v>7979</v>
      </c>
      <c r="H1796" s="108" t="s">
        <v>7980</v>
      </c>
    </row>
    <row r="1797" spans="1:8" x14ac:dyDescent="0.3">
      <c r="A1797" s="108" t="s">
        <v>7981</v>
      </c>
      <c r="B1797" s="108" t="s">
        <v>967</v>
      </c>
      <c r="C1797" s="108" t="s">
        <v>6753</v>
      </c>
      <c r="D1797" s="108" t="s">
        <v>1880</v>
      </c>
      <c r="E1797" s="108" t="s">
        <v>970</v>
      </c>
      <c r="F1797" s="108" t="s">
        <v>7982</v>
      </c>
      <c r="G1797" s="108" t="s">
        <v>7983</v>
      </c>
      <c r="H1797" s="108" t="s">
        <v>7984</v>
      </c>
    </row>
    <row r="1798" spans="1:8" x14ac:dyDescent="0.3">
      <c r="A1798" s="108" t="s">
        <v>7985</v>
      </c>
      <c r="B1798" s="108" t="s">
        <v>967</v>
      </c>
      <c r="C1798" s="108" t="s">
        <v>6753</v>
      </c>
      <c r="D1798" s="108" t="s">
        <v>1880</v>
      </c>
      <c r="E1798" s="108" t="s">
        <v>970</v>
      </c>
      <c r="F1798" s="108" t="s">
        <v>7986</v>
      </c>
      <c r="G1798" s="108" t="s">
        <v>7987</v>
      </c>
      <c r="H1798" s="108" t="s">
        <v>7988</v>
      </c>
    </row>
    <row r="1799" spans="1:8" x14ac:dyDescent="0.3">
      <c r="A1799" s="108" t="s">
        <v>7989</v>
      </c>
      <c r="B1799" s="108" t="s">
        <v>967</v>
      </c>
      <c r="C1799" s="108" t="s">
        <v>6753</v>
      </c>
      <c r="D1799" s="108" t="s">
        <v>1880</v>
      </c>
      <c r="E1799" s="108" t="s">
        <v>970</v>
      </c>
      <c r="F1799" s="108" t="s">
        <v>7990</v>
      </c>
      <c r="G1799" s="108" t="s">
        <v>7991</v>
      </c>
      <c r="H1799" s="108" t="s">
        <v>7992</v>
      </c>
    </row>
    <row r="1800" spans="1:8" x14ac:dyDescent="0.3">
      <c r="A1800" s="108" t="s">
        <v>7993</v>
      </c>
      <c r="B1800" s="108" t="s">
        <v>967</v>
      </c>
      <c r="C1800" s="108" t="s">
        <v>6753</v>
      </c>
      <c r="D1800" s="108" t="s">
        <v>1880</v>
      </c>
      <c r="E1800" s="108" t="s">
        <v>970</v>
      </c>
      <c r="F1800" s="108" t="s">
        <v>7994</v>
      </c>
      <c r="G1800" s="108" t="s">
        <v>7995</v>
      </c>
      <c r="H1800" s="108" t="s">
        <v>7996</v>
      </c>
    </row>
    <row r="1801" spans="1:8" x14ac:dyDescent="0.3">
      <c r="A1801" s="108" t="s">
        <v>7997</v>
      </c>
      <c r="B1801" s="108" t="s">
        <v>967</v>
      </c>
      <c r="C1801" s="108" t="s">
        <v>6753</v>
      </c>
      <c r="D1801" s="108" t="s">
        <v>1880</v>
      </c>
      <c r="E1801" s="108" t="s">
        <v>970</v>
      </c>
      <c r="F1801" s="108" t="s">
        <v>7998</v>
      </c>
      <c r="G1801" s="108" t="s">
        <v>7999</v>
      </c>
      <c r="H1801" s="108" t="s">
        <v>7992</v>
      </c>
    </row>
    <row r="1802" spans="1:8" x14ac:dyDescent="0.3">
      <c r="A1802" s="108" t="s">
        <v>8000</v>
      </c>
      <c r="B1802" s="108" t="s">
        <v>967</v>
      </c>
      <c r="C1802" s="108" t="s">
        <v>6753</v>
      </c>
      <c r="D1802" s="108" t="s">
        <v>1880</v>
      </c>
      <c r="E1802" s="108" t="s">
        <v>970</v>
      </c>
      <c r="F1802" s="108" t="s">
        <v>8001</v>
      </c>
      <c r="G1802" s="108" t="s">
        <v>8002</v>
      </c>
      <c r="H1802" s="108" t="s">
        <v>8003</v>
      </c>
    </row>
    <row r="1803" spans="1:8" x14ac:dyDescent="0.3">
      <c r="A1803" s="108" t="s">
        <v>8004</v>
      </c>
      <c r="B1803" s="108" t="s">
        <v>967</v>
      </c>
      <c r="C1803" s="108" t="s">
        <v>6753</v>
      </c>
      <c r="D1803" s="108" t="s">
        <v>1880</v>
      </c>
      <c r="E1803" s="108" t="s">
        <v>970</v>
      </c>
      <c r="F1803" s="108" t="s">
        <v>8005</v>
      </c>
      <c r="G1803" s="108" t="s">
        <v>8006</v>
      </c>
      <c r="H1803" s="108" t="s">
        <v>7988</v>
      </c>
    </row>
    <row r="1804" spans="1:8" x14ac:dyDescent="0.3">
      <c r="A1804" s="108" t="s">
        <v>8007</v>
      </c>
      <c r="B1804" s="108" t="s">
        <v>967</v>
      </c>
      <c r="C1804" s="108" t="s">
        <v>6753</v>
      </c>
      <c r="D1804" s="108" t="s">
        <v>1880</v>
      </c>
      <c r="E1804" s="108" t="s">
        <v>970</v>
      </c>
      <c r="F1804" s="108" t="s">
        <v>8008</v>
      </c>
      <c r="G1804" s="108" t="s">
        <v>8009</v>
      </c>
      <c r="H1804" s="108" t="s">
        <v>8010</v>
      </c>
    </row>
    <row r="1805" spans="1:8" x14ac:dyDescent="0.3">
      <c r="A1805" s="108" t="s">
        <v>8011</v>
      </c>
      <c r="B1805" s="108" t="s">
        <v>967</v>
      </c>
      <c r="C1805" s="108" t="s">
        <v>6753</v>
      </c>
      <c r="D1805" s="108" t="s">
        <v>1880</v>
      </c>
      <c r="E1805" s="108" t="s">
        <v>970</v>
      </c>
      <c r="F1805" s="108" t="s">
        <v>8012</v>
      </c>
      <c r="G1805" s="108" t="s">
        <v>8013</v>
      </c>
      <c r="H1805" s="108" t="s">
        <v>8014</v>
      </c>
    </row>
    <row r="1806" spans="1:8" x14ac:dyDescent="0.3">
      <c r="A1806" s="108" t="s">
        <v>8015</v>
      </c>
      <c r="B1806" s="108" t="s">
        <v>967</v>
      </c>
      <c r="C1806" s="108" t="s">
        <v>6753</v>
      </c>
      <c r="D1806" s="108" t="s">
        <v>1880</v>
      </c>
      <c r="E1806" s="108" t="s">
        <v>970</v>
      </c>
      <c r="F1806" s="108" t="s">
        <v>8016</v>
      </c>
      <c r="G1806" s="108" t="s">
        <v>8017</v>
      </c>
      <c r="H1806" s="108" t="s">
        <v>8018</v>
      </c>
    </row>
    <row r="1807" spans="1:8" x14ac:dyDescent="0.3">
      <c r="A1807" s="108" t="s">
        <v>8019</v>
      </c>
      <c r="B1807" s="108" t="s">
        <v>967</v>
      </c>
      <c r="C1807" s="108" t="s">
        <v>6753</v>
      </c>
      <c r="D1807" s="108" t="s">
        <v>1880</v>
      </c>
      <c r="E1807" s="108" t="s">
        <v>970</v>
      </c>
      <c r="F1807" s="108" t="s">
        <v>8020</v>
      </c>
      <c r="G1807" s="108" t="s">
        <v>8021</v>
      </c>
      <c r="H1807" s="108" t="s">
        <v>8022</v>
      </c>
    </row>
    <row r="1808" spans="1:8" x14ac:dyDescent="0.3">
      <c r="A1808" s="108" t="s">
        <v>8023</v>
      </c>
      <c r="B1808" s="108" t="s">
        <v>967</v>
      </c>
      <c r="C1808" s="108" t="s">
        <v>6753</v>
      </c>
      <c r="D1808" s="108" t="s">
        <v>1880</v>
      </c>
      <c r="E1808" s="108" t="s">
        <v>970</v>
      </c>
      <c r="F1808" s="108" t="s">
        <v>8024</v>
      </c>
      <c r="G1808" s="108" t="s">
        <v>8025</v>
      </c>
      <c r="H1808" s="108" t="s">
        <v>8026</v>
      </c>
    </row>
    <row r="1809" spans="1:8" x14ac:dyDescent="0.3">
      <c r="A1809" s="108" t="s">
        <v>8027</v>
      </c>
      <c r="B1809" s="108" t="s">
        <v>967</v>
      </c>
      <c r="C1809" s="108" t="s">
        <v>6753</v>
      </c>
      <c r="D1809" s="108" t="s">
        <v>1880</v>
      </c>
      <c r="E1809" s="108" t="s">
        <v>970</v>
      </c>
      <c r="F1809" s="108" t="s">
        <v>8028</v>
      </c>
      <c r="G1809" s="108" t="s">
        <v>8029</v>
      </c>
      <c r="H1809" s="108" t="s">
        <v>8014</v>
      </c>
    </row>
    <row r="1810" spans="1:8" x14ac:dyDescent="0.3">
      <c r="A1810" s="108" t="s">
        <v>8030</v>
      </c>
      <c r="B1810" s="108" t="s">
        <v>967</v>
      </c>
      <c r="C1810" s="108" t="s">
        <v>6753</v>
      </c>
      <c r="D1810" s="108" t="s">
        <v>1880</v>
      </c>
      <c r="E1810" s="108" t="s">
        <v>970</v>
      </c>
      <c r="F1810" s="108" t="s">
        <v>8031</v>
      </c>
      <c r="G1810" s="108" t="s">
        <v>8032</v>
      </c>
      <c r="H1810" s="108" t="s">
        <v>8033</v>
      </c>
    </row>
    <row r="1811" spans="1:8" x14ac:dyDescent="0.3">
      <c r="A1811" s="108" t="s">
        <v>8034</v>
      </c>
      <c r="B1811" s="108" t="s">
        <v>967</v>
      </c>
      <c r="C1811" s="108" t="s">
        <v>6753</v>
      </c>
      <c r="D1811" s="108" t="s">
        <v>1880</v>
      </c>
      <c r="E1811" s="108" t="s">
        <v>970</v>
      </c>
      <c r="F1811" s="108" t="s">
        <v>8035</v>
      </c>
      <c r="G1811" s="108" t="s">
        <v>8036</v>
      </c>
      <c r="H1811" s="108" t="s">
        <v>8037</v>
      </c>
    </row>
    <row r="1812" spans="1:8" x14ac:dyDescent="0.3">
      <c r="A1812" s="108" t="s">
        <v>8038</v>
      </c>
      <c r="B1812" s="108" t="s">
        <v>967</v>
      </c>
      <c r="C1812" s="108" t="s">
        <v>6753</v>
      </c>
      <c r="D1812" s="108" t="s">
        <v>1880</v>
      </c>
      <c r="E1812" s="108" t="s">
        <v>970</v>
      </c>
      <c r="F1812" s="108" t="s">
        <v>8039</v>
      </c>
      <c r="G1812" s="108" t="s">
        <v>8040</v>
      </c>
      <c r="H1812" s="108" t="s">
        <v>7000</v>
      </c>
    </row>
    <row r="1813" spans="1:8" x14ac:dyDescent="0.3">
      <c r="A1813" s="108" t="s">
        <v>8041</v>
      </c>
      <c r="B1813" s="108" t="s">
        <v>967</v>
      </c>
      <c r="C1813" s="108" t="s">
        <v>6753</v>
      </c>
      <c r="D1813" s="108" t="s">
        <v>1880</v>
      </c>
      <c r="E1813" s="108" t="s">
        <v>970</v>
      </c>
      <c r="F1813" s="108" t="s">
        <v>8042</v>
      </c>
      <c r="G1813" s="108" t="s">
        <v>8043</v>
      </c>
      <c r="H1813" s="108" t="s">
        <v>8044</v>
      </c>
    </row>
    <row r="1814" spans="1:8" x14ac:dyDescent="0.3">
      <c r="A1814" s="108" t="s">
        <v>8045</v>
      </c>
      <c r="B1814" s="108" t="s">
        <v>967</v>
      </c>
      <c r="C1814" s="108" t="s">
        <v>6753</v>
      </c>
      <c r="D1814" s="108" t="s">
        <v>1880</v>
      </c>
      <c r="E1814" s="108" t="s">
        <v>970</v>
      </c>
      <c r="F1814" s="108" t="s">
        <v>8046</v>
      </c>
      <c r="G1814" s="108" t="s">
        <v>8047</v>
      </c>
      <c r="H1814" s="108" t="s">
        <v>8048</v>
      </c>
    </row>
    <row r="1815" spans="1:8" x14ac:dyDescent="0.3">
      <c r="A1815" s="108" t="s">
        <v>8049</v>
      </c>
      <c r="B1815" s="108" t="s">
        <v>967</v>
      </c>
      <c r="C1815" s="108" t="s">
        <v>6753</v>
      </c>
      <c r="D1815" s="108" t="s">
        <v>1880</v>
      </c>
      <c r="E1815" s="108" t="s">
        <v>970</v>
      </c>
      <c r="F1815" s="108" t="s">
        <v>8050</v>
      </c>
      <c r="G1815" s="108" t="s">
        <v>8051</v>
      </c>
      <c r="H1815" s="108" t="s">
        <v>8037</v>
      </c>
    </row>
    <row r="1816" spans="1:8" x14ac:dyDescent="0.3">
      <c r="A1816" s="108" t="s">
        <v>8052</v>
      </c>
      <c r="B1816" s="108" t="s">
        <v>967</v>
      </c>
      <c r="C1816" s="108" t="s">
        <v>6753</v>
      </c>
      <c r="D1816" s="108" t="s">
        <v>1880</v>
      </c>
      <c r="E1816" s="108" t="s">
        <v>970</v>
      </c>
      <c r="F1816" s="108" t="s">
        <v>8053</v>
      </c>
      <c r="G1816" s="108" t="s">
        <v>8054</v>
      </c>
      <c r="H1816" s="108" t="s">
        <v>8055</v>
      </c>
    </row>
    <row r="1817" spans="1:8" x14ac:dyDescent="0.3">
      <c r="A1817" s="108" t="s">
        <v>8056</v>
      </c>
      <c r="B1817" s="108" t="s">
        <v>967</v>
      </c>
      <c r="C1817" s="108" t="s">
        <v>6753</v>
      </c>
      <c r="D1817" s="108" t="s">
        <v>1880</v>
      </c>
      <c r="E1817" s="108" t="s">
        <v>970</v>
      </c>
      <c r="F1817" s="108" t="s">
        <v>8057</v>
      </c>
      <c r="G1817" s="108" t="s">
        <v>8058</v>
      </c>
      <c r="H1817" s="108" t="s">
        <v>8059</v>
      </c>
    </row>
    <row r="1818" spans="1:8" x14ac:dyDescent="0.3">
      <c r="A1818" s="108" t="s">
        <v>8060</v>
      </c>
      <c r="B1818" s="108" t="s">
        <v>967</v>
      </c>
      <c r="C1818" s="108" t="s">
        <v>6753</v>
      </c>
      <c r="D1818" s="108" t="s">
        <v>1880</v>
      </c>
      <c r="E1818" s="108" t="s">
        <v>970</v>
      </c>
      <c r="F1818" s="108" t="s">
        <v>8061</v>
      </c>
      <c r="G1818" s="108" t="s">
        <v>8062</v>
      </c>
      <c r="H1818" s="108" t="s">
        <v>8059</v>
      </c>
    </row>
    <row r="1819" spans="1:8" x14ac:dyDescent="0.3">
      <c r="A1819" s="108" t="s">
        <v>8063</v>
      </c>
      <c r="B1819" s="108" t="s">
        <v>967</v>
      </c>
      <c r="C1819" s="108" t="s">
        <v>6753</v>
      </c>
      <c r="D1819" s="108" t="s">
        <v>1880</v>
      </c>
      <c r="E1819" s="108" t="s">
        <v>970</v>
      </c>
      <c r="F1819" s="108" t="s">
        <v>8064</v>
      </c>
      <c r="G1819" s="108" t="s">
        <v>8065</v>
      </c>
      <c r="H1819" s="108" t="s">
        <v>8066</v>
      </c>
    </row>
    <row r="1820" spans="1:8" x14ac:dyDescent="0.3">
      <c r="A1820" s="108" t="s">
        <v>8067</v>
      </c>
      <c r="B1820" s="108" t="s">
        <v>967</v>
      </c>
      <c r="C1820" s="108" t="s">
        <v>6753</v>
      </c>
      <c r="D1820" s="108" t="s">
        <v>1880</v>
      </c>
      <c r="E1820" s="108" t="s">
        <v>970</v>
      </c>
      <c r="F1820" s="108" t="s">
        <v>8068</v>
      </c>
      <c r="G1820" s="108" t="s">
        <v>8069</v>
      </c>
      <c r="H1820" s="108" t="s">
        <v>7012</v>
      </c>
    </row>
    <row r="1821" spans="1:8" x14ac:dyDescent="0.3">
      <c r="A1821" s="108" t="s">
        <v>8070</v>
      </c>
      <c r="B1821" s="108" t="s">
        <v>967</v>
      </c>
      <c r="C1821" s="108" t="s">
        <v>6753</v>
      </c>
      <c r="D1821" s="108" t="s">
        <v>1880</v>
      </c>
      <c r="E1821" s="108" t="s">
        <v>970</v>
      </c>
      <c r="F1821" s="108" t="s">
        <v>8071</v>
      </c>
      <c r="G1821" s="108" t="s">
        <v>8072</v>
      </c>
      <c r="H1821" s="108" t="s">
        <v>8073</v>
      </c>
    </row>
    <row r="1822" spans="1:8" x14ac:dyDescent="0.3">
      <c r="A1822" s="108" t="s">
        <v>8074</v>
      </c>
      <c r="B1822" s="108" t="s">
        <v>967</v>
      </c>
      <c r="C1822" s="108" t="s">
        <v>6753</v>
      </c>
      <c r="D1822" s="108" t="s">
        <v>1880</v>
      </c>
      <c r="E1822" s="108" t="s">
        <v>970</v>
      </c>
      <c r="F1822" s="108" t="s">
        <v>8075</v>
      </c>
      <c r="G1822" s="108" t="s">
        <v>8076</v>
      </c>
      <c r="H1822" s="108" t="s">
        <v>8077</v>
      </c>
    </row>
    <row r="1823" spans="1:8" x14ac:dyDescent="0.3">
      <c r="A1823" s="108" t="s">
        <v>8078</v>
      </c>
      <c r="B1823" s="108" t="s">
        <v>967</v>
      </c>
      <c r="C1823" s="108" t="s">
        <v>6753</v>
      </c>
      <c r="D1823" s="108" t="s">
        <v>1880</v>
      </c>
      <c r="E1823" s="108" t="s">
        <v>970</v>
      </c>
      <c r="F1823" s="108" t="s">
        <v>8079</v>
      </c>
      <c r="G1823" s="108" t="s">
        <v>8076</v>
      </c>
      <c r="H1823" s="108" t="s">
        <v>8077</v>
      </c>
    </row>
    <row r="1824" spans="1:8" x14ac:dyDescent="0.3">
      <c r="A1824" s="108" t="s">
        <v>8080</v>
      </c>
      <c r="B1824" s="108" t="s">
        <v>967</v>
      </c>
      <c r="C1824" s="108" t="s">
        <v>6753</v>
      </c>
      <c r="D1824" s="108" t="s">
        <v>1880</v>
      </c>
      <c r="E1824" s="108" t="s">
        <v>970</v>
      </c>
      <c r="F1824" s="108" t="s">
        <v>8081</v>
      </c>
      <c r="G1824" s="108" t="s">
        <v>8082</v>
      </c>
      <c r="H1824" s="108" t="s">
        <v>7016</v>
      </c>
    </row>
    <row r="1825" spans="1:8" x14ac:dyDescent="0.3">
      <c r="A1825" s="108" t="s">
        <v>8083</v>
      </c>
      <c r="B1825" s="108" t="s">
        <v>967</v>
      </c>
      <c r="C1825" s="108" t="s">
        <v>6753</v>
      </c>
      <c r="D1825" s="108" t="s">
        <v>1880</v>
      </c>
      <c r="E1825" s="108" t="s">
        <v>970</v>
      </c>
      <c r="F1825" s="108" t="s">
        <v>8084</v>
      </c>
      <c r="G1825" s="108" t="s">
        <v>8085</v>
      </c>
      <c r="H1825" s="108" t="s">
        <v>8086</v>
      </c>
    </row>
    <row r="1826" spans="1:8" x14ac:dyDescent="0.3">
      <c r="A1826" s="108" t="s">
        <v>8087</v>
      </c>
      <c r="B1826" s="108" t="s">
        <v>967</v>
      </c>
      <c r="C1826" s="108" t="s">
        <v>6753</v>
      </c>
      <c r="D1826" s="108" t="s">
        <v>1880</v>
      </c>
      <c r="E1826" s="108" t="s">
        <v>970</v>
      </c>
      <c r="F1826" s="108" t="s">
        <v>8088</v>
      </c>
      <c r="G1826" s="108" t="s">
        <v>8072</v>
      </c>
      <c r="H1826" s="108" t="s">
        <v>8073</v>
      </c>
    </row>
    <row r="1827" spans="1:8" x14ac:dyDescent="0.3">
      <c r="A1827" s="108" t="s">
        <v>8089</v>
      </c>
      <c r="B1827" s="108" t="s">
        <v>967</v>
      </c>
      <c r="C1827" s="108" t="s">
        <v>6753</v>
      </c>
      <c r="D1827" s="108" t="s">
        <v>1880</v>
      </c>
      <c r="E1827" s="108" t="s">
        <v>970</v>
      </c>
      <c r="F1827" s="108" t="s">
        <v>8090</v>
      </c>
      <c r="G1827" s="108" t="s">
        <v>8091</v>
      </c>
      <c r="H1827" s="108" t="s">
        <v>8092</v>
      </c>
    </row>
    <row r="1828" spans="1:8" x14ac:dyDescent="0.3">
      <c r="A1828" s="108" t="s">
        <v>8093</v>
      </c>
      <c r="B1828" s="108" t="s">
        <v>967</v>
      </c>
      <c r="C1828" s="108" t="s">
        <v>6753</v>
      </c>
      <c r="D1828" s="108" t="s">
        <v>1880</v>
      </c>
      <c r="E1828" s="108" t="s">
        <v>970</v>
      </c>
      <c r="F1828" s="108" t="s">
        <v>8094</v>
      </c>
      <c r="G1828" s="108" t="s">
        <v>8095</v>
      </c>
      <c r="H1828" s="108" t="s">
        <v>8096</v>
      </c>
    </row>
    <row r="1829" spans="1:8" x14ac:dyDescent="0.3">
      <c r="A1829" s="108" t="s">
        <v>8097</v>
      </c>
      <c r="B1829" s="108" t="s">
        <v>967</v>
      </c>
      <c r="C1829" s="108" t="s">
        <v>6753</v>
      </c>
      <c r="D1829" s="108" t="s">
        <v>1880</v>
      </c>
      <c r="E1829" s="108" t="s">
        <v>970</v>
      </c>
      <c r="F1829" s="108" t="s">
        <v>8098</v>
      </c>
      <c r="G1829" s="108" t="s">
        <v>8099</v>
      </c>
      <c r="H1829" s="108" t="s">
        <v>8100</v>
      </c>
    </row>
    <row r="1830" spans="1:8" x14ac:dyDescent="0.3">
      <c r="A1830" s="108" t="s">
        <v>8101</v>
      </c>
      <c r="B1830" s="108" t="s">
        <v>967</v>
      </c>
      <c r="C1830" s="108" t="s">
        <v>6753</v>
      </c>
      <c r="D1830" s="108" t="s">
        <v>1880</v>
      </c>
      <c r="E1830" s="108" t="s">
        <v>970</v>
      </c>
      <c r="F1830" s="108" t="s">
        <v>8102</v>
      </c>
      <c r="G1830" s="108" t="s">
        <v>8103</v>
      </c>
      <c r="H1830" s="108" t="s">
        <v>8104</v>
      </c>
    </row>
    <row r="1831" spans="1:8" x14ac:dyDescent="0.3">
      <c r="A1831" s="108" t="s">
        <v>8105</v>
      </c>
      <c r="B1831" s="108" t="s">
        <v>967</v>
      </c>
      <c r="C1831" s="108" t="s">
        <v>6753</v>
      </c>
      <c r="D1831" s="108" t="s">
        <v>1880</v>
      </c>
      <c r="E1831" s="108" t="s">
        <v>970</v>
      </c>
      <c r="F1831" s="108" t="s">
        <v>8106</v>
      </c>
      <c r="G1831" s="108" t="s">
        <v>8107</v>
      </c>
      <c r="H1831" s="108" t="s">
        <v>8108</v>
      </c>
    </row>
    <row r="1832" spans="1:8" x14ac:dyDescent="0.3">
      <c r="A1832" s="108" t="s">
        <v>8109</v>
      </c>
      <c r="B1832" s="108" t="s">
        <v>967</v>
      </c>
      <c r="C1832" s="108" t="s">
        <v>6753</v>
      </c>
      <c r="D1832" s="108" t="s">
        <v>1880</v>
      </c>
      <c r="E1832" s="108" t="s">
        <v>970</v>
      </c>
      <c r="F1832" s="108" t="s">
        <v>8110</v>
      </c>
      <c r="G1832" s="108" t="s">
        <v>8111</v>
      </c>
      <c r="H1832" s="108" t="s">
        <v>8112</v>
      </c>
    </row>
    <row r="1833" spans="1:8" x14ac:dyDescent="0.3">
      <c r="A1833" s="108" t="s">
        <v>8113</v>
      </c>
      <c r="B1833" s="108" t="s">
        <v>967</v>
      </c>
      <c r="C1833" s="108" t="s">
        <v>6753</v>
      </c>
      <c r="D1833" s="108" t="s">
        <v>1880</v>
      </c>
      <c r="E1833" s="108" t="s">
        <v>970</v>
      </c>
      <c r="F1833" s="108" t="s">
        <v>8114</v>
      </c>
      <c r="G1833" s="108" t="s">
        <v>8115</v>
      </c>
      <c r="H1833" s="108" t="s">
        <v>8116</v>
      </c>
    </row>
    <row r="1834" spans="1:8" x14ac:dyDescent="0.3">
      <c r="A1834" s="108" t="s">
        <v>8117</v>
      </c>
      <c r="B1834" s="108" t="s">
        <v>967</v>
      </c>
      <c r="C1834" s="108" t="s">
        <v>6753</v>
      </c>
      <c r="D1834" s="108" t="s">
        <v>1880</v>
      </c>
      <c r="E1834" s="108" t="s">
        <v>970</v>
      </c>
      <c r="F1834" s="108" t="s">
        <v>8118</v>
      </c>
      <c r="G1834" s="108" t="s">
        <v>8119</v>
      </c>
      <c r="H1834" s="108" t="s">
        <v>8120</v>
      </c>
    </row>
    <row r="1835" spans="1:8" x14ac:dyDescent="0.3">
      <c r="A1835" s="108" t="s">
        <v>8121</v>
      </c>
      <c r="B1835" s="108" t="s">
        <v>967</v>
      </c>
      <c r="C1835" s="108" t="s">
        <v>6753</v>
      </c>
      <c r="D1835" s="108" t="s">
        <v>1880</v>
      </c>
      <c r="E1835" s="108" t="s">
        <v>970</v>
      </c>
      <c r="F1835" s="108" t="s">
        <v>8122</v>
      </c>
      <c r="G1835" s="108" t="s">
        <v>8123</v>
      </c>
      <c r="H1835" s="108" t="s">
        <v>8124</v>
      </c>
    </row>
    <row r="1836" spans="1:8" x14ac:dyDescent="0.3">
      <c r="A1836" s="108" t="s">
        <v>8125</v>
      </c>
      <c r="B1836" s="108" t="s">
        <v>967</v>
      </c>
      <c r="C1836" s="108" t="s">
        <v>6753</v>
      </c>
      <c r="D1836" s="108" t="s">
        <v>1880</v>
      </c>
      <c r="E1836" s="108" t="s">
        <v>970</v>
      </c>
      <c r="F1836" s="108" t="s">
        <v>8126</v>
      </c>
      <c r="G1836" s="108" t="s">
        <v>8127</v>
      </c>
      <c r="H1836" s="108" t="s">
        <v>8128</v>
      </c>
    </row>
    <row r="1837" spans="1:8" x14ac:dyDescent="0.3">
      <c r="A1837" s="108" t="s">
        <v>8129</v>
      </c>
      <c r="B1837" s="108" t="s">
        <v>967</v>
      </c>
      <c r="C1837" s="108" t="s">
        <v>6753</v>
      </c>
      <c r="D1837" s="108" t="s">
        <v>1880</v>
      </c>
      <c r="E1837" s="108" t="s">
        <v>970</v>
      </c>
      <c r="F1837" s="108" t="s">
        <v>8130</v>
      </c>
      <c r="G1837" s="108" t="s">
        <v>8131</v>
      </c>
      <c r="H1837" s="108" t="s">
        <v>8132</v>
      </c>
    </row>
    <row r="1838" spans="1:8" x14ac:dyDescent="0.3">
      <c r="A1838" s="108" t="s">
        <v>8133</v>
      </c>
      <c r="B1838" s="108" t="s">
        <v>967</v>
      </c>
      <c r="C1838" s="108" t="s">
        <v>6753</v>
      </c>
      <c r="D1838" s="108" t="s">
        <v>1880</v>
      </c>
      <c r="E1838" s="108" t="s">
        <v>970</v>
      </c>
      <c r="F1838" s="108" t="s">
        <v>8134</v>
      </c>
      <c r="G1838" s="108" t="s">
        <v>8135</v>
      </c>
      <c r="H1838" s="108" t="s">
        <v>8136</v>
      </c>
    </row>
    <row r="1839" spans="1:8" x14ac:dyDescent="0.3">
      <c r="A1839" s="108" t="s">
        <v>8137</v>
      </c>
      <c r="B1839" s="108" t="s">
        <v>967</v>
      </c>
      <c r="C1839" s="108" t="s">
        <v>6753</v>
      </c>
      <c r="D1839" s="108" t="s">
        <v>1880</v>
      </c>
      <c r="E1839" s="108" t="s">
        <v>970</v>
      </c>
      <c r="F1839" s="108" t="s">
        <v>8138</v>
      </c>
      <c r="G1839" s="108" t="s">
        <v>8139</v>
      </c>
      <c r="H1839" s="108" t="s">
        <v>8140</v>
      </c>
    </row>
    <row r="1840" spans="1:8" x14ac:dyDescent="0.3">
      <c r="A1840" s="108" t="s">
        <v>8141</v>
      </c>
      <c r="B1840" s="108" t="s">
        <v>967</v>
      </c>
      <c r="C1840" s="108" t="s">
        <v>6753</v>
      </c>
      <c r="D1840" s="108" t="s">
        <v>1880</v>
      </c>
      <c r="E1840" s="108" t="s">
        <v>970</v>
      </c>
      <c r="F1840" s="108" t="s">
        <v>8142</v>
      </c>
      <c r="G1840" s="108" t="s">
        <v>8143</v>
      </c>
      <c r="H1840" s="108" t="s">
        <v>8144</v>
      </c>
    </row>
    <row r="1841" spans="1:8" x14ac:dyDescent="0.3">
      <c r="A1841" s="108" t="s">
        <v>8145</v>
      </c>
      <c r="B1841" s="108" t="s">
        <v>967</v>
      </c>
      <c r="C1841" s="108" t="s">
        <v>6753</v>
      </c>
      <c r="D1841" s="108" t="s">
        <v>1880</v>
      </c>
      <c r="E1841" s="108" t="s">
        <v>970</v>
      </c>
      <c r="F1841" s="108" t="s">
        <v>8146</v>
      </c>
      <c r="G1841" s="108" t="s">
        <v>8147</v>
      </c>
      <c r="H1841" s="108" t="s">
        <v>8148</v>
      </c>
    </row>
    <row r="1842" spans="1:8" x14ac:dyDescent="0.3">
      <c r="A1842" s="108" t="s">
        <v>8149</v>
      </c>
      <c r="B1842" s="108" t="s">
        <v>967</v>
      </c>
      <c r="C1842" s="108" t="s">
        <v>6753</v>
      </c>
      <c r="D1842" s="108" t="s">
        <v>1880</v>
      </c>
      <c r="E1842" s="108" t="s">
        <v>970</v>
      </c>
      <c r="F1842" s="108" t="s">
        <v>8150</v>
      </c>
      <c r="G1842" s="108" t="s">
        <v>8151</v>
      </c>
      <c r="H1842" s="108" t="s">
        <v>8152</v>
      </c>
    </row>
    <row r="1843" spans="1:8" x14ac:dyDescent="0.3">
      <c r="A1843" s="108" t="s">
        <v>8153</v>
      </c>
      <c r="B1843" s="108" t="s">
        <v>967</v>
      </c>
      <c r="C1843" s="108" t="s">
        <v>6753</v>
      </c>
      <c r="D1843" s="108" t="s">
        <v>1880</v>
      </c>
      <c r="E1843" s="108" t="s">
        <v>970</v>
      </c>
      <c r="F1843" s="108" t="s">
        <v>8154</v>
      </c>
      <c r="G1843" s="108" t="s">
        <v>8155</v>
      </c>
      <c r="H1843" s="108" t="s">
        <v>8156</v>
      </c>
    </row>
    <row r="1844" spans="1:8" x14ac:dyDescent="0.3">
      <c r="A1844" s="108" t="s">
        <v>8157</v>
      </c>
      <c r="B1844" s="108" t="s">
        <v>967</v>
      </c>
      <c r="C1844" s="108" t="s">
        <v>6753</v>
      </c>
      <c r="D1844" s="108" t="s">
        <v>1880</v>
      </c>
      <c r="E1844" s="108" t="s">
        <v>970</v>
      </c>
      <c r="F1844" s="108" t="s">
        <v>8158</v>
      </c>
      <c r="G1844" s="108" t="s">
        <v>8159</v>
      </c>
      <c r="H1844" s="108" t="s">
        <v>8160</v>
      </c>
    </row>
    <row r="1845" spans="1:8" x14ac:dyDescent="0.3">
      <c r="A1845" s="108" t="s">
        <v>8161</v>
      </c>
      <c r="B1845" s="108" t="s">
        <v>967</v>
      </c>
      <c r="C1845" s="108" t="s">
        <v>6753</v>
      </c>
      <c r="D1845" s="108" t="s">
        <v>1880</v>
      </c>
      <c r="E1845" s="108" t="s">
        <v>970</v>
      </c>
      <c r="F1845" s="108" t="s">
        <v>8162</v>
      </c>
      <c r="G1845" s="108" t="s">
        <v>8163</v>
      </c>
      <c r="H1845" s="108" t="s">
        <v>8164</v>
      </c>
    </row>
    <row r="1846" spans="1:8" x14ac:dyDescent="0.3">
      <c r="A1846" s="108" t="s">
        <v>8165</v>
      </c>
      <c r="B1846" s="108" t="s">
        <v>967</v>
      </c>
      <c r="C1846" s="108" t="s">
        <v>6753</v>
      </c>
      <c r="D1846" s="108" t="s">
        <v>1880</v>
      </c>
      <c r="E1846" s="108" t="s">
        <v>970</v>
      </c>
      <c r="F1846" s="108" t="s">
        <v>8166</v>
      </c>
      <c r="G1846" s="108" t="s">
        <v>8167</v>
      </c>
      <c r="H1846" s="108" t="s">
        <v>8168</v>
      </c>
    </row>
    <row r="1847" spans="1:8" x14ac:dyDescent="0.3">
      <c r="A1847" s="108" t="s">
        <v>8169</v>
      </c>
      <c r="B1847" s="108" t="s">
        <v>967</v>
      </c>
      <c r="C1847" s="108" t="s">
        <v>6753</v>
      </c>
      <c r="D1847" s="108" t="s">
        <v>1880</v>
      </c>
      <c r="E1847" s="108" t="s">
        <v>970</v>
      </c>
      <c r="F1847" s="108" t="s">
        <v>8170</v>
      </c>
      <c r="G1847" s="108" t="s">
        <v>8171</v>
      </c>
      <c r="H1847" s="108" t="s">
        <v>8172</v>
      </c>
    </row>
    <row r="1848" spans="1:8" x14ac:dyDescent="0.3">
      <c r="A1848" s="108" t="s">
        <v>8173</v>
      </c>
      <c r="B1848" s="108" t="s">
        <v>967</v>
      </c>
      <c r="C1848" s="108" t="s">
        <v>6753</v>
      </c>
      <c r="D1848" s="108" t="s">
        <v>1880</v>
      </c>
      <c r="E1848" s="108" t="s">
        <v>970</v>
      </c>
      <c r="F1848" s="108" t="s">
        <v>8174</v>
      </c>
      <c r="G1848" s="108" t="s">
        <v>8175</v>
      </c>
      <c r="H1848" s="108" t="s">
        <v>8176</v>
      </c>
    </row>
    <row r="1849" spans="1:8" x14ac:dyDescent="0.3">
      <c r="A1849" s="108" t="s">
        <v>8177</v>
      </c>
      <c r="B1849" s="108" t="s">
        <v>967</v>
      </c>
      <c r="C1849" s="108" t="s">
        <v>6753</v>
      </c>
      <c r="D1849" s="108" t="s">
        <v>1880</v>
      </c>
      <c r="E1849" s="108" t="s">
        <v>970</v>
      </c>
      <c r="F1849" s="108" t="s">
        <v>8178</v>
      </c>
      <c r="G1849" s="108" t="s">
        <v>8179</v>
      </c>
      <c r="H1849" s="108" t="s">
        <v>8180</v>
      </c>
    </row>
    <row r="1850" spans="1:8" x14ac:dyDescent="0.3">
      <c r="A1850" s="108" t="s">
        <v>8181</v>
      </c>
      <c r="B1850" s="108" t="s">
        <v>967</v>
      </c>
      <c r="C1850" s="108" t="s">
        <v>6753</v>
      </c>
      <c r="D1850" s="108" t="s">
        <v>1880</v>
      </c>
      <c r="E1850" s="108" t="s">
        <v>970</v>
      </c>
      <c r="F1850" s="108" t="s">
        <v>8182</v>
      </c>
      <c r="G1850" s="108" t="s">
        <v>8183</v>
      </c>
      <c r="H1850" s="108" t="s">
        <v>8184</v>
      </c>
    </row>
    <row r="1851" spans="1:8" x14ac:dyDescent="0.3">
      <c r="A1851" s="108" t="s">
        <v>8185</v>
      </c>
      <c r="B1851" s="108" t="s">
        <v>967</v>
      </c>
      <c r="C1851" s="108" t="s">
        <v>6753</v>
      </c>
      <c r="D1851" s="108" t="s">
        <v>1880</v>
      </c>
      <c r="E1851" s="108" t="s">
        <v>970</v>
      </c>
      <c r="F1851" s="108" t="s">
        <v>8186</v>
      </c>
      <c r="G1851" s="108" t="s">
        <v>8187</v>
      </c>
      <c r="H1851" s="108" t="s">
        <v>6949</v>
      </c>
    </row>
    <row r="1852" spans="1:8" x14ac:dyDescent="0.3">
      <c r="A1852" s="108" t="s">
        <v>8188</v>
      </c>
      <c r="B1852" s="108" t="s">
        <v>967</v>
      </c>
      <c r="C1852" s="108" t="s">
        <v>6753</v>
      </c>
      <c r="D1852" s="108" t="s">
        <v>1880</v>
      </c>
      <c r="E1852" s="108" t="s">
        <v>970</v>
      </c>
      <c r="F1852" s="108" t="s">
        <v>8189</v>
      </c>
      <c r="G1852" s="108" t="s">
        <v>8190</v>
      </c>
      <c r="H1852" s="108" t="s">
        <v>8191</v>
      </c>
    </row>
    <row r="1853" spans="1:8" x14ac:dyDescent="0.3">
      <c r="A1853" s="108" t="s">
        <v>8192</v>
      </c>
      <c r="B1853" s="108" t="s">
        <v>967</v>
      </c>
      <c r="C1853" s="108" t="s">
        <v>6753</v>
      </c>
      <c r="D1853" s="108" t="s">
        <v>1880</v>
      </c>
      <c r="E1853" s="108" t="s">
        <v>970</v>
      </c>
      <c r="F1853" s="108" t="s">
        <v>8193</v>
      </c>
      <c r="G1853" s="108" t="s">
        <v>8194</v>
      </c>
      <c r="H1853" s="108" t="s">
        <v>8195</v>
      </c>
    </row>
    <row r="1854" spans="1:8" x14ac:dyDescent="0.3">
      <c r="A1854" s="108" t="s">
        <v>8196</v>
      </c>
      <c r="B1854" s="108" t="s">
        <v>967</v>
      </c>
      <c r="C1854" s="108" t="s">
        <v>6753</v>
      </c>
      <c r="D1854" s="108" t="s">
        <v>1880</v>
      </c>
      <c r="E1854" s="108" t="s">
        <v>970</v>
      </c>
      <c r="F1854" s="108" t="s">
        <v>8197</v>
      </c>
      <c r="G1854" s="108" t="s">
        <v>8198</v>
      </c>
      <c r="H1854" s="108" t="s">
        <v>6953</v>
      </c>
    </row>
    <row r="1855" spans="1:8" x14ac:dyDescent="0.3">
      <c r="A1855" s="108" t="s">
        <v>8199</v>
      </c>
      <c r="B1855" s="108" t="s">
        <v>967</v>
      </c>
      <c r="C1855" s="108" t="s">
        <v>6753</v>
      </c>
      <c r="D1855" s="108" t="s">
        <v>1880</v>
      </c>
      <c r="E1855" s="108" t="s">
        <v>970</v>
      </c>
      <c r="F1855" s="108" t="s">
        <v>8200</v>
      </c>
      <c r="G1855" s="108" t="s">
        <v>8201</v>
      </c>
      <c r="H1855" s="108" t="s">
        <v>8202</v>
      </c>
    </row>
    <row r="1856" spans="1:8" x14ac:dyDescent="0.3">
      <c r="A1856" s="108" t="s">
        <v>8203</v>
      </c>
      <c r="B1856" s="108" t="s">
        <v>967</v>
      </c>
      <c r="C1856" s="108" t="s">
        <v>6753</v>
      </c>
      <c r="D1856" s="108" t="s">
        <v>1880</v>
      </c>
      <c r="E1856" s="108" t="s">
        <v>970</v>
      </c>
      <c r="F1856" s="108" t="s">
        <v>8204</v>
      </c>
      <c r="G1856" s="108" t="s">
        <v>8205</v>
      </c>
      <c r="H1856" s="108" t="s">
        <v>8206</v>
      </c>
    </row>
    <row r="1857" spans="1:8" x14ac:dyDescent="0.3">
      <c r="A1857" s="108" t="s">
        <v>8207</v>
      </c>
      <c r="B1857" s="108" t="s">
        <v>967</v>
      </c>
      <c r="C1857" s="108" t="s">
        <v>6753</v>
      </c>
      <c r="D1857" s="108" t="s">
        <v>1880</v>
      </c>
      <c r="E1857" s="108" t="s">
        <v>970</v>
      </c>
      <c r="F1857" s="108" t="s">
        <v>8208</v>
      </c>
      <c r="G1857" s="108" t="s">
        <v>8209</v>
      </c>
      <c r="H1857" s="108" t="s">
        <v>8210</v>
      </c>
    </row>
    <row r="1858" spans="1:8" x14ac:dyDescent="0.3">
      <c r="A1858" s="108" t="s">
        <v>8211</v>
      </c>
      <c r="B1858" s="108" t="s">
        <v>967</v>
      </c>
      <c r="C1858" s="108" t="s">
        <v>6753</v>
      </c>
      <c r="D1858" s="108" t="s">
        <v>1880</v>
      </c>
      <c r="E1858" s="108" t="s">
        <v>970</v>
      </c>
      <c r="F1858" s="108" t="s">
        <v>8212</v>
      </c>
      <c r="G1858" s="108" t="s">
        <v>8213</v>
      </c>
      <c r="H1858" s="108" t="s">
        <v>8214</v>
      </c>
    </row>
    <row r="1859" spans="1:8" x14ac:dyDescent="0.3">
      <c r="A1859" s="108" t="s">
        <v>8215</v>
      </c>
      <c r="B1859" s="108" t="s">
        <v>967</v>
      </c>
      <c r="C1859" s="108" t="s">
        <v>6753</v>
      </c>
      <c r="D1859" s="108" t="s">
        <v>1880</v>
      </c>
      <c r="E1859" s="108" t="s">
        <v>970</v>
      </c>
      <c r="F1859" s="108" t="s">
        <v>8216</v>
      </c>
      <c r="G1859" s="108" t="s">
        <v>8217</v>
      </c>
      <c r="H1859" s="108" t="s">
        <v>8218</v>
      </c>
    </row>
    <row r="1860" spans="1:8" x14ac:dyDescent="0.3">
      <c r="A1860" s="108" t="s">
        <v>8219</v>
      </c>
      <c r="B1860" s="108" t="s">
        <v>967</v>
      </c>
      <c r="C1860" s="108" t="s">
        <v>6753</v>
      </c>
      <c r="D1860" s="108" t="s">
        <v>1880</v>
      </c>
      <c r="E1860" s="108" t="s">
        <v>970</v>
      </c>
      <c r="F1860" s="108" t="s">
        <v>8220</v>
      </c>
      <c r="G1860" s="108" t="s">
        <v>8221</v>
      </c>
      <c r="H1860" s="108" t="s">
        <v>8222</v>
      </c>
    </row>
    <row r="1861" spans="1:8" x14ac:dyDescent="0.3">
      <c r="A1861" s="108" t="s">
        <v>8223</v>
      </c>
      <c r="B1861" s="108" t="s">
        <v>967</v>
      </c>
      <c r="C1861" s="108" t="s">
        <v>6753</v>
      </c>
      <c r="D1861" s="108" t="s">
        <v>1880</v>
      </c>
      <c r="E1861" s="108" t="s">
        <v>970</v>
      </c>
      <c r="F1861" s="108" t="s">
        <v>8224</v>
      </c>
      <c r="G1861" s="108" t="s">
        <v>8225</v>
      </c>
      <c r="H1861" s="108" t="s">
        <v>7177</v>
      </c>
    </row>
    <row r="1862" spans="1:8" x14ac:dyDescent="0.3">
      <c r="A1862" s="108" t="s">
        <v>8226</v>
      </c>
      <c r="B1862" s="108" t="s">
        <v>967</v>
      </c>
      <c r="C1862" s="108" t="s">
        <v>6753</v>
      </c>
      <c r="D1862" s="108" t="s">
        <v>1880</v>
      </c>
      <c r="E1862" s="108" t="s">
        <v>970</v>
      </c>
      <c r="F1862" s="108" t="s">
        <v>8227</v>
      </c>
      <c r="G1862" s="108" t="s">
        <v>8228</v>
      </c>
      <c r="H1862" s="108" t="s">
        <v>8229</v>
      </c>
    </row>
    <row r="1863" spans="1:8" x14ac:dyDescent="0.3">
      <c r="A1863" s="108" t="s">
        <v>8230</v>
      </c>
      <c r="B1863" s="108" t="s">
        <v>967</v>
      </c>
      <c r="C1863" s="108" t="s">
        <v>6753</v>
      </c>
      <c r="D1863" s="108" t="s">
        <v>1880</v>
      </c>
      <c r="E1863" s="108" t="s">
        <v>970</v>
      </c>
      <c r="F1863" s="108" t="s">
        <v>8231</v>
      </c>
      <c r="G1863" s="108" t="s">
        <v>8232</v>
      </c>
      <c r="H1863" s="108" t="s">
        <v>8233</v>
      </c>
    </row>
    <row r="1864" spans="1:8" x14ac:dyDescent="0.3">
      <c r="A1864" s="108" t="s">
        <v>8234</v>
      </c>
      <c r="B1864" s="108" t="s">
        <v>967</v>
      </c>
      <c r="C1864" s="108" t="s">
        <v>6753</v>
      </c>
      <c r="D1864" s="108" t="s">
        <v>1880</v>
      </c>
      <c r="E1864" s="108" t="s">
        <v>970</v>
      </c>
      <c r="F1864" s="108" t="s">
        <v>8235</v>
      </c>
      <c r="G1864" s="108" t="s">
        <v>8236</v>
      </c>
      <c r="H1864" s="108" t="s">
        <v>8237</v>
      </c>
    </row>
    <row r="1865" spans="1:8" x14ac:dyDescent="0.3">
      <c r="A1865" s="108" t="s">
        <v>8238</v>
      </c>
      <c r="B1865" s="108" t="s">
        <v>967</v>
      </c>
      <c r="C1865" s="108" t="s">
        <v>6753</v>
      </c>
      <c r="D1865" s="108" t="s">
        <v>1880</v>
      </c>
      <c r="E1865" s="108" t="s">
        <v>970</v>
      </c>
      <c r="F1865" s="108" t="s">
        <v>8239</v>
      </c>
      <c r="G1865" s="108" t="s">
        <v>8240</v>
      </c>
      <c r="H1865" s="108" t="s">
        <v>8241</v>
      </c>
    </row>
    <row r="1866" spans="1:8" x14ac:dyDescent="0.3">
      <c r="A1866" s="108" t="s">
        <v>8242</v>
      </c>
      <c r="B1866" s="108" t="s">
        <v>967</v>
      </c>
      <c r="C1866" s="108" t="s">
        <v>6753</v>
      </c>
      <c r="D1866" s="108" t="s">
        <v>1880</v>
      </c>
      <c r="E1866" s="108" t="s">
        <v>970</v>
      </c>
      <c r="F1866" s="108" t="s">
        <v>8243</v>
      </c>
      <c r="G1866" s="108" t="s">
        <v>8244</v>
      </c>
      <c r="H1866" s="108" t="s">
        <v>8245</v>
      </c>
    </row>
    <row r="1867" spans="1:8" x14ac:dyDescent="0.3">
      <c r="A1867" s="108" t="s">
        <v>8246</v>
      </c>
      <c r="B1867" s="108" t="s">
        <v>967</v>
      </c>
      <c r="C1867" s="108" t="s">
        <v>6753</v>
      </c>
      <c r="D1867" s="108" t="s">
        <v>1880</v>
      </c>
      <c r="E1867" s="108" t="s">
        <v>970</v>
      </c>
      <c r="F1867" s="108" t="s">
        <v>8247</v>
      </c>
      <c r="G1867" s="108" t="s">
        <v>8248</v>
      </c>
      <c r="H1867" s="108" t="s">
        <v>7298</v>
      </c>
    </row>
    <row r="1868" spans="1:8" x14ac:dyDescent="0.3">
      <c r="A1868" s="108" t="s">
        <v>8249</v>
      </c>
      <c r="B1868" s="108" t="s">
        <v>967</v>
      </c>
      <c r="C1868" s="108" t="s">
        <v>6753</v>
      </c>
      <c r="D1868" s="108" t="s">
        <v>1880</v>
      </c>
      <c r="E1868" s="108" t="s">
        <v>970</v>
      </c>
      <c r="F1868" s="108" t="s">
        <v>8250</v>
      </c>
      <c r="G1868" s="108" t="s">
        <v>8251</v>
      </c>
      <c r="H1868" s="108" t="s">
        <v>7298</v>
      </c>
    </row>
    <row r="1869" spans="1:8" x14ac:dyDescent="0.3">
      <c r="A1869" s="108" t="s">
        <v>8252</v>
      </c>
      <c r="B1869" s="108" t="s">
        <v>967</v>
      </c>
      <c r="C1869" s="108" t="s">
        <v>6753</v>
      </c>
      <c r="D1869" s="108" t="s">
        <v>1880</v>
      </c>
      <c r="E1869" s="108" t="s">
        <v>970</v>
      </c>
      <c r="F1869" s="108" t="s">
        <v>8253</v>
      </c>
      <c r="G1869" s="108" t="s">
        <v>8254</v>
      </c>
      <c r="H1869" s="108" t="s">
        <v>8255</v>
      </c>
    </row>
    <row r="1870" spans="1:8" x14ac:dyDescent="0.3">
      <c r="A1870" s="108" t="s">
        <v>8256</v>
      </c>
      <c r="B1870" s="108" t="s">
        <v>967</v>
      </c>
      <c r="C1870" s="108" t="s">
        <v>6753</v>
      </c>
      <c r="D1870" s="108" t="s">
        <v>1880</v>
      </c>
      <c r="E1870" s="108" t="s">
        <v>970</v>
      </c>
      <c r="F1870" s="108" t="s">
        <v>8257</v>
      </c>
      <c r="G1870" s="108" t="s">
        <v>8258</v>
      </c>
      <c r="H1870" s="108" t="s">
        <v>8259</v>
      </c>
    </row>
    <row r="1871" spans="1:8" x14ac:dyDescent="0.3">
      <c r="A1871" s="108" t="s">
        <v>8260</v>
      </c>
      <c r="B1871" s="108" t="s">
        <v>967</v>
      </c>
      <c r="C1871" s="108" t="s">
        <v>6753</v>
      </c>
      <c r="D1871" s="108" t="s">
        <v>1880</v>
      </c>
      <c r="E1871" s="108" t="s">
        <v>970</v>
      </c>
      <c r="F1871" s="108" t="s">
        <v>8261</v>
      </c>
      <c r="G1871" s="108" t="s">
        <v>8262</v>
      </c>
      <c r="H1871" s="108" t="s">
        <v>7294</v>
      </c>
    </row>
    <row r="1872" spans="1:8" x14ac:dyDescent="0.3">
      <c r="A1872" s="108" t="s">
        <v>8263</v>
      </c>
      <c r="B1872" s="108" t="s">
        <v>967</v>
      </c>
      <c r="C1872" s="108" t="s">
        <v>6753</v>
      </c>
      <c r="D1872" s="108" t="s">
        <v>1880</v>
      </c>
      <c r="E1872" s="108" t="s">
        <v>970</v>
      </c>
      <c r="F1872" s="108" t="s">
        <v>8264</v>
      </c>
      <c r="G1872" s="108" t="s">
        <v>8265</v>
      </c>
      <c r="H1872" s="108" t="s">
        <v>8266</v>
      </c>
    </row>
    <row r="1873" spans="1:8" x14ac:dyDescent="0.3">
      <c r="A1873" s="108" t="s">
        <v>8267</v>
      </c>
      <c r="B1873" s="108" t="s">
        <v>967</v>
      </c>
      <c r="C1873" s="108" t="s">
        <v>6753</v>
      </c>
      <c r="D1873" s="108" t="s">
        <v>1880</v>
      </c>
      <c r="E1873" s="108" t="s">
        <v>970</v>
      </c>
      <c r="F1873" s="108" t="s">
        <v>8268</v>
      </c>
      <c r="G1873" s="108" t="s">
        <v>8269</v>
      </c>
      <c r="H1873" s="108" t="s">
        <v>8270</v>
      </c>
    </row>
    <row r="1874" spans="1:8" x14ac:dyDescent="0.3">
      <c r="A1874" s="108" t="s">
        <v>8271</v>
      </c>
      <c r="B1874" s="108" t="s">
        <v>967</v>
      </c>
      <c r="C1874" s="108" t="s">
        <v>6753</v>
      </c>
      <c r="D1874" s="108" t="s">
        <v>1880</v>
      </c>
      <c r="E1874" s="108" t="s">
        <v>970</v>
      </c>
      <c r="F1874" s="108" t="s">
        <v>8272</v>
      </c>
      <c r="G1874" s="108" t="s">
        <v>8273</v>
      </c>
      <c r="H1874" s="108" t="s">
        <v>8274</v>
      </c>
    </row>
    <row r="1875" spans="1:8" x14ac:dyDescent="0.3">
      <c r="A1875" s="108" t="s">
        <v>8275</v>
      </c>
      <c r="B1875" s="108" t="s">
        <v>967</v>
      </c>
      <c r="C1875" s="108" t="s">
        <v>6753</v>
      </c>
      <c r="D1875" s="108" t="s">
        <v>1880</v>
      </c>
      <c r="E1875" s="108" t="s">
        <v>970</v>
      </c>
      <c r="F1875" s="108" t="s">
        <v>8276</v>
      </c>
      <c r="G1875" s="108" t="s">
        <v>8277</v>
      </c>
      <c r="H1875" s="108" t="s">
        <v>8278</v>
      </c>
    </row>
    <row r="1876" spans="1:8" x14ac:dyDescent="0.3">
      <c r="A1876" s="108" t="s">
        <v>8279</v>
      </c>
      <c r="B1876" s="108" t="s">
        <v>967</v>
      </c>
      <c r="C1876" s="108" t="s">
        <v>6753</v>
      </c>
      <c r="D1876" s="108" t="s">
        <v>1880</v>
      </c>
      <c r="E1876" s="108" t="s">
        <v>970</v>
      </c>
      <c r="F1876" s="108" t="s">
        <v>8280</v>
      </c>
      <c r="G1876" s="108" t="s">
        <v>8281</v>
      </c>
      <c r="H1876" s="108" t="s">
        <v>8282</v>
      </c>
    </row>
    <row r="1877" spans="1:8" x14ac:dyDescent="0.3">
      <c r="A1877" s="108" t="s">
        <v>8283</v>
      </c>
      <c r="B1877" s="108" t="s">
        <v>967</v>
      </c>
      <c r="C1877" s="108" t="s">
        <v>6753</v>
      </c>
      <c r="D1877" s="108" t="s">
        <v>1880</v>
      </c>
      <c r="E1877" s="108" t="s">
        <v>970</v>
      </c>
      <c r="F1877" s="108" t="s">
        <v>8284</v>
      </c>
      <c r="G1877" s="108" t="s">
        <v>8285</v>
      </c>
      <c r="H1877" s="108" t="s">
        <v>8286</v>
      </c>
    </row>
    <row r="1878" spans="1:8" x14ac:dyDescent="0.3">
      <c r="A1878" s="108" t="s">
        <v>8287</v>
      </c>
      <c r="B1878" s="108" t="s">
        <v>967</v>
      </c>
      <c r="C1878" s="108" t="s">
        <v>6753</v>
      </c>
      <c r="D1878" s="108" t="s">
        <v>1880</v>
      </c>
      <c r="E1878" s="108" t="s">
        <v>970</v>
      </c>
      <c r="F1878" s="108" t="s">
        <v>8288</v>
      </c>
      <c r="G1878" s="108" t="s">
        <v>8289</v>
      </c>
      <c r="H1878" s="108" t="s">
        <v>8290</v>
      </c>
    </row>
    <row r="1879" spans="1:8" x14ac:dyDescent="0.3">
      <c r="A1879" s="108" t="s">
        <v>8291</v>
      </c>
      <c r="B1879" s="108" t="s">
        <v>967</v>
      </c>
      <c r="C1879" s="108" t="s">
        <v>6753</v>
      </c>
      <c r="D1879" s="108" t="s">
        <v>1880</v>
      </c>
      <c r="E1879" s="108" t="s">
        <v>970</v>
      </c>
      <c r="F1879" s="108" t="s">
        <v>8292</v>
      </c>
      <c r="G1879" s="108" t="s">
        <v>8293</v>
      </c>
      <c r="H1879" s="108" t="s">
        <v>8294</v>
      </c>
    </row>
    <row r="1880" spans="1:8" x14ac:dyDescent="0.3">
      <c r="A1880" s="108" t="s">
        <v>8295</v>
      </c>
      <c r="B1880" s="108" t="s">
        <v>967</v>
      </c>
      <c r="C1880" s="108" t="s">
        <v>6753</v>
      </c>
      <c r="D1880" s="108" t="s">
        <v>1880</v>
      </c>
      <c r="E1880" s="108" t="s">
        <v>970</v>
      </c>
      <c r="F1880" s="108" t="s">
        <v>8296</v>
      </c>
      <c r="G1880" s="108" t="s">
        <v>8297</v>
      </c>
      <c r="H1880" s="108" t="s">
        <v>8290</v>
      </c>
    </row>
    <row r="1881" spans="1:8" x14ac:dyDescent="0.3">
      <c r="A1881" s="108" t="s">
        <v>8298</v>
      </c>
      <c r="B1881" s="108" t="s">
        <v>967</v>
      </c>
      <c r="C1881" s="108" t="s">
        <v>6753</v>
      </c>
      <c r="D1881" s="108" t="s">
        <v>1880</v>
      </c>
      <c r="E1881" s="108" t="s">
        <v>970</v>
      </c>
      <c r="F1881" s="108" t="s">
        <v>8299</v>
      </c>
      <c r="G1881" s="108" t="s">
        <v>8300</v>
      </c>
      <c r="H1881" s="108" t="s">
        <v>8301</v>
      </c>
    </row>
    <row r="1882" spans="1:8" x14ac:dyDescent="0.3">
      <c r="A1882" s="108" t="s">
        <v>8302</v>
      </c>
      <c r="B1882" s="108" t="s">
        <v>967</v>
      </c>
      <c r="C1882" s="108" t="s">
        <v>6753</v>
      </c>
      <c r="D1882" s="108" t="s">
        <v>1880</v>
      </c>
      <c r="E1882" s="108" t="s">
        <v>970</v>
      </c>
      <c r="F1882" s="108" t="s">
        <v>8303</v>
      </c>
      <c r="G1882" s="108" t="s">
        <v>8304</v>
      </c>
      <c r="H1882" s="108" t="s">
        <v>7322</v>
      </c>
    </row>
    <row r="1883" spans="1:8" x14ac:dyDescent="0.3">
      <c r="A1883" s="108" t="s">
        <v>8305</v>
      </c>
      <c r="B1883" s="108" t="s">
        <v>967</v>
      </c>
      <c r="C1883" s="108" t="s">
        <v>6753</v>
      </c>
      <c r="D1883" s="108" t="s">
        <v>1880</v>
      </c>
      <c r="E1883" s="108" t="s">
        <v>970</v>
      </c>
      <c r="F1883" s="108" t="s">
        <v>8306</v>
      </c>
      <c r="G1883" s="108" t="s">
        <v>8307</v>
      </c>
      <c r="H1883" s="108" t="s">
        <v>8308</v>
      </c>
    </row>
    <row r="1884" spans="1:8" x14ac:dyDescent="0.3">
      <c r="A1884" s="108" t="s">
        <v>8309</v>
      </c>
      <c r="B1884" s="108" t="s">
        <v>967</v>
      </c>
      <c r="C1884" s="108" t="s">
        <v>6753</v>
      </c>
      <c r="D1884" s="108" t="s">
        <v>1880</v>
      </c>
      <c r="E1884" s="108" t="s">
        <v>970</v>
      </c>
      <c r="F1884" s="108" t="s">
        <v>8310</v>
      </c>
      <c r="G1884" s="108" t="s">
        <v>8311</v>
      </c>
      <c r="H1884" s="108" t="s">
        <v>8312</v>
      </c>
    </row>
    <row r="1885" spans="1:8" x14ac:dyDescent="0.3">
      <c r="A1885" s="108" t="s">
        <v>8313</v>
      </c>
      <c r="B1885" s="108" t="s">
        <v>967</v>
      </c>
      <c r="C1885" s="108" t="s">
        <v>6753</v>
      </c>
      <c r="D1885" s="108" t="s">
        <v>1880</v>
      </c>
      <c r="E1885" s="108" t="s">
        <v>970</v>
      </c>
      <c r="F1885" s="108" t="s">
        <v>8314</v>
      </c>
      <c r="G1885" s="108" t="s">
        <v>8315</v>
      </c>
      <c r="H1885" s="108" t="s">
        <v>8316</v>
      </c>
    </row>
    <row r="1886" spans="1:8" x14ac:dyDescent="0.3">
      <c r="A1886" s="108" t="s">
        <v>8317</v>
      </c>
      <c r="B1886" s="108" t="s">
        <v>967</v>
      </c>
      <c r="C1886" s="108" t="s">
        <v>6753</v>
      </c>
      <c r="D1886" s="108" t="s">
        <v>1880</v>
      </c>
      <c r="E1886" s="108" t="s">
        <v>970</v>
      </c>
      <c r="F1886" s="108" t="s">
        <v>8318</v>
      </c>
      <c r="G1886" s="108" t="s">
        <v>8319</v>
      </c>
      <c r="H1886" s="108" t="s">
        <v>8320</v>
      </c>
    </row>
    <row r="1887" spans="1:8" x14ac:dyDescent="0.3">
      <c r="A1887" s="108" t="s">
        <v>8321</v>
      </c>
      <c r="B1887" s="108" t="s">
        <v>967</v>
      </c>
      <c r="C1887" s="108" t="s">
        <v>6753</v>
      </c>
      <c r="D1887" s="108" t="s">
        <v>1880</v>
      </c>
      <c r="E1887" s="108" t="s">
        <v>970</v>
      </c>
      <c r="F1887" s="108" t="s">
        <v>8322</v>
      </c>
      <c r="G1887" s="108" t="s">
        <v>8323</v>
      </c>
      <c r="H1887" s="108" t="s">
        <v>8324</v>
      </c>
    </row>
    <row r="1888" spans="1:8" x14ac:dyDescent="0.3">
      <c r="A1888" s="108" t="s">
        <v>8325</v>
      </c>
      <c r="B1888" s="108" t="s">
        <v>967</v>
      </c>
      <c r="C1888" s="108" t="s">
        <v>6753</v>
      </c>
      <c r="D1888" s="108" t="s">
        <v>1880</v>
      </c>
      <c r="E1888" s="108" t="s">
        <v>970</v>
      </c>
      <c r="F1888" s="108" t="s">
        <v>8326</v>
      </c>
      <c r="G1888" s="108" t="s">
        <v>8327</v>
      </c>
      <c r="H1888" s="108" t="s">
        <v>8328</v>
      </c>
    </row>
    <row r="1889" spans="1:8" x14ac:dyDescent="0.3">
      <c r="A1889" s="108" t="s">
        <v>8329</v>
      </c>
      <c r="B1889" s="108" t="s">
        <v>967</v>
      </c>
      <c r="C1889" s="108" t="s">
        <v>6753</v>
      </c>
      <c r="D1889" s="108" t="s">
        <v>1880</v>
      </c>
      <c r="E1889" s="108" t="s">
        <v>970</v>
      </c>
      <c r="F1889" s="108" t="s">
        <v>8330</v>
      </c>
      <c r="G1889" s="108" t="s">
        <v>8331</v>
      </c>
      <c r="H1889" s="108" t="s">
        <v>8332</v>
      </c>
    </row>
    <row r="1890" spans="1:8" x14ac:dyDescent="0.3">
      <c r="A1890" s="108" t="s">
        <v>8333</v>
      </c>
      <c r="B1890" s="108" t="s">
        <v>967</v>
      </c>
      <c r="C1890" s="108" t="s">
        <v>6753</v>
      </c>
      <c r="D1890" s="108" t="s">
        <v>1880</v>
      </c>
      <c r="E1890" s="108" t="s">
        <v>970</v>
      </c>
      <c r="F1890" s="108" t="s">
        <v>8334</v>
      </c>
      <c r="G1890" s="108" t="s">
        <v>8335</v>
      </c>
      <c r="H1890" s="108" t="s">
        <v>8336</v>
      </c>
    </row>
    <row r="1891" spans="1:8" x14ac:dyDescent="0.3">
      <c r="A1891" s="108" t="s">
        <v>8337</v>
      </c>
      <c r="B1891" s="108" t="s">
        <v>967</v>
      </c>
      <c r="C1891" s="108" t="s">
        <v>6753</v>
      </c>
      <c r="D1891" s="108" t="s">
        <v>1880</v>
      </c>
      <c r="E1891" s="108" t="s">
        <v>970</v>
      </c>
      <c r="F1891" s="108" t="s">
        <v>8338</v>
      </c>
      <c r="G1891" s="108" t="s">
        <v>8339</v>
      </c>
      <c r="H1891" s="108" t="s">
        <v>8340</v>
      </c>
    </row>
    <row r="1892" spans="1:8" x14ac:dyDescent="0.3">
      <c r="A1892" s="108" t="s">
        <v>8341</v>
      </c>
      <c r="B1892" s="108" t="s">
        <v>967</v>
      </c>
      <c r="C1892" s="108" t="s">
        <v>6753</v>
      </c>
      <c r="D1892" s="108" t="s">
        <v>1880</v>
      </c>
      <c r="E1892" s="108" t="s">
        <v>970</v>
      </c>
      <c r="F1892" s="108" t="s">
        <v>8342</v>
      </c>
      <c r="G1892" s="108" t="s">
        <v>8343</v>
      </c>
      <c r="H1892" s="108" t="s">
        <v>8344</v>
      </c>
    </row>
    <row r="1893" spans="1:8" x14ac:dyDescent="0.3">
      <c r="A1893" s="108" t="s">
        <v>8345</v>
      </c>
      <c r="B1893" s="108" t="s">
        <v>967</v>
      </c>
      <c r="C1893" s="108" t="s">
        <v>6753</v>
      </c>
      <c r="D1893" s="108" t="s">
        <v>1880</v>
      </c>
      <c r="E1893" s="108" t="s">
        <v>970</v>
      </c>
      <c r="F1893" s="108" t="s">
        <v>8346</v>
      </c>
      <c r="G1893" s="108" t="s">
        <v>8347</v>
      </c>
      <c r="H1893" s="108" t="s">
        <v>8348</v>
      </c>
    </row>
    <row r="1894" spans="1:8" x14ac:dyDescent="0.3">
      <c r="A1894" s="108" t="s">
        <v>8349</v>
      </c>
      <c r="B1894" s="108" t="s">
        <v>967</v>
      </c>
      <c r="C1894" s="108" t="s">
        <v>6753</v>
      </c>
      <c r="D1894" s="108" t="s">
        <v>1880</v>
      </c>
      <c r="E1894" s="108" t="s">
        <v>970</v>
      </c>
      <c r="F1894" s="108" t="s">
        <v>8350</v>
      </c>
      <c r="G1894" s="108" t="s">
        <v>8351</v>
      </c>
      <c r="H1894" s="108" t="s">
        <v>8352</v>
      </c>
    </row>
    <row r="1895" spans="1:8" x14ac:dyDescent="0.3">
      <c r="A1895" s="108" t="s">
        <v>8353</v>
      </c>
      <c r="B1895" s="108" t="s">
        <v>967</v>
      </c>
      <c r="C1895" s="108" t="s">
        <v>6753</v>
      </c>
      <c r="D1895" s="108" t="s">
        <v>1880</v>
      </c>
      <c r="E1895" s="108" t="s">
        <v>970</v>
      </c>
      <c r="F1895" s="108" t="s">
        <v>8354</v>
      </c>
      <c r="G1895" s="108" t="s">
        <v>8355</v>
      </c>
      <c r="H1895" s="108" t="s">
        <v>8356</v>
      </c>
    </row>
    <row r="1896" spans="1:8" x14ac:dyDescent="0.3">
      <c r="A1896" s="108" t="s">
        <v>8357</v>
      </c>
      <c r="B1896" s="108" t="s">
        <v>967</v>
      </c>
      <c r="C1896" s="108" t="s">
        <v>6753</v>
      </c>
      <c r="D1896" s="108" t="s">
        <v>1880</v>
      </c>
      <c r="E1896" s="108" t="s">
        <v>970</v>
      </c>
      <c r="F1896" s="108" t="s">
        <v>8358</v>
      </c>
      <c r="G1896" s="108" t="s">
        <v>8359</v>
      </c>
      <c r="H1896" s="108" t="s">
        <v>8360</v>
      </c>
    </row>
    <row r="1897" spans="1:8" x14ac:dyDescent="0.3">
      <c r="A1897" s="108" t="s">
        <v>8361</v>
      </c>
      <c r="B1897" s="108" t="s">
        <v>967</v>
      </c>
      <c r="C1897" s="108" t="s">
        <v>6753</v>
      </c>
      <c r="D1897" s="108" t="s">
        <v>1880</v>
      </c>
      <c r="E1897" s="108" t="s">
        <v>970</v>
      </c>
      <c r="F1897" s="108" t="s">
        <v>8362</v>
      </c>
      <c r="G1897" s="108" t="s">
        <v>8363</v>
      </c>
      <c r="H1897" s="108" t="s">
        <v>8364</v>
      </c>
    </row>
    <row r="1898" spans="1:8" x14ac:dyDescent="0.3">
      <c r="A1898" s="108" t="s">
        <v>8365</v>
      </c>
      <c r="B1898" s="108" t="s">
        <v>967</v>
      </c>
      <c r="C1898" s="108" t="s">
        <v>6753</v>
      </c>
      <c r="D1898" s="108" t="s">
        <v>1880</v>
      </c>
      <c r="E1898" s="108" t="s">
        <v>970</v>
      </c>
      <c r="F1898" s="108" t="s">
        <v>8366</v>
      </c>
      <c r="G1898" s="108" t="s">
        <v>8367</v>
      </c>
      <c r="H1898" s="108" t="s">
        <v>7425</v>
      </c>
    </row>
    <row r="1899" spans="1:8" x14ac:dyDescent="0.3">
      <c r="A1899" s="108" t="s">
        <v>8368</v>
      </c>
      <c r="B1899" s="108" t="s">
        <v>967</v>
      </c>
      <c r="C1899" s="108" t="s">
        <v>6753</v>
      </c>
      <c r="D1899" s="108" t="s">
        <v>1880</v>
      </c>
      <c r="E1899" s="108" t="s">
        <v>970</v>
      </c>
      <c r="F1899" s="108" t="s">
        <v>8369</v>
      </c>
      <c r="G1899" s="108" t="s">
        <v>8370</v>
      </c>
      <c r="H1899" s="108" t="s">
        <v>7425</v>
      </c>
    </row>
    <row r="1900" spans="1:8" x14ac:dyDescent="0.3">
      <c r="A1900" s="108" t="s">
        <v>8371</v>
      </c>
      <c r="B1900" s="108" t="s">
        <v>967</v>
      </c>
      <c r="C1900" s="108" t="s">
        <v>6753</v>
      </c>
      <c r="D1900" s="108" t="s">
        <v>1880</v>
      </c>
      <c r="E1900" s="108" t="s">
        <v>970</v>
      </c>
      <c r="F1900" s="108" t="s">
        <v>8372</v>
      </c>
      <c r="G1900" s="108" t="s">
        <v>8373</v>
      </c>
      <c r="H1900" s="108" t="s">
        <v>7425</v>
      </c>
    </row>
    <row r="1901" spans="1:8" x14ac:dyDescent="0.3">
      <c r="A1901" s="108" t="s">
        <v>8374</v>
      </c>
      <c r="B1901" s="108" t="s">
        <v>967</v>
      </c>
      <c r="C1901" s="108" t="s">
        <v>6753</v>
      </c>
      <c r="D1901" s="108" t="s">
        <v>1880</v>
      </c>
      <c r="E1901" s="108" t="s">
        <v>970</v>
      </c>
      <c r="F1901" s="108" t="s">
        <v>8375</v>
      </c>
      <c r="G1901" s="108" t="s">
        <v>8376</v>
      </c>
      <c r="H1901" s="108" t="s">
        <v>8377</v>
      </c>
    </row>
    <row r="1902" spans="1:8" x14ac:dyDescent="0.3">
      <c r="A1902" s="108" t="s">
        <v>8378</v>
      </c>
      <c r="B1902" s="108" t="s">
        <v>967</v>
      </c>
      <c r="C1902" s="108" t="s">
        <v>6753</v>
      </c>
      <c r="D1902" s="108" t="s">
        <v>1880</v>
      </c>
      <c r="E1902" s="108" t="s">
        <v>970</v>
      </c>
      <c r="F1902" s="108" t="s">
        <v>8379</v>
      </c>
      <c r="G1902" s="108" t="s">
        <v>8380</v>
      </c>
      <c r="H1902" s="108" t="s">
        <v>8381</v>
      </c>
    </row>
    <row r="1903" spans="1:8" x14ac:dyDescent="0.3">
      <c r="A1903" s="108" t="s">
        <v>8382</v>
      </c>
      <c r="B1903" s="108" t="s">
        <v>967</v>
      </c>
      <c r="C1903" s="108" t="s">
        <v>6753</v>
      </c>
      <c r="D1903" s="108" t="s">
        <v>1880</v>
      </c>
      <c r="E1903" s="108" t="s">
        <v>970</v>
      </c>
      <c r="F1903" s="108" t="s">
        <v>8383</v>
      </c>
      <c r="G1903" s="108" t="s">
        <v>8384</v>
      </c>
      <c r="H1903" s="108" t="s">
        <v>7482</v>
      </c>
    </row>
    <row r="1904" spans="1:8" x14ac:dyDescent="0.3">
      <c r="A1904" s="108" t="s">
        <v>8385</v>
      </c>
      <c r="B1904" s="108" t="s">
        <v>967</v>
      </c>
      <c r="C1904" s="108" t="s">
        <v>6753</v>
      </c>
      <c r="D1904" s="108" t="s">
        <v>1880</v>
      </c>
      <c r="E1904" s="108" t="s">
        <v>970</v>
      </c>
      <c r="F1904" s="108" t="s">
        <v>8386</v>
      </c>
      <c r="G1904" s="108" t="s">
        <v>8387</v>
      </c>
      <c r="H1904" s="108" t="s">
        <v>8388</v>
      </c>
    </row>
    <row r="1905" spans="1:8" x14ac:dyDescent="0.3">
      <c r="A1905" s="108" t="s">
        <v>8389</v>
      </c>
      <c r="B1905" s="108" t="s">
        <v>967</v>
      </c>
      <c r="C1905" s="108" t="s">
        <v>6753</v>
      </c>
      <c r="D1905" s="108" t="s">
        <v>1880</v>
      </c>
      <c r="E1905" s="108" t="s">
        <v>970</v>
      </c>
      <c r="F1905" s="108" t="s">
        <v>8390</v>
      </c>
      <c r="G1905" s="108" t="s">
        <v>8391</v>
      </c>
      <c r="H1905" s="108" t="s">
        <v>8392</v>
      </c>
    </row>
    <row r="1906" spans="1:8" x14ac:dyDescent="0.3">
      <c r="A1906" s="108" t="s">
        <v>8393</v>
      </c>
      <c r="B1906" s="108" t="s">
        <v>967</v>
      </c>
      <c r="C1906" s="108" t="s">
        <v>6753</v>
      </c>
      <c r="D1906" s="108" t="s">
        <v>1880</v>
      </c>
      <c r="E1906" s="108" t="s">
        <v>970</v>
      </c>
      <c r="F1906" s="108" t="s">
        <v>8394</v>
      </c>
      <c r="G1906" s="108" t="s">
        <v>8395</v>
      </c>
      <c r="H1906" s="108" t="s">
        <v>8396</v>
      </c>
    </row>
    <row r="1907" spans="1:8" x14ac:dyDescent="0.3">
      <c r="A1907" s="108" t="s">
        <v>8397</v>
      </c>
      <c r="B1907" s="108" t="s">
        <v>967</v>
      </c>
      <c r="C1907" s="108" t="s">
        <v>6753</v>
      </c>
      <c r="D1907" s="108" t="s">
        <v>1880</v>
      </c>
      <c r="E1907" s="108" t="s">
        <v>970</v>
      </c>
      <c r="F1907" s="108" t="s">
        <v>8398</v>
      </c>
      <c r="G1907" s="108" t="s">
        <v>8399</v>
      </c>
      <c r="H1907" s="108" t="s">
        <v>7362</v>
      </c>
    </row>
    <row r="1908" spans="1:8" x14ac:dyDescent="0.3">
      <c r="A1908" s="108" t="s">
        <v>8400</v>
      </c>
      <c r="B1908" s="108" t="s">
        <v>967</v>
      </c>
      <c r="C1908" s="108" t="s">
        <v>6753</v>
      </c>
      <c r="D1908" s="108" t="s">
        <v>1880</v>
      </c>
      <c r="E1908" s="108" t="s">
        <v>970</v>
      </c>
      <c r="F1908" s="108" t="s">
        <v>8401</v>
      </c>
      <c r="G1908" s="108" t="s">
        <v>8402</v>
      </c>
      <c r="H1908" s="108" t="s">
        <v>8403</v>
      </c>
    </row>
    <row r="1909" spans="1:8" x14ac:dyDescent="0.3">
      <c r="A1909" s="108" t="s">
        <v>8404</v>
      </c>
      <c r="B1909" s="108" t="s">
        <v>967</v>
      </c>
      <c r="C1909" s="108" t="s">
        <v>6753</v>
      </c>
      <c r="D1909" s="108" t="s">
        <v>1880</v>
      </c>
      <c r="E1909" s="108" t="s">
        <v>970</v>
      </c>
      <c r="F1909" s="108" t="s">
        <v>8405</v>
      </c>
      <c r="G1909" s="108" t="s">
        <v>8406</v>
      </c>
      <c r="H1909" s="108" t="s">
        <v>8407</v>
      </c>
    </row>
    <row r="1910" spans="1:8" x14ac:dyDescent="0.3">
      <c r="A1910" s="108" t="s">
        <v>8408</v>
      </c>
      <c r="B1910" s="108" t="s">
        <v>967</v>
      </c>
      <c r="C1910" s="108" t="s">
        <v>6753</v>
      </c>
      <c r="D1910" s="108" t="s">
        <v>1880</v>
      </c>
      <c r="E1910" s="108" t="s">
        <v>970</v>
      </c>
      <c r="F1910" s="108" t="s">
        <v>8409</v>
      </c>
      <c r="G1910" s="108" t="s">
        <v>8410</v>
      </c>
      <c r="H1910" s="108" t="s">
        <v>8411</v>
      </c>
    </row>
    <row r="1911" spans="1:8" x14ac:dyDescent="0.3">
      <c r="A1911" s="108" t="s">
        <v>8412</v>
      </c>
      <c r="B1911" s="108" t="s">
        <v>967</v>
      </c>
      <c r="C1911" s="108" t="s">
        <v>6753</v>
      </c>
      <c r="D1911" s="108" t="s">
        <v>1880</v>
      </c>
      <c r="E1911" s="108" t="s">
        <v>970</v>
      </c>
      <c r="F1911" s="108" t="s">
        <v>8413</v>
      </c>
      <c r="G1911" s="108" t="s">
        <v>8414</v>
      </c>
      <c r="H1911" s="108" t="s">
        <v>8415</v>
      </c>
    </row>
    <row r="1912" spans="1:8" x14ac:dyDescent="0.3">
      <c r="A1912" s="108" t="s">
        <v>8416</v>
      </c>
      <c r="B1912" s="108" t="s">
        <v>967</v>
      </c>
      <c r="C1912" s="108" t="s">
        <v>6753</v>
      </c>
      <c r="D1912" s="108" t="s">
        <v>1880</v>
      </c>
      <c r="E1912" s="108" t="s">
        <v>970</v>
      </c>
      <c r="F1912" s="108" t="s">
        <v>8417</v>
      </c>
      <c r="G1912" s="108" t="s">
        <v>8418</v>
      </c>
      <c r="H1912" s="108" t="s">
        <v>8419</v>
      </c>
    </row>
    <row r="1913" spans="1:8" x14ac:dyDescent="0.3">
      <c r="A1913" s="108" t="s">
        <v>8420</v>
      </c>
      <c r="B1913" s="108" t="s">
        <v>967</v>
      </c>
      <c r="C1913" s="108" t="s">
        <v>6753</v>
      </c>
      <c r="D1913" s="108" t="s">
        <v>1880</v>
      </c>
      <c r="E1913" s="108" t="s">
        <v>970</v>
      </c>
      <c r="F1913" s="108" t="s">
        <v>8421</v>
      </c>
      <c r="G1913" s="108" t="s">
        <v>8422</v>
      </c>
      <c r="H1913" s="108" t="s">
        <v>8423</v>
      </c>
    </row>
    <row r="1914" spans="1:8" x14ac:dyDescent="0.3">
      <c r="A1914" s="108" t="s">
        <v>8424</v>
      </c>
      <c r="B1914" s="108" t="s">
        <v>967</v>
      </c>
      <c r="C1914" s="108" t="s">
        <v>8425</v>
      </c>
      <c r="D1914" s="108" t="s">
        <v>969</v>
      </c>
      <c r="E1914" s="108" t="s">
        <v>970</v>
      </c>
      <c r="F1914" s="108" t="s">
        <v>8426</v>
      </c>
      <c r="G1914" s="108" t="s">
        <v>8427</v>
      </c>
      <c r="H1914" s="108" t="s">
        <v>8428</v>
      </c>
    </row>
    <row r="1915" spans="1:8" x14ac:dyDescent="0.3">
      <c r="A1915" s="108" t="s">
        <v>8429</v>
      </c>
      <c r="B1915" s="108" t="s">
        <v>967</v>
      </c>
      <c r="C1915" s="108" t="s">
        <v>8425</v>
      </c>
      <c r="D1915" s="108" t="s">
        <v>969</v>
      </c>
      <c r="E1915" s="108" t="s">
        <v>970</v>
      </c>
      <c r="F1915" s="108" t="s">
        <v>8430</v>
      </c>
      <c r="G1915" s="108" t="s">
        <v>8431</v>
      </c>
      <c r="H1915" s="108" t="s">
        <v>8432</v>
      </c>
    </row>
    <row r="1916" spans="1:8" x14ac:dyDescent="0.3">
      <c r="A1916" s="108" t="s">
        <v>8433</v>
      </c>
      <c r="B1916" s="108" t="s">
        <v>967</v>
      </c>
      <c r="C1916" s="108" t="s">
        <v>8425</v>
      </c>
      <c r="D1916" s="108" t="s">
        <v>969</v>
      </c>
      <c r="E1916" s="108" t="s">
        <v>970</v>
      </c>
      <c r="F1916" s="108" t="s">
        <v>8434</v>
      </c>
      <c r="G1916" s="108" t="s">
        <v>8435</v>
      </c>
      <c r="H1916" s="108" t="s">
        <v>8436</v>
      </c>
    </row>
    <row r="1917" spans="1:8" x14ac:dyDescent="0.3">
      <c r="A1917" s="108" t="s">
        <v>8437</v>
      </c>
      <c r="B1917" s="108" t="s">
        <v>967</v>
      </c>
      <c r="C1917" s="108" t="s">
        <v>8425</v>
      </c>
      <c r="D1917" s="108" t="s">
        <v>969</v>
      </c>
      <c r="E1917" s="108" t="s">
        <v>970</v>
      </c>
      <c r="F1917" s="108" t="s">
        <v>8438</v>
      </c>
      <c r="G1917" s="108" t="s">
        <v>8439</v>
      </c>
      <c r="H1917" s="108" t="s">
        <v>8436</v>
      </c>
    </row>
    <row r="1918" spans="1:8" x14ac:dyDescent="0.3">
      <c r="A1918" s="108" t="s">
        <v>8440</v>
      </c>
      <c r="B1918" s="108" t="s">
        <v>967</v>
      </c>
      <c r="C1918" s="108" t="s">
        <v>8425</v>
      </c>
      <c r="D1918" s="108" t="s">
        <v>969</v>
      </c>
      <c r="E1918" s="108" t="s">
        <v>970</v>
      </c>
      <c r="F1918" s="108" t="s">
        <v>8441</v>
      </c>
      <c r="G1918" s="108" t="s">
        <v>8442</v>
      </c>
      <c r="H1918" s="108" t="s">
        <v>8443</v>
      </c>
    </row>
    <row r="1919" spans="1:8" x14ac:dyDescent="0.3">
      <c r="A1919" s="108" t="s">
        <v>8444</v>
      </c>
      <c r="B1919" s="108" t="s">
        <v>967</v>
      </c>
      <c r="C1919" s="108" t="s">
        <v>8425</v>
      </c>
      <c r="D1919" s="108" t="s">
        <v>969</v>
      </c>
      <c r="E1919" s="108" t="s">
        <v>970</v>
      </c>
      <c r="F1919" s="108" t="s">
        <v>8445</v>
      </c>
      <c r="G1919" s="108" t="s">
        <v>8446</v>
      </c>
      <c r="H1919" s="108" t="s">
        <v>8447</v>
      </c>
    </row>
    <row r="1920" spans="1:8" x14ac:dyDescent="0.3">
      <c r="A1920" s="108" t="s">
        <v>8448</v>
      </c>
      <c r="B1920" s="108" t="s">
        <v>967</v>
      </c>
      <c r="C1920" s="108" t="s">
        <v>8425</v>
      </c>
      <c r="D1920" s="108" t="s">
        <v>969</v>
      </c>
      <c r="E1920" s="108" t="s">
        <v>970</v>
      </c>
      <c r="F1920" s="108" t="s">
        <v>8449</v>
      </c>
      <c r="G1920" s="108" t="s">
        <v>8450</v>
      </c>
      <c r="H1920" s="108" t="s">
        <v>8451</v>
      </c>
    </row>
    <row r="1921" spans="1:8" x14ac:dyDescent="0.3">
      <c r="A1921" s="108" t="s">
        <v>8452</v>
      </c>
      <c r="B1921" s="108" t="s">
        <v>967</v>
      </c>
      <c r="C1921" s="108" t="s">
        <v>8425</v>
      </c>
      <c r="D1921" s="108" t="s">
        <v>969</v>
      </c>
      <c r="E1921" s="108" t="s">
        <v>970</v>
      </c>
      <c r="F1921" s="108" t="s">
        <v>8453</v>
      </c>
      <c r="G1921" s="108" t="s">
        <v>8454</v>
      </c>
      <c r="H1921" s="108" t="s">
        <v>8455</v>
      </c>
    </row>
    <row r="1922" spans="1:8" x14ac:dyDescent="0.3">
      <c r="A1922" s="108" t="s">
        <v>8456</v>
      </c>
      <c r="B1922" s="108" t="s">
        <v>967</v>
      </c>
      <c r="C1922" s="108" t="s">
        <v>8425</v>
      </c>
      <c r="D1922" s="108" t="s">
        <v>969</v>
      </c>
      <c r="E1922" s="108" t="s">
        <v>970</v>
      </c>
      <c r="F1922" s="108" t="s">
        <v>8457</v>
      </c>
      <c r="G1922" s="108" t="s">
        <v>8458</v>
      </c>
      <c r="H1922" s="108" t="s">
        <v>8459</v>
      </c>
    </row>
    <row r="1923" spans="1:8" x14ac:dyDescent="0.3">
      <c r="A1923" s="108" t="s">
        <v>8460</v>
      </c>
      <c r="B1923" s="108" t="s">
        <v>967</v>
      </c>
      <c r="C1923" s="108" t="s">
        <v>8425</v>
      </c>
      <c r="D1923" s="108" t="s">
        <v>969</v>
      </c>
      <c r="E1923" s="108" t="s">
        <v>970</v>
      </c>
      <c r="F1923" s="108" t="s">
        <v>8461</v>
      </c>
      <c r="G1923" s="108" t="s">
        <v>8462</v>
      </c>
      <c r="H1923" s="108" t="s">
        <v>8463</v>
      </c>
    </row>
    <row r="1924" spans="1:8" x14ac:dyDescent="0.3">
      <c r="A1924" s="108" t="s">
        <v>8464</v>
      </c>
      <c r="B1924" s="108" t="s">
        <v>967</v>
      </c>
      <c r="C1924" s="108" t="s">
        <v>8425</v>
      </c>
      <c r="D1924" s="108" t="s">
        <v>969</v>
      </c>
      <c r="E1924" s="108" t="s">
        <v>970</v>
      </c>
      <c r="F1924" s="108" t="s">
        <v>8465</v>
      </c>
      <c r="G1924" s="108" t="s">
        <v>8466</v>
      </c>
      <c r="H1924" s="108" t="s">
        <v>8467</v>
      </c>
    </row>
    <row r="1925" spans="1:8" x14ac:dyDescent="0.3">
      <c r="A1925" s="108" t="s">
        <v>8468</v>
      </c>
      <c r="B1925" s="108" t="s">
        <v>967</v>
      </c>
      <c r="C1925" s="108" t="s">
        <v>8425</v>
      </c>
      <c r="D1925" s="108" t="s">
        <v>969</v>
      </c>
      <c r="E1925" s="108" t="s">
        <v>970</v>
      </c>
      <c r="F1925" s="108" t="s">
        <v>8469</v>
      </c>
      <c r="G1925" s="108" t="s">
        <v>8470</v>
      </c>
      <c r="H1925" s="108" t="s">
        <v>8471</v>
      </c>
    </row>
    <row r="1926" spans="1:8" x14ac:dyDescent="0.3">
      <c r="A1926" s="108" t="s">
        <v>8472</v>
      </c>
      <c r="B1926" s="108" t="s">
        <v>967</v>
      </c>
      <c r="C1926" s="108" t="s">
        <v>8425</v>
      </c>
      <c r="D1926" s="108" t="s">
        <v>969</v>
      </c>
      <c r="E1926" s="108" t="s">
        <v>970</v>
      </c>
      <c r="F1926" s="108" t="s">
        <v>8473</v>
      </c>
      <c r="G1926" s="108" t="s">
        <v>8474</v>
      </c>
      <c r="H1926" s="108" t="s">
        <v>8475</v>
      </c>
    </row>
    <row r="1927" spans="1:8" x14ac:dyDescent="0.3">
      <c r="A1927" s="108" t="s">
        <v>8476</v>
      </c>
      <c r="B1927" s="108" t="s">
        <v>967</v>
      </c>
      <c r="C1927" s="108" t="s">
        <v>8425</v>
      </c>
      <c r="D1927" s="108" t="s">
        <v>969</v>
      </c>
      <c r="E1927" s="108" t="s">
        <v>970</v>
      </c>
      <c r="F1927" s="108" t="s">
        <v>8477</v>
      </c>
      <c r="G1927" s="108" t="s">
        <v>8478</v>
      </c>
      <c r="H1927" s="108" t="s">
        <v>8479</v>
      </c>
    </row>
    <row r="1928" spans="1:8" x14ac:dyDescent="0.3">
      <c r="A1928" s="108" t="s">
        <v>8480</v>
      </c>
      <c r="B1928" s="108" t="s">
        <v>967</v>
      </c>
      <c r="C1928" s="108" t="s">
        <v>8425</v>
      </c>
      <c r="D1928" s="108" t="s">
        <v>969</v>
      </c>
      <c r="E1928" s="108" t="s">
        <v>970</v>
      </c>
      <c r="F1928" s="108" t="s">
        <v>8481</v>
      </c>
      <c r="G1928" s="108" t="s">
        <v>8482</v>
      </c>
      <c r="H1928" s="108" t="s">
        <v>8483</v>
      </c>
    </row>
    <row r="1929" spans="1:8" x14ac:dyDescent="0.3">
      <c r="A1929" s="108" t="s">
        <v>8484</v>
      </c>
      <c r="B1929" s="108" t="s">
        <v>967</v>
      </c>
      <c r="C1929" s="108" t="s">
        <v>8425</v>
      </c>
      <c r="D1929" s="108" t="s">
        <v>969</v>
      </c>
      <c r="E1929" s="108" t="s">
        <v>970</v>
      </c>
      <c r="F1929" s="108" t="s">
        <v>8485</v>
      </c>
      <c r="G1929" s="108" t="s">
        <v>8486</v>
      </c>
      <c r="H1929" s="108" t="s">
        <v>8487</v>
      </c>
    </row>
    <row r="1930" spans="1:8" x14ac:dyDescent="0.3">
      <c r="A1930" s="108" t="s">
        <v>8488</v>
      </c>
      <c r="B1930" s="108" t="s">
        <v>967</v>
      </c>
      <c r="C1930" s="108" t="s">
        <v>8425</v>
      </c>
      <c r="D1930" s="108" t="s">
        <v>969</v>
      </c>
      <c r="E1930" s="108" t="s">
        <v>970</v>
      </c>
      <c r="F1930" s="108" t="s">
        <v>8489</v>
      </c>
      <c r="G1930" s="108" t="s">
        <v>8490</v>
      </c>
      <c r="H1930" s="108" t="s">
        <v>8491</v>
      </c>
    </row>
    <row r="1931" spans="1:8" x14ac:dyDescent="0.3">
      <c r="A1931" s="108" t="s">
        <v>8492</v>
      </c>
      <c r="B1931" s="108" t="s">
        <v>967</v>
      </c>
      <c r="C1931" s="108" t="s">
        <v>8425</v>
      </c>
      <c r="D1931" s="108" t="s">
        <v>969</v>
      </c>
      <c r="E1931" s="108" t="s">
        <v>970</v>
      </c>
      <c r="F1931" s="108" t="s">
        <v>8493</v>
      </c>
      <c r="G1931" s="108" t="s">
        <v>8494</v>
      </c>
      <c r="H1931" s="108" t="s">
        <v>8495</v>
      </c>
    </row>
    <row r="1932" spans="1:8" x14ac:dyDescent="0.3">
      <c r="A1932" s="108" t="s">
        <v>8496</v>
      </c>
      <c r="B1932" s="108" t="s">
        <v>967</v>
      </c>
      <c r="C1932" s="108" t="s">
        <v>8425</v>
      </c>
      <c r="D1932" s="108" t="s">
        <v>969</v>
      </c>
      <c r="E1932" s="108" t="s">
        <v>970</v>
      </c>
      <c r="F1932" s="108" t="s">
        <v>8497</v>
      </c>
      <c r="G1932" s="108" t="s">
        <v>8498</v>
      </c>
      <c r="H1932" s="108" t="s">
        <v>8499</v>
      </c>
    </row>
    <row r="1933" spans="1:8" x14ac:dyDescent="0.3">
      <c r="A1933" s="108" t="s">
        <v>8500</v>
      </c>
      <c r="B1933" s="108" t="s">
        <v>967</v>
      </c>
      <c r="C1933" s="108" t="s">
        <v>8425</v>
      </c>
      <c r="D1933" s="108" t="s">
        <v>969</v>
      </c>
      <c r="E1933" s="108" t="s">
        <v>970</v>
      </c>
      <c r="F1933" s="108" t="s">
        <v>8501</v>
      </c>
      <c r="G1933" s="108" t="s">
        <v>8502</v>
      </c>
      <c r="H1933" s="108" t="s">
        <v>8503</v>
      </c>
    </row>
    <row r="1934" spans="1:8" x14ac:dyDescent="0.3">
      <c r="A1934" s="108" t="s">
        <v>8504</v>
      </c>
      <c r="B1934" s="108" t="s">
        <v>967</v>
      </c>
      <c r="C1934" s="108" t="s">
        <v>8425</v>
      </c>
      <c r="D1934" s="108" t="s">
        <v>969</v>
      </c>
      <c r="E1934" s="108" t="s">
        <v>970</v>
      </c>
      <c r="F1934" s="108" t="s">
        <v>8505</v>
      </c>
      <c r="G1934" s="108" t="s">
        <v>8506</v>
      </c>
      <c r="H1934" s="108" t="s">
        <v>8507</v>
      </c>
    </row>
    <row r="1935" spans="1:8" x14ac:dyDescent="0.3">
      <c r="A1935" s="108" t="s">
        <v>8508</v>
      </c>
      <c r="B1935" s="108" t="s">
        <v>967</v>
      </c>
      <c r="C1935" s="108" t="s">
        <v>8425</v>
      </c>
      <c r="D1935" s="108" t="s">
        <v>969</v>
      </c>
      <c r="E1935" s="108" t="s">
        <v>970</v>
      </c>
      <c r="F1935" s="108" t="s">
        <v>8509</v>
      </c>
      <c r="G1935" s="108" t="s">
        <v>8510</v>
      </c>
      <c r="H1935" s="108" t="s">
        <v>8511</v>
      </c>
    </row>
    <row r="1936" spans="1:8" x14ac:dyDescent="0.3">
      <c r="A1936" s="108" t="s">
        <v>8512</v>
      </c>
      <c r="B1936" s="108" t="s">
        <v>967</v>
      </c>
      <c r="C1936" s="108" t="s">
        <v>8425</v>
      </c>
      <c r="D1936" s="108" t="s">
        <v>969</v>
      </c>
      <c r="E1936" s="108" t="s">
        <v>970</v>
      </c>
      <c r="F1936" s="108" t="s">
        <v>8513</v>
      </c>
      <c r="G1936" s="108" t="s">
        <v>8514</v>
      </c>
      <c r="H1936" s="108" t="s">
        <v>8515</v>
      </c>
    </row>
    <row r="1937" spans="1:8" x14ac:dyDescent="0.3">
      <c r="A1937" s="108" t="s">
        <v>8516</v>
      </c>
      <c r="B1937" s="108" t="s">
        <v>967</v>
      </c>
      <c r="C1937" s="108" t="s">
        <v>8425</v>
      </c>
      <c r="D1937" s="108" t="s">
        <v>969</v>
      </c>
      <c r="E1937" s="108" t="s">
        <v>970</v>
      </c>
      <c r="F1937" s="108" t="s">
        <v>8517</v>
      </c>
      <c r="G1937" s="108" t="s">
        <v>8518</v>
      </c>
      <c r="H1937" s="108" t="s">
        <v>8519</v>
      </c>
    </row>
    <row r="1938" spans="1:8" x14ac:dyDescent="0.3">
      <c r="A1938" s="108" t="s">
        <v>8520</v>
      </c>
      <c r="B1938" s="108" t="s">
        <v>967</v>
      </c>
      <c r="C1938" s="108" t="s">
        <v>8425</v>
      </c>
      <c r="D1938" s="108" t="s">
        <v>969</v>
      </c>
      <c r="E1938" s="108" t="s">
        <v>970</v>
      </c>
      <c r="F1938" s="108" t="s">
        <v>8521</v>
      </c>
      <c r="G1938" s="108" t="s">
        <v>8522</v>
      </c>
      <c r="H1938" s="108" t="s">
        <v>8523</v>
      </c>
    </row>
    <row r="1939" spans="1:8" x14ac:dyDescent="0.3">
      <c r="A1939" s="108" t="s">
        <v>8524</v>
      </c>
      <c r="B1939" s="108" t="s">
        <v>967</v>
      </c>
      <c r="C1939" s="108" t="s">
        <v>8425</v>
      </c>
      <c r="D1939" s="108" t="s">
        <v>969</v>
      </c>
      <c r="E1939" s="108" t="s">
        <v>970</v>
      </c>
      <c r="F1939" s="108" t="s">
        <v>8525</v>
      </c>
      <c r="G1939" s="108" t="s">
        <v>8526</v>
      </c>
      <c r="H1939" s="108" t="s">
        <v>8527</v>
      </c>
    </row>
    <row r="1940" spans="1:8" x14ac:dyDescent="0.3">
      <c r="A1940" s="108" t="s">
        <v>8528</v>
      </c>
      <c r="B1940" s="108" t="s">
        <v>967</v>
      </c>
      <c r="C1940" s="108" t="s">
        <v>8425</v>
      </c>
      <c r="D1940" s="108" t="s">
        <v>969</v>
      </c>
      <c r="E1940" s="108" t="s">
        <v>970</v>
      </c>
      <c r="F1940" s="108" t="s">
        <v>8529</v>
      </c>
      <c r="G1940" s="108" t="s">
        <v>8530</v>
      </c>
      <c r="H1940" s="108" t="s">
        <v>8531</v>
      </c>
    </row>
    <row r="1941" spans="1:8" x14ac:dyDescent="0.3">
      <c r="A1941" s="108" t="s">
        <v>8532</v>
      </c>
      <c r="B1941" s="108" t="s">
        <v>967</v>
      </c>
      <c r="C1941" s="108" t="s">
        <v>8425</v>
      </c>
      <c r="D1941" s="108" t="s">
        <v>969</v>
      </c>
      <c r="E1941" s="108" t="s">
        <v>970</v>
      </c>
      <c r="F1941" s="108" t="s">
        <v>8533</v>
      </c>
      <c r="G1941" s="108" t="s">
        <v>8534</v>
      </c>
      <c r="H1941" s="108" t="s">
        <v>8535</v>
      </c>
    </row>
    <row r="1942" spans="1:8" x14ac:dyDescent="0.3">
      <c r="A1942" s="108" t="s">
        <v>8536</v>
      </c>
      <c r="B1942" s="108" t="s">
        <v>967</v>
      </c>
      <c r="C1942" s="108" t="s">
        <v>8425</v>
      </c>
      <c r="D1942" s="108" t="s">
        <v>969</v>
      </c>
      <c r="E1942" s="108" t="s">
        <v>970</v>
      </c>
      <c r="F1942" s="108" t="s">
        <v>8537</v>
      </c>
      <c r="G1942" s="108" t="s">
        <v>8538</v>
      </c>
      <c r="H1942" s="108" t="s">
        <v>8539</v>
      </c>
    </row>
    <row r="1943" spans="1:8" x14ac:dyDescent="0.3">
      <c r="A1943" s="108" t="s">
        <v>8540</v>
      </c>
      <c r="B1943" s="108" t="s">
        <v>967</v>
      </c>
      <c r="C1943" s="108" t="s">
        <v>8425</v>
      </c>
      <c r="D1943" s="108" t="s">
        <v>969</v>
      </c>
      <c r="E1943" s="108" t="s">
        <v>970</v>
      </c>
      <c r="F1943" s="108" t="s">
        <v>8541</v>
      </c>
      <c r="G1943" s="108" t="s">
        <v>8542</v>
      </c>
      <c r="H1943" s="108" t="s">
        <v>8543</v>
      </c>
    </row>
    <row r="1944" spans="1:8" x14ac:dyDescent="0.3">
      <c r="A1944" s="108" t="s">
        <v>8544</v>
      </c>
      <c r="B1944" s="108" t="s">
        <v>967</v>
      </c>
      <c r="C1944" s="108" t="s">
        <v>8425</v>
      </c>
      <c r="D1944" s="108" t="s">
        <v>969</v>
      </c>
      <c r="E1944" s="108" t="s">
        <v>970</v>
      </c>
      <c r="F1944" s="108" t="s">
        <v>8545</v>
      </c>
      <c r="G1944" s="108" t="s">
        <v>8546</v>
      </c>
      <c r="H1944" s="108" t="s">
        <v>8547</v>
      </c>
    </row>
    <row r="1945" spans="1:8" x14ac:dyDescent="0.3">
      <c r="A1945" s="108" t="s">
        <v>8548</v>
      </c>
      <c r="B1945" s="108" t="s">
        <v>967</v>
      </c>
      <c r="C1945" s="108" t="s">
        <v>8425</v>
      </c>
      <c r="D1945" s="108" t="s">
        <v>969</v>
      </c>
      <c r="E1945" s="108" t="s">
        <v>970</v>
      </c>
      <c r="F1945" s="108" t="s">
        <v>8549</v>
      </c>
      <c r="G1945" s="108" t="s">
        <v>8550</v>
      </c>
      <c r="H1945" s="108" t="s">
        <v>8551</v>
      </c>
    </row>
    <row r="1946" spans="1:8" x14ac:dyDescent="0.3">
      <c r="A1946" s="108" t="s">
        <v>8552</v>
      </c>
      <c r="B1946" s="108" t="s">
        <v>967</v>
      </c>
      <c r="C1946" s="108" t="s">
        <v>8425</v>
      </c>
      <c r="D1946" s="108" t="s">
        <v>969</v>
      </c>
      <c r="E1946" s="108" t="s">
        <v>970</v>
      </c>
      <c r="F1946" s="108" t="s">
        <v>8553</v>
      </c>
      <c r="G1946" s="108" t="s">
        <v>8554</v>
      </c>
      <c r="H1946" s="108" t="s">
        <v>8555</v>
      </c>
    </row>
    <row r="1947" spans="1:8" x14ac:dyDescent="0.3">
      <c r="A1947" s="108" t="s">
        <v>8556</v>
      </c>
      <c r="B1947" s="108" t="s">
        <v>967</v>
      </c>
      <c r="C1947" s="108" t="s">
        <v>8425</v>
      </c>
      <c r="D1947" s="108" t="s">
        <v>969</v>
      </c>
      <c r="E1947" s="108" t="s">
        <v>970</v>
      </c>
      <c r="F1947" s="108" t="s">
        <v>8557</v>
      </c>
      <c r="G1947" s="108" t="s">
        <v>8558</v>
      </c>
      <c r="H1947" s="108" t="s">
        <v>8559</v>
      </c>
    </row>
    <row r="1948" spans="1:8" x14ac:dyDescent="0.3">
      <c r="A1948" s="108" t="s">
        <v>8560</v>
      </c>
      <c r="B1948" s="108" t="s">
        <v>967</v>
      </c>
      <c r="C1948" s="108" t="s">
        <v>8425</v>
      </c>
      <c r="D1948" s="108" t="s">
        <v>969</v>
      </c>
      <c r="E1948" s="108" t="s">
        <v>970</v>
      </c>
      <c r="F1948" s="108" t="s">
        <v>8561</v>
      </c>
      <c r="G1948" s="108" t="s">
        <v>8562</v>
      </c>
      <c r="H1948" s="108" t="s">
        <v>8563</v>
      </c>
    </row>
    <row r="1949" spans="1:8" x14ac:dyDescent="0.3">
      <c r="A1949" s="108" t="s">
        <v>8564</v>
      </c>
      <c r="B1949" s="108" t="s">
        <v>967</v>
      </c>
      <c r="C1949" s="108" t="s">
        <v>8425</v>
      </c>
      <c r="D1949" s="108" t="s">
        <v>969</v>
      </c>
      <c r="E1949" s="108" t="s">
        <v>970</v>
      </c>
      <c r="F1949" s="108" t="s">
        <v>8565</v>
      </c>
      <c r="G1949" s="108" t="s">
        <v>8566</v>
      </c>
      <c r="H1949" s="108" t="s">
        <v>8567</v>
      </c>
    </row>
    <row r="1950" spans="1:8" x14ac:dyDescent="0.3">
      <c r="A1950" s="108" t="s">
        <v>8568</v>
      </c>
      <c r="B1950" s="108" t="s">
        <v>967</v>
      </c>
      <c r="C1950" s="108" t="s">
        <v>8425</v>
      </c>
      <c r="D1950" s="108" t="s">
        <v>969</v>
      </c>
      <c r="E1950" s="108" t="s">
        <v>970</v>
      </c>
      <c r="F1950" s="108" t="s">
        <v>8569</v>
      </c>
      <c r="G1950" s="108" t="s">
        <v>8570</v>
      </c>
      <c r="H1950" s="108" t="s">
        <v>8571</v>
      </c>
    </row>
    <row r="1951" spans="1:8" x14ac:dyDescent="0.3">
      <c r="A1951" s="108" t="s">
        <v>8572</v>
      </c>
      <c r="B1951" s="108" t="s">
        <v>967</v>
      </c>
      <c r="C1951" s="108" t="s">
        <v>8425</v>
      </c>
      <c r="D1951" s="108" t="s">
        <v>969</v>
      </c>
      <c r="E1951" s="108" t="s">
        <v>970</v>
      </c>
      <c r="F1951" s="108" t="s">
        <v>8573</v>
      </c>
      <c r="G1951" s="108" t="s">
        <v>8574</v>
      </c>
      <c r="H1951" s="108" t="s">
        <v>8575</v>
      </c>
    </row>
    <row r="1952" spans="1:8" x14ac:dyDescent="0.3">
      <c r="A1952" s="108" t="s">
        <v>8576</v>
      </c>
      <c r="B1952" s="108" t="s">
        <v>967</v>
      </c>
      <c r="C1952" s="108" t="s">
        <v>8425</v>
      </c>
      <c r="D1952" s="108" t="s">
        <v>969</v>
      </c>
      <c r="E1952" s="108" t="s">
        <v>970</v>
      </c>
      <c r="F1952" s="108" t="s">
        <v>8577</v>
      </c>
      <c r="G1952" s="108" t="s">
        <v>8578</v>
      </c>
      <c r="H1952" s="108" t="s">
        <v>8579</v>
      </c>
    </row>
    <row r="1953" spans="1:8" x14ac:dyDescent="0.3">
      <c r="A1953" s="108" t="s">
        <v>8580</v>
      </c>
      <c r="B1953" s="108" t="s">
        <v>967</v>
      </c>
      <c r="C1953" s="108" t="s">
        <v>8425</v>
      </c>
      <c r="D1953" s="108" t="s">
        <v>969</v>
      </c>
      <c r="E1953" s="108" t="s">
        <v>970</v>
      </c>
      <c r="F1953" s="108" t="s">
        <v>8581</v>
      </c>
      <c r="G1953" s="108" t="s">
        <v>8582</v>
      </c>
      <c r="H1953" s="108" t="s">
        <v>8583</v>
      </c>
    </row>
    <row r="1954" spans="1:8" x14ac:dyDescent="0.3">
      <c r="A1954" s="108" t="s">
        <v>8584</v>
      </c>
      <c r="B1954" s="108" t="s">
        <v>967</v>
      </c>
      <c r="C1954" s="108" t="s">
        <v>8425</v>
      </c>
      <c r="D1954" s="108" t="s">
        <v>969</v>
      </c>
      <c r="E1954" s="108" t="s">
        <v>970</v>
      </c>
      <c r="F1954" s="108" t="s">
        <v>8585</v>
      </c>
      <c r="G1954" s="108" t="s">
        <v>8586</v>
      </c>
      <c r="H1954" s="108" t="s">
        <v>8587</v>
      </c>
    </row>
    <row r="1955" spans="1:8" x14ac:dyDescent="0.3">
      <c r="A1955" s="108" t="s">
        <v>8588</v>
      </c>
      <c r="B1955" s="108" t="s">
        <v>967</v>
      </c>
      <c r="C1955" s="108" t="s">
        <v>8425</v>
      </c>
      <c r="D1955" s="108" t="s">
        <v>969</v>
      </c>
      <c r="E1955" s="108" t="s">
        <v>970</v>
      </c>
      <c r="F1955" s="108" t="s">
        <v>8589</v>
      </c>
      <c r="G1955" s="108" t="s">
        <v>8590</v>
      </c>
      <c r="H1955" s="108" t="s">
        <v>8591</v>
      </c>
    </row>
    <row r="1956" spans="1:8" x14ac:dyDescent="0.3">
      <c r="A1956" s="108" t="s">
        <v>8592</v>
      </c>
      <c r="B1956" s="108" t="s">
        <v>967</v>
      </c>
      <c r="C1956" s="108" t="s">
        <v>8425</v>
      </c>
      <c r="D1956" s="108" t="s">
        <v>969</v>
      </c>
      <c r="E1956" s="108" t="s">
        <v>970</v>
      </c>
      <c r="F1956" s="108" t="s">
        <v>8593</v>
      </c>
      <c r="G1956" s="108" t="s">
        <v>8594</v>
      </c>
      <c r="H1956" s="108" t="s">
        <v>8595</v>
      </c>
    </row>
    <row r="1957" spans="1:8" x14ac:dyDescent="0.3">
      <c r="A1957" s="108" t="s">
        <v>8596</v>
      </c>
      <c r="B1957" s="108" t="s">
        <v>967</v>
      </c>
      <c r="C1957" s="108" t="s">
        <v>8425</v>
      </c>
      <c r="D1957" s="108" t="s">
        <v>969</v>
      </c>
      <c r="E1957" s="108" t="s">
        <v>970</v>
      </c>
      <c r="F1957" s="108" t="s">
        <v>8597</v>
      </c>
      <c r="G1957" s="108" t="s">
        <v>8598</v>
      </c>
      <c r="H1957" s="108" t="s">
        <v>8599</v>
      </c>
    </row>
    <row r="1958" spans="1:8" x14ac:dyDescent="0.3">
      <c r="A1958" s="108" t="s">
        <v>8600</v>
      </c>
      <c r="B1958" s="108" t="s">
        <v>967</v>
      </c>
      <c r="C1958" s="108" t="s">
        <v>8425</v>
      </c>
      <c r="D1958" s="108" t="s">
        <v>969</v>
      </c>
      <c r="E1958" s="108" t="s">
        <v>970</v>
      </c>
      <c r="F1958" s="108" t="s">
        <v>8601</v>
      </c>
      <c r="G1958" s="108" t="s">
        <v>8602</v>
      </c>
      <c r="H1958" s="108" t="s">
        <v>8595</v>
      </c>
    </row>
    <row r="1959" spans="1:8" x14ac:dyDescent="0.3">
      <c r="A1959" s="108" t="s">
        <v>8603</v>
      </c>
      <c r="B1959" s="108" t="s">
        <v>967</v>
      </c>
      <c r="C1959" s="108" t="s">
        <v>8425</v>
      </c>
      <c r="D1959" s="108" t="s">
        <v>969</v>
      </c>
      <c r="E1959" s="108" t="s">
        <v>1123</v>
      </c>
      <c r="F1959" s="108" t="s">
        <v>8604</v>
      </c>
      <c r="G1959" s="108" t="s">
        <v>8605</v>
      </c>
      <c r="H1959" s="108" t="s">
        <v>8606</v>
      </c>
    </row>
    <row r="1960" spans="1:8" x14ac:dyDescent="0.3">
      <c r="A1960" s="108" t="s">
        <v>8608</v>
      </c>
      <c r="B1960" s="108" t="s">
        <v>967</v>
      </c>
      <c r="C1960" s="108" t="s">
        <v>8425</v>
      </c>
      <c r="D1960" s="108" t="s">
        <v>969</v>
      </c>
      <c r="E1960" s="108" t="s">
        <v>1123</v>
      </c>
      <c r="F1960" s="108" t="s">
        <v>8609</v>
      </c>
      <c r="G1960" s="108" t="s">
        <v>8610</v>
      </c>
      <c r="H1960" s="108" t="s">
        <v>8611</v>
      </c>
    </row>
    <row r="1961" spans="1:8" x14ac:dyDescent="0.3">
      <c r="A1961" s="108" t="s">
        <v>8607</v>
      </c>
      <c r="B1961" s="108" t="s">
        <v>967</v>
      </c>
      <c r="C1961" s="108" t="s">
        <v>8425</v>
      </c>
      <c r="D1961" s="108" t="s">
        <v>969</v>
      </c>
      <c r="E1961" s="108" t="s">
        <v>970</v>
      </c>
      <c r="F1961" s="108" t="s">
        <v>8612</v>
      </c>
      <c r="G1961" s="108" t="s">
        <v>8605</v>
      </c>
      <c r="H1961" s="108" t="s">
        <v>8606</v>
      </c>
    </row>
    <row r="1962" spans="1:8" x14ac:dyDescent="0.3">
      <c r="A1962" s="108" t="s">
        <v>8613</v>
      </c>
      <c r="B1962" s="108" t="s">
        <v>967</v>
      </c>
      <c r="C1962" s="108" t="s">
        <v>8425</v>
      </c>
      <c r="D1962" s="108" t="s">
        <v>969</v>
      </c>
      <c r="E1962" s="108" t="s">
        <v>970</v>
      </c>
      <c r="F1962" s="108" t="s">
        <v>8614</v>
      </c>
      <c r="G1962" s="108" t="s">
        <v>8615</v>
      </c>
      <c r="H1962" s="108" t="s">
        <v>8616</v>
      </c>
    </row>
    <row r="1963" spans="1:8" x14ac:dyDescent="0.3">
      <c r="A1963" s="108" t="s">
        <v>8617</v>
      </c>
      <c r="B1963" s="108" t="s">
        <v>967</v>
      </c>
      <c r="C1963" s="108" t="s">
        <v>8425</v>
      </c>
      <c r="D1963" s="108" t="s">
        <v>969</v>
      </c>
      <c r="E1963" s="108" t="s">
        <v>970</v>
      </c>
      <c r="F1963" s="108" t="s">
        <v>8618</v>
      </c>
      <c r="G1963" s="108" t="s">
        <v>8619</v>
      </c>
      <c r="H1963" s="108" t="s">
        <v>8620</v>
      </c>
    </row>
    <row r="1964" spans="1:8" x14ac:dyDescent="0.3">
      <c r="A1964" s="108" t="s">
        <v>8621</v>
      </c>
      <c r="B1964" s="108" t="s">
        <v>967</v>
      </c>
      <c r="C1964" s="108" t="s">
        <v>8425</v>
      </c>
      <c r="D1964" s="108" t="s">
        <v>969</v>
      </c>
      <c r="E1964" s="108" t="s">
        <v>970</v>
      </c>
      <c r="F1964" s="108" t="s">
        <v>8622</v>
      </c>
      <c r="G1964" s="108" t="s">
        <v>8623</v>
      </c>
      <c r="H1964" s="108" t="s">
        <v>8624</v>
      </c>
    </row>
    <row r="1965" spans="1:8" x14ac:dyDescent="0.3">
      <c r="A1965" s="108" t="s">
        <v>8625</v>
      </c>
      <c r="B1965" s="108" t="s">
        <v>967</v>
      </c>
      <c r="C1965" s="108" t="s">
        <v>8425</v>
      </c>
      <c r="D1965" s="108" t="s">
        <v>969</v>
      </c>
      <c r="E1965" s="108" t="s">
        <v>970</v>
      </c>
      <c r="F1965" s="108" t="s">
        <v>8626</v>
      </c>
      <c r="G1965" s="108" t="s">
        <v>8627</v>
      </c>
      <c r="H1965" s="108" t="s">
        <v>8628</v>
      </c>
    </row>
    <row r="1966" spans="1:8" x14ac:dyDescent="0.3">
      <c r="A1966" s="108" t="s">
        <v>8629</v>
      </c>
      <c r="B1966" s="108" t="s">
        <v>967</v>
      </c>
      <c r="C1966" s="108" t="s">
        <v>8425</v>
      </c>
      <c r="D1966" s="108" t="s">
        <v>969</v>
      </c>
      <c r="E1966" s="108" t="s">
        <v>970</v>
      </c>
      <c r="F1966" s="108" t="s">
        <v>8630</v>
      </c>
      <c r="G1966" s="108" t="s">
        <v>8631</v>
      </c>
      <c r="H1966" s="108" t="s">
        <v>8632</v>
      </c>
    </row>
    <row r="1967" spans="1:8" x14ac:dyDescent="0.3">
      <c r="A1967" s="108" t="s">
        <v>8633</v>
      </c>
      <c r="B1967" s="108" t="s">
        <v>967</v>
      </c>
      <c r="C1967" s="108" t="s">
        <v>8425</v>
      </c>
      <c r="D1967" s="108" t="s">
        <v>969</v>
      </c>
      <c r="E1967" s="108" t="s">
        <v>970</v>
      </c>
      <c r="F1967" s="108" t="s">
        <v>8634</v>
      </c>
      <c r="G1967" s="108" t="s">
        <v>8635</v>
      </c>
      <c r="H1967" s="108" t="s">
        <v>8636</v>
      </c>
    </row>
    <row r="1968" spans="1:8" x14ac:dyDescent="0.3">
      <c r="A1968" s="108" t="s">
        <v>8637</v>
      </c>
      <c r="B1968" s="108" t="s">
        <v>967</v>
      </c>
      <c r="C1968" s="108" t="s">
        <v>8425</v>
      </c>
      <c r="D1968" s="108" t="s">
        <v>969</v>
      </c>
      <c r="E1968" s="108" t="s">
        <v>970</v>
      </c>
      <c r="F1968" s="108" t="s">
        <v>8638</v>
      </c>
      <c r="G1968" s="108" t="s">
        <v>8639</v>
      </c>
      <c r="H1968" s="108" t="s">
        <v>8640</v>
      </c>
    </row>
    <row r="1969" spans="1:8" x14ac:dyDescent="0.3">
      <c r="A1969" s="108" t="s">
        <v>8641</v>
      </c>
      <c r="B1969" s="108" t="s">
        <v>967</v>
      </c>
      <c r="C1969" s="108" t="s">
        <v>8425</v>
      </c>
      <c r="D1969" s="108" t="s">
        <v>969</v>
      </c>
      <c r="E1969" s="108" t="s">
        <v>970</v>
      </c>
      <c r="F1969" s="108" t="s">
        <v>8642</v>
      </c>
      <c r="G1969" s="108" t="s">
        <v>8643</v>
      </c>
      <c r="H1969" s="108" t="s">
        <v>8644</v>
      </c>
    </row>
    <row r="1970" spans="1:8" x14ac:dyDescent="0.3">
      <c r="A1970" s="108" t="s">
        <v>8645</v>
      </c>
      <c r="B1970" s="108" t="s">
        <v>967</v>
      </c>
      <c r="C1970" s="108" t="s">
        <v>8425</v>
      </c>
      <c r="D1970" s="108" t="s">
        <v>969</v>
      </c>
      <c r="E1970" s="108" t="s">
        <v>970</v>
      </c>
      <c r="F1970" s="108" t="s">
        <v>8646</v>
      </c>
      <c r="G1970" s="108" t="s">
        <v>8647</v>
      </c>
      <c r="H1970" s="108" t="s">
        <v>8648</v>
      </c>
    </row>
    <row r="1971" spans="1:8" x14ac:dyDescent="0.3">
      <c r="A1971" s="108" t="s">
        <v>8649</v>
      </c>
      <c r="B1971" s="108" t="s">
        <v>967</v>
      </c>
      <c r="C1971" s="108" t="s">
        <v>8425</v>
      </c>
      <c r="D1971" s="108" t="s">
        <v>969</v>
      </c>
      <c r="E1971" s="108" t="s">
        <v>970</v>
      </c>
      <c r="F1971" s="108" t="s">
        <v>8650</v>
      </c>
      <c r="G1971" s="108" t="s">
        <v>8651</v>
      </c>
      <c r="H1971" s="108" t="s">
        <v>8652</v>
      </c>
    </row>
    <row r="1972" spans="1:8" x14ac:dyDescent="0.3">
      <c r="A1972" s="108" t="s">
        <v>8653</v>
      </c>
      <c r="B1972" s="108" t="s">
        <v>967</v>
      </c>
      <c r="C1972" s="108" t="s">
        <v>8425</v>
      </c>
      <c r="D1972" s="108" t="s">
        <v>969</v>
      </c>
      <c r="E1972" s="108" t="s">
        <v>970</v>
      </c>
      <c r="F1972" s="108" t="s">
        <v>8654</v>
      </c>
      <c r="G1972" s="108" t="s">
        <v>8655</v>
      </c>
      <c r="H1972" s="108" t="s">
        <v>8656</v>
      </c>
    </row>
    <row r="1973" spans="1:8" x14ac:dyDescent="0.3">
      <c r="A1973" s="108" t="s">
        <v>8657</v>
      </c>
      <c r="B1973" s="108" t="s">
        <v>967</v>
      </c>
      <c r="C1973" s="108" t="s">
        <v>8425</v>
      </c>
      <c r="D1973" s="108" t="s">
        <v>969</v>
      </c>
      <c r="E1973" s="108" t="s">
        <v>970</v>
      </c>
      <c r="F1973" s="108" t="s">
        <v>8658</v>
      </c>
      <c r="G1973" s="108" t="s">
        <v>8659</v>
      </c>
      <c r="H1973" s="108" t="s">
        <v>8660</v>
      </c>
    </row>
    <row r="1974" spans="1:8" x14ac:dyDescent="0.3">
      <c r="A1974" s="108" t="s">
        <v>8661</v>
      </c>
      <c r="B1974" s="108" t="s">
        <v>967</v>
      </c>
      <c r="C1974" s="108" t="s">
        <v>8425</v>
      </c>
      <c r="D1974" s="108" t="s">
        <v>969</v>
      </c>
      <c r="E1974" s="108" t="s">
        <v>970</v>
      </c>
      <c r="F1974" s="108" t="s">
        <v>8662</v>
      </c>
      <c r="G1974" s="108" t="s">
        <v>8663</v>
      </c>
      <c r="H1974" s="108" t="s">
        <v>8664</v>
      </c>
    </row>
    <row r="1975" spans="1:8" x14ac:dyDescent="0.3">
      <c r="A1975" s="108" t="s">
        <v>8665</v>
      </c>
      <c r="B1975" s="108" t="s">
        <v>967</v>
      </c>
      <c r="C1975" s="108" t="s">
        <v>8425</v>
      </c>
      <c r="D1975" s="108" t="s">
        <v>969</v>
      </c>
      <c r="E1975" s="108" t="s">
        <v>970</v>
      </c>
      <c r="F1975" s="108" t="s">
        <v>8666</v>
      </c>
      <c r="G1975" s="108" t="s">
        <v>8667</v>
      </c>
      <c r="H1975" s="108" t="s">
        <v>8668</v>
      </c>
    </row>
    <row r="1976" spans="1:8" x14ac:dyDescent="0.3">
      <c r="A1976" s="108" t="s">
        <v>8669</v>
      </c>
      <c r="B1976" s="108" t="s">
        <v>967</v>
      </c>
      <c r="C1976" s="108" t="s">
        <v>8425</v>
      </c>
      <c r="D1976" s="108" t="s">
        <v>969</v>
      </c>
      <c r="E1976" s="108" t="s">
        <v>970</v>
      </c>
      <c r="F1976" s="108" t="s">
        <v>8670</v>
      </c>
      <c r="G1976" s="108" t="s">
        <v>8671</v>
      </c>
      <c r="H1976" s="108" t="s">
        <v>8672</v>
      </c>
    </row>
    <row r="1977" spans="1:8" x14ac:dyDescent="0.3">
      <c r="A1977" s="108" t="s">
        <v>8673</v>
      </c>
      <c r="B1977" s="108" t="s">
        <v>967</v>
      </c>
      <c r="C1977" s="108" t="s">
        <v>8425</v>
      </c>
      <c r="D1977" s="108" t="s">
        <v>969</v>
      </c>
      <c r="E1977" s="108" t="s">
        <v>970</v>
      </c>
      <c r="F1977" s="108" t="s">
        <v>8674</v>
      </c>
      <c r="G1977" s="108" t="s">
        <v>8675</v>
      </c>
      <c r="H1977" s="108" t="s">
        <v>8676</v>
      </c>
    </row>
    <row r="1978" spans="1:8" x14ac:dyDescent="0.3">
      <c r="A1978" s="108" t="s">
        <v>8677</v>
      </c>
      <c r="B1978" s="108" t="s">
        <v>967</v>
      </c>
      <c r="C1978" s="108" t="s">
        <v>8425</v>
      </c>
      <c r="D1978" s="108" t="s">
        <v>969</v>
      </c>
      <c r="E1978" s="108" t="s">
        <v>970</v>
      </c>
      <c r="F1978" s="108" t="s">
        <v>8678</v>
      </c>
      <c r="G1978" s="108" t="s">
        <v>8679</v>
      </c>
      <c r="H1978" s="108" t="s">
        <v>8680</v>
      </c>
    </row>
    <row r="1979" spans="1:8" x14ac:dyDescent="0.3">
      <c r="A1979" s="108" t="s">
        <v>8681</v>
      </c>
      <c r="B1979" s="108" t="s">
        <v>967</v>
      </c>
      <c r="C1979" s="108" t="s">
        <v>8425</v>
      </c>
      <c r="D1979" s="108" t="s">
        <v>969</v>
      </c>
      <c r="E1979" s="108" t="s">
        <v>970</v>
      </c>
      <c r="F1979" s="108" t="s">
        <v>8682</v>
      </c>
      <c r="G1979" s="108" t="s">
        <v>8683</v>
      </c>
      <c r="H1979" s="108" t="s">
        <v>8684</v>
      </c>
    </row>
    <row r="1980" spans="1:8" x14ac:dyDescent="0.3">
      <c r="A1980" s="108" t="s">
        <v>8685</v>
      </c>
      <c r="B1980" s="108" t="s">
        <v>967</v>
      </c>
      <c r="C1980" s="108" t="s">
        <v>8425</v>
      </c>
      <c r="D1980" s="108" t="s">
        <v>969</v>
      </c>
      <c r="E1980" s="108" t="s">
        <v>970</v>
      </c>
      <c r="F1980" s="108" t="s">
        <v>8686</v>
      </c>
      <c r="G1980" s="108" t="s">
        <v>8687</v>
      </c>
      <c r="H1980" s="108" t="s">
        <v>8688</v>
      </c>
    </row>
    <row r="1981" spans="1:8" x14ac:dyDescent="0.3">
      <c r="A1981" s="108" t="s">
        <v>8689</v>
      </c>
      <c r="B1981" s="108" t="s">
        <v>967</v>
      </c>
      <c r="C1981" s="108" t="s">
        <v>8425</v>
      </c>
      <c r="D1981" s="108" t="s">
        <v>969</v>
      </c>
      <c r="E1981" s="108" t="s">
        <v>970</v>
      </c>
      <c r="F1981" s="108" t="s">
        <v>8690</v>
      </c>
      <c r="G1981" s="108" t="s">
        <v>8691</v>
      </c>
      <c r="H1981" s="108" t="s">
        <v>8692</v>
      </c>
    </row>
    <row r="1982" spans="1:8" x14ac:dyDescent="0.3">
      <c r="A1982" s="108" t="s">
        <v>8693</v>
      </c>
      <c r="B1982" s="108" t="s">
        <v>967</v>
      </c>
      <c r="C1982" s="108" t="s">
        <v>8425</v>
      </c>
      <c r="D1982" s="108" t="s">
        <v>969</v>
      </c>
      <c r="E1982" s="108" t="s">
        <v>970</v>
      </c>
      <c r="F1982" s="108" t="s">
        <v>8694</v>
      </c>
      <c r="G1982" s="108" t="s">
        <v>8695</v>
      </c>
      <c r="H1982" s="108" t="s">
        <v>8696</v>
      </c>
    </row>
    <row r="1983" spans="1:8" x14ac:dyDescent="0.3">
      <c r="A1983" s="108" t="s">
        <v>8697</v>
      </c>
      <c r="B1983" s="108" t="s">
        <v>967</v>
      </c>
      <c r="C1983" s="108" t="s">
        <v>8425</v>
      </c>
      <c r="D1983" s="108" t="s">
        <v>969</v>
      </c>
      <c r="E1983" s="108" t="s">
        <v>970</v>
      </c>
      <c r="F1983" s="108" t="s">
        <v>8698</v>
      </c>
      <c r="G1983" s="108" t="s">
        <v>8699</v>
      </c>
      <c r="H1983" s="108" t="s">
        <v>8700</v>
      </c>
    </row>
    <row r="1984" spans="1:8" x14ac:dyDescent="0.3">
      <c r="A1984" s="108" t="s">
        <v>8701</v>
      </c>
      <c r="B1984" s="108" t="s">
        <v>967</v>
      </c>
      <c r="C1984" s="108" t="s">
        <v>8425</v>
      </c>
      <c r="D1984" s="108" t="s">
        <v>969</v>
      </c>
      <c r="E1984" s="108" t="s">
        <v>970</v>
      </c>
      <c r="F1984" s="108" t="s">
        <v>8702</v>
      </c>
      <c r="G1984" s="108" t="s">
        <v>8703</v>
      </c>
      <c r="H1984" s="108" t="s">
        <v>8704</v>
      </c>
    </row>
    <row r="1985" spans="1:8" x14ac:dyDescent="0.3">
      <c r="A1985" s="108" t="s">
        <v>8705</v>
      </c>
      <c r="B1985" s="108" t="s">
        <v>967</v>
      </c>
      <c r="C1985" s="108" t="s">
        <v>8425</v>
      </c>
      <c r="D1985" s="108" t="s">
        <v>969</v>
      </c>
      <c r="E1985" s="108" t="s">
        <v>970</v>
      </c>
      <c r="F1985" s="108" t="s">
        <v>8706</v>
      </c>
      <c r="G1985" s="108" t="s">
        <v>8707</v>
      </c>
      <c r="H1985" s="108" t="s">
        <v>8708</v>
      </c>
    </row>
    <row r="1986" spans="1:8" x14ac:dyDescent="0.3">
      <c r="A1986" s="108" t="s">
        <v>8709</v>
      </c>
      <c r="B1986" s="108" t="s">
        <v>967</v>
      </c>
      <c r="C1986" s="108" t="s">
        <v>8425</v>
      </c>
      <c r="D1986" s="108" t="s">
        <v>969</v>
      </c>
      <c r="E1986" s="108" t="s">
        <v>970</v>
      </c>
      <c r="F1986" s="108" t="s">
        <v>8710</v>
      </c>
      <c r="G1986" s="108" t="s">
        <v>8711</v>
      </c>
      <c r="H1986" s="108" t="s">
        <v>8712</v>
      </c>
    </row>
    <row r="1987" spans="1:8" x14ac:dyDescent="0.3">
      <c r="A1987" s="108" t="s">
        <v>8713</v>
      </c>
      <c r="B1987" s="108" t="s">
        <v>967</v>
      </c>
      <c r="C1987" s="108" t="s">
        <v>8425</v>
      </c>
      <c r="D1987" s="108" t="s">
        <v>969</v>
      </c>
      <c r="E1987" s="108" t="s">
        <v>970</v>
      </c>
      <c r="F1987" s="108" t="s">
        <v>8714</v>
      </c>
      <c r="G1987" s="108" t="s">
        <v>8715</v>
      </c>
      <c r="H1987" s="108" t="s">
        <v>8716</v>
      </c>
    </row>
    <row r="1988" spans="1:8" x14ac:dyDescent="0.3">
      <c r="A1988" s="108" t="s">
        <v>8717</v>
      </c>
      <c r="B1988" s="108" t="s">
        <v>967</v>
      </c>
      <c r="C1988" s="108" t="s">
        <v>8425</v>
      </c>
      <c r="D1988" s="108" t="s">
        <v>969</v>
      </c>
      <c r="E1988" s="108" t="s">
        <v>970</v>
      </c>
      <c r="F1988" s="108" t="s">
        <v>8718</v>
      </c>
      <c r="G1988" s="108" t="s">
        <v>8719</v>
      </c>
      <c r="H1988" s="108" t="s">
        <v>8720</v>
      </c>
    </row>
    <row r="1989" spans="1:8" x14ac:dyDescent="0.3">
      <c r="A1989" s="108" t="s">
        <v>8721</v>
      </c>
      <c r="B1989" s="108" t="s">
        <v>967</v>
      </c>
      <c r="C1989" s="108" t="s">
        <v>8425</v>
      </c>
      <c r="D1989" s="108" t="s">
        <v>969</v>
      </c>
      <c r="E1989" s="108" t="s">
        <v>970</v>
      </c>
      <c r="F1989" s="108" t="s">
        <v>8722</v>
      </c>
      <c r="G1989" s="108" t="s">
        <v>8723</v>
      </c>
      <c r="H1989" s="108" t="s">
        <v>8724</v>
      </c>
    </row>
    <row r="1990" spans="1:8" x14ac:dyDescent="0.3">
      <c r="A1990" s="108" t="s">
        <v>8725</v>
      </c>
      <c r="B1990" s="108" t="s">
        <v>967</v>
      </c>
      <c r="C1990" s="108" t="s">
        <v>8425</v>
      </c>
      <c r="D1990" s="108" t="s">
        <v>969</v>
      </c>
      <c r="E1990" s="108" t="s">
        <v>970</v>
      </c>
      <c r="F1990" s="108" t="s">
        <v>8726</v>
      </c>
      <c r="G1990" s="108" t="s">
        <v>8727</v>
      </c>
      <c r="H1990" s="108" t="s">
        <v>8728</v>
      </c>
    </row>
    <row r="1991" spans="1:8" x14ac:dyDescent="0.3">
      <c r="A1991" s="108" t="s">
        <v>8729</v>
      </c>
      <c r="B1991" s="108" t="s">
        <v>967</v>
      </c>
      <c r="C1991" s="108" t="s">
        <v>8425</v>
      </c>
      <c r="D1991" s="108" t="s">
        <v>969</v>
      </c>
      <c r="E1991" s="108" t="s">
        <v>970</v>
      </c>
      <c r="F1991" s="108" t="s">
        <v>8730</v>
      </c>
      <c r="G1991" s="108" t="s">
        <v>8731</v>
      </c>
      <c r="H1991" s="108" t="s">
        <v>8732</v>
      </c>
    </row>
    <row r="1992" spans="1:8" x14ac:dyDescent="0.3">
      <c r="A1992" s="108" t="s">
        <v>8733</v>
      </c>
      <c r="B1992" s="108" t="s">
        <v>967</v>
      </c>
      <c r="C1992" s="108" t="s">
        <v>8425</v>
      </c>
      <c r="D1992" s="108" t="s">
        <v>969</v>
      </c>
      <c r="E1992" s="108" t="s">
        <v>1123</v>
      </c>
      <c r="F1992" s="108" t="s">
        <v>8734</v>
      </c>
      <c r="G1992" s="108" t="s">
        <v>8735</v>
      </c>
      <c r="H1992" s="108" t="s">
        <v>8736</v>
      </c>
    </row>
    <row r="1993" spans="1:8" x14ac:dyDescent="0.3">
      <c r="A1993" s="108" t="s">
        <v>8738</v>
      </c>
      <c r="B1993" s="108" t="s">
        <v>967</v>
      </c>
      <c r="C1993" s="108" t="s">
        <v>8425</v>
      </c>
      <c r="D1993" s="108" t="s">
        <v>969</v>
      </c>
      <c r="E1993" s="108" t="s">
        <v>1123</v>
      </c>
      <c r="F1993" s="108" t="s">
        <v>8739</v>
      </c>
      <c r="G1993" s="108" t="s">
        <v>8740</v>
      </c>
      <c r="H1993" s="108" t="s">
        <v>8741</v>
      </c>
    </row>
    <row r="1994" spans="1:8" x14ac:dyDescent="0.3">
      <c r="A1994" s="108" t="s">
        <v>8742</v>
      </c>
      <c r="B1994" s="108" t="s">
        <v>967</v>
      </c>
      <c r="C1994" s="108" t="s">
        <v>8425</v>
      </c>
      <c r="D1994" s="108" t="s">
        <v>969</v>
      </c>
      <c r="E1994" s="108" t="s">
        <v>970</v>
      </c>
      <c r="F1994" s="108" t="s">
        <v>8743</v>
      </c>
      <c r="G1994" s="108" t="s">
        <v>8744</v>
      </c>
      <c r="H1994" s="108" t="s">
        <v>8745</v>
      </c>
    </row>
    <row r="1995" spans="1:8" x14ac:dyDescent="0.3">
      <c r="A1995" s="108" t="s">
        <v>8746</v>
      </c>
      <c r="B1995" s="108" t="s">
        <v>967</v>
      </c>
      <c r="C1995" s="108" t="s">
        <v>8425</v>
      </c>
      <c r="D1995" s="108" t="s">
        <v>969</v>
      </c>
      <c r="E1995" s="108" t="s">
        <v>970</v>
      </c>
      <c r="F1995" s="108" t="s">
        <v>8747</v>
      </c>
      <c r="G1995" s="108" t="s">
        <v>8748</v>
      </c>
      <c r="H1995" s="108" t="s">
        <v>8749</v>
      </c>
    </row>
    <row r="1996" spans="1:8" x14ac:dyDescent="0.3">
      <c r="A1996" s="108" t="s">
        <v>8750</v>
      </c>
      <c r="B1996" s="108" t="s">
        <v>967</v>
      </c>
      <c r="C1996" s="108" t="s">
        <v>8425</v>
      </c>
      <c r="D1996" s="108" t="s">
        <v>969</v>
      </c>
      <c r="E1996" s="108" t="s">
        <v>970</v>
      </c>
      <c r="F1996" s="108" t="s">
        <v>8751</v>
      </c>
      <c r="G1996" s="108" t="s">
        <v>8752</v>
      </c>
      <c r="H1996" s="108" t="s">
        <v>8753</v>
      </c>
    </row>
    <row r="1997" spans="1:8" x14ac:dyDescent="0.3">
      <c r="A1997" s="108" t="s">
        <v>8754</v>
      </c>
      <c r="B1997" s="108" t="s">
        <v>967</v>
      </c>
      <c r="C1997" s="108" t="s">
        <v>8425</v>
      </c>
      <c r="D1997" s="108" t="s">
        <v>969</v>
      </c>
      <c r="E1997" s="108" t="s">
        <v>970</v>
      </c>
      <c r="F1997" s="108" t="s">
        <v>8755</v>
      </c>
      <c r="G1997" s="108" t="s">
        <v>8756</v>
      </c>
      <c r="H1997" s="108" t="s">
        <v>8749</v>
      </c>
    </row>
    <row r="1998" spans="1:8" x14ac:dyDescent="0.3">
      <c r="A1998" s="108" t="s">
        <v>8757</v>
      </c>
      <c r="B1998" s="108" t="s">
        <v>967</v>
      </c>
      <c r="C1998" s="108" t="s">
        <v>8425</v>
      </c>
      <c r="D1998" s="108" t="s">
        <v>969</v>
      </c>
      <c r="E1998" s="108" t="s">
        <v>970</v>
      </c>
      <c r="F1998" s="108" t="s">
        <v>8758</v>
      </c>
      <c r="G1998" s="108" t="s">
        <v>8759</v>
      </c>
      <c r="H1998" s="108" t="s">
        <v>8760</v>
      </c>
    </row>
    <row r="1999" spans="1:8" x14ac:dyDescent="0.3">
      <c r="A1999" s="108" t="s">
        <v>8761</v>
      </c>
      <c r="B1999" s="108" t="s">
        <v>967</v>
      </c>
      <c r="C1999" s="108" t="s">
        <v>8425</v>
      </c>
      <c r="D1999" s="108" t="s">
        <v>969</v>
      </c>
      <c r="E1999" s="108" t="s">
        <v>970</v>
      </c>
      <c r="F1999" s="108" t="s">
        <v>8762</v>
      </c>
      <c r="G1999" s="108" t="s">
        <v>8763</v>
      </c>
      <c r="H1999" s="108" t="s">
        <v>8764</v>
      </c>
    </row>
    <row r="2000" spans="1:8" x14ac:dyDescent="0.3">
      <c r="A2000" s="108" t="s">
        <v>8765</v>
      </c>
      <c r="B2000" s="108" t="s">
        <v>967</v>
      </c>
      <c r="C2000" s="108" t="s">
        <v>8425</v>
      </c>
      <c r="D2000" s="108" t="s">
        <v>969</v>
      </c>
      <c r="E2000" s="108" t="s">
        <v>970</v>
      </c>
      <c r="F2000" s="108" t="s">
        <v>8766</v>
      </c>
      <c r="G2000" s="108" t="s">
        <v>8767</v>
      </c>
      <c r="H2000" s="108" t="s">
        <v>8768</v>
      </c>
    </row>
    <row r="2001" spans="1:8" x14ac:dyDescent="0.3">
      <c r="A2001" s="108" t="s">
        <v>8769</v>
      </c>
      <c r="B2001" s="108" t="s">
        <v>967</v>
      </c>
      <c r="C2001" s="108" t="s">
        <v>8425</v>
      </c>
      <c r="D2001" s="108" t="s">
        <v>969</v>
      </c>
      <c r="E2001" s="108" t="s">
        <v>970</v>
      </c>
      <c r="F2001" s="108" t="s">
        <v>8770</v>
      </c>
      <c r="G2001" s="108" t="s">
        <v>8771</v>
      </c>
      <c r="H2001" s="108" t="s">
        <v>8772</v>
      </c>
    </row>
    <row r="2002" spans="1:8" x14ac:dyDescent="0.3">
      <c r="A2002" s="108" t="s">
        <v>8773</v>
      </c>
      <c r="B2002" s="108" t="s">
        <v>967</v>
      </c>
      <c r="C2002" s="108" t="s">
        <v>8425</v>
      </c>
      <c r="D2002" s="108" t="s">
        <v>969</v>
      </c>
      <c r="E2002" s="108" t="s">
        <v>970</v>
      </c>
      <c r="F2002" s="108" t="s">
        <v>8774</v>
      </c>
      <c r="G2002" s="108" t="s">
        <v>8775</v>
      </c>
      <c r="H2002" s="108" t="s">
        <v>8776</v>
      </c>
    </row>
    <row r="2003" spans="1:8" x14ac:dyDescent="0.3">
      <c r="A2003" s="108" t="s">
        <v>8737</v>
      </c>
      <c r="B2003" s="108" t="s">
        <v>967</v>
      </c>
      <c r="C2003" s="108" t="s">
        <v>8425</v>
      </c>
      <c r="D2003" s="108" t="s">
        <v>969</v>
      </c>
      <c r="E2003" s="108" t="s">
        <v>970</v>
      </c>
      <c r="F2003" s="108" t="s">
        <v>8777</v>
      </c>
      <c r="G2003" s="108" t="s">
        <v>8740</v>
      </c>
      <c r="H2003" s="108" t="s">
        <v>8741</v>
      </c>
    </row>
    <row r="2004" spans="1:8" x14ac:dyDescent="0.3">
      <c r="A2004" s="108" t="s">
        <v>8778</v>
      </c>
      <c r="B2004" s="108" t="s">
        <v>967</v>
      </c>
      <c r="C2004" s="108" t="s">
        <v>8425</v>
      </c>
      <c r="D2004" s="108" t="s">
        <v>969</v>
      </c>
      <c r="E2004" s="108" t="s">
        <v>970</v>
      </c>
      <c r="F2004" s="108" t="s">
        <v>8779</v>
      </c>
      <c r="G2004" s="108" t="s">
        <v>8780</v>
      </c>
      <c r="H2004" s="108" t="s">
        <v>8781</v>
      </c>
    </row>
    <row r="2005" spans="1:8" x14ac:dyDescent="0.3">
      <c r="A2005" s="108" t="s">
        <v>8782</v>
      </c>
      <c r="B2005" s="108" t="s">
        <v>967</v>
      </c>
      <c r="C2005" s="108" t="s">
        <v>8425</v>
      </c>
      <c r="D2005" s="108" t="s">
        <v>969</v>
      </c>
      <c r="E2005" s="108" t="s">
        <v>970</v>
      </c>
      <c r="F2005" s="108" t="s">
        <v>8783</v>
      </c>
      <c r="G2005" s="108" t="s">
        <v>8784</v>
      </c>
      <c r="H2005" s="108" t="s">
        <v>8785</v>
      </c>
    </row>
    <row r="2006" spans="1:8" x14ac:dyDescent="0.3">
      <c r="A2006" s="108" t="s">
        <v>8786</v>
      </c>
      <c r="B2006" s="108" t="s">
        <v>967</v>
      </c>
      <c r="C2006" s="108" t="s">
        <v>8425</v>
      </c>
      <c r="D2006" s="108" t="s">
        <v>969</v>
      </c>
      <c r="E2006" s="108" t="s">
        <v>970</v>
      </c>
      <c r="F2006" s="108" t="s">
        <v>8787</v>
      </c>
      <c r="G2006" s="108" t="s">
        <v>8788</v>
      </c>
      <c r="H2006" s="108" t="s">
        <v>8781</v>
      </c>
    </row>
    <row r="2007" spans="1:8" x14ac:dyDescent="0.3">
      <c r="A2007" s="108" t="s">
        <v>8789</v>
      </c>
      <c r="B2007" s="108" t="s">
        <v>967</v>
      </c>
      <c r="C2007" s="108" t="s">
        <v>8425</v>
      </c>
      <c r="D2007" s="108" t="s">
        <v>969</v>
      </c>
      <c r="E2007" s="108" t="s">
        <v>970</v>
      </c>
      <c r="F2007" s="108" t="s">
        <v>8790</v>
      </c>
      <c r="G2007" s="108" t="s">
        <v>8791</v>
      </c>
      <c r="H2007" s="108" t="s">
        <v>8792</v>
      </c>
    </row>
    <row r="2008" spans="1:8" x14ac:dyDescent="0.3">
      <c r="A2008" s="108" t="s">
        <v>8793</v>
      </c>
      <c r="B2008" s="108" t="s">
        <v>967</v>
      </c>
      <c r="C2008" s="108" t="s">
        <v>8425</v>
      </c>
      <c r="D2008" s="108" t="s">
        <v>969</v>
      </c>
      <c r="E2008" s="108" t="s">
        <v>970</v>
      </c>
      <c r="F2008" s="108" t="s">
        <v>8794</v>
      </c>
      <c r="G2008" s="108" t="s">
        <v>8795</v>
      </c>
      <c r="H2008" s="108" t="s">
        <v>8796</v>
      </c>
    </row>
    <row r="2009" spans="1:8" x14ac:dyDescent="0.3">
      <c r="A2009" s="108" t="s">
        <v>8797</v>
      </c>
      <c r="B2009" s="108" t="s">
        <v>967</v>
      </c>
      <c r="C2009" s="108" t="s">
        <v>8425</v>
      </c>
      <c r="D2009" s="108" t="s">
        <v>969</v>
      </c>
      <c r="E2009" s="108" t="s">
        <v>970</v>
      </c>
      <c r="F2009" s="108" t="s">
        <v>8798</v>
      </c>
      <c r="G2009" s="108" t="s">
        <v>8799</v>
      </c>
      <c r="H2009" s="108" t="s">
        <v>8800</v>
      </c>
    </row>
    <row r="2010" spans="1:8" x14ac:dyDescent="0.3">
      <c r="A2010" s="108" t="s">
        <v>8801</v>
      </c>
      <c r="B2010" s="108" t="s">
        <v>967</v>
      </c>
      <c r="C2010" s="108" t="s">
        <v>8425</v>
      </c>
      <c r="D2010" s="108" t="s">
        <v>969</v>
      </c>
      <c r="E2010" s="108" t="s">
        <v>970</v>
      </c>
      <c r="F2010" s="108" t="s">
        <v>8802</v>
      </c>
      <c r="G2010" s="108" t="s">
        <v>8803</v>
      </c>
      <c r="H2010" s="108" t="s">
        <v>8804</v>
      </c>
    </row>
    <row r="2011" spans="1:8" x14ac:dyDescent="0.3">
      <c r="A2011" s="108" t="s">
        <v>8805</v>
      </c>
      <c r="B2011" s="108" t="s">
        <v>967</v>
      </c>
      <c r="C2011" s="108" t="s">
        <v>8425</v>
      </c>
      <c r="D2011" s="108" t="s">
        <v>969</v>
      </c>
      <c r="E2011" s="108" t="s">
        <v>970</v>
      </c>
      <c r="F2011" s="108" t="s">
        <v>8806</v>
      </c>
      <c r="G2011" s="108" t="s">
        <v>8807</v>
      </c>
      <c r="H2011" s="108" t="s">
        <v>8808</v>
      </c>
    </row>
    <row r="2012" spans="1:8" x14ac:dyDescent="0.3">
      <c r="A2012" s="108" t="s">
        <v>8809</v>
      </c>
      <c r="B2012" s="108" t="s">
        <v>967</v>
      </c>
      <c r="C2012" s="108" t="s">
        <v>8425</v>
      </c>
      <c r="D2012" s="108" t="s">
        <v>969</v>
      </c>
      <c r="E2012" s="108" t="s">
        <v>970</v>
      </c>
      <c r="F2012" s="108" t="s">
        <v>8810</v>
      </c>
      <c r="G2012" s="108" t="s">
        <v>8811</v>
      </c>
      <c r="H2012" s="108" t="s">
        <v>8812</v>
      </c>
    </row>
    <row r="2013" spans="1:8" x14ac:dyDescent="0.3">
      <c r="A2013" s="108" t="s">
        <v>8813</v>
      </c>
      <c r="B2013" s="108" t="s">
        <v>967</v>
      </c>
      <c r="C2013" s="108" t="s">
        <v>8425</v>
      </c>
      <c r="D2013" s="108" t="s">
        <v>969</v>
      </c>
      <c r="E2013" s="108" t="s">
        <v>970</v>
      </c>
      <c r="F2013" s="108" t="s">
        <v>8814</v>
      </c>
      <c r="G2013" s="108" t="s">
        <v>8815</v>
      </c>
      <c r="H2013" s="108" t="s">
        <v>8816</v>
      </c>
    </row>
    <row r="2014" spans="1:8" x14ac:dyDescent="0.3">
      <c r="A2014" s="108" t="s">
        <v>8817</v>
      </c>
      <c r="B2014" s="108" t="s">
        <v>967</v>
      </c>
      <c r="C2014" s="108" t="s">
        <v>8425</v>
      </c>
      <c r="D2014" s="108" t="s">
        <v>969</v>
      </c>
      <c r="E2014" s="108" t="s">
        <v>970</v>
      </c>
      <c r="F2014" s="108" t="s">
        <v>8818</v>
      </c>
      <c r="G2014" s="108" t="s">
        <v>8819</v>
      </c>
      <c r="H2014" s="108" t="s">
        <v>8820</v>
      </c>
    </row>
    <row r="2015" spans="1:8" x14ac:dyDescent="0.3">
      <c r="A2015" s="108" t="s">
        <v>8821</v>
      </c>
      <c r="B2015" s="108" t="s">
        <v>967</v>
      </c>
      <c r="C2015" s="108" t="s">
        <v>8425</v>
      </c>
      <c r="D2015" s="108" t="s">
        <v>969</v>
      </c>
      <c r="E2015" s="108" t="s">
        <v>970</v>
      </c>
      <c r="F2015" s="108" t="s">
        <v>8822</v>
      </c>
      <c r="G2015" s="108" t="s">
        <v>8823</v>
      </c>
      <c r="H2015" s="108" t="s">
        <v>8824</v>
      </c>
    </row>
    <row r="2016" spans="1:8" x14ac:dyDescent="0.3">
      <c r="A2016" s="108" t="s">
        <v>8825</v>
      </c>
      <c r="B2016" s="108" t="s">
        <v>967</v>
      </c>
      <c r="C2016" s="108" t="s">
        <v>8425</v>
      </c>
      <c r="D2016" s="108" t="s">
        <v>969</v>
      </c>
      <c r="E2016" s="108" t="s">
        <v>970</v>
      </c>
      <c r="F2016" s="108" t="s">
        <v>8826</v>
      </c>
      <c r="G2016" s="108" t="s">
        <v>8827</v>
      </c>
      <c r="H2016" s="108" t="s">
        <v>8828</v>
      </c>
    </row>
    <row r="2017" spans="1:8" x14ac:dyDescent="0.3">
      <c r="A2017" s="108" t="s">
        <v>8829</v>
      </c>
      <c r="B2017" s="108" t="s">
        <v>967</v>
      </c>
      <c r="C2017" s="108" t="s">
        <v>8425</v>
      </c>
      <c r="D2017" s="108" t="s">
        <v>969</v>
      </c>
      <c r="E2017" s="108" t="s">
        <v>970</v>
      </c>
      <c r="F2017" s="108" t="s">
        <v>8830</v>
      </c>
      <c r="G2017" s="108" t="s">
        <v>8831</v>
      </c>
      <c r="H2017" s="108" t="s">
        <v>8832</v>
      </c>
    </row>
    <row r="2018" spans="1:8" x14ac:dyDescent="0.3">
      <c r="A2018" s="108" t="s">
        <v>8833</v>
      </c>
      <c r="B2018" s="108" t="s">
        <v>967</v>
      </c>
      <c r="C2018" s="108" t="s">
        <v>8425</v>
      </c>
      <c r="D2018" s="108" t="s">
        <v>969</v>
      </c>
      <c r="E2018" s="108" t="s">
        <v>970</v>
      </c>
      <c r="F2018" s="108" t="s">
        <v>8834</v>
      </c>
      <c r="G2018" s="108" t="s">
        <v>8835</v>
      </c>
      <c r="H2018" s="108" t="s">
        <v>8836</v>
      </c>
    </row>
    <row r="2019" spans="1:8" x14ac:dyDescent="0.3">
      <c r="A2019" s="108" t="s">
        <v>8837</v>
      </c>
      <c r="B2019" s="108" t="s">
        <v>967</v>
      </c>
      <c r="C2019" s="108" t="s">
        <v>8425</v>
      </c>
      <c r="D2019" s="108" t="s">
        <v>969</v>
      </c>
      <c r="E2019" s="108" t="s">
        <v>970</v>
      </c>
      <c r="F2019" s="108" t="s">
        <v>8838</v>
      </c>
      <c r="G2019" s="108" t="s">
        <v>8839</v>
      </c>
      <c r="H2019" s="108" t="s">
        <v>8840</v>
      </c>
    </row>
    <row r="2020" spans="1:8" x14ac:dyDescent="0.3">
      <c r="A2020" s="108" t="s">
        <v>8841</v>
      </c>
      <c r="B2020" s="108" t="s">
        <v>967</v>
      </c>
      <c r="C2020" s="108" t="s">
        <v>8425</v>
      </c>
      <c r="D2020" s="108" t="s">
        <v>969</v>
      </c>
      <c r="E2020" s="108" t="s">
        <v>970</v>
      </c>
      <c r="F2020" s="108" t="s">
        <v>8842</v>
      </c>
      <c r="G2020" s="108" t="s">
        <v>8843</v>
      </c>
      <c r="H2020" s="108" t="s">
        <v>8844</v>
      </c>
    </row>
    <row r="2021" spans="1:8" x14ac:dyDescent="0.3">
      <c r="A2021" s="108" t="s">
        <v>8845</v>
      </c>
      <c r="B2021" s="108" t="s">
        <v>967</v>
      </c>
      <c r="C2021" s="108" t="s">
        <v>8425</v>
      </c>
      <c r="D2021" s="108" t="s">
        <v>969</v>
      </c>
      <c r="E2021" s="108" t="s">
        <v>970</v>
      </c>
      <c r="F2021" s="108" t="s">
        <v>8846</v>
      </c>
      <c r="G2021" s="108" t="s">
        <v>8847</v>
      </c>
      <c r="H2021" s="108" t="s">
        <v>8848</v>
      </c>
    </row>
    <row r="2022" spans="1:8" x14ac:dyDescent="0.3">
      <c r="A2022" s="108" t="s">
        <v>8849</v>
      </c>
      <c r="B2022" s="108" t="s">
        <v>967</v>
      </c>
      <c r="C2022" s="108" t="s">
        <v>8425</v>
      </c>
      <c r="D2022" s="108" t="s">
        <v>969</v>
      </c>
      <c r="E2022" s="108" t="s">
        <v>970</v>
      </c>
      <c r="F2022" s="108" t="s">
        <v>8850</v>
      </c>
      <c r="G2022" s="108" t="s">
        <v>8851</v>
      </c>
      <c r="H2022" s="108" t="s">
        <v>8852</v>
      </c>
    </row>
    <row r="2023" spans="1:8" x14ac:dyDescent="0.3">
      <c r="A2023" s="108" t="s">
        <v>8853</v>
      </c>
      <c r="B2023" s="108" t="s">
        <v>967</v>
      </c>
      <c r="C2023" s="108" t="s">
        <v>8425</v>
      </c>
      <c r="D2023" s="108" t="s">
        <v>969</v>
      </c>
      <c r="E2023" s="108" t="s">
        <v>970</v>
      </c>
      <c r="F2023" s="108" t="s">
        <v>8854</v>
      </c>
      <c r="G2023" s="108" t="s">
        <v>8855</v>
      </c>
      <c r="H2023" s="108" t="s">
        <v>8856</v>
      </c>
    </row>
    <row r="2024" spans="1:8" x14ac:dyDescent="0.3">
      <c r="A2024" s="108" t="s">
        <v>8857</v>
      </c>
      <c r="B2024" s="108" t="s">
        <v>967</v>
      </c>
      <c r="C2024" s="108" t="s">
        <v>8425</v>
      </c>
      <c r="D2024" s="108" t="s">
        <v>969</v>
      </c>
      <c r="E2024" s="108" t="s">
        <v>970</v>
      </c>
      <c r="F2024" s="108" t="s">
        <v>8858</v>
      </c>
      <c r="G2024" s="108" t="s">
        <v>8859</v>
      </c>
      <c r="H2024" s="108" t="s">
        <v>8860</v>
      </c>
    </row>
    <row r="2025" spans="1:8" x14ac:dyDescent="0.3">
      <c r="A2025" s="108" t="s">
        <v>8861</v>
      </c>
      <c r="B2025" s="108" t="s">
        <v>967</v>
      </c>
      <c r="C2025" s="108" t="s">
        <v>8425</v>
      </c>
      <c r="D2025" s="108" t="s">
        <v>969</v>
      </c>
      <c r="E2025" s="108" t="s">
        <v>970</v>
      </c>
      <c r="F2025" s="108" t="s">
        <v>8862</v>
      </c>
      <c r="G2025" s="108" t="s">
        <v>8863</v>
      </c>
      <c r="H2025" s="108" t="s">
        <v>8864</v>
      </c>
    </row>
    <row r="2026" spans="1:8" x14ac:dyDescent="0.3">
      <c r="A2026" s="108" t="s">
        <v>8865</v>
      </c>
      <c r="B2026" s="108" t="s">
        <v>967</v>
      </c>
      <c r="C2026" s="108" t="s">
        <v>8425</v>
      </c>
      <c r="D2026" s="108" t="s">
        <v>969</v>
      </c>
      <c r="E2026" s="108" t="s">
        <v>970</v>
      </c>
      <c r="F2026" s="108" t="s">
        <v>8866</v>
      </c>
      <c r="G2026" s="108" t="s">
        <v>8867</v>
      </c>
      <c r="H2026" s="108" t="s">
        <v>8868</v>
      </c>
    </row>
    <row r="2027" spans="1:8" x14ac:dyDescent="0.3">
      <c r="A2027" s="108" t="s">
        <v>8869</v>
      </c>
      <c r="B2027" s="108" t="s">
        <v>967</v>
      </c>
      <c r="C2027" s="108" t="s">
        <v>8425</v>
      </c>
      <c r="D2027" s="108" t="s">
        <v>969</v>
      </c>
      <c r="E2027" s="108" t="s">
        <v>970</v>
      </c>
      <c r="F2027" s="108" t="s">
        <v>8870</v>
      </c>
      <c r="G2027" s="108" t="s">
        <v>8871</v>
      </c>
      <c r="H2027" s="108" t="s">
        <v>8872</v>
      </c>
    </row>
    <row r="2028" spans="1:8" x14ac:dyDescent="0.3">
      <c r="A2028" s="108" t="s">
        <v>8873</v>
      </c>
      <c r="B2028" s="108" t="s">
        <v>967</v>
      </c>
      <c r="C2028" s="108" t="s">
        <v>8425</v>
      </c>
      <c r="D2028" s="108" t="s">
        <v>969</v>
      </c>
      <c r="E2028" s="108" t="s">
        <v>970</v>
      </c>
      <c r="F2028" s="108" t="s">
        <v>8874</v>
      </c>
      <c r="G2028" s="108" t="s">
        <v>8875</v>
      </c>
      <c r="H2028" s="108" t="s">
        <v>8876</v>
      </c>
    </row>
    <row r="2029" spans="1:8" x14ac:dyDescent="0.3">
      <c r="A2029" s="108" t="s">
        <v>8877</v>
      </c>
      <c r="B2029" s="108" t="s">
        <v>967</v>
      </c>
      <c r="C2029" s="108" t="s">
        <v>8425</v>
      </c>
      <c r="D2029" s="108" t="s">
        <v>969</v>
      </c>
      <c r="E2029" s="108" t="s">
        <v>970</v>
      </c>
      <c r="F2029" s="108" t="s">
        <v>8878</v>
      </c>
      <c r="G2029" s="108" t="s">
        <v>8879</v>
      </c>
      <c r="H2029" s="108" t="s">
        <v>8880</v>
      </c>
    </row>
    <row r="2030" spans="1:8" x14ac:dyDescent="0.3">
      <c r="A2030" s="108" t="s">
        <v>8881</v>
      </c>
      <c r="B2030" s="108" t="s">
        <v>967</v>
      </c>
      <c r="C2030" s="108" t="s">
        <v>8425</v>
      </c>
      <c r="D2030" s="108" t="s">
        <v>969</v>
      </c>
      <c r="E2030" s="108" t="s">
        <v>970</v>
      </c>
      <c r="F2030" s="108" t="s">
        <v>8882</v>
      </c>
      <c r="G2030" s="108" t="s">
        <v>8883</v>
      </c>
      <c r="H2030" s="108" t="s">
        <v>8884</v>
      </c>
    </row>
    <row r="2031" spans="1:8" x14ac:dyDescent="0.3">
      <c r="A2031" s="108" t="s">
        <v>8885</v>
      </c>
      <c r="B2031" s="108" t="s">
        <v>967</v>
      </c>
      <c r="C2031" s="108" t="s">
        <v>8425</v>
      </c>
      <c r="D2031" s="108" t="s">
        <v>969</v>
      </c>
      <c r="E2031" s="108" t="s">
        <v>970</v>
      </c>
      <c r="F2031" s="108" t="s">
        <v>8886</v>
      </c>
      <c r="G2031" s="108" t="s">
        <v>8887</v>
      </c>
      <c r="H2031" s="108" t="s">
        <v>8888</v>
      </c>
    </row>
    <row r="2032" spans="1:8" x14ac:dyDescent="0.3">
      <c r="A2032" s="108" t="s">
        <v>8889</v>
      </c>
      <c r="B2032" s="108" t="s">
        <v>967</v>
      </c>
      <c r="C2032" s="108" t="s">
        <v>8425</v>
      </c>
      <c r="D2032" s="108" t="s">
        <v>969</v>
      </c>
      <c r="E2032" s="108" t="s">
        <v>970</v>
      </c>
      <c r="F2032" s="108" t="s">
        <v>8890</v>
      </c>
      <c r="G2032" s="108" t="s">
        <v>8891</v>
      </c>
      <c r="H2032" s="108" t="s">
        <v>8892</v>
      </c>
    </row>
    <row r="2033" spans="1:8" x14ac:dyDescent="0.3">
      <c r="A2033" s="108" t="s">
        <v>8893</v>
      </c>
      <c r="B2033" s="108" t="s">
        <v>967</v>
      </c>
      <c r="C2033" s="108" t="s">
        <v>8425</v>
      </c>
      <c r="D2033" s="108" t="s">
        <v>969</v>
      </c>
      <c r="E2033" s="108" t="s">
        <v>970</v>
      </c>
      <c r="F2033" s="108" t="s">
        <v>8894</v>
      </c>
      <c r="G2033" s="108" t="s">
        <v>8895</v>
      </c>
      <c r="H2033" s="108" t="s">
        <v>8896</v>
      </c>
    </row>
    <row r="2034" spans="1:8" x14ac:dyDescent="0.3">
      <c r="A2034" s="108" t="s">
        <v>8897</v>
      </c>
      <c r="B2034" s="108" t="s">
        <v>967</v>
      </c>
      <c r="C2034" s="108" t="s">
        <v>8425</v>
      </c>
      <c r="D2034" s="108" t="s">
        <v>969</v>
      </c>
      <c r="E2034" s="108" t="s">
        <v>970</v>
      </c>
      <c r="F2034" s="108" t="s">
        <v>8898</v>
      </c>
      <c r="G2034" s="108" t="s">
        <v>8899</v>
      </c>
      <c r="H2034" s="108" t="s">
        <v>8900</v>
      </c>
    </row>
    <row r="2035" spans="1:8" x14ac:dyDescent="0.3">
      <c r="A2035" s="108" t="s">
        <v>8901</v>
      </c>
      <c r="B2035" s="108" t="s">
        <v>967</v>
      </c>
      <c r="C2035" s="108" t="s">
        <v>8425</v>
      </c>
      <c r="D2035" s="108" t="s">
        <v>969</v>
      </c>
      <c r="E2035" s="108" t="s">
        <v>1123</v>
      </c>
      <c r="F2035" s="108" t="s">
        <v>8902</v>
      </c>
      <c r="G2035" s="108" t="s">
        <v>8903</v>
      </c>
      <c r="H2035" s="108" t="s">
        <v>8904</v>
      </c>
    </row>
    <row r="2036" spans="1:8" x14ac:dyDescent="0.3">
      <c r="A2036" s="108" t="s">
        <v>8906</v>
      </c>
      <c r="B2036" s="108" t="s">
        <v>967</v>
      </c>
      <c r="C2036" s="108" t="s">
        <v>8425</v>
      </c>
      <c r="D2036" s="108" t="s">
        <v>969</v>
      </c>
      <c r="E2036" s="108" t="s">
        <v>1123</v>
      </c>
      <c r="F2036" s="108" t="s">
        <v>8907</v>
      </c>
      <c r="G2036" s="108" t="s">
        <v>8908</v>
      </c>
      <c r="H2036" s="108" t="s">
        <v>8909</v>
      </c>
    </row>
    <row r="2037" spans="1:8" x14ac:dyDescent="0.3">
      <c r="A2037" s="108" t="s">
        <v>8905</v>
      </c>
      <c r="B2037" s="108" t="s">
        <v>967</v>
      </c>
      <c r="C2037" s="108" t="s">
        <v>8425</v>
      </c>
      <c r="D2037" s="108" t="s">
        <v>969</v>
      </c>
      <c r="E2037" s="108" t="s">
        <v>970</v>
      </c>
      <c r="F2037" s="108" t="s">
        <v>8910</v>
      </c>
      <c r="G2037" s="108" t="s">
        <v>8908</v>
      </c>
      <c r="H2037" s="108" t="s">
        <v>8909</v>
      </c>
    </row>
    <row r="2038" spans="1:8" x14ac:dyDescent="0.3">
      <c r="A2038" s="108" t="s">
        <v>8911</v>
      </c>
      <c r="B2038" s="108" t="s">
        <v>967</v>
      </c>
      <c r="C2038" s="108" t="s">
        <v>8425</v>
      </c>
      <c r="D2038" s="108" t="s">
        <v>969</v>
      </c>
      <c r="E2038" s="108" t="s">
        <v>970</v>
      </c>
      <c r="F2038" s="108" t="s">
        <v>8912</v>
      </c>
      <c r="G2038" s="108" t="s">
        <v>8913</v>
      </c>
      <c r="H2038" s="108" t="s">
        <v>8914</v>
      </c>
    </row>
    <row r="2039" spans="1:8" x14ac:dyDescent="0.3">
      <c r="A2039" s="108" t="s">
        <v>8915</v>
      </c>
      <c r="B2039" s="108" t="s">
        <v>967</v>
      </c>
      <c r="C2039" s="108" t="s">
        <v>8425</v>
      </c>
      <c r="D2039" s="108" t="s">
        <v>969</v>
      </c>
      <c r="E2039" s="108" t="s">
        <v>970</v>
      </c>
      <c r="F2039" s="108" t="s">
        <v>8916</v>
      </c>
      <c r="G2039" s="108" t="s">
        <v>8917</v>
      </c>
      <c r="H2039" s="108" t="s">
        <v>8918</v>
      </c>
    </row>
    <row r="2040" spans="1:8" x14ac:dyDescent="0.3">
      <c r="A2040" s="108" t="s">
        <v>8919</v>
      </c>
      <c r="B2040" s="108" t="s">
        <v>967</v>
      </c>
      <c r="C2040" s="108" t="s">
        <v>8425</v>
      </c>
      <c r="D2040" s="108" t="s">
        <v>969</v>
      </c>
      <c r="E2040" s="108" t="s">
        <v>970</v>
      </c>
      <c r="F2040" s="108" t="s">
        <v>8920</v>
      </c>
      <c r="G2040" s="108" t="s">
        <v>8921</v>
      </c>
      <c r="H2040" s="108" t="s">
        <v>8922</v>
      </c>
    </row>
    <row r="2041" spans="1:8" x14ac:dyDescent="0.3">
      <c r="A2041" s="108" t="s">
        <v>8923</v>
      </c>
      <c r="B2041" s="108" t="s">
        <v>967</v>
      </c>
      <c r="C2041" s="108" t="s">
        <v>8425</v>
      </c>
      <c r="D2041" s="108" t="s">
        <v>969</v>
      </c>
      <c r="E2041" s="108" t="s">
        <v>970</v>
      </c>
      <c r="F2041" s="108" t="s">
        <v>8924</v>
      </c>
      <c r="G2041" s="108" t="s">
        <v>8925</v>
      </c>
      <c r="H2041" s="108" t="s">
        <v>8926</v>
      </c>
    </row>
    <row r="2042" spans="1:8" x14ac:dyDescent="0.3">
      <c r="A2042" s="108" t="s">
        <v>8927</v>
      </c>
      <c r="B2042" s="108" t="s">
        <v>967</v>
      </c>
      <c r="C2042" s="108" t="s">
        <v>8425</v>
      </c>
      <c r="D2042" s="108" t="s">
        <v>969</v>
      </c>
      <c r="E2042" s="108" t="s">
        <v>970</v>
      </c>
      <c r="F2042" s="108" t="s">
        <v>8928</v>
      </c>
      <c r="G2042" s="108" t="s">
        <v>8929</v>
      </c>
      <c r="H2042" s="108" t="s">
        <v>8930</v>
      </c>
    </row>
    <row r="2043" spans="1:8" x14ac:dyDescent="0.3">
      <c r="A2043" s="108" t="s">
        <v>8931</v>
      </c>
      <c r="B2043" s="108" t="s">
        <v>967</v>
      </c>
      <c r="C2043" s="108" t="s">
        <v>8425</v>
      </c>
      <c r="D2043" s="108" t="s">
        <v>969</v>
      </c>
      <c r="E2043" s="108" t="s">
        <v>1123</v>
      </c>
      <c r="F2043" s="108" t="s">
        <v>8932</v>
      </c>
      <c r="G2043" s="108" t="s">
        <v>8933</v>
      </c>
      <c r="H2043" s="108" t="s">
        <v>8934</v>
      </c>
    </row>
    <row r="2044" spans="1:8" x14ac:dyDescent="0.3">
      <c r="A2044" s="108" t="s">
        <v>8936</v>
      </c>
      <c r="B2044" s="108" t="s">
        <v>967</v>
      </c>
      <c r="C2044" s="108" t="s">
        <v>8425</v>
      </c>
      <c r="D2044" s="108" t="s">
        <v>969</v>
      </c>
      <c r="E2044" s="108" t="s">
        <v>1123</v>
      </c>
      <c r="F2044" s="108" t="s">
        <v>8937</v>
      </c>
      <c r="G2044" s="108" t="s">
        <v>8938</v>
      </c>
      <c r="H2044" s="108" t="s">
        <v>8934</v>
      </c>
    </row>
    <row r="2045" spans="1:8" x14ac:dyDescent="0.3">
      <c r="A2045" s="108" t="s">
        <v>8939</v>
      </c>
      <c r="B2045" s="108" t="s">
        <v>967</v>
      </c>
      <c r="C2045" s="108" t="s">
        <v>8425</v>
      </c>
      <c r="D2045" s="108" t="s">
        <v>969</v>
      </c>
      <c r="E2045" s="108" t="s">
        <v>970</v>
      </c>
      <c r="F2045" s="108" t="s">
        <v>8940</v>
      </c>
      <c r="G2045" s="108" t="s">
        <v>8941</v>
      </c>
      <c r="H2045" s="108" t="s">
        <v>8942</v>
      </c>
    </row>
    <row r="2046" spans="1:8" x14ac:dyDescent="0.3">
      <c r="A2046" s="108" t="s">
        <v>8943</v>
      </c>
      <c r="B2046" s="108" t="s">
        <v>967</v>
      </c>
      <c r="C2046" s="108" t="s">
        <v>8425</v>
      </c>
      <c r="D2046" s="108" t="s">
        <v>969</v>
      </c>
      <c r="E2046" s="108" t="s">
        <v>970</v>
      </c>
      <c r="F2046" s="108" t="s">
        <v>8944</v>
      </c>
      <c r="G2046" s="108" t="s">
        <v>8945</v>
      </c>
      <c r="H2046" s="108" t="s">
        <v>8946</v>
      </c>
    </row>
    <row r="2047" spans="1:8" x14ac:dyDescent="0.3">
      <c r="A2047" s="108" t="s">
        <v>8947</v>
      </c>
      <c r="B2047" s="108" t="s">
        <v>967</v>
      </c>
      <c r="C2047" s="108" t="s">
        <v>8425</v>
      </c>
      <c r="D2047" s="108" t="s">
        <v>969</v>
      </c>
      <c r="E2047" s="108" t="s">
        <v>970</v>
      </c>
      <c r="F2047" s="108" t="s">
        <v>8948</v>
      </c>
      <c r="G2047" s="108" t="s">
        <v>8949</v>
      </c>
      <c r="H2047" s="108" t="s">
        <v>8950</v>
      </c>
    </row>
    <row r="2048" spans="1:8" x14ac:dyDescent="0.3">
      <c r="A2048" s="108" t="s">
        <v>8935</v>
      </c>
      <c r="B2048" s="108" t="s">
        <v>967</v>
      </c>
      <c r="C2048" s="108" t="s">
        <v>8425</v>
      </c>
      <c r="D2048" s="108" t="s">
        <v>969</v>
      </c>
      <c r="E2048" s="108" t="s">
        <v>970</v>
      </c>
      <c r="F2048" s="108" t="s">
        <v>8951</v>
      </c>
      <c r="G2048" s="108" t="s">
        <v>8933</v>
      </c>
      <c r="H2048" s="108" t="s">
        <v>8934</v>
      </c>
    </row>
    <row r="2049" spans="1:8" x14ac:dyDescent="0.3">
      <c r="A2049" s="108" t="s">
        <v>8952</v>
      </c>
      <c r="B2049" s="108" t="s">
        <v>967</v>
      </c>
      <c r="C2049" s="108" t="s">
        <v>8425</v>
      </c>
      <c r="D2049" s="108" t="s">
        <v>969</v>
      </c>
      <c r="E2049" s="108" t="s">
        <v>970</v>
      </c>
      <c r="F2049" s="108" t="s">
        <v>8953</v>
      </c>
      <c r="G2049" s="108" t="s">
        <v>8954</v>
      </c>
      <c r="H2049" s="108" t="s">
        <v>8955</v>
      </c>
    </row>
    <row r="2050" spans="1:8" x14ac:dyDescent="0.3">
      <c r="A2050" s="108" t="s">
        <v>8956</v>
      </c>
      <c r="B2050" s="108" t="s">
        <v>967</v>
      </c>
      <c r="C2050" s="108" t="s">
        <v>8425</v>
      </c>
      <c r="D2050" s="108" t="s">
        <v>969</v>
      </c>
      <c r="E2050" s="108" t="s">
        <v>970</v>
      </c>
      <c r="F2050" s="108" t="s">
        <v>8957</v>
      </c>
      <c r="G2050" s="108" t="s">
        <v>8958</v>
      </c>
      <c r="H2050" s="108" t="s">
        <v>8959</v>
      </c>
    </row>
    <row r="2051" spans="1:8" x14ac:dyDescent="0.3">
      <c r="A2051" s="108" t="s">
        <v>8960</v>
      </c>
      <c r="B2051" s="108" t="s">
        <v>967</v>
      </c>
      <c r="C2051" s="108" t="s">
        <v>8425</v>
      </c>
      <c r="D2051" s="108" t="s">
        <v>969</v>
      </c>
      <c r="E2051" s="108" t="s">
        <v>970</v>
      </c>
      <c r="F2051" s="108" t="s">
        <v>8961</v>
      </c>
      <c r="G2051" s="108" t="s">
        <v>8962</v>
      </c>
      <c r="H2051" s="108" t="s">
        <v>8963</v>
      </c>
    </row>
    <row r="2052" spans="1:8" x14ac:dyDescent="0.3">
      <c r="A2052" s="108" t="s">
        <v>8964</v>
      </c>
      <c r="B2052" s="108" t="s">
        <v>967</v>
      </c>
      <c r="C2052" s="108" t="s">
        <v>8425</v>
      </c>
      <c r="D2052" s="108" t="s">
        <v>969</v>
      </c>
      <c r="E2052" s="108" t="s">
        <v>970</v>
      </c>
      <c r="F2052" s="108" t="s">
        <v>8965</v>
      </c>
      <c r="G2052" s="108" t="s">
        <v>8966</v>
      </c>
      <c r="H2052" s="108" t="s">
        <v>8967</v>
      </c>
    </row>
    <row r="2053" spans="1:8" x14ac:dyDescent="0.3">
      <c r="A2053" s="108" t="s">
        <v>8968</v>
      </c>
      <c r="B2053" s="108" t="s">
        <v>967</v>
      </c>
      <c r="C2053" s="108" t="s">
        <v>8425</v>
      </c>
      <c r="D2053" s="108" t="s">
        <v>969</v>
      </c>
      <c r="E2053" s="108" t="s">
        <v>970</v>
      </c>
      <c r="F2053" s="108" t="s">
        <v>8969</v>
      </c>
      <c r="G2053" s="108" t="s">
        <v>8970</v>
      </c>
      <c r="H2053" s="108" t="s">
        <v>8971</v>
      </c>
    </row>
    <row r="2054" spans="1:8" x14ac:dyDescent="0.3">
      <c r="A2054" s="108" t="s">
        <v>8972</v>
      </c>
      <c r="B2054" s="108" t="s">
        <v>967</v>
      </c>
      <c r="C2054" s="108" t="s">
        <v>8425</v>
      </c>
      <c r="D2054" s="108" t="s">
        <v>969</v>
      </c>
      <c r="E2054" s="108" t="s">
        <v>970</v>
      </c>
      <c r="F2054" s="108" t="s">
        <v>8973</v>
      </c>
      <c r="G2054" s="108" t="s">
        <v>8974</v>
      </c>
      <c r="H2054" s="108" t="s">
        <v>8975</v>
      </c>
    </row>
    <row r="2055" spans="1:8" x14ac:dyDescent="0.3">
      <c r="A2055" s="108" t="s">
        <v>8976</v>
      </c>
      <c r="B2055" s="108" t="s">
        <v>967</v>
      </c>
      <c r="C2055" s="108" t="s">
        <v>8425</v>
      </c>
      <c r="D2055" s="108" t="s">
        <v>969</v>
      </c>
      <c r="E2055" s="108" t="s">
        <v>970</v>
      </c>
      <c r="F2055" s="108" t="s">
        <v>8977</v>
      </c>
      <c r="G2055" s="108" t="s">
        <v>8978</v>
      </c>
      <c r="H2055" s="108" t="s">
        <v>8979</v>
      </c>
    </row>
    <row r="2056" spans="1:8" x14ac:dyDescent="0.3">
      <c r="A2056" s="108" t="s">
        <v>8980</v>
      </c>
      <c r="B2056" s="108" t="s">
        <v>967</v>
      </c>
      <c r="C2056" s="108" t="s">
        <v>8425</v>
      </c>
      <c r="D2056" s="108" t="s">
        <v>969</v>
      </c>
      <c r="E2056" s="108" t="s">
        <v>970</v>
      </c>
      <c r="F2056" s="108" t="s">
        <v>8981</v>
      </c>
      <c r="G2056" s="108" t="s">
        <v>8982</v>
      </c>
      <c r="H2056" s="108" t="s">
        <v>8979</v>
      </c>
    </row>
    <row r="2057" spans="1:8" x14ac:dyDescent="0.3">
      <c r="A2057" s="108" t="s">
        <v>8983</v>
      </c>
      <c r="B2057" s="108" t="s">
        <v>967</v>
      </c>
      <c r="C2057" s="108" t="s">
        <v>8425</v>
      </c>
      <c r="D2057" s="108" t="s">
        <v>969</v>
      </c>
      <c r="E2057" s="108" t="s">
        <v>970</v>
      </c>
      <c r="F2057" s="108" t="s">
        <v>8984</v>
      </c>
      <c r="G2057" s="108" t="s">
        <v>8985</v>
      </c>
      <c r="H2057" s="108" t="s">
        <v>8986</v>
      </c>
    </row>
    <row r="2058" spans="1:8" x14ac:dyDescent="0.3">
      <c r="A2058" s="108" t="s">
        <v>8987</v>
      </c>
      <c r="B2058" s="108" t="s">
        <v>967</v>
      </c>
      <c r="C2058" s="108" t="s">
        <v>8425</v>
      </c>
      <c r="D2058" s="108" t="s">
        <v>969</v>
      </c>
      <c r="E2058" s="108" t="s">
        <v>970</v>
      </c>
      <c r="F2058" s="108" t="s">
        <v>8988</v>
      </c>
      <c r="G2058" s="108" t="s">
        <v>8989</v>
      </c>
      <c r="H2058" s="108" t="s">
        <v>8990</v>
      </c>
    </row>
    <row r="2059" spans="1:8" x14ac:dyDescent="0.3">
      <c r="A2059" s="108" t="s">
        <v>8991</v>
      </c>
      <c r="B2059" s="108" t="s">
        <v>967</v>
      </c>
      <c r="C2059" s="108" t="s">
        <v>8425</v>
      </c>
      <c r="D2059" s="108" t="s">
        <v>969</v>
      </c>
      <c r="E2059" s="108" t="s">
        <v>970</v>
      </c>
      <c r="F2059" s="108" t="s">
        <v>8992</v>
      </c>
      <c r="G2059" s="108" t="s">
        <v>8993</v>
      </c>
      <c r="H2059" s="108" t="s">
        <v>8994</v>
      </c>
    </row>
    <row r="2060" spans="1:8" x14ac:dyDescent="0.3">
      <c r="A2060" s="108" t="s">
        <v>8995</v>
      </c>
      <c r="B2060" s="108" t="s">
        <v>967</v>
      </c>
      <c r="C2060" s="108" t="s">
        <v>8425</v>
      </c>
      <c r="D2060" s="108" t="s">
        <v>969</v>
      </c>
      <c r="E2060" s="108" t="s">
        <v>970</v>
      </c>
      <c r="F2060" s="108" t="s">
        <v>8996</v>
      </c>
      <c r="G2060" s="108" t="s">
        <v>8997</v>
      </c>
      <c r="H2060" s="108" t="s">
        <v>8998</v>
      </c>
    </row>
    <row r="2061" spans="1:8" x14ac:dyDescent="0.3">
      <c r="A2061" s="108" t="s">
        <v>8999</v>
      </c>
      <c r="B2061" s="108" t="s">
        <v>967</v>
      </c>
      <c r="C2061" s="108" t="s">
        <v>8425</v>
      </c>
      <c r="D2061" s="108" t="s">
        <v>969</v>
      </c>
      <c r="E2061" s="108" t="s">
        <v>970</v>
      </c>
      <c r="F2061" s="108" t="s">
        <v>9000</v>
      </c>
      <c r="G2061" s="108" t="s">
        <v>9001</v>
      </c>
      <c r="H2061" s="108" t="s">
        <v>9002</v>
      </c>
    </row>
    <row r="2062" spans="1:8" x14ac:dyDescent="0.3">
      <c r="A2062" s="108" t="s">
        <v>9003</v>
      </c>
      <c r="B2062" s="108" t="s">
        <v>967</v>
      </c>
      <c r="C2062" s="108" t="s">
        <v>8425</v>
      </c>
      <c r="D2062" s="108" t="s">
        <v>969</v>
      </c>
      <c r="E2062" s="108" t="s">
        <v>970</v>
      </c>
      <c r="F2062" s="108" t="s">
        <v>9004</v>
      </c>
      <c r="G2062" s="108" t="s">
        <v>9005</v>
      </c>
      <c r="H2062" s="108" t="s">
        <v>9006</v>
      </c>
    </row>
    <row r="2063" spans="1:8" x14ac:dyDescent="0.3">
      <c r="A2063" s="108" t="s">
        <v>9007</v>
      </c>
      <c r="B2063" s="108" t="s">
        <v>967</v>
      </c>
      <c r="C2063" s="108" t="s">
        <v>8425</v>
      </c>
      <c r="D2063" s="108" t="s">
        <v>969</v>
      </c>
      <c r="E2063" s="108" t="s">
        <v>970</v>
      </c>
      <c r="F2063" s="108" t="s">
        <v>9008</v>
      </c>
      <c r="G2063" s="108" t="s">
        <v>9009</v>
      </c>
      <c r="H2063" s="108" t="s">
        <v>9010</v>
      </c>
    </row>
    <row r="2064" spans="1:8" x14ac:dyDescent="0.3">
      <c r="A2064" s="108" t="s">
        <v>9011</v>
      </c>
      <c r="B2064" s="108" t="s">
        <v>967</v>
      </c>
      <c r="C2064" s="108" t="s">
        <v>8425</v>
      </c>
      <c r="D2064" s="108" t="s">
        <v>969</v>
      </c>
      <c r="E2064" s="108" t="s">
        <v>970</v>
      </c>
      <c r="F2064" s="108" t="s">
        <v>9012</v>
      </c>
      <c r="G2064" s="108" t="s">
        <v>9013</v>
      </c>
      <c r="H2064" s="108" t="s">
        <v>9014</v>
      </c>
    </row>
    <row r="2065" spans="1:8" x14ac:dyDescent="0.3">
      <c r="A2065" s="108" t="s">
        <v>9015</v>
      </c>
      <c r="B2065" s="108" t="s">
        <v>967</v>
      </c>
      <c r="C2065" s="108" t="s">
        <v>8425</v>
      </c>
      <c r="D2065" s="108" t="s">
        <v>969</v>
      </c>
      <c r="E2065" s="108" t="s">
        <v>970</v>
      </c>
      <c r="F2065" s="108" t="s">
        <v>9016</v>
      </c>
      <c r="G2065" s="108" t="s">
        <v>9017</v>
      </c>
      <c r="H2065" s="108" t="s">
        <v>9018</v>
      </c>
    </row>
    <row r="2066" spans="1:8" x14ac:dyDescent="0.3">
      <c r="A2066" s="108" t="s">
        <v>9019</v>
      </c>
      <c r="B2066" s="108" t="s">
        <v>967</v>
      </c>
      <c r="C2066" s="108" t="s">
        <v>8425</v>
      </c>
      <c r="D2066" s="108" t="s">
        <v>969</v>
      </c>
      <c r="E2066" s="108" t="s">
        <v>970</v>
      </c>
      <c r="F2066" s="108" t="s">
        <v>9020</v>
      </c>
      <c r="G2066" s="108" t="s">
        <v>9021</v>
      </c>
      <c r="H2066" s="108" t="s">
        <v>9022</v>
      </c>
    </row>
    <row r="2067" spans="1:8" x14ac:dyDescent="0.3">
      <c r="A2067" s="108" t="s">
        <v>9023</v>
      </c>
      <c r="B2067" s="108" t="s">
        <v>967</v>
      </c>
      <c r="C2067" s="108" t="s">
        <v>8425</v>
      </c>
      <c r="D2067" s="108" t="s">
        <v>969</v>
      </c>
      <c r="E2067" s="108" t="s">
        <v>970</v>
      </c>
      <c r="F2067" s="108" t="s">
        <v>9024</v>
      </c>
      <c r="G2067" s="108" t="s">
        <v>9025</v>
      </c>
      <c r="H2067" s="108" t="s">
        <v>9026</v>
      </c>
    </row>
    <row r="2068" spans="1:8" x14ac:dyDescent="0.3">
      <c r="A2068" s="108" t="s">
        <v>9027</v>
      </c>
      <c r="B2068" s="108" t="s">
        <v>967</v>
      </c>
      <c r="C2068" s="108" t="s">
        <v>8425</v>
      </c>
      <c r="D2068" s="108" t="s">
        <v>969</v>
      </c>
      <c r="E2068" s="108" t="s">
        <v>970</v>
      </c>
      <c r="F2068" s="108" t="s">
        <v>9028</v>
      </c>
      <c r="G2068" s="108" t="s">
        <v>9029</v>
      </c>
      <c r="H2068" s="108" t="s">
        <v>9030</v>
      </c>
    </row>
    <row r="2069" spans="1:8" x14ac:dyDescent="0.3">
      <c r="A2069" s="108" t="s">
        <v>9031</v>
      </c>
      <c r="B2069" s="108" t="s">
        <v>967</v>
      </c>
      <c r="C2069" s="108" t="s">
        <v>8425</v>
      </c>
      <c r="D2069" s="108" t="s">
        <v>969</v>
      </c>
      <c r="E2069" s="108" t="s">
        <v>970</v>
      </c>
      <c r="F2069" s="108" t="s">
        <v>9032</v>
      </c>
      <c r="G2069" s="108" t="s">
        <v>9033</v>
      </c>
      <c r="H2069" s="108" t="s">
        <v>9034</v>
      </c>
    </row>
    <row r="2070" spans="1:8" x14ac:dyDescent="0.3">
      <c r="A2070" s="108" t="s">
        <v>9035</v>
      </c>
      <c r="B2070" s="108" t="s">
        <v>967</v>
      </c>
      <c r="C2070" s="108" t="s">
        <v>8425</v>
      </c>
      <c r="D2070" s="108" t="s">
        <v>969</v>
      </c>
      <c r="E2070" s="108" t="s">
        <v>970</v>
      </c>
      <c r="F2070" s="108" t="s">
        <v>9036</v>
      </c>
      <c r="G2070" s="108" t="s">
        <v>9037</v>
      </c>
      <c r="H2070" s="108" t="s">
        <v>9038</v>
      </c>
    </row>
    <row r="2071" spans="1:8" x14ac:dyDescent="0.3">
      <c r="A2071" s="108" t="s">
        <v>9039</v>
      </c>
      <c r="B2071" s="108" t="s">
        <v>967</v>
      </c>
      <c r="C2071" s="108" t="s">
        <v>8425</v>
      </c>
      <c r="D2071" s="108" t="s">
        <v>1880</v>
      </c>
      <c r="E2071" s="108" t="s">
        <v>970</v>
      </c>
      <c r="F2071" s="108" t="s">
        <v>9040</v>
      </c>
      <c r="G2071" s="108" t="s">
        <v>9041</v>
      </c>
      <c r="H2071" s="108" t="s">
        <v>9042</v>
      </c>
    </row>
    <row r="2072" spans="1:8" x14ac:dyDescent="0.3">
      <c r="A2072" s="108" t="s">
        <v>9043</v>
      </c>
      <c r="B2072" s="108" t="s">
        <v>967</v>
      </c>
      <c r="C2072" s="108" t="s">
        <v>8425</v>
      </c>
      <c r="D2072" s="108" t="s">
        <v>1880</v>
      </c>
      <c r="E2072" s="108" t="s">
        <v>970</v>
      </c>
      <c r="F2072" s="108" t="s">
        <v>9044</v>
      </c>
      <c r="G2072" s="108" t="s">
        <v>9045</v>
      </c>
      <c r="H2072" s="108" t="s">
        <v>9046</v>
      </c>
    </row>
    <row r="2073" spans="1:8" x14ac:dyDescent="0.3">
      <c r="A2073" s="108" t="s">
        <v>9047</v>
      </c>
      <c r="B2073" s="108" t="s">
        <v>967</v>
      </c>
      <c r="C2073" s="108" t="s">
        <v>8425</v>
      </c>
      <c r="D2073" s="108" t="s">
        <v>1880</v>
      </c>
      <c r="E2073" s="108" t="s">
        <v>970</v>
      </c>
      <c r="F2073" s="108" t="s">
        <v>9048</v>
      </c>
      <c r="G2073" s="108" t="s">
        <v>9049</v>
      </c>
      <c r="H2073" s="108" t="s">
        <v>9050</v>
      </c>
    </row>
    <row r="2074" spans="1:8" x14ac:dyDescent="0.3">
      <c r="A2074" s="108" t="s">
        <v>9051</v>
      </c>
      <c r="B2074" s="108" t="s">
        <v>967</v>
      </c>
      <c r="C2074" s="108" t="s">
        <v>8425</v>
      </c>
      <c r="D2074" s="108" t="s">
        <v>1880</v>
      </c>
      <c r="E2074" s="108" t="s">
        <v>970</v>
      </c>
      <c r="F2074" s="108" t="s">
        <v>9052</v>
      </c>
      <c r="G2074" s="108" t="s">
        <v>9053</v>
      </c>
      <c r="H2074" s="108" t="s">
        <v>9054</v>
      </c>
    </row>
    <row r="2075" spans="1:8" x14ac:dyDescent="0.3">
      <c r="A2075" s="108" t="s">
        <v>9055</v>
      </c>
      <c r="B2075" s="108" t="s">
        <v>967</v>
      </c>
      <c r="C2075" s="108" t="s">
        <v>8425</v>
      </c>
      <c r="D2075" s="108" t="s">
        <v>1880</v>
      </c>
      <c r="E2075" s="108" t="s">
        <v>970</v>
      </c>
      <c r="F2075" s="108" t="s">
        <v>9056</v>
      </c>
      <c r="G2075" s="108" t="s">
        <v>9057</v>
      </c>
      <c r="H2075" s="108" t="s">
        <v>9058</v>
      </c>
    </row>
    <row r="2076" spans="1:8" x14ac:dyDescent="0.3">
      <c r="A2076" s="108" t="s">
        <v>9059</v>
      </c>
      <c r="B2076" s="108" t="s">
        <v>967</v>
      </c>
      <c r="C2076" s="108" t="s">
        <v>8425</v>
      </c>
      <c r="D2076" s="108" t="s">
        <v>1880</v>
      </c>
      <c r="E2076" s="108" t="s">
        <v>970</v>
      </c>
      <c r="F2076" s="108" t="s">
        <v>9060</v>
      </c>
      <c r="G2076" s="108" t="s">
        <v>9061</v>
      </c>
      <c r="H2076" s="108" t="s">
        <v>9062</v>
      </c>
    </row>
    <row r="2077" spans="1:8" x14ac:dyDescent="0.3">
      <c r="A2077" s="108" t="s">
        <v>9063</v>
      </c>
      <c r="B2077" s="108" t="s">
        <v>967</v>
      </c>
      <c r="C2077" s="108" t="s">
        <v>8425</v>
      </c>
      <c r="D2077" s="108" t="s">
        <v>1880</v>
      </c>
      <c r="E2077" s="108" t="s">
        <v>970</v>
      </c>
      <c r="F2077" s="108" t="s">
        <v>9064</v>
      </c>
      <c r="G2077" s="108" t="s">
        <v>9065</v>
      </c>
      <c r="H2077" s="108" t="s">
        <v>9066</v>
      </c>
    </row>
    <row r="2078" spans="1:8" x14ac:dyDescent="0.3">
      <c r="A2078" s="108" t="s">
        <v>9067</v>
      </c>
      <c r="B2078" s="108" t="s">
        <v>967</v>
      </c>
      <c r="C2078" s="108" t="s">
        <v>8425</v>
      </c>
      <c r="D2078" s="108" t="s">
        <v>1880</v>
      </c>
      <c r="E2078" s="108" t="s">
        <v>970</v>
      </c>
      <c r="F2078" s="108" t="s">
        <v>9068</v>
      </c>
      <c r="G2078" s="108" t="s">
        <v>9069</v>
      </c>
      <c r="H2078" s="108" t="s">
        <v>9070</v>
      </c>
    </row>
    <row r="2079" spans="1:8" x14ac:dyDescent="0.3">
      <c r="A2079" s="108" t="s">
        <v>9071</v>
      </c>
      <c r="B2079" s="108" t="s">
        <v>967</v>
      </c>
      <c r="C2079" s="108" t="s">
        <v>8425</v>
      </c>
      <c r="D2079" s="108" t="s">
        <v>1880</v>
      </c>
      <c r="E2079" s="108" t="s">
        <v>970</v>
      </c>
      <c r="F2079" s="108" t="s">
        <v>9072</v>
      </c>
      <c r="G2079" s="108" t="s">
        <v>9073</v>
      </c>
      <c r="H2079" s="108" t="s">
        <v>9074</v>
      </c>
    </row>
    <row r="2080" spans="1:8" x14ac:dyDescent="0.3">
      <c r="A2080" s="108" t="s">
        <v>9075</v>
      </c>
      <c r="B2080" s="108" t="s">
        <v>967</v>
      </c>
      <c r="C2080" s="108" t="s">
        <v>8425</v>
      </c>
      <c r="D2080" s="108" t="s">
        <v>1880</v>
      </c>
      <c r="E2080" s="108" t="s">
        <v>970</v>
      </c>
      <c r="F2080" s="108" t="s">
        <v>4049</v>
      </c>
      <c r="G2080" s="108" t="s">
        <v>9076</v>
      </c>
      <c r="H2080" s="108" t="s">
        <v>9077</v>
      </c>
    </row>
    <row r="2081" spans="1:8" x14ac:dyDescent="0.3">
      <c r="A2081" s="108" t="s">
        <v>9078</v>
      </c>
      <c r="B2081" s="108" t="s">
        <v>967</v>
      </c>
      <c r="C2081" s="108" t="s">
        <v>8425</v>
      </c>
      <c r="D2081" s="108" t="s">
        <v>1880</v>
      </c>
      <c r="E2081" s="108" t="s">
        <v>970</v>
      </c>
      <c r="F2081" s="108" t="s">
        <v>9079</v>
      </c>
      <c r="G2081" s="108" t="s">
        <v>9080</v>
      </c>
      <c r="H2081" s="108" t="s">
        <v>9081</v>
      </c>
    </row>
    <row r="2082" spans="1:8" x14ac:dyDescent="0.3">
      <c r="A2082" s="108" t="s">
        <v>9082</v>
      </c>
      <c r="B2082" s="108" t="s">
        <v>967</v>
      </c>
      <c r="C2082" s="108" t="s">
        <v>8425</v>
      </c>
      <c r="D2082" s="108" t="s">
        <v>1880</v>
      </c>
      <c r="E2082" s="108" t="s">
        <v>970</v>
      </c>
      <c r="F2082" s="108" t="s">
        <v>9083</v>
      </c>
      <c r="G2082" s="108" t="s">
        <v>9084</v>
      </c>
      <c r="H2082" s="108" t="s">
        <v>9085</v>
      </c>
    </row>
    <row r="2083" spans="1:8" x14ac:dyDescent="0.3">
      <c r="A2083" s="108" t="s">
        <v>9086</v>
      </c>
      <c r="B2083" s="108" t="s">
        <v>967</v>
      </c>
      <c r="C2083" s="108" t="s">
        <v>8425</v>
      </c>
      <c r="D2083" s="108" t="s">
        <v>1880</v>
      </c>
      <c r="E2083" s="108" t="s">
        <v>970</v>
      </c>
      <c r="F2083" s="108" t="s">
        <v>9087</v>
      </c>
      <c r="G2083" s="108" t="s">
        <v>9088</v>
      </c>
      <c r="H2083" s="108" t="s">
        <v>9089</v>
      </c>
    </row>
    <row r="2084" spans="1:8" x14ac:dyDescent="0.3">
      <c r="A2084" s="108" t="s">
        <v>9090</v>
      </c>
      <c r="B2084" s="108" t="s">
        <v>967</v>
      </c>
      <c r="C2084" s="108" t="s">
        <v>8425</v>
      </c>
      <c r="D2084" s="108" t="s">
        <v>1880</v>
      </c>
      <c r="E2084" s="108" t="s">
        <v>970</v>
      </c>
      <c r="F2084" s="108" t="s">
        <v>9091</v>
      </c>
      <c r="G2084" s="108" t="s">
        <v>9092</v>
      </c>
      <c r="H2084" s="108" t="s">
        <v>9093</v>
      </c>
    </row>
    <row r="2085" spans="1:8" x14ac:dyDescent="0.3">
      <c r="A2085" s="108" t="s">
        <v>9094</v>
      </c>
      <c r="B2085" s="108" t="s">
        <v>967</v>
      </c>
      <c r="C2085" s="108" t="s">
        <v>8425</v>
      </c>
      <c r="D2085" s="108" t="s">
        <v>1880</v>
      </c>
      <c r="E2085" s="108" t="s">
        <v>970</v>
      </c>
      <c r="F2085" s="108" t="s">
        <v>9095</v>
      </c>
      <c r="G2085" s="108" t="s">
        <v>9096</v>
      </c>
      <c r="H2085" s="108" t="s">
        <v>9097</v>
      </c>
    </row>
    <row r="2086" spans="1:8" x14ac:dyDescent="0.3">
      <c r="A2086" s="108" t="s">
        <v>9098</v>
      </c>
      <c r="B2086" s="108" t="s">
        <v>967</v>
      </c>
      <c r="C2086" s="108" t="s">
        <v>8425</v>
      </c>
      <c r="D2086" s="108" t="s">
        <v>1880</v>
      </c>
      <c r="E2086" s="108" t="s">
        <v>970</v>
      </c>
      <c r="F2086" s="108" t="s">
        <v>9099</v>
      </c>
      <c r="G2086" s="108" t="s">
        <v>9100</v>
      </c>
      <c r="H2086" s="108" t="s">
        <v>9101</v>
      </c>
    </row>
    <row r="2087" spans="1:8" x14ac:dyDescent="0.3">
      <c r="A2087" s="108" t="s">
        <v>9102</v>
      </c>
      <c r="B2087" s="108" t="s">
        <v>967</v>
      </c>
      <c r="C2087" s="108" t="s">
        <v>8425</v>
      </c>
      <c r="D2087" s="108" t="s">
        <v>1880</v>
      </c>
      <c r="E2087" s="108" t="s">
        <v>970</v>
      </c>
      <c r="F2087" s="108" t="s">
        <v>9103</v>
      </c>
      <c r="G2087" s="108" t="s">
        <v>9104</v>
      </c>
      <c r="H2087" s="108" t="s">
        <v>9105</v>
      </c>
    </row>
    <row r="2088" spans="1:8" x14ac:dyDescent="0.3">
      <c r="A2088" s="108" t="s">
        <v>9106</v>
      </c>
      <c r="B2088" s="108" t="s">
        <v>967</v>
      </c>
      <c r="C2088" s="108" t="s">
        <v>8425</v>
      </c>
      <c r="D2088" s="108" t="s">
        <v>1880</v>
      </c>
      <c r="E2088" s="108" t="s">
        <v>970</v>
      </c>
      <c r="F2088" s="108" t="s">
        <v>9107</v>
      </c>
      <c r="G2088" s="108" t="s">
        <v>9108</v>
      </c>
      <c r="H2088" s="108" t="s">
        <v>9109</v>
      </c>
    </row>
    <row r="2089" spans="1:8" x14ac:dyDescent="0.3">
      <c r="A2089" s="108" t="s">
        <v>9110</v>
      </c>
      <c r="B2089" s="108" t="s">
        <v>967</v>
      </c>
      <c r="C2089" s="108" t="s">
        <v>8425</v>
      </c>
      <c r="D2089" s="108" t="s">
        <v>1880</v>
      </c>
      <c r="E2089" s="108" t="s">
        <v>970</v>
      </c>
      <c r="F2089" s="108" t="s">
        <v>9111</v>
      </c>
      <c r="G2089" s="108" t="s">
        <v>9112</v>
      </c>
      <c r="H2089" s="108" t="s">
        <v>9113</v>
      </c>
    </row>
    <row r="2090" spans="1:8" x14ac:dyDescent="0.3">
      <c r="A2090" s="108" t="s">
        <v>9114</v>
      </c>
      <c r="B2090" s="108" t="s">
        <v>967</v>
      </c>
      <c r="C2090" s="108" t="s">
        <v>8425</v>
      </c>
      <c r="D2090" s="108" t="s">
        <v>1880</v>
      </c>
      <c r="E2090" s="108" t="s">
        <v>970</v>
      </c>
      <c r="F2090" s="108" t="s">
        <v>9115</v>
      </c>
      <c r="G2090" s="108" t="s">
        <v>9116</v>
      </c>
      <c r="H2090" s="108" t="s">
        <v>9117</v>
      </c>
    </row>
    <row r="2091" spans="1:8" x14ac:dyDescent="0.3">
      <c r="A2091" s="108" t="s">
        <v>9118</v>
      </c>
      <c r="B2091" s="108" t="s">
        <v>967</v>
      </c>
      <c r="C2091" s="108" t="s">
        <v>8425</v>
      </c>
      <c r="D2091" s="108" t="s">
        <v>1880</v>
      </c>
      <c r="E2091" s="108" t="s">
        <v>970</v>
      </c>
      <c r="F2091" s="108" t="s">
        <v>9119</v>
      </c>
      <c r="G2091" s="108" t="s">
        <v>9120</v>
      </c>
      <c r="H2091" s="108" t="s">
        <v>9121</v>
      </c>
    </row>
    <row r="2092" spans="1:8" x14ac:dyDescent="0.3">
      <c r="A2092" s="108" t="s">
        <v>9122</v>
      </c>
      <c r="B2092" s="108" t="s">
        <v>967</v>
      </c>
      <c r="C2092" s="108" t="s">
        <v>8425</v>
      </c>
      <c r="D2092" s="108" t="s">
        <v>1880</v>
      </c>
      <c r="E2092" s="108" t="s">
        <v>970</v>
      </c>
      <c r="F2092" s="108" t="s">
        <v>9123</v>
      </c>
      <c r="G2092" s="108" t="s">
        <v>9124</v>
      </c>
      <c r="H2092" s="108" t="s">
        <v>9125</v>
      </c>
    </row>
    <row r="2093" spans="1:8" x14ac:dyDescent="0.3">
      <c r="A2093" s="108" t="s">
        <v>9126</v>
      </c>
      <c r="B2093" s="108" t="s">
        <v>967</v>
      </c>
      <c r="C2093" s="108" t="s">
        <v>8425</v>
      </c>
      <c r="D2093" s="108" t="s">
        <v>1880</v>
      </c>
      <c r="E2093" s="108" t="s">
        <v>970</v>
      </c>
      <c r="F2093" s="108" t="s">
        <v>9127</v>
      </c>
      <c r="G2093" s="108" t="s">
        <v>9128</v>
      </c>
      <c r="H2093" s="108" t="s">
        <v>9129</v>
      </c>
    </row>
    <row r="2094" spans="1:8" x14ac:dyDescent="0.3">
      <c r="A2094" s="108" t="s">
        <v>9130</v>
      </c>
      <c r="B2094" s="108" t="s">
        <v>967</v>
      </c>
      <c r="C2094" s="108" t="s">
        <v>8425</v>
      </c>
      <c r="D2094" s="108" t="s">
        <v>1880</v>
      </c>
      <c r="E2094" s="108" t="s">
        <v>970</v>
      </c>
      <c r="F2094" s="108" t="s">
        <v>9131</v>
      </c>
      <c r="G2094" s="108" t="s">
        <v>9132</v>
      </c>
      <c r="H2094" s="108" t="s">
        <v>9133</v>
      </c>
    </row>
    <row r="2095" spans="1:8" x14ac:dyDescent="0.3">
      <c r="A2095" s="108" t="s">
        <v>9134</v>
      </c>
      <c r="B2095" s="108" t="s">
        <v>967</v>
      </c>
      <c r="C2095" s="108" t="s">
        <v>8425</v>
      </c>
      <c r="D2095" s="108" t="s">
        <v>1880</v>
      </c>
      <c r="E2095" s="108" t="s">
        <v>970</v>
      </c>
      <c r="F2095" s="108" t="s">
        <v>9135</v>
      </c>
      <c r="G2095" s="108" t="s">
        <v>9136</v>
      </c>
      <c r="H2095" s="108" t="s">
        <v>9137</v>
      </c>
    </row>
    <row r="2096" spans="1:8" x14ac:dyDescent="0.3">
      <c r="A2096" s="108" t="s">
        <v>9138</v>
      </c>
      <c r="B2096" s="108" t="s">
        <v>967</v>
      </c>
      <c r="C2096" s="108" t="s">
        <v>8425</v>
      </c>
      <c r="D2096" s="108" t="s">
        <v>1880</v>
      </c>
      <c r="E2096" s="108" t="s">
        <v>970</v>
      </c>
      <c r="F2096" s="108" t="s">
        <v>9139</v>
      </c>
      <c r="G2096" s="108" t="s">
        <v>9140</v>
      </c>
      <c r="H2096" s="108" t="s">
        <v>9141</v>
      </c>
    </row>
    <row r="2097" spans="1:8" x14ac:dyDescent="0.3">
      <c r="A2097" s="108" t="s">
        <v>9142</v>
      </c>
      <c r="B2097" s="108" t="s">
        <v>967</v>
      </c>
      <c r="C2097" s="108" t="s">
        <v>8425</v>
      </c>
      <c r="D2097" s="108" t="s">
        <v>1880</v>
      </c>
      <c r="E2097" s="108" t="s">
        <v>970</v>
      </c>
      <c r="F2097" s="108" t="s">
        <v>9143</v>
      </c>
      <c r="G2097" s="108" t="s">
        <v>9144</v>
      </c>
      <c r="H2097" s="108" t="s">
        <v>8591</v>
      </c>
    </row>
    <row r="2098" spans="1:8" x14ac:dyDescent="0.3">
      <c r="A2098" s="108" t="s">
        <v>9145</v>
      </c>
      <c r="B2098" s="108" t="s">
        <v>967</v>
      </c>
      <c r="C2098" s="108" t="s">
        <v>8425</v>
      </c>
      <c r="D2098" s="108" t="s">
        <v>1880</v>
      </c>
      <c r="E2098" s="108" t="s">
        <v>970</v>
      </c>
      <c r="F2098" s="108" t="s">
        <v>9146</v>
      </c>
      <c r="G2098" s="108" t="s">
        <v>9147</v>
      </c>
      <c r="H2098" s="108" t="s">
        <v>9148</v>
      </c>
    </row>
    <row r="2099" spans="1:8" x14ac:dyDescent="0.3">
      <c r="A2099" s="108" t="s">
        <v>9149</v>
      </c>
      <c r="B2099" s="108" t="s">
        <v>967</v>
      </c>
      <c r="C2099" s="108" t="s">
        <v>8425</v>
      </c>
      <c r="D2099" s="108" t="s">
        <v>1880</v>
      </c>
      <c r="E2099" s="108" t="s">
        <v>970</v>
      </c>
      <c r="F2099" s="108" t="s">
        <v>9150</v>
      </c>
      <c r="G2099" s="108" t="s">
        <v>9151</v>
      </c>
      <c r="H2099" s="108" t="s">
        <v>9152</v>
      </c>
    </row>
    <row r="2100" spans="1:8" x14ac:dyDescent="0.3">
      <c r="A2100" s="108" t="s">
        <v>9153</v>
      </c>
      <c r="B2100" s="108" t="s">
        <v>967</v>
      </c>
      <c r="C2100" s="108" t="s">
        <v>8425</v>
      </c>
      <c r="D2100" s="108" t="s">
        <v>1880</v>
      </c>
      <c r="E2100" s="108" t="s">
        <v>970</v>
      </c>
      <c r="F2100" s="108" t="s">
        <v>9154</v>
      </c>
      <c r="G2100" s="108" t="s">
        <v>9155</v>
      </c>
      <c r="H2100" s="108" t="s">
        <v>9156</v>
      </c>
    </row>
    <row r="2101" spans="1:8" x14ac:dyDescent="0.3">
      <c r="A2101" s="108" t="s">
        <v>9157</v>
      </c>
      <c r="B2101" s="108" t="s">
        <v>967</v>
      </c>
      <c r="C2101" s="108" t="s">
        <v>8425</v>
      </c>
      <c r="D2101" s="108" t="s">
        <v>1880</v>
      </c>
      <c r="E2101" s="108" t="s">
        <v>970</v>
      </c>
      <c r="F2101" s="108" t="s">
        <v>9158</v>
      </c>
      <c r="G2101" s="108" t="s">
        <v>9159</v>
      </c>
      <c r="H2101" s="108" t="s">
        <v>9160</v>
      </c>
    </row>
    <row r="2102" spans="1:8" x14ac:dyDescent="0.3">
      <c r="A2102" s="108" t="s">
        <v>9161</v>
      </c>
      <c r="B2102" s="108" t="s">
        <v>967</v>
      </c>
      <c r="C2102" s="108" t="s">
        <v>8425</v>
      </c>
      <c r="D2102" s="108" t="s">
        <v>1880</v>
      </c>
      <c r="E2102" s="108" t="s">
        <v>970</v>
      </c>
      <c r="F2102" s="108" t="s">
        <v>9162</v>
      </c>
      <c r="G2102" s="108" t="s">
        <v>9163</v>
      </c>
      <c r="H2102" s="108" t="s">
        <v>9164</v>
      </c>
    </row>
    <row r="2103" spans="1:8" x14ac:dyDescent="0.3">
      <c r="A2103" s="108" t="s">
        <v>9165</v>
      </c>
      <c r="B2103" s="108" t="s">
        <v>967</v>
      </c>
      <c r="C2103" s="108" t="s">
        <v>8425</v>
      </c>
      <c r="D2103" s="108" t="s">
        <v>1880</v>
      </c>
      <c r="E2103" s="108" t="s">
        <v>970</v>
      </c>
      <c r="F2103" s="108" t="s">
        <v>9166</v>
      </c>
      <c r="G2103" s="108" t="s">
        <v>9167</v>
      </c>
      <c r="H2103" s="108" t="s">
        <v>9168</v>
      </c>
    </row>
    <row r="2104" spans="1:8" x14ac:dyDescent="0.3">
      <c r="A2104" s="108" t="s">
        <v>9169</v>
      </c>
      <c r="B2104" s="108" t="s">
        <v>967</v>
      </c>
      <c r="C2104" s="108" t="s">
        <v>8425</v>
      </c>
      <c r="D2104" s="108" t="s">
        <v>1880</v>
      </c>
      <c r="E2104" s="108" t="s">
        <v>970</v>
      </c>
      <c r="F2104" s="108" t="s">
        <v>9170</v>
      </c>
      <c r="G2104" s="108" t="s">
        <v>9171</v>
      </c>
      <c r="H2104" s="108" t="s">
        <v>9172</v>
      </c>
    </row>
    <row r="2105" spans="1:8" x14ac:dyDescent="0.3">
      <c r="A2105" s="108" t="s">
        <v>9173</v>
      </c>
      <c r="B2105" s="108" t="s">
        <v>967</v>
      </c>
      <c r="C2105" s="108" t="s">
        <v>8425</v>
      </c>
      <c r="D2105" s="108" t="s">
        <v>1880</v>
      </c>
      <c r="E2105" s="108" t="s">
        <v>970</v>
      </c>
      <c r="F2105" s="108" t="s">
        <v>9174</v>
      </c>
      <c r="G2105" s="108" t="s">
        <v>9175</v>
      </c>
      <c r="H2105" s="108" t="s">
        <v>9176</v>
      </c>
    </row>
    <row r="2106" spans="1:8" x14ac:dyDescent="0.3">
      <c r="A2106" s="108" t="s">
        <v>9177</v>
      </c>
      <c r="B2106" s="108" t="s">
        <v>967</v>
      </c>
      <c r="C2106" s="108" t="s">
        <v>8425</v>
      </c>
      <c r="D2106" s="108" t="s">
        <v>1880</v>
      </c>
      <c r="E2106" s="108" t="s">
        <v>970</v>
      </c>
      <c r="F2106" s="108" t="s">
        <v>9178</v>
      </c>
      <c r="G2106" s="108" t="s">
        <v>9179</v>
      </c>
      <c r="H2106" s="108" t="s">
        <v>9180</v>
      </c>
    </row>
    <row r="2107" spans="1:8" x14ac:dyDescent="0.3">
      <c r="A2107" s="108" t="s">
        <v>9181</v>
      </c>
      <c r="B2107" s="108" t="s">
        <v>967</v>
      </c>
      <c r="C2107" s="108" t="s">
        <v>8425</v>
      </c>
      <c r="D2107" s="108" t="s">
        <v>1880</v>
      </c>
      <c r="E2107" s="108" t="s">
        <v>970</v>
      </c>
      <c r="F2107" s="108" t="s">
        <v>9182</v>
      </c>
      <c r="G2107" s="108" t="s">
        <v>9183</v>
      </c>
      <c r="H2107" s="108" t="s">
        <v>9184</v>
      </c>
    </row>
    <row r="2108" spans="1:8" x14ac:dyDescent="0.3">
      <c r="A2108" s="108" t="s">
        <v>9185</v>
      </c>
      <c r="B2108" s="108" t="s">
        <v>967</v>
      </c>
      <c r="C2108" s="108" t="s">
        <v>8425</v>
      </c>
      <c r="D2108" s="108" t="s">
        <v>1880</v>
      </c>
      <c r="E2108" s="108" t="s">
        <v>970</v>
      </c>
      <c r="F2108" s="108" t="s">
        <v>9186</v>
      </c>
      <c r="G2108" s="108" t="s">
        <v>9187</v>
      </c>
      <c r="H2108" s="108" t="s">
        <v>9188</v>
      </c>
    </row>
    <row r="2109" spans="1:8" x14ac:dyDescent="0.3">
      <c r="A2109" s="108" t="s">
        <v>9189</v>
      </c>
      <c r="B2109" s="108" t="s">
        <v>967</v>
      </c>
      <c r="C2109" s="108" t="s">
        <v>8425</v>
      </c>
      <c r="D2109" s="108" t="s">
        <v>1880</v>
      </c>
      <c r="E2109" s="108" t="s">
        <v>970</v>
      </c>
      <c r="F2109" s="108" t="s">
        <v>9190</v>
      </c>
      <c r="G2109" s="108" t="s">
        <v>9191</v>
      </c>
      <c r="H2109" s="108" t="s">
        <v>8595</v>
      </c>
    </row>
    <row r="2110" spans="1:8" x14ac:dyDescent="0.3">
      <c r="A2110" s="108" t="s">
        <v>9192</v>
      </c>
      <c r="B2110" s="108" t="s">
        <v>967</v>
      </c>
      <c r="C2110" s="108" t="s">
        <v>8425</v>
      </c>
      <c r="D2110" s="108" t="s">
        <v>1880</v>
      </c>
      <c r="E2110" s="108" t="s">
        <v>970</v>
      </c>
      <c r="F2110" s="108" t="s">
        <v>9193</v>
      </c>
      <c r="G2110" s="108" t="s">
        <v>9194</v>
      </c>
      <c r="H2110" s="108" t="s">
        <v>9195</v>
      </c>
    </row>
    <row r="2111" spans="1:8" x14ac:dyDescent="0.3">
      <c r="A2111" s="108" t="s">
        <v>9196</v>
      </c>
      <c r="B2111" s="108" t="s">
        <v>967</v>
      </c>
      <c r="C2111" s="108" t="s">
        <v>8425</v>
      </c>
      <c r="D2111" s="108" t="s">
        <v>1880</v>
      </c>
      <c r="E2111" s="108" t="s">
        <v>970</v>
      </c>
      <c r="F2111" s="108" t="s">
        <v>9197</v>
      </c>
      <c r="G2111" s="108" t="s">
        <v>9198</v>
      </c>
      <c r="H2111" s="108" t="s">
        <v>9199</v>
      </c>
    </row>
    <row r="2112" spans="1:8" x14ac:dyDescent="0.3">
      <c r="A2112" s="108" t="s">
        <v>9200</v>
      </c>
      <c r="B2112" s="108" t="s">
        <v>967</v>
      </c>
      <c r="C2112" s="108" t="s">
        <v>8425</v>
      </c>
      <c r="D2112" s="108" t="s">
        <v>1880</v>
      </c>
      <c r="E2112" s="108" t="s">
        <v>970</v>
      </c>
      <c r="F2112" s="108" t="s">
        <v>9201</v>
      </c>
      <c r="G2112" s="108" t="s">
        <v>9202</v>
      </c>
      <c r="H2112" s="108" t="s">
        <v>9203</v>
      </c>
    </row>
    <row r="2113" spans="1:8" x14ac:dyDescent="0.3">
      <c r="A2113" s="108" t="s">
        <v>9204</v>
      </c>
      <c r="B2113" s="108" t="s">
        <v>967</v>
      </c>
      <c r="C2113" s="108" t="s">
        <v>8425</v>
      </c>
      <c r="D2113" s="108" t="s">
        <v>1880</v>
      </c>
      <c r="E2113" s="108" t="s">
        <v>970</v>
      </c>
      <c r="F2113" s="108" t="s">
        <v>9205</v>
      </c>
      <c r="G2113" s="108" t="s">
        <v>9206</v>
      </c>
      <c r="H2113" s="108" t="s">
        <v>9207</v>
      </c>
    </row>
    <row r="2114" spans="1:8" x14ac:dyDescent="0.3">
      <c r="A2114" s="108" t="s">
        <v>9208</v>
      </c>
      <c r="B2114" s="108" t="s">
        <v>967</v>
      </c>
      <c r="C2114" s="108" t="s">
        <v>8425</v>
      </c>
      <c r="D2114" s="108" t="s">
        <v>1880</v>
      </c>
      <c r="E2114" s="108" t="s">
        <v>970</v>
      </c>
      <c r="F2114" s="108" t="s">
        <v>9209</v>
      </c>
      <c r="G2114" s="108" t="s">
        <v>9210</v>
      </c>
      <c r="H2114" s="108" t="s">
        <v>9211</v>
      </c>
    </row>
    <row r="2115" spans="1:8" x14ac:dyDescent="0.3">
      <c r="A2115" s="108" t="s">
        <v>9212</v>
      </c>
      <c r="B2115" s="108" t="s">
        <v>967</v>
      </c>
      <c r="C2115" s="108" t="s">
        <v>8425</v>
      </c>
      <c r="D2115" s="108" t="s">
        <v>1880</v>
      </c>
      <c r="E2115" s="108" t="s">
        <v>970</v>
      </c>
      <c r="F2115" s="108" t="s">
        <v>9213</v>
      </c>
      <c r="G2115" s="108" t="s">
        <v>9214</v>
      </c>
      <c r="H2115" s="108" t="s">
        <v>9215</v>
      </c>
    </row>
    <row r="2116" spans="1:8" x14ac:dyDescent="0.3">
      <c r="A2116" s="108" t="s">
        <v>9216</v>
      </c>
      <c r="B2116" s="108" t="s">
        <v>967</v>
      </c>
      <c r="C2116" s="108" t="s">
        <v>8425</v>
      </c>
      <c r="D2116" s="108" t="s">
        <v>1880</v>
      </c>
      <c r="E2116" s="108" t="s">
        <v>970</v>
      </c>
      <c r="F2116" s="108" t="s">
        <v>9217</v>
      </c>
      <c r="G2116" s="108" t="s">
        <v>9218</v>
      </c>
      <c r="H2116" s="108" t="s">
        <v>9219</v>
      </c>
    </row>
    <row r="2117" spans="1:8" x14ac:dyDescent="0.3">
      <c r="A2117" s="108" t="s">
        <v>9220</v>
      </c>
      <c r="B2117" s="108" t="s">
        <v>967</v>
      </c>
      <c r="C2117" s="108" t="s">
        <v>8425</v>
      </c>
      <c r="D2117" s="108" t="s">
        <v>1880</v>
      </c>
      <c r="E2117" s="108" t="s">
        <v>970</v>
      </c>
      <c r="F2117" s="108" t="s">
        <v>9221</v>
      </c>
      <c r="G2117" s="108" t="s">
        <v>9222</v>
      </c>
      <c r="H2117" s="108" t="s">
        <v>9223</v>
      </c>
    </row>
    <row r="2118" spans="1:8" x14ac:dyDescent="0.3">
      <c r="A2118" s="108" t="s">
        <v>9224</v>
      </c>
      <c r="B2118" s="108" t="s">
        <v>967</v>
      </c>
      <c r="C2118" s="108" t="s">
        <v>8425</v>
      </c>
      <c r="D2118" s="108" t="s">
        <v>1880</v>
      </c>
      <c r="E2118" s="108" t="s">
        <v>970</v>
      </c>
      <c r="F2118" s="108" t="s">
        <v>9225</v>
      </c>
      <c r="G2118" s="108" t="s">
        <v>9226</v>
      </c>
      <c r="H2118" s="108" t="s">
        <v>9227</v>
      </c>
    </row>
    <row r="2119" spans="1:8" x14ac:dyDescent="0.3">
      <c r="A2119" s="108" t="s">
        <v>9228</v>
      </c>
      <c r="B2119" s="108" t="s">
        <v>967</v>
      </c>
      <c r="C2119" s="108" t="s">
        <v>8425</v>
      </c>
      <c r="D2119" s="108" t="s">
        <v>1880</v>
      </c>
      <c r="E2119" s="108" t="s">
        <v>970</v>
      </c>
      <c r="F2119" s="108" t="s">
        <v>9229</v>
      </c>
      <c r="G2119" s="108" t="s">
        <v>9230</v>
      </c>
      <c r="H2119" s="108" t="s">
        <v>9231</v>
      </c>
    </row>
    <row r="2120" spans="1:8" x14ac:dyDescent="0.3">
      <c r="A2120" s="108" t="s">
        <v>9232</v>
      </c>
      <c r="B2120" s="108" t="s">
        <v>967</v>
      </c>
      <c r="C2120" s="108" t="s">
        <v>8425</v>
      </c>
      <c r="D2120" s="108" t="s">
        <v>1880</v>
      </c>
      <c r="E2120" s="108" t="s">
        <v>970</v>
      </c>
      <c r="F2120" s="108" t="s">
        <v>9233</v>
      </c>
      <c r="G2120" s="108" t="s">
        <v>9234</v>
      </c>
      <c r="H2120" s="108" t="s">
        <v>9235</v>
      </c>
    </row>
    <row r="2121" spans="1:8" x14ac:dyDescent="0.3">
      <c r="A2121" s="108" t="s">
        <v>9236</v>
      </c>
      <c r="B2121" s="108" t="s">
        <v>967</v>
      </c>
      <c r="C2121" s="108" t="s">
        <v>8425</v>
      </c>
      <c r="D2121" s="108" t="s">
        <v>1880</v>
      </c>
      <c r="E2121" s="108" t="s">
        <v>970</v>
      </c>
      <c r="F2121" s="108" t="s">
        <v>9237</v>
      </c>
      <c r="G2121" s="108" t="s">
        <v>9238</v>
      </c>
      <c r="H2121" s="108" t="s">
        <v>8804</v>
      </c>
    </row>
    <row r="2122" spans="1:8" x14ac:dyDescent="0.3">
      <c r="A2122" s="108" t="s">
        <v>9239</v>
      </c>
      <c r="B2122" s="108" t="s">
        <v>967</v>
      </c>
      <c r="C2122" s="108" t="s">
        <v>8425</v>
      </c>
      <c r="D2122" s="108" t="s">
        <v>1880</v>
      </c>
      <c r="E2122" s="108" t="s">
        <v>970</v>
      </c>
      <c r="F2122" s="108" t="s">
        <v>9240</v>
      </c>
      <c r="G2122" s="108" t="s">
        <v>9241</v>
      </c>
      <c r="H2122" s="108" t="s">
        <v>9242</v>
      </c>
    </row>
    <row r="2123" spans="1:8" x14ac:dyDescent="0.3">
      <c r="A2123" s="108" t="s">
        <v>9243</v>
      </c>
      <c r="B2123" s="108" t="s">
        <v>967</v>
      </c>
      <c r="C2123" s="108" t="s">
        <v>8425</v>
      </c>
      <c r="D2123" s="108" t="s">
        <v>1880</v>
      </c>
      <c r="E2123" s="108" t="s">
        <v>970</v>
      </c>
      <c r="F2123" s="108" t="s">
        <v>9244</v>
      </c>
      <c r="G2123" s="108" t="s">
        <v>9245</v>
      </c>
      <c r="H2123" s="108" t="s">
        <v>9246</v>
      </c>
    </row>
    <row r="2124" spans="1:8" x14ac:dyDescent="0.3">
      <c r="A2124" s="108" t="s">
        <v>9247</v>
      </c>
      <c r="B2124" s="108" t="s">
        <v>967</v>
      </c>
      <c r="C2124" s="108" t="s">
        <v>8425</v>
      </c>
      <c r="D2124" s="108" t="s">
        <v>1880</v>
      </c>
      <c r="E2124" s="108" t="s">
        <v>970</v>
      </c>
      <c r="F2124" s="108" t="s">
        <v>9248</v>
      </c>
      <c r="G2124" s="108" t="s">
        <v>9249</v>
      </c>
      <c r="H2124" s="108" t="s">
        <v>9250</v>
      </c>
    </row>
    <row r="2125" spans="1:8" x14ac:dyDescent="0.3">
      <c r="A2125" s="108" t="s">
        <v>9251</v>
      </c>
      <c r="B2125" s="108" t="s">
        <v>967</v>
      </c>
      <c r="C2125" s="108" t="s">
        <v>8425</v>
      </c>
      <c r="D2125" s="108" t="s">
        <v>1880</v>
      </c>
      <c r="E2125" s="108" t="s">
        <v>970</v>
      </c>
      <c r="F2125" s="108" t="s">
        <v>9252</v>
      </c>
      <c r="G2125" s="108" t="s">
        <v>9253</v>
      </c>
      <c r="H2125" s="108" t="s">
        <v>8824</v>
      </c>
    </row>
    <row r="2126" spans="1:8" x14ac:dyDescent="0.3">
      <c r="A2126" s="108" t="s">
        <v>9254</v>
      </c>
      <c r="B2126" s="108" t="s">
        <v>967</v>
      </c>
      <c r="C2126" s="108" t="s">
        <v>8425</v>
      </c>
      <c r="D2126" s="108" t="s">
        <v>1880</v>
      </c>
      <c r="E2126" s="108" t="s">
        <v>970</v>
      </c>
      <c r="F2126" s="108" t="s">
        <v>9255</v>
      </c>
      <c r="G2126" s="108" t="s">
        <v>9256</v>
      </c>
      <c r="H2126" s="108" t="s">
        <v>9257</v>
      </c>
    </row>
    <row r="2127" spans="1:8" x14ac:dyDescent="0.3">
      <c r="A2127" s="108" t="s">
        <v>9258</v>
      </c>
      <c r="B2127" s="108" t="s">
        <v>967</v>
      </c>
      <c r="C2127" s="108" t="s">
        <v>8425</v>
      </c>
      <c r="D2127" s="108" t="s">
        <v>1880</v>
      </c>
      <c r="E2127" s="108" t="s">
        <v>970</v>
      </c>
      <c r="F2127" s="108" t="s">
        <v>9259</v>
      </c>
      <c r="G2127" s="108" t="s">
        <v>9260</v>
      </c>
      <c r="H2127" s="108" t="s">
        <v>9261</v>
      </c>
    </row>
    <row r="2128" spans="1:8" x14ac:dyDescent="0.3">
      <c r="A2128" s="108" t="s">
        <v>9262</v>
      </c>
      <c r="B2128" s="108" t="s">
        <v>967</v>
      </c>
      <c r="C2128" s="108" t="s">
        <v>8425</v>
      </c>
      <c r="D2128" s="108" t="s">
        <v>1880</v>
      </c>
      <c r="E2128" s="108" t="s">
        <v>970</v>
      </c>
      <c r="F2128" s="108" t="s">
        <v>9263</v>
      </c>
      <c r="G2128" s="108" t="s">
        <v>9264</v>
      </c>
      <c r="H2128" s="108" t="s">
        <v>9265</v>
      </c>
    </row>
    <row r="2129" spans="1:8" x14ac:dyDescent="0.3">
      <c r="A2129" s="108" t="s">
        <v>9266</v>
      </c>
      <c r="B2129" s="108" t="s">
        <v>967</v>
      </c>
      <c r="C2129" s="108" t="s">
        <v>8425</v>
      </c>
      <c r="D2129" s="108" t="s">
        <v>1880</v>
      </c>
      <c r="E2129" s="108" t="s">
        <v>970</v>
      </c>
      <c r="F2129" s="108" t="s">
        <v>9267</v>
      </c>
      <c r="G2129" s="108" t="s">
        <v>9268</v>
      </c>
      <c r="H2129" s="108" t="s">
        <v>9261</v>
      </c>
    </row>
    <row r="2130" spans="1:8" x14ac:dyDescent="0.3">
      <c r="A2130" s="108" t="s">
        <v>9269</v>
      </c>
      <c r="B2130" s="108" t="s">
        <v>967</v>
      </c>
      <c r="C2130" s="108" t="s">
        <v>8425</v>
      </c>
      <c r="D2130" s="108" t="s">
        <v>1880</v>
      </c>
      <c r="E2130" s="108" t="s">
        <v>970</v>
      </c>
      <c r="F2130" s="108" t="s">
        <v>9270</v>
      </c>
      <c r="G2130" s="108" t="s">
        <v>9271</v>
      </c>
      <c r="H2130" s="108" t="s">
        <v>9272</v>
      </c>
    </row>
    <row r="2131" spans="1:8" x14ac:dyDescent="0.3">
      <c r="A2131" s="108" t="s">
        <v>9273</v>
      </c>
      <c r="B2131" s="108" t="s">
        <v>967</v>
      </c>
      <c r="C2131" s="108" t="s">
        <v>8425</v>
      </c>
      <c r="D2131" s="108" t="s">
        <v>1880</v>
      </c>
      <c r="E2131" s="108" t="s">
        <v>970</v>
      </c>
      <c r="F2131" s="108" t="s">
        <v>9274</v>
      </c>
      <c r="G2131" s="108" t="s">
        <v>9275</v>
      </c>
      <c r="H2131" s="108" t="s">
        <v>9276</v>
      </c>
    </row>
    <row r="2132" spans="1:8" x14ac:dyDescent="0.3">
      <c r="A2132" s="108" t="s">
        <v>9277</v>
      </c>
      <c r="B2132" s="108" t="s">
        <v>967</v>
      </c>
      <c r="C2132" s="108" t="s">
        <v>8425</v>
      </c>
      <c r="D2132" s="108" t="s">
        <v>1880</v>
      </c>
      <c r="E2132" s="108" t="s">
        <v>970</v>
      </c>
      <c r="F2132" s="108" t="s">
        <v>9278</v>
      </c>
      <c r="G2132" s="108" t="s">
        <v>9279</v>
      </c>
      <c r="H2132" s="108" t="s">
        <v>9280</v>
      </c>
    </row>
    <row r="2133" spans="1:8" x14ac:dyDescent="0.3">
      <c r="A2133" s="108" t="s">
        <v>9281</v>
      </c>
      <c r="B2133" s="108" t="s">
        <v>967</v>
      </c>
      <c r="C2133" s="108" t="s">
        <v>8425</v>
      </c>
      <c r="D2133" s="108" t="s">
        <v>1880</v>
      </c>
      <c r="E2133" s="108" t="s">
        <v>970</v>
      </c>
      <c r="F2133" s="108" t="s">
        <v>9282</v>
      </c>
      <c r="G2133" s="108" t="s">
        <v>9283</v>
      </c>
      <c r="H2133" s="108" t="s">
        <v>9284</v>
      </c>
    </row>
    <row r="2134" spans="1:8" x14ac:dyDescent="0.3">
      <c r="A2134" s="108" t="s">
        <v>9285</v>
      </c>
      <c r="B2134" s="108" t="s">
        <v>967</v>
      </c>
      <c r="C2134" s="108" t="s">
        <v>8425</v>
      </c>
      <c r="D2134" s="108" t="s">
        <v>1880</v>
      </c>
      <c r="E2134" s="108" t="s">
        <v>970</v>
      </c>
      <c r="F2134" s="108" t="s">
        <v>9286</v>
      </c>
      <c r="G2134" s="108" t="s">
        <v>9287</v>
      </c>
      <c r="H2134" s="108" t="s">
        <v>9288</v>
      </c>
    </row>
    <row r="2135" spans="1:8" x14ac:dyDescent="0.3">
      <c r="A2135" s="108" t="s">
        <v>9289</v>
      </c>
      <c r="B2135" s="108" t="s">
        <v>967</v>
      </c>
      <c r="C2135" s="108" t="s">
        <v>8425</v>
      </c>
      <c r="D2135" s="108" t="s">
        <v>1880</v>
      </c>
      <c r="E2135" s="108" t="s">
        <v>970</v>
      </c>
      <c r="F2135" s="108" t="s">
        <v>9290</v>
      </c>
      <c r="G2135" s="108" t="s">
        <v>9291</v>
      </c>
      <c r="H2135" s="108" t="s">
        <v>9292</v>
      </c>
    </row>
    <row r="2136" spans="1:8" x14ac:dyDescent="0.3">
      <c r="A2136" s="108" t="s">
        <v>9293</v>
      </c>
      <c r="B2136" s="108" t="s">
        <v>967</v>
      </c>
      <c r="C2136" s="108" t="s">
        <v>8425</v>
      </c>
      <c r="D2136" s="108" t="s">
        <v>1880</v>
      </c>
      <c r="E2136" s="108" t="s">
        <v>970</v>
      </c>
      <c r="F2136" s="108" t="s">
        <v>9294</v>
      </c>
      <c r="G2136" s="108" t="s">
        <v>9295</v>
      </c>
      <c r="H2136" s="108" t="s">
        <v>9296</v>
      </c>
    </row>
    <row r="2137" spans="1:8" x14ac:dyDescent="0.3">
      <c r="A2137" s="108" t="s">
        <v>9297</v>
      </c>
      <c r="B2137" s="108" t="s">
        <v>967</v>
      </c>
      <c r="C2137" s="108" t="s">
        <v>8425</v>
      </c>
      <c r="D2137" s="108" t="s">
        <v>1880</v>
      </c>
      <c r="E2137" s="108" t="s">
        <v>970</v>
      </c>
      <c r="F2137" s="108" t="s">
        <v>9298</v>
      </c>
      <c r="G2137" s="108" t="s">
        <v>9299</v>
      </c>
      <c r="H2137" s="108" t="s">
        <v>9300</v>
      </c>
    </row>
    <row r="2138" spans="1:8" x14ac:dyDescent="0.3">
      <c r="A2138" s="108" t="s">
        <v>9301</v>
      </c>
      <c r="B2138" s="108" t="s">
        <v>967</v>
      </c>
      <c r="C2138" s="108" t="s">
        <v>8425</v>
      </c>
      <c r="D2138" s="108" t="s">
        <v>1880</v>
      </c>
      <c r="E2138" s="108" t="s">
        <v>970</v>
      </c>
      <c r="F2138" s="108" t="s">
        <v>9302</v>
      </c>
      <c r="G2138" s="108" t="s">
        <v>9303</v>
      </c>
      <c r="H2138" s="108" t="s">
        <v>9304</v>
      </c>
    </row>
    <row r="2139" spans="1:8" x14ac:dyDescent="0.3">
      <c r="A2139" s="108" t="s">
        <v>9305</v>
      </c>
      <c r="B2139" s="108" t="s">
        <v>967</v>
      </c>
      <c r="C2139" s="108" t="s">
        <v>8425</v>
      </c>
      <c r="D2139" s="108" t="s">
        <v>1880</v>
      </c>
      <c r="E2139" s="108" t="s">
        <v>970</v>
      </c>
      <c r="F2139" s="108" t="s">
        <v>9306</v>
      </c>
      <c r="G2139" s="108" t="s">
        <v>9307</v>
      </c>
      <c r="H2139" s="108" t="s">
        <v>9308</v>
      </c>
    </row>
    <row r="2140" spans="1:8" x14ac:dyDescent="0.3">
      <c r="A2140" s="108" t="s">
        <v>9309</v>
      </c>
      <c r="B2140" s="108" t="s">
        <v>967</v>
      </c>
      <c r="C2140" s="108" t="s">
        <v>8425</v>
      </c>
      <c r="D2140" s="108" t="s">
        <v>1880</v>
      </c>
      <c r="E2140" s="108" t="s">
        <v>970</v>
      </c>
      <c r="F2140" s="108" t="s">
        <v>9310</v>
      </c>
      <c r="G2140" s="108" t="s">
        <v>9311</v>
      </c>
      <c r="H2140" s="108" t="s">
        <v>9312</v>
      </c>
    </row>
    <row r="2141" spans="1:8" x14ac:dyDescent="0.3">
      <c r="A2141" s="108" t="s">
        <v>9313</v>
      </c>
      <c r="B2141" s="108" t="s">
        <v>967</v>
      </c>
      <c r="C2141" s="108" t="s">
        <v>8425</v>
      </c>
      <c r="D2141" s="108" t="s">
        <v>1880</v>
      </c>
      <c r="E2141" s="108" t="s">
        <v>970</v>
      </c>
      <c r="F2141" s="108" t="s">
        <v>9314</v>
      </c>
      <c r="G2141" s="108" t="s">
        <v>9315</v>
      </c>
      <c r="H2141" s="108" t="s">
        <v>9316</v>
      </c>
    </row>
    <row r="2142" spans="1:8" x14ac:dyDescent="0.3">
      <c r="A2142" s="108" t="s">
        <v>9317</v>
      </c>
      <c r="B2142" s="108" t="s">
        <v>967</v>
      </c>
      <c r="C2142" s="108" t="s">
        <v>8425</v>
      </c>
      <c r="D2142" s="108" t="s">
        <v>1880</v>
      </c>
      <c r="E2142" s="108" t="s">
        <v>970</v>
      </c>
      <c r="F2142" s="108" t="s">
        <v>9318</v>
      </c>
      <c r="G2142" s="108" t="s">
        <v>9319</v>
      </c>
      <c r="H2142" s="108" t="s">
        <v>8872</v>
      </c>
    </row>
    <row r="2143" spans="1:8" x14ac:dyDescent="0.3">
      <c r="A2143" s="108" t="s">
        <v>9320</v>
      </c>
      <c r="B2143" s="108" t="s">
        <v>967</v>
      </c>
      <c r="C2143" s="108" t="s">
        <v>8425</v>
      </c>
      <c r="D2143" s="108" t="s">
        <v>1880</v>
      </c>
      <c r="E2143" s="108" t="s">
        <v>970</v>
      </c>
      <c r="F2143" s="108" t="s">
        <v>9321</v>
      </c>
      <c r="G2143" s="108" t="s">
        <v>9322</v>
      </c>
      <c r="H2143" s="108" t="s">
        <v>9323</v>
      </c>
    </row>
    <row r="2144" spans="1:8" x14ac:dyDescent="0.3">
      <c r="A2144" s="108" t="s">
        <v>9324</v>
      </c>
      <c r="B2144" s="108" t="s">
        <v>967</v>
      </c>
      <c r="C2144" s="108" t="s">
        <v>8425</v>
      </c>
      <c r="D2144" s="108" t="s">
        <v>1880</v>
      </c>
      <c r="E2144" s="108" t="s">
        <v>970</v>
      </c>
      <c r="F2144" s="108" t="s">
        <v>9325</v>
      </c>
      <c r="G2144" s="108" t="s">
        <v>9326</v>
      </c>
      <c r="H2144" s="108" t="s">
        <v>9327</v>
      </c>
    </row>
    <row r="2145" spans="1:8" x14ac:dyDescent="0.3">
      <c r="A2145" s="108" t="s">
        <v>9328</v>
      </c>
      <c r="B2145" s="108" t="s">
        <v>967</v>
      </c>
      <c r="C2145" s="108" t="s">
        <v>8425</v>
      </c>
      <c r="D2145" s="108" t="s">
        <v>1880</v>
      </c>
      <c r="E2145" s="108" t="s">
        <v>970</v>
      </c>
      <c r="F2145" s="108" t="s">
        <v>9329</v>
      </c>
      <c r="G2145" s="108" t="s">
        <v>9330</v>
      </c>
      <c r="H2145" s="108" t="s">
        <v>9331</v>
      </c>
    </row>
    <row r="2146" spans="1:8" x14ac:dyDescent="0.3">
      <c r="A2146" s="108" t="s">
        <v>9332</v>
      </c>
      <c r="B2146" s="108" t="s">
        <v>967</v>
      </c>
      <c r="C2146" s="108" t="s">
        <v>8425</v>
      </c>
      <c r="D2146" s="108" t="s">
        <v>1880</v>
      </c>
      <c r="E2146" s="108" t="s">
        <v>970</v>
      </c>
      <c r="F2146" s="108" t="s">
        <v>9333</v>
      </c>
      <c r="G2146" s="108" t="s">
        <v>9334</v>
      </c>
      <c r="H2146" s="108" t="s">
        <v>9335</v>
      </c>
    </row>
    <row r="2147" spans="1:8" x14ac:dyDescent="0.3">
      <c r="A2147" s="108" t="s">
        <v>9336</v>
      </c>
      <c r="B2147" s="108" t="s">
        <v>967</v>
      </c>
      <c r="C2147" s="108" t="s">
        <v>8425</v>
      </c>
      <c r="D2147" s="108" t="s">
        <v>1880</v>
      </c>
      <c r="E2147" s="108" t="s">
        <v>970</v>
      </c>
      <c r="F2147" s="108" t="s">
        <v>9337</v>
      </c>
      <c r="G2147" s="108" t="s">
        <v>9338</v>
      </c>
      <c r="H2147" s="108" t="s">
        <v>9339</v>
      </c>
    </row>
    <row r="2148" spans="1:8" x14ac:dyDescent="0.3">
      <c r="A2148" s="108" t="s">
        <v>9340</v>
      </c>
      <c r="B2148" s="108" t="s">
        <v>967</v>
      </c>
      <c r="C2148" s="108" t="s">
        <v>8425</v>
      </c>
      <c r="D2148" s="108" t="s">
        <v>1880</v>
      </c>
      <c r="E2148" s="108" t="s">
        <v>970</v>
      </c>
      <c r="F2148" s="108" t="s">
        <v>9341</v>
      </c>
      <c r="G2148" s="108" t="s">
        <v>9342</v>
      </c>
      <c r="H2148" s="108" t="s">
        <v>8967</v>
      </c>
    </row>
    <row r="2149" spans="1:8" x14ac:dyDescent="0.3">
      <c r="A2149" s="108" t="s">
        <v>9343</v>
      </c>
      <c r="B2149" s="108" t="s">
        <v>967</v>
      </c>
      <c r="C2149" s="108" t="s">
        <v>8425</v>
      </c>
      <c r="D2149" s="108" t="s">
        <v>1880</v>
      </c>
      <c r="E2149" s="108" t="s">
        <v>970</v>
      </c>
      <c r="F2149" s="108" t="s">
        <v>9344</v>
      </c>
      <c r="G2149" s="108" t="s">
        <v>9345</v>
      </c>
      <c r="H2149" s="108" t="s">
        <v>9346</v>
      </c>
    </row>
    <row r="2150" spans="1:8" x14ac:dyDescent="0.3">
      <c r="A2150" s="108" t="s">
        <v>9347</v>
      </c>
      <c r="B2150" s="108" t="s">
        <v>967</v>
      </c>
      <c r="C2150" s="108" t="s">
        <v>8425</v>
      </c>
      <c r="D2150" s="108" t="s">
        <v>1880</v>
      </c>
      <c r="E2150" s="108" t="s">
        <v>970</v>
      </c>
      <c r="F2150" s="108" t="s">
        <v>9348</v>
      </c>
      <c r="G2150" s="108" t="s">
        <v>9349</v>
      </c>
      <c r="H2150" s="108" t="s">
        <v>9350</v>
      </c>
    </row>
    <row r="2151" spans="1:8" x14ac:dyDescent="0.3">
      <c r="A2151" s="108" t="s">
        <v>9351</v>
      </c>
      <c r="B2151" s="108" t="s">
        <v>967</v>
      </c>
      <c r="C2151" s="108" t="s">
        <v>8425</v>
      </c>
      <c r="D2151" s="108" t="s">
        <v>1880</v>
      </c>
      <c r="E2151" s="108" t="s">
        <v>970</v>
      </c>
      <c r="F2151" s="108" t="s">
        <v>9352</v>
      </c>
      <c r="G2151" s="108" t="s">
        <v>9353</v>
      </c>
      <c r="H2151" s="108" t="s">
        <v>9354</v>
      </c>
    </row>
    <row r="2152" spans="1:8" x14ac:dyDescent="0.3">
      <c r="A2152" s="108" t="s">
        <v>9355</v>
      </c>
      <c r="B2152" s="108" t="s">
        <v>967</v>
      </c>
      <c r="C2152" s="108" t="s">
        <v>8425</v>
      </c>
      <c r="D2152" s="108" t="s">
        <v>1880</v>
      </c>
      <c r="E2152" s="108" t="s">
        <v>970</v>
      </c>
      <c r="F2152" s="108" t="s">
        <v>9356</v>
      </c>
      <c r="G2152" s="108" t="s">
        <v>9357</v>
      </c>
      <c r="H2152" s="108" t="s">
        <v>9358</v>
      </c>
    </row>
    <row r="2153" spans="1:8" x14ac:dyDescent="0.3">
      <c r="A2153" s="108" t="s">
        <v>9359</v>
      </c>
      <c r="B2153" s="108" t="s">
        <v>967</v>
      </c>
      <c r="C2153" s="108" t="s">
        <v>8425</v>
      </c>
      <c r="D2153" s="108" t="s">
        <v>1880</v>
      </c>
      <c r="E2153" s="108" t="s">
        <v>970</v>
      </c>
      <c r="F2153" s="108" t="s">
        <v>9360</v>
      </c>
      <c r="G2153" s="108" t="s">
        <v>9361</v>
      </c>
      <c r="H2153" s="108" t="s">
        <v>9362</v>
      </c>
    </row>
    <row r="2154" spans="1:8" x14ac:dyDescent="0.3">
      <c r="A2154" s="108" t="s">
        <v>9363</v>
      </c>
      <c r="B2154" s="108" t="s">
        <v>967</v>
      </c>
      <c r="C2154" s="108" t="s">
        <v>9364</v>
      </c>
      <c r="D2154" s="108" t="s">
        <v>969</v>
      </c>
      <c r="E2154" s="108" t="s">
        <v>970</v>
      </c>
      <c r="F2154" s="108" t="s">
        <v>9365</v>
      </c>
      <c r="G2154" s="108" t="s">
        <v>9366</v>
      </c>
      <c r="H2154" s="108" t="s">
        <v>9367</v>
      </c>
    </row>
    <row r="2155" spans="1:8" x14ac:dyDescent="0.3">
      <c r="A2155" s="108" t="s">
        <v>9368</v>
      </c>
      <c r="B2155" s="108" t="s">
        <v>967</v>
      </c>
      <c r="C2155" s="108" t="s">
        <v>9364</v>
      </c>
      <c r="D2155" s="108" t="s">
        <v>969</v>
      </c>
      <c r="E2155" s="108" t="s">
        <v>970</v>
      </c>
      <c r="F2155" s="108" t="s">
        <v>9369</v>
      </c>
      <c r="G2155" s="108" t="s">
        <v>9370</v>
      </c>
      <c r="H2155" s="108" t="s">
        <v>9371</v>
      </c>
    </row>
    <row r="2156" spans="1:8" x14ac:dyDescent="0.3">
      <c r="A2156" s="108" t="s">
        <v>9372</v>
      </c>
      <c r="B2156" s="108" t="s">
        <v>967</v>
      </c>
      <c r="C2156" s="108" t="s">
        <v>9364</v>
      </c>
      <c r="D2156" s="108" t="s">
        <v>969</v>
      </c>
      <c r="E2156" s="108" t="s">
        <v>970</v>
      </c>
      <c r="F2156" s="108" t="s">
        <v>9373</v>
      </c>
      <c r="G2156" s="108" t="s">
        <v>9374</v>
      </c>
      <c r="H2156" s="108" t="s">
        <v>9375</v>
      </c>
    </row>
    <row r="2157" spans="1:8" x14ac:dyDescent="0.3">
      <c r="A2157" s="108" t="s">
        <v>9376</v>
      </c>
      <c r="B2157" s="108" t="s">
        <v>967</v>
      </c>
      <c r="C2157" s="108" t="s">
        <v>9364</v>
      </c>
      <c r="D2157" s="108" t="s">
        <v>969</v>
      </c>
      <c r="E2157" s="108" t="s">
        <v>970</v>
      </c>
      <c r="F2157" s="108" t="s">
        <v>9377</v>
      </c>
      <c r="G2157" s="108" t="s">
        <v>9378</v>
      </c>
      <c r="H2157" s="108" t="s">
        <v>9379</v>
      </c>
    </row>
    <row r="2158" spans="1:8" x14ac:dyDescent="0.3">
      <c r="A2158" s="108" t="s">
        <v>9380</v>
      </c>
      <c r="B2158" s="108" t="s">
        <v>967</v>
      </c>
      <c r="C2158" s="108" t="s">
        <v>9364</v>
      </c>
      <c r="D2158" s="108" t="s">
        <v>969</v>
      </c>
      <c r="E2158" s="108" t="s">
        <v>970</v>
      </c>
      <c r="F2158" s="108" t="s">
        <v>9381</v>
      </c>
      <c r="G2158" s="108" t="s">
        <v>9382</v>
      </c>
      <c r="H2158" s="108" t="s">
        <v>9383</v>
      </c>
    </row>
    <row r="2159" spans="1:8" x14ac:dyDescent="0.3">
      <c r="A2159" s="108" t="s">
        <v>9384</v>
      </c>
      <c r="B2159" s="108" t="s">
        <v>967</v>
      </c>
      <c r="C2159" s="108" t="s">
        <v>9364</v>
      </c>
      <c r="D2159" s="108" t="s">
        <v>969</v>
      </c>
      <c r="E2159" s="108" t="s">
        <v>970</v>
      </c>
      <c r="F2159" s="108" t="s">
        <v>9385</v>
      </c>
      <c r="G2159" s="108" t="s">
        <v>9386</v>
      </c>
      <c r="H2159" s="108" t="s">
        <v>9387</v>
      </c>
    </row>
    <row r="2160" spans="1:8" x14ac:dyDescent="0.3">
      <c r="A2160" s="108" t="s">
        <v>9388</v>
      </c>
      <c r="B2160" s="108" t="s">
        <v>967</v>
      </c>
      <c r="C2160" s="108" t="s">
        <v>9364</v>
      </c>
      <c r="D2160" s="108" t="s">
        <v>969</v>
      </c>
      <c r="E2160" s="108" t="s">
        <v>970</v>
      </c>
      <c r="F2160" s="108" t="s">
        <v>9389</v>
      </c>
      <c r="G2160" s="108" t="s">
        <v>9390</v>
      </c>
      <c r="H2160" s="108" t="s">
        <v>9391</v>
      </c>
    </row>
    <row r="2161" spans="1:8" x14ac:dyDescent="0.3">
      <c r="A2161" s="108" t="s">
        <v>9392</v>
      </c>
      <c r="B2161" s="108" t="s">
        <v>967</v>
      </c>
      <c r="C2161" s="108" t="s">
        <v>9364</v>
      </c>
      <c r="D2161" s="108" t="s">
        <v>969</v>
      </c>
      <c r="E2161" s="108" t="s">
        <v>970</v>
      </c>
      <c r="F2161" s="108" t="s">
        <v>9393</v>
      </c>
      <c r="G2161" s="108" t="s">
        <v>9394</v>
      </c>
      <c r="H2161" s="108" t="s">
        <v>9395</v>
      </c>
    </row>
    <row r="2162" spans="1:8" x14ac:dyDescent="0.3">
      <c r="A2162" s="108" t="s">
        <v>9396</v>
      </c>
      <c r="B2162" s="108" t="s">
        <v>967</v>
      </c>
      <c r="C2162" s="108" t="s">
        <v>9364</v>
      </c>
      <c r="D2162" s="108" t="s">
        <v>969</v>
      </c>
      <c r="E2162" s="108" t="s">
        <v>970</v>
      </c>
      <c r="F2162" s="108" t="s">
        <v>9397</v>
      </c>
      <c r="G2162" s="108" t="s">
        <v>9398</v>
      </c>
      <c r="H2162" s="108" t="s">
        <v>9399</v>
      </c>
    </row>
    <row r="2163" spans="1:8" x14ac:dyDescent="0.3">
      <c r="A2163" s="108" t="s">
        <v>9400</v>
      </c>
      <c r="B2163" s="108" t="s">
        <v>967</v>
      </c>
      <c r="C2163" s="108" t="s">
        <v>9364</v>
      </c>
      <c r="D2163" s="108" t="s">
        <v>969</v>
      </c>
      <c r="E2163" s="108" t="s">
        <v>970</v>
      </c>
      <c r="F2163" s="108" t="s">
        <v>9401</v>
      </c>
      <c r="G2163" s="108" t="s">
        <v>9402</v>
      </c>
      <c r="H2163" s="108" t="s">
        <v>9403</v>
      </c>
    </row>
    <row r="2164" spans="1:8" x14ac:dyDescent="0.3">
      <c r="A2164" s="108" t="s">
        <v>9404</v>
      </c>
      <c r="B2164" s="108" t="s">
        <v>967</v>
      </c>
      <c r="C2164" s="108" t="s">
        <v>9364</v>
      </c>
      <c r="D2164" s="108" t="s">
        <v>969</v>
      </c>
      <c r="E2164" s="108" t="s">
        <v>970</v>
      </c>
      <c r="F2164" s="108" t="s">
        <v>9405</v>
      </c>
      <c r="G2164" s="108" t="s">
        <v>9406</v>
      </c>
      <c r="H2164" s="108" t="s">
        <v>9407</v>
      </c>
    </row>
    <row r="2165" spans="1:8" x14ac:dyDescent="0.3">
      <c r="A2165" s="108" t="s">
        <v>9408</v>
      </c>
      <c r="B2165" s="108" t="s">
        <v>967</v>
      </c>
      <c r="C2165" s="108" t="s">
        <v>9364</v>
      </c>
      <c r="D2165" s="108" t="s">
        <v>969</v>
      </c>
      <c r="E2165" s="108" t="s">
        <v>970</v>
      </c>
      <c r="F2165" s="108" t="s">
        <v>9409</v>
      </c>
      <c r="G2165" s="108" t="s">
        <v>9410</v>
      </c>
      <c r="H2165" s="108" t="s">
        <v>9411</v>
      </c>
    </row>
    <row r="2166" spans="1:8" x14ac:dyDescent="0.3">
      <c r="A2166" s="108" t="s">
        <v>9412</v>
      </c>
      <c r="B2166" s="108" t="s">
        <v>967</v>
      </c>
      <c r="C2166" s="108" t="s">
        <v>9364</v>
      </c>
      <c r="D2166" s="108" t="s">
        <v>969</v>
      </c>
      <c r="E2166" s="108" t="s">
        <v>970</v>
      </c>
      <c r="F2166" s="108" t="s">
        <v>9413</v>
      </c>
      <c r="G2166" s="108" t="s">
        <v>9414</v>
      </c>
      <c r="H2166" s="108" t="s">
        <v>9415</v>
      </c>
    </row>
    <row r="2167" spans="1:8" x14ac:dyDescent="0.3">
      <c r="A2167" s="108" t="s">
        <v>9416</v>
      </c>
      <c r="B2167" s="108" t="s">
        <v>967</v>
      </c>
      <c r="C2167" s="108" t="s">
        <v>9364</v>
      </c>
      <c r="D2167" s="108" t="s">
        <v>969</v>
      </c>
      <c r="E2167" s="108" t="s">
        <v>970</v>
      </c>
      <c r="F2167" s="108" t="s">
        <v>9417</v>
      </c>
      <c r="G2167" s="108" t="s">
        <v>9418</v>
      </c>
      <c r="H2167" s="108" t="s">
        <v>9419</v>
      </c>
    </row>
    <row r="2168" spans="1:8" x14ac:dyDescent="0.3">
      <c r="A2168" s="108" t="s">
        <v>9420</v>
      </c>
      <c r="B2168" s="108" t="s">
        <v>967</v>
      </c>
      <c r="C2168" s="108" t="s">
        <v>9364</v>
      </c>
      <c r="D2168" s="108" t="s">
        <v>969</v>
      </c>
      <c r="E2168" s="108" t="s">
        <v>970</v>
      </c>
      <c r="F2168" s="108" t="s">
        <v>9421</v>
      </c>
      <c r="G2168" s="108" t="s">
        <v>9422</v>
      </c>
      <c r="H2168" s="108" t="s">
        <v>9423</v>
      </c>
    </row>
    <row r="2169" spans="1:8" x14ac:dyDescent="0.3">
      <c r="A2169" s="108" t="s">
        <v>9424</v>
      </c>
      <c r="B2169" s="108" t="s">
        <v>967</v>
      </c>
      <c r="C2169" s="108" t="s">
        <v>9364</v>
      </c>
      <c r="D2169" s="108" t="s">
        <v>969</v>
      </c>
      <c r="E2169" s="108" t="s">
        <v>970</v>
      </c>
      <c r="F2169" s="108" t="s">
        <v>9425</v>
      </c>
      <c r="G2169" s="108" t="s">
        <v>9426</v>
      </c>
      <c r="H2169" s="108" t="s">
        <v>9427</v>
      </c>
    </row>
    <row r="2170" spans="1:8" x14ac:dyDescent="0.3">
      <c r="A2170" s="108" t="s">
        <v>9428</v>
      </c>
      <c r="B2170" s="108" t="s">
        <v>967</v>
      </c>
      <c r="C2170" s="108" t="s">
        <v>9364</v>
      </c>
      <c r="D2170" s="108" t="s">
        <v>969</v>
      </c>
      <c r="E2170" s="108" t="s">
        <v>970</v>
      </c>
      <c r="F2170" s="108" t="s">
        <v>9429</v>
      </c>
      <c r="G2170" s="108" t="s">
        <v>9430</v>
      </c>
      <c r="H2170" s="108" t="s">
        <v>9431</v>
      </c>
    </row>
    <row r="2171" spans="1:8" x14ac:dyDescent="0.3">
      <c r="A2171" s="108" t="s">
        <v>9432</v>
      </c>
      <c r="B2171" s="108" t="s">
        <v>967</v>
      </c>
      <c r="C2171" s="108" t="s">
        <v>9364</v>
      </c>
      <c r="D2171" s="108" t="s">
        <v>969</v>
      </c>
      <c r="E2171" s="108" t="s">
        <v>970</v>
      </c>
      <c r="F2171" s="108" t="s">
        <v>9433</v>
      </c>
      <c r="G2171" s="108" t="s">
        <v>9434</v>
      </c>
      <c r="H2171" s="108" t="s">
        <v>9435</v>
      </c>
    </row>
    <row r="2172" spans="1:8" x14ac:dyDescent="0.3">
      <c r="A2172" s="108" t="s">
        <v>9436</v>
      </c>
      <c r="B2172" s="108" t="s">
        <v>967</v>
      </c>
      <c r="C2172" s="108" t="s">
        <v>9364</v>
      </c>
      <c r="D2172" s="108" t="s">
        <v>969</v>
      </c>
      <c r="E2172" s="108" t="s">
        <v>970</v>
      </c>
      <c r="F2172" s="108" t="s">
        <v>9437</v>
      </c>
      <c r="G2172" s="108" t="s">
        <v>9438</v>
      </c>
      <c r="H2172" s="108" t="s">
        <v>9439</v>
      </c>
    </row>
    <row r="2173" spans="1:8" x14ac:dyDescent="0.3">
      <c r="A2173" s="108" t="s">
        <v>9440</v>
      </c>
      <c r="B2173" s="108" t="s">
        <v>967</v>
      </c>
      <c r="C2173" s="108" t="s">
        <v>9364</v>
      </c>
      <c r="D2173" s="108" t="s">
        <v>969</v>
      </c>
      <c r="E2173" s="108" t="s">
        <v>970</v>
      </c>
      <c r="F2173" s="108" t="s">
        <v>9441</v>
      </c>
      <c r="G2173" s="108" t="s">
        <v>9442</v>
      </c>
      <c r="H2173" s="108" t="s">
        <v>9443</v>
      </c>
    </row>
    <row r="2174" spans="1:8" x14ac:dyDescent="0.3">
      <c r="A2174" s="108" t="s">
        <v>9444</v>
      </c>
      <c r="B2174" s="108" t="s">
        <v>967</v>
      </c>
      <c r="C2174" s="108" t="s">
        <v>9364</v>
      </c>
      <c r="D2174" s="108" t="s">
        <v>969</v>
      </c>
      <c r="E2174" s="108" t="s">
        <v>970</v>
      </c>
      <c r="F2174" s="108" t="s">
        <v>9445</v>
      </c>
      <c r="G2174" s="108" t="s">
        <v>9446</v>
      </c>
      <c r="H2174" s="108" t="s">
        <v>9447</v>
      </c>
    </row>
    <row r="2175" spans="1:8" x14ac:dyDescent="0.3">
      <c r="A2175" s="108" t="s">
        <v>9448</v>
      </c>
      <c r="B2175" s="108" t="s">
        <v>967</v>
      </c>
      <c r="C2175" s="108" t="s">
        <v>9364</v>
      </c>
      <c r="D2175" s="108" t="s">
        <v>969</v>
      </c>
      <c r="E2175" s="108" t="s">
        <v>970</v>
      </c>
      <c r="F2175" s="108" t="s">
        <v>9449</v>
      </c>
      <c r="G2175" s="108" t="s">
        <v>9450</v>
      </c>
      <c r="H2175" s="108" t="s">
        <v>9451</v>
      </c>
    </row>
    <row r="2176" spans="1:8" x14ac:dyDescent="0.3">
      <c r="A2176" s="108" t="s">
        <v>9452</v>
      </c>
      <c r="B2176" s="108" t="s">
        <v>967</v>
      </c>
      <c r="C2176" s="108" t="s">
        <v>9364</v>
      </c>
      <c r="D2176" s="108" t="s">
        <v>969</v>
      </c>
      <c r="E2176" s="108" t="s">
        <v>970</v>
      </c>
      <c r="F2176" s="108" t="s">
        <v>9453</v>
      </c>
      <c r="G2176" s="108" t="s">
        <v>9454</v>
      </c>
      <c r="H2176" s="108" t="s">
        <v>9455</v>
      </c>
    </row>
    <row r="2177" spans="1:8" x14ac:dyDescent="0.3">
      <c r="A2177" s="108" t="s">
        <v>9456</v>
      </c>
      <c r="B2177" s="108" t="s">
        <v>967</v>
      </c>
      <c r="C2177" s="108" t="s">
        <v>9364</v>
      </c>
      <c r="D2177" s="108" t="s">
        <v>969</v>
      </c>
      <c r="E2177" s="108" t="s">
        <v>970</v>
      </c>
      <c r="F2177" s="108" t="s">
        <v>9457</v>
      </c>
      <c r="G2177" s="108" t="s">
        <v>9458</v>
      </c>
      <c r="H2177" s="108" t="s">
        <v>9459</v>
      </c>
    </row>
    <row r="2178" spans="1:8" x14ac:dyDescent="0.3">
      <c r="A2178" s="108" t="s">
        <v>9460</v>
      </c>
      <c r="B2178" s="108" t="s">
        <v>967</v>
      </c>
      <c r="C2178" s="108" t="s">
        <v>9364</v>
      </c>
      <c r="D2178" s="108" t="s">
        <v>969</v>
      </c>
      <c r="E2178" s="108" t="s">
        <v>970</v>
      </c>
      <c r="F2178" s="108" t="s">
        <v>9461</v>
      </c>
      <c r="G2178" s="108" t="s">
        <v>9462</v>
      </c>
      <c r="H2178" s="108" t="s">
        <v>9463</v>
      </c>
    </row>
    <row r="2179" spans="1:8" x14ac:dyDescent="0.3">
      <c r="A2179" s="108" t="s">
        <v>9464</v>
      </c>
      <c r="B2179" s="108" t="s">
        <v>967</v>
      </c>
      <c r="C2179" s="108" t="s">
        <v>9364</v>
      </c>
      <c r="D2179" s="108" t="s">
        <v>969</v>
      </c>
      <c r="E2179" s="108" t="s">
        <v>970</v>
      </c>
      <c r="F2179" s="108" t="s">
        <v>9465</v>
      </c>
      <c r="G2179" s="108" t="s">
        <v>9466</v>
      </c>
      <c r="H2179" s="108" t="s">
        <v>9467</v>
      </c>
    </row>
    <row r="2180" spans="1:8" x14ac:dyDescent="0.3">
      <c r="A2180" s="108" t="s">
        <v>9468</v>
      </c>
      <c r="B2180" s="108" t="s">
        <v>967</v>
      </c>
      <c r="C2180" s="108" t="s">
        <v>9364</v>
      </c>
      <c r="D2180" s="108" t="s">
        <v>969</v>
      </c>
      <c r="E2180" s="108" t="s">
        <v>970</v>
      </c>
      <c r="F2180" s="108" t="s">
        <v>9469</v>
      </c>
      <c r="G2180" s="108" t="s">
        <v>9470</v>
      </c>
      <c r="H2180" s="108" t="s">
        <v>9471</v>
      </c>
    </row>
    <row r="2181" spans="1:8" x14ac:dyDescent="0.3">
      <c r="A2181" s="108" t="s">
        <v>9472</v>
      </c>
      <c r="B2181" s="108" t="s">
        <v>967</v>
      </c>
      <c r="C2181" s="108" t="s">
        <v>9364</v>
      </c>
      <c r="D2181" s="108" t="s">
        <v>969</v>
      </c>
      <c r="E2181" s="108" t="s">
        <v>970</v>
      </c>
      <c r="F2181" s="108" t="s">
        <v>9473</v>
      </c>
      <c r="G2181" s="108" t="s">
        <v>9474</v>
      </c>
      <c r="H2181" s="108" t="s">
        <v>9475</v>
      </c>
    </row>
    <row r="2182" spans="1:8" x14ac:dyDescent="0.3">
      <c r="A2182" s="108" t="s">
        <v>9476</v>
      </c>
      <c r="B2182" s="108" t="s">
        <v>967</v>
      </c>
      <c r="C2182" s="108" t="s">
        <v>9364</v>
      </c>
      <c r="D2182" s="108" t="s">
        <v>969</v>
      </c>
      <c r="E2182" s="108" t="s">
        <v>970</v>
      </c>
      <c r="F2182" s="108" t="s">
        <v>9477</v>
      </c>
      <c r="G2182" s="108" t="s">
        <v>9478</v>
      </c>
      <c r="H2182" s="108" t="s">
        <v>9479</v>
      </c>
    </row>
    <row r="2183" spans="1:8" x14ac:dyDescent="0.3">
      <c r="A2183" s="108" t="s">
        <v>9480</v>
      </c>
      <c r="B2183" s="108" t="s">
        <v>967</v>
      </c>
      <c r="C2183" s="108" t="s">
        <v>9364</v>
      </c>
      <c r="D2183" s="108" t="s">
        <v>969</v>
      </c>
      <c r="E2183" s="108" t="s">
        <v>970</v>
      </c>
      <c r="F2183" s="108" t="s">
        <v>9481</v>
      </c>
      <c r="G2183" s="108" t="s">
        <v>9482</v>
      </c>
      <c r="H2183" s="108" t="s">
        <v>9483</v>
      </c>
    </row>
    <row r="2184" spans="1:8" x14ac:dyDescent="0.3">
      <c r="A2184" s="108" t="s">
        <v>9484</v>
      </c>
      <c r="B2184" s="108" t="s">
        <v>967</v>
      </c>
      <c r="C2184" s="108" t="s">
        <v>9364</v>
      </c>
      <c r="D2184" s="108" t="s">
        <v>969</v>
      </c>
      <c r="E2184" s="108" t="s">
        <v>970</v>
      </c>
      <c r="F2184" s="108" t="s">
        <v>9485</v>
      </c>
      <c r="G2184" s="108" t="s">
        <v>9486</v>
      </c>
      <c r="H2184" s="108" t="s">
        <v>9487</v>
      </c>
    </row>
    <row r="2185" spans="1:8" x14ac:dyDescent="0.3">
      <c r="A2185" s="108" t="s">
        <v>9488</v>
      </c>
      <c r="B2185" s="108" t="s">
        <v>967</v>
      </c>
      <c r="C2185" s="108" t="s">
        <v>9364</v>
      </c>
      <c r="D2185" s="108" t="s">
        <v>969</v>
      </c>
      <c r="E2185" s="108" t="s">
        <v>970</v>
      </c>
      <c r="F2185" s="108" t="s">
        <v>9489</v>
      </c>
      <c r="G2185" s="108" t="s">
        <v>9490</v>
      </c>
      <c r="H2185" s="108" t="s">
        <v>9491</v>
      </c>
    </row>
    <row r="2186" spans="1:8" x14ac:dyDescent="0.3">
      <c r="A2186" s="108" t="s">
        <v>9492</v>
      </c>
      <c r="B2186" s="108" t="s">
        <v>967</v>
      </c>
      <c r="C2186" s="108" t="s">
        <v>9364</v>
      </c>
      <c r="D2186" s="108" t="s">
        <v>969</v>
      </c>
      <c r="E2186" s="108" t="s">
        <v>970</v>
      </c>
      <c r="F2186" s="108" t="s">
        <v>9493</v>
      </c>
      <c r="G2186" s="108" t="s">
        <v>9494</v>
      </c>
      <c r="H2186" s="108" t="s">
        <v>9495</v>
      </c>
    </row>
    <row r="2187" spans="1:8" x14ac:dyDescent="0.3">
      <c r="A2187" s="108" t="s">
        <v>9496</v>
      </c>
      <c r="B2187" s="108" t="s">
        <v>967</v>
      </c>
      <c r="C2187" s="108" t="s">
        <v>9364</v>
      </c>
      <c r="D2187" s="108" t="s">
        <v>969</v>
      </c>
      <c r="E2187" s="108" t="s">
        <v>970</v>
      </c>
      <c r="F2187" s="108" t="s">
        <v>9497</v>
      </c>
      <c r="G2187" s="108" t="s">
        <v>9498</v>
      </c>
      <c r="H2187" s="108" t="s">
        <v>9499</v>
      </c>
    </row>
    <row r="2188" spans="1:8" x14ac:dyDescent="0.3">
      <c r="A2188" s="108" t="s">
        <v>9500</v>
      </c>
      <c r="B2188" s="108" t="s">
        <v>967</v>
      </c>
      <c r="C2188" s="108" t="s">
        <v>9364</v>
      </c>
      <c r="D2188" s="108" t="s">
        <v>969</v>
      </c>
      <c r="E2188" s="108" t="s">
        <v>970</v>
      </c>
      <c r="F2188" s="108" t="s">
        <v>9501</v>
      </c>
      <c r="G2188" s="108" t="s">
        <v>9502</v>
      </c>
      <c r="H2188" s="108" t="s">
        <v>9503</v>
      </c>
    </row>
    <row r="2189" spans="1:8" x14ac:dyDescent="0.3">
      <c r="A2189" s="108" t="s">
        <v>9504</v>
      </c>
      <c r="B2189" s="108" t="s">
        <v>967</v>
      </c>
      <c r="C2189" s="108" t="s">
        <v>9364</v>
      </c>
      <c r="D2189" s="108" t="s">
        <v>969</v>
      </c>
      <c r="E2189" s="108" t="s">
        <v>970</v>
      </c>
      <c r="F2189" s="108" t="s">
        <v>9505</v>
      </c>
      <c r="G2189" s="108" t="s">
        <v>9506</v>
      </c>
      <c r="H2189" s="108" t="s">
        <v>9507</v>
      </c>
    </row>
    <row r="2190" spans="1:8" x14ac:dyDescent="0.3">
      <c r="A2190" s="108" t="s">
        <v>9508</v>
      </c>
      <c r="B2190" s="108" t="s">
        <v>967</v>
      </c>
      <c r="C2190" s="108" t="s">
        <v>9364</v>
      </c>
      <c r="D2190" s="108" t="s">
        <v>969</v>
      </c>
      <c r="E2190" s="108" t="s">
        <v>970</v>
      </c>
      <c r="F2190" s="108" t="s">
        <v>9509</v>
      </c>
      <c r="G2190" s="108" t="s">
        <v>9510</v>
      </c>
      <c r="H2190" s="108" t="s">
        <v>9511</v>
      </c>
    </row>
    <row r="2191" spans="1:8" x14ac:dyDescent="0.3">
      <c r="A2191" s="108" t="s">
        <v>9512</v>
      </c>
      <c r="B2191" s="108" t="s">
        <v>967</v>
      </c>
      <c r="C2191" s="108" t="s">
        <v>9364</v>
      </c>
      <c r="D2191" s="108" t="s">
        <v>969</v>
      </c>
      <c r="E2191" s="108" t="s">
        <v>970</v>
      </c>
      <c r="F2191" s="108" t="s">
        <v>9513</v>
      </c>
      <c r="G2191" s="108" t="s">
        <v>9514</v>
      </c>
      <c r="H2191" s="108" t="s">
        <v>9515</v>
      </c>
    </row>
    <row r="2192" spans="1:8" x14ac:dyDescent="0.3">
      <c r="A2192" s="108" t="s">
        <v>9516</v>
      </c>
      <c r="B2192" s="108" t="s">
        <v>967</v>
      </c>
      <c r="C2192" s="108" t="s">
        <v>9364</v>
      </c>
      <c r="D2192" s="108" t="s">
        <v>969</v>
      </c>
      <c r="E2192" s="108" t="s">
        <v>970</v>
      </c>
      <c r="F2192" s="108" t="s">
        <v>9517</v>
      </c>
      <c r="G2192" s="108" t="s">
        <v>9518</v>
      </c>
      <c r="H2192" s="108" t="s">
        <v>9519</v>
      </c>
    </row>
    <row r="2193" spans="1:8" x14ac:dyDescent="0.3">
      <c r="A2193" s="108" t="s">
        <v>9520</v>
      </c>
      <c r="B2193" s="108" t="s">
        <v>967</v>
      </c>
      <c r="C2193" s="108" t="s">
        <v>9364</v>
      </c>
      <c r="D2193" s="108" t="s">
        <v>969</v>
      </c>
      <c r="E2193" s="108" t="s">
        <v>970</v>
      </c>
      <c r="F2193" s="108" t="s">
        <v>9521</v>
      </c>
      <c r="G2193" s="108" t="s">
        <v>9522</v>
      </c>
      <c r="H2193" s="108" t="s">
        <v>9523</v>
      </c>
    </row>
    <row r="2194" spans="1:8" x14ac:dyDescent="0.3">
      <c r="A2194" s="108" t="s">
        <v>9524</v>
      </c>
      <c r="B2194" s="108" t="s">
        <v>967</v>
      </c>
      <c r="C2194" s="108" t="s">
        <v>9364</v>
      </c>
      <c r="D2194" s="108" t="s">
        <v>969</v>
      </c>
      <c r="E2194" s="108" t="s">
        <v>1123</v>
      </c>
      <c r="F2194" s="108" t="s">
        <v>9525</v>
      </c>
      <c r="G2194" s="108" t="s">
        <v>9526</v>
      </c>
      <c r="H2194" s="108" t="s">
        <v>9527</v>
      </c>
    </row>
    <row r="2195" spans="1:8" x14ac:dyDescent="0.3">
      <c r="A2195" s="108" t="s">
        <v>9528</v>
      </c>
      <c r="B2195" s="108" t="s">
        <v>967</v>
      </c>
      <c r="C2195" s="108" t="s">
        <v>9364</v>
      </c>
      <c r="D2195" s="108" t="s">
        <v>969</v>
      </c>
      <c r="E2195" s="108" t="s">
        <v>970</v>
      </c>
      <c r="F2195" s="108" t="s">
        <v>9529</v>
      </c>
      <c r="G2195" s="108" t="s">
        <v>9530</v>
      </c>
      <c r="H2195" s="108" t="s">
        <v>9531</v>
      </c>
    </row>
    <row r="2196" spans="1:8" x14ac:dyDescent="0.3">
      <c r="A2196" s="108" t="s">
        <v>9532</v>
      </c>
      <c r="B2196" s="108" t="s">
        <v>967</v>
      </c>
      <c r="C2196" s="108" t="s">
        <v>9364</v>
      </c>
      <c r="D2196" s="108" t="s">
        <v>969</v>
      </c>
      <c r="E2196" s="108" t="s">
        <v>970</v>
      </c>
      <c r="F2196" s="108" t="s">
        <v>9533</v>
      </c>
      <c r="G2196" s="108" t="s">
        <v>9534</v>
      </c>
      <c r="H2196" s="108" t="s">
        <v>9535</v>
      </c>
    </row>
    <row r="2197" spans="1:8" x14ac:dyDescent="0.3">
      <c r="A2197" s="108" t="s">
        <v>9536</v>
      </c>
      <c r="B2197" s="108" t="s">
        <v>967</v>
      </c>
      <c r="C2197" s="108" t="s">
        <v>9364</v>
      </c>
      <c r="D2197" s="108" t="s">
        <v>969</v>
      </c>
      <c r="E2197" s="108" t="s">
        <v>970</v>
      </c>
      <c r="F2197" s="108" t="s">
        <v>9537</v>
      </c>
      <c r="G2197" s="108" t="s">
        <v>9538</v>
      </c>
      <c r="H2197" s="108" t="s">
        <v>9539</v>
      </c>
    </row>
    <row r="2198" spans="1:8" x14ac:dyDescent="0.3">
      <c r="A2198" s="108" t="s">
        <v>9540</v>
      </c>
      <c r="B2198" s="108" t="s">
        <v>967</v>
      </c>
      <c r="C2198" s="108" t="s">
        <v>9364</v>
      </c>
      <c r="D2198" s="108" t="s">
        <v>969</v>
      </c>
      <c r="E2198" s="108" t="s">
        <v>970</v>
      </c>
      <c r="F2198" s="108" t="s">
        <v>9541</v>
      </c>
      <c r="G2198" s="108" t="s">
        <v>9542</v>
      </c>
      <c r="H2198" s="108" t="s">
        <v>9543</v>
      </c>
    </row>
    <row r="2199" spans="1:8" x14ac:dyDescent="0.3">
      <c r="A2199" s="108" t="s">
        <v>9544</v>
      </c>
      <c r="B2199" s="108" t="s">
        <v>967</v>
      </c>
      <c r="C2199" s="108" t="s">
        <v>9364</v>
      </c>
      <c r="D2199" s="108" t="s">
        <v>969</v>
      </c>
      <c r="E2199" s="108" t="s">
        <v>970</v>
      </c>
      <c r="F2199" s="108" t="s">
        <v>9545</v>
      </c>
      <c r="G2199" s="108" t="s">
        <v>9546</v>
      </c>
      <c r="H2199" s="108" t="s">
        <v>9547</v>
      </c>
    </row>
    <row r="2200" spans="1:8" x14ac:dyDescent="0.3">
      <c r="A2200" s="108" t="s">
        <v>9548</v>
      </c>
      <c r="B2200" s="108" t="s">
        <v>967</v>
      </c>
      <c r="C2200" s="108" t="s">
        <v>9364</v>
      </c>
      <c r="D2200" s="108" t="s">
        <v>969</v>
      </c>
      <c r="E2200" s="108" t="s">
        <v>970</v>
      </c>
      <c r="F2200" s="108" t="s">
        <v>9549</v>
      </c>
      <c r="G2200" s="108" t="s">
        <v>9550</v>
      </c>
      <c r="H2200" s="108" t="s">
        <v>9551</v>
      </c>
    </row>
    <row r="2201" spans="1:8" x14ac:dyDescent="0.3">
      <c r="A2201" s="108" t="s">
        <v>9552</v>
      </c>
      <c r="B2201" s="108" t="s">
        <v>967</v>
      </c>
      <c r="C2201" s="108" t="s">
        <v>9364</v>
      </c>
      <c r="D2201" s="108" t="s">
        <v>969</v>
      </c>
      <c r="E2201" s="108" t="s">
        <v>970</v>
      </c>
      <c r="F2201" s="108" t="s">
        <v>9553</v>
      </c>
      <c r="G2201" s="108" t="s">
        <v>9554</v>
      </c>
      <c r="H2201" s="108" t="s">
        <v>9555</v>
      </c>
    </row>
    <row r="2202" spans="1:8" x14ac:dyDescent="0.3">
      <c r="A2202" s="108" t="s">
        <v>9556</v>
      </c>
      <c r="B2202" s="108" t="s">
        <v>967</v>
      </c>
      <c r="C2202" s="108" t="s">
        <v>9364</v>
      </c>
      <c r="D2202" s="108" t="s">
        <v>969</v>
      </c>
      <c r="E2202" s="108" t="s">
        <v>970</v>
      </c>
      <c r="F2202" s="108" t="s">
        <v>9557</v>
      </c>
      <c r="G2202" s="108" t="s">
        <v>9558</v>
      </c>
      <c r="H2202" s="108" t="s">
        <v>9559</v>
      </c>
    </row>
    <row r="2203" spans="1:8" x14ac:dyDescent="0.3">
      <c r="A2203" s="108" t="s">
        <v>9560</v>
      </c>
      <c r="B2203" s="108" t="s">
        <v>967</v>
      </c>
      <c r="C2203" s="108" t="s">
        <v>9364</v>
      </c>
      <c r="D2203" s="108" t="s">
        <v>969</v>
      </c>
      <c r="E2203" s="108" t="s">
        <v>1123</v>
      </c>
      <c r="F2203" s="108" t="s">
        <v>9561</v>
      </c>
      <c r="G2203" s="108" t="s">
        <v>9562</v>
      </c>
      <c r="H2203" s="108" t="s">
        <v>9563</v>
      </c>
    </row>
    <row r="2204" spans="1:8" x14ac:dyDescent="0.3">
      <c r="A2204" s="108" t="s">
        <v>9564</v>
      </c>
      <c r="B2204" s="108" t="s">
        <v>967</v>
      </c>
      <c r="C2204" s="108" t="s">
        <v>9364</v>
      </c>
      <c r="D2204" s="108" t="s">
        <v>969</v>
      </c>
      <c r="E2204" s="108" t="s">
        <v>970</v>
      </c>
      <c r="F2204" s="108" t="s">
        <v>9565</v>
      </c>
      <c r="G2204" s="108" t="s">
        <v>9566</v>
      </c>
      <c r="H2204" s="108" t="s">
        <v>9567</v>
      </c>
    </row>
    <row r="2205" spans="1:8" x14ac:dyDescent="0.3">
      <c r="A2205" s="108" t="s">
        <v>9568</v>
      </c>
      <c r="B2205" s="108" t="s">
        <v>967</v>
      </c>
      <c r="C2205" s="108" t="s">
        <v>9364</v>
      </c>
      <c r="D2205" s="108" t="s">
        <v>969</v>
      </c>
      <c r="E2205" s="108" t="s">
        <v>970</v>
      </c>
      <c r="F2205" s="108" t="s">
        <v>9569</v>
      </c>
      <c r="G2205" s="108" t="s">
        <v>9570</v>
      </c>
      <c r="H2205" s="108" t="s">
        <v>9571</v>
      </c>
    </row>
    <row r="2206" spans="1:8" x14ac:dyDescent="0.3">
      <c r="A2206" s="108" t="s">
        <v>9572</v>
      </c>
      <c r="B2206" s="108" t="s">
        <v>967</v>
      </c>
      <c r="C2206" s="108" t="s">
        <v>9364</v>
      </c>
      <c r="D2206" s="108" t="s">
        <v>969</v>
      </c>
      <c r="E2206" s="108" t="s">
        <v>970</v>
      </c>
      <c r="F2206" s="108" t="s">
        <v>9573</v>
      </c>
      <c r="G2206" s="108" t="s">
        <v>9574</v>
      </c>
      <c r="H2206" s="108" t="s">
        <v>9575</v>
      </c>
    </row>
    <row r="2207" spans="1:8" x14ac:dyDescent="0.3">
      <c r="A2207" s="108" t="s">
        <v>9576</v>
      </c>
      <c r="B2207" s="108" t="s">
        <v>967</v>
      </c>
      <c r="C2207" s="108" t="s">
        <v>9364</v>
      </c>
      <c r="D2207" s="108" t="s">
        <v>969</v>
      </c>
      <c r="E2207" s="108" t="s">
        <v>970</v>
      </c>
      <c r="F2207" s="108" t="s">
        <v>9577</v>
      </c>
      <c r="G2207" s="108" t="s">
        <v>9578</v>
      </c>
      <c r="H2207" s="108" t="s">
        <v>9579</v>
      </c>
    </row>
    <row r="2208" spans="1:8" x14ac:dyDescent="0.3">
      <c r="A2208" s="108" t="s">
        <v>9580</v>
      </c>
      <c r="B2208" s="108" t="s">
        <v>967</v>
      </c>
      <c r="C2208" s="108" t="s">
        <v>9364</v>
      </c>
      <c r="D2208" s="108" t="s">
        <v>969</v>
      </c>
      <c r="E2208" s="108" t="s">
        <v>970</v>
      </c>
      <c r="F2208" s="108" t="s">
        <v>9581</v>
      </c>
      <c r="G2208" s="108" t="s">
        <v>9582</v>
      </c>
      <c r="H2208" s="108" t="s">
        <v>9583</v>
      </c>
    </row>
    <row r="2209" spans="1:8" x14ac:dyDescent="0.3">
      <c r="A2209" s="108" t="s">
        <v>9584</v>
      </c>
      <c r="B2209" s="108" t="s">
        <v>967</v>
      </c>
      <c r="C2209" s="108" t="s">
        <v>9364</v>
      </c>
      <c r="D2209" s="108" t="s">
        <v>969</v>
      </c>
      <c r="E2209" s="108" t="s">
        <v>970</v>
      </c>
      <c r="F2209" s="108" t="s">
        <v>9585</v>
      </c>
      <c r="G2209" s="108" t="s">
        <v>9586</v>
      </c>
      <c r="H2209" s="108" t="s">
        <v>9587</v>
      </c>
    </row>
    <row r="2210" spans="1:8" x14ac:dyDescent="0.3">
      <c r="A2210" s="108" t="s">
        <v>9588</v>
      </c>
      <c r="B2210" s="108" t="s">
        <v>967</v>
      </c>
      <c r="C2210" s="108" t="s">
        <v>9364</v>
      </c>
      <c r="D2210" s="108" t="s">
        <v>969</v>
      </c>
      <c r="E2210" s="108" t="s">
        <v>970</v>
      </c>
      <c r="F2210" s="108" t="s">
        <v>9589</v>
      </c>
      <c r="G2210" s="108" t="s">
        <v>9590</v>
      </c>
      <c r="H2210" s="108" t="s">
        <v>9591</v>
      </c>
    </row>
    <row r="2211" spans="1:8" x14ac:dyDescent="0.3">
      <c r="A2211" s="108" t="s">
        <v>9592</v>
      </c>
      <c r="B2211" s="108" t="s">
        <v>967</v>
      </c>
      <c r="C2211" s="108" t="s">
        <v>9364</v>
      </c>
      <c r="D2211" s="108" t="s">
        <v>969</v>
      </c>
      <c r="E2211" s="108" t="s">
        <v>970</v>
      </c>
      <c r="F2211" s="108" t="s">
        <v>9593</v>
      </c>
      <c r="G2211" s="108" t="s">
        <v>9594</v>
      </c>
      <c r="H2211" s="108" t="s">
        <v>9595</v>
      </c>
    </row>
    <row r="2212" spans="1:8" x14ac:dyDescent="0.3">
      <c r="A2212" s="108" t="s">
        <v>9596</v>
      </c>
      <c r="B2212" s="108" t="s">
        <v>967</v>
      </c>
      <c r="C2212" s="108" t="s">
        <v>9364</v>
      </c>
      <c r="D2212" s="108" t="s">
        <v>969</v>
      </c>
      <c r="E2212" s="108" t="s">
        <v>970</v>
      </c>
      <c r="F2212" s="108" t="s">
        <v>9597</v>
      </c>
      <c r="G2212" s="108" t="s">
        <v>9598</v>
      </c>
      <c r="H2212" s="108" t="s">
        <v>9599</v>
      </c>
    </row>
    <row r="2213" spans="1:8" x14ac:dyDescent="0.3">
      <c r="A2213" s="108" t="s">
        <v>9600</v>
      </c>
      <c r="B2213" s="108" t="s">
        <v>967</v>
      </c>
      <c r="C2213" s="108" t="s">
        <v>9364</v>
      </c>
      <c r="D2213" s="108" t="s">
        <v>969</v>
      </c>
      <c r="E2213" s="108" t="s">
        <v>970</v>
      </c>
      <c r="F2213" s="108" t="s">
        <v>9601</v>
      </c>
      <c r="G2213" s="108" t="s">
        <v>9602</v>
      </c>
      <c r="H2213" s="108" t="s">
        <v>9603</v>
      </c>
    </row>
    <row r="2214" spans="1:8" x14ac:dyDescent="0.3">
      <c r="A2214" s="108" t="s">
        <v>9604</v>
      </c>
      <c r="B2214" s="108" t="s">
        <v>967</v>
      </c>
      <c r="C2214" s="108" t="s">
        <v>9364</v>
      </c>
      <c r="D2214" s="108" t="s">
        <v>969</v>
      </c>
      <c r="E2214" s="108" t="s">
        <v>970</v>
      </c>
      <c r="F2214" s="108" t="s">
        <v>9605</v>
      </c>
      <c r="G2214" s="108" t="s">
        <v>9606</v>
      </c>
      <c r="H2214" s="108" t="s">
        <v>9607</v>
      </c>
    </row>
    <row r="2215" spans="1:8" x14ac:dyDescent="0.3">
      <c r="A2215" s="108" t="s">
        <v>9608</v>
      </c>
      <c r="B2215" s="108" t="s">
        <v>967</v>
      </c>
      <c r="C2215" s="108" t="s">
        <v>9364</v>
      </c>
      <c r="D2215" s="108" t="s">
        <v>969</v>
      </c>
      <c r="E2215" s="108" t="s">
        <v>970</v>
      </c>
      <c r="F2215" s="108" t="s">
        <v>9609</v>
      </c>
      <c r="G2215" s="108" t="s">
        <v>9610</v>
      </c>
      <c r="H2215" s="108" t="s">
        <v>9611</v>
      </c>
    </row>
    <row r="2216" spans="1:8" x14ac:dyDescent="0.3">
      <c r="A2216" s="108" t="s">
        <v>9612</v>
      </c>
      <c r="B2216" s="108" t="s">
        <v>967</v>
      </c>
      <c r="C2216" s="108" t="s">
        <v>9364</v>
      </c>
      <c r="D2216" s="108" t="s">
        <v>969</v>
      </c>
      <c r="E2216" s="108" t="s">
        <v>970</v>
      </c>
      <c r="F2216" s="108" t="s">
        <v>9613</v>
      </c>
      <c r="G2216" s="108" t="s">
        <v>9614</v>
      </c>
      <c r="H2216" s="108" t="s">
        <v>9615</v>
      </c>
    </row>
    <row r="2217" spans="1:8" x14ac:dyDescent="0.3">
      <c r="A2217" s="108" t="s">
        <v>9616</v>
      </c>
      <c r="B2217" s="108" t="s">
        <v>967</v>
      </c>
      <c r="C2217" s="108" t="s">
        <v>9364</v>
      </c>
      <c r="D2217" s="108" t="s">
        <v>969</v>
      </c>
      <c r="E2217" s="108" t="s">
        <v>970</v>
      </c>
      <c r="F2217" s="108" t="s">
        <v>9617</v>
      </c>
      <c r="G2217" s="108" t="s">
        <v>9618</v>
      </c>
      <c r="H2217" s="108" t="s">
        <v>9619</v>
      </c>
    </row>
    <row r="2218" spans="1:8" x14ac:dyDescent="0.3">
      <c r="A2218" s="108" t="s">
        <v>9620</v>
      </c>
      <c r="B2218" s="108" t="s">
        <v>967</v>
      </c>
      <c r="C2218" s="108" t="s">
        <v>9364</v>
      </c>
      <c r="D2218" s="108" t="s">
        <v>969</v>
      </c>
      <c r="E2218" s="108" t="s">
        <v>970</v>
      </c>
      <c r="F2218" s="108" t="s">
        <v>9621</v>
      </c>
      <c r="G2218" s="108" t="s">
        <v>9622</v>
      </c>
      <c r="H2218" s="108" t="s">
        <v>9623</v>
      </c>
    </row>
    <row r="2219" spans="1:8" x14ac:dyDescent="0.3">
      <c r="A2219" s="108" t="s">
        <v>9624</v>
      </c>
      <c r="B2219" s="108" t="s">
        <v>967</v>
      </c>
      <c r="C2219" s="108" t="s">
        <v>9364</v>
      </c>
      <c r="D2219" s="108" t="s">
        <v>969</v>
      </c>
      <c r="E2219" s="108" t="s">
        <v>970</v>
      </c>
      <c r="F2219" s="108" t="s">
        <v>9625</v>
      </c>
      <c r="G2219" s="108" t="s">
        <v>9626</v>
      </c>
      <c r="H2219" s="108" t="s">
        <v>9627</v>
      </c>
    </row>
    <row r="2220" spans="1:8" x14ac:dyDescent="0.3">
      <c r="A2220" s="108" t="s">
        <v>9628</v>
      </c>
      <c r="B2220" s="108" t="s">
        <v>967</v>
      </c>
      <c r="C2220" s="108" t="s">
        <v>9364</v>
      </c>
      <c r="D2220" s="108" t="s">
        <v>969</v>
      </c>
      <c r="E2220" s="108" t="s">
        <v>970</v>
      </c>
      <c r="F2220" s="108" t="s">
        <v>9629</v>
      </c>
      <c r="G2220" s="108" t="s">
        <v>9630</v>
      </c>
      <c r="H2220" s="108" t="s">
        <v>9631</v>
      </c>
    </row>
    <row r="2221" spans="1:8" x14ac:dyDescent="0.3">
      <c r="A2221" s="108" t="s">
        <v>9632</v>
      </c>
      <c r="B2221" s="108" t="s">
        <v>967</v>
      </c>
      <c r="C2221" s="108" t="s">
        <v>9364</v>
      </c>
      <c r="D2221" s="108" t="s">
        <v>969</v>
      </c>
      <c r="E2221" s="108" t="s">
        <v>970</v>
      </c>
      <c r="F2221" s="108" t="s">
        <v>9633</v>
      </c>
      <c r="G2221" s="108" t="s">
        <v>9634</v>
      </c>
      <c r="H2221" s="108" t="s">
        <v>9635</v>
      </c>
    </row>
    <row r="2222" spans="1:8" x14ac:dyDescent="0.3">
      <c r="A2222" s="108" t="s">
        <v>9636</v>
      </c>
      <c r="B2222" s="108" t="s">
        <v>967</v>
      </c>
      <c r="C2222" s="108" t="s">
        <v>9364</v>
      </c>
      <c r="D2222" s="108" t="s">
        <v>969</v>
      </c>
      <c r="E2222" s="108" t="s">
        <v>970</v>
      </c>
      <c r="F2222" s="108" t="s">
        <v>9637</v>
      </c>
      <c r="G2222" s="108" t="s">
        <v>9638</v>
      </c>
      <c r="H2222" s="108" t="s">
        <v>9639</v>
      </c>
    </row>
    <row r="2223" spans="1:8" x14ac:dyDescent="0.3">
      <c r="A2223" s="108" t="s">
        <v>9640</v>
      </c>
      <c r="B2223" s="108" t="s">
        <v>967</v>
      </c>
      <c r="C2223" s="108" t="s">
        <v>9364</v>
      </c>
      <c r="D2223" s="108" t="s">
        <v>969</v>
      </c>
      <c r="E2223" s="108" t="s">
        <v>1123</v>
      </c>
      <c r="F2223" s="108" t="s">
        <v>9641</v>
      </c>
      <c r="G2223" s="108" t="s">
        <v>9642</v>
      </c>
      <c r="H2223" s="108" t="s">
        <v>9643</v>
      </c>
    </row>
    <row r="2224" spans="1:8" x14ac:dyDescent="0.3">
      <c r="A2224" s="108" t="s">
        <v>9644</v>
      </c>
      <c r="B2224" s="108" t="s">
        <v>967</v>
      </c>
      <c r="C2224" s="108" t="s">
        <v>9364</v>
      </c>
      <c r="D2224" s="108" t="s">
        <v>969</v>
      </c>
      <c r="E2224" s="108" t="s">
        <v>970</v>
      </c>
      <c r="F2224" s="108" t="s">
        <v>9645</v>
      </c>
      <c r="G2224" s="108" t="s">
        <v>9646</v>
      </c>
      <c r="H2224" s="108" t="s">
        <v>9647</v>
      </c>
    </row>
    <row r="2225" spans="1:8" x14ac:dyDescent="0.3">
      <c r="A2225" s="108" t="s">
        <v>9648</v>
      </c>
      <c r="B2225" s="108" t="s">
        <v>967</v>
      </c>
      <c r="C2225" s="108" t="s">
        <v>9364</v>
      </c>
      <c r="D2225" s="108" t="s">
        <v>969</v>
      </c>
      <c r="E2225" s="108" t="s">
        <v>970</v>
      </c>
      <c r="F2225" s="108" t="s">
        <v>9649</v>
      </c>
      <c r="G2225" s="108" t="s">
        <v>9650</v>
      </c>
      <c r="H2225" s="108" t="s">
        <v>9651</v>
      </c>
    </row>
    <row r="2226" spans="1:8" x14ac:dyDescent="0.3">
      <c r="A2226" s="108" t="s">
        <v>9652</v>
      </c>
      <c r="B2226" s="108" t="s">
        <v>967</v>
      </c>
      <c r="C2226" s="108" t="s">
        <v>9364</v>
      </c>
      <c r="D2226" s="108" t="s">
        <v>969</v>
      </c>
      <c r="E2226" s="108" t="s">
        <v>970</v>
      </c>
      <c r="F2226" s="108" t="s">
        <v>9653</v>
      </c>
      <c r="G2226" s="108" t="s">
        <v>9654</v>
      </c>
      <c r="H2226" s="108" t="s">
        <v>9655</v>
      </c>
    </row>
    <row r="2227" spans="1:8" x14ac:dyDescent="0.3">
      <c r="A2227" s="108" t="s">
        <v>9656</v>
      </c>
      <c r="B2227" s="108" t="s">
        <v>967</v>
      </c>
      <c r="C2227" s="108" t="s">
        <v>9364</v>
      </c>
      <c r="D2227" s="108" t="s">
        <v>969</v>
      </c>
      <c r="E2227" s="108" t="s">
        <v>2445</v>
      </c>
      <c r="F2227" s="108" t="s">
        <v>9657</v>
      </c>
      <c r="G2227" s="108" t="s">
        <v>9658</v>
      </c>
      <c r="H2227" s="108" t="s">
        <v>9659</v>
      </c>
    </row>
    <row r="2228" spans="1:8" x14ac:dyDescent="0.3">
      <c r="A2228" s="108" t="s">
        <v>9660</v>
      </c>
      <c r="B2228" s="108" t="s">
        <v>967</v>
      </c>
      <c r="C2228" s="108" t="s">
        <v>9364</v>
      </c>
      <c r="D2228" s="108" t="s">
        <v>969</v>
      </c>
      <c r="E2228" s="108" t="s">
        <v>970</v>
      </c>
      <c r="F2228" s="108" t="s">
        <v>9661</v>
      </c>
      <c r="G2228" s="108" t="s">
        <v>9662</v>
      </c>
      <c r="H2228" s="108" t="s">
        <v>9663</v>
      </c>
    </row>
    <row r="2229" spans="1:8" x14ac:dyDescent="0.3">
      <c r="A2229" s="108" t="s">
        <v>9664</v>
      </c>
      <c r="B2229" s="108" t="s">
        <v>967</v>
      </c>
      <c r="C2229" s="108" t="s">
        <v>9364</v>
      </c>
      <c r="D2229" s="108" t="s">
        <v>969</v>
      </c>
      <c r="E2229" s="108" t="s">
        <v>970</v>
      </c>
      <c r="F2229" s="108" t="s">
        <v>9665</v>
      </c>
      <c r="G2229" s="108" t="s">
        <v>9666</v>
      </c>
      <c r="H2229" s="108" t="s">
        <v>9667</v>
      </c>
    </row>
    <row r="2230" spans="1:8" x14ac:dyDescent="0.3">
      <c r="A2230" s="108" t="s">
        <v>9668</v>
      </c>
      <c r="B2230" s="108" t="s">
        <v>967</v>
      </c>
      <c r="C2230" s="108" t="s">
        <v>9364</v>
      </c>
      <c r="D2230" s="108" t="s">
        <v>969</v>
      </c>
      <c r="E2230" s="108" t="s">
        <v>970</v>
      </c>
      <c r="F2230" s="108" t="s">
        <v>9669</v>
      </c>
      <c r="G2230" s="108" t="s">
        <v>9670</v>
      </c>
      <c r="H2230" s="108" t="s">
        <v>9671</v>
      </c>
    </row>
    <row r="2231" spans="1:8" x14ac:dyDescent="0.3">
      <c r="A2231" s="108" t="s">
        <v>9672</v>
      </c>
      <c r="B2231" s="108" t="s">
        <v>967</v>
      </c>
      <c r="C2231" s="108" t="s">
        <v>9364</v>
      </c>
      <c r="D2231" s="108" t="s">
        <v>969</v>
      </c>
      <c r="E2231" s="108" t="s">
        <v>970</v>
      </c>
      <c r="F2231" s="108" t="s">
        <v>9673</v>
      </c>
      <c r="G2231" s="108" t="s">
        <v>9674</v>
      </c>
      <c r="H2231" s="108" t="s">
        <v>9675</v>
      </c>
    </row>
    <row r="2232" spans="1:8" x14ac:dyDescent="0.3">
      <c r="A2232" s="108" t="s">
        <v>9676</v>
      </c>
      <c r="B2232" s="108" t="s">
        <v>967</v>
      </c>
      <c r="C2232" s="108" t="s">
        <v>9364</v>
      </c>
      <c r="D2232" s="108" t="s">
        <v>969</v>
      </c>
      <c r="E2232" s="108" t="s">
        <v>970</v>
      </c>
      <c r="F2232" s="108" t="s">
        <v>9677</v>
      </c>
      <c r="G2232" s="108" t="s">
        <v>9678</v>
      </c>
      <c r="H2232" s="108" t="s">
        <v>9679</v>
      </c>
    </row>
    <row r="2233" spans="1:8" x14ac:dyDescent="0.3">
      <c r="A2233" s="108" t="s">
        <v>9680</v>
      </c>
      <c r="B2233" s="108" t="s">
        <v>967</v>
      </c>
      <c r="C2233" s="108" t="s">
        <v>9364</v>
      </c>
      <c r="D2233" s="108" t="s">
        <v>969</v>
      </c>
      <c r="E2233" s="108" t="s">
        <v>970</v>
      </c>
      <c r="F2233" s="108" t="s">
        <v>9681</v>
      </c>
      <c r="G2233" s="108" t="s">
        <v>9682</v>
      </c>
      <c r="H2233" s="108" t="s">
        <v>9683</v>
      </c>
    </row>
    <row r="2234" spans="1:8" x14ac:dyDescent="0.3">
      <c r="A2234" s="108" t="s">
        <v>9684</v>
      </c>
      <c r="B2234" s="108" t="s">
        <v>967</v>
      </c>
      <c r="C2234" s="108" t="s">
        <v>9364</v>
      </c>
      <c r="D2234" s="108" t="s">
        <v>969</v>
      </c>
      <c r="E2234" s="108" t="s">
        <v>970</v>
      </c>
      <c r="F2234" s="108" t="s">
        <v>9685</v>
      </c>
      <c r="G2234" s="108" t="s">
        <v>9686</v>
      </c>
      <c r="H2234" s="108" t="s">
        <v>9687</v>
      </c>
    </row>
    <row r="2235" spans="1:8" x14ac:dyDescent="0.3">
      <c r="A2235" s="108" t="s">
        <v>9688</v>
      </c>
      <c r="B2235" s="108" t="s">
        <v>967</v>
      </c>
      <c r="C2235" s="108" t="s">
        <v>9364</v>
      </c>
      <c r="D2235" s="108" t="s">
        <v>969</v>
      </c>
      <c r="E2235" s="108" t="s">
        <v>970</v>
      </c>
      <c r="F2235" s="108" t="s">
        <v>9689</v>
      </c>
      <c r="G2235" s="108" t="s">
        <v>9690</v>
      </c>
      <c r="H2235" s="108" t="s">
        <v>9691</v>
      </c>
    </row>
    <row r="2236" spans="1:8" x14ac:dyDescent="0.3">
      <c r="A2236" s="108" t="s">
        <v>9692</v>
      </c>
      <c r="B2236" s="108" t="s">
        <v>967</v>
      </c>
      <c r="C2236" s="108" t="s">
        <v>9364</v>
      </c>
      <c r="D2236" s="108" t="s">
        <v>969</v>
      </c>
      <c r="E2236" s="108" t="s">
        <v>970</v>
      </c>
      <c r="F2236" s="108" t="s">
        <v>9693</v>
      </c>
      <c r="G2236" s="108" t="s">
        <v>9694</v>
      </c>
      <c r="H2236" s="108" t="s">
        <v>9687</v>
      </c>
    </row>
    <row r="2237" spans="1:8" x14ac:dyDescent="0.3">
      <c r="A2237" s="108" t="s">
        <v>9695</v>
      </c>
      <c r="B2237" s="108" t="s">
        <v>967</v>
      </c>
      <c r="C2237" s="108" t="s">
        <v>9364</v>
      </c>
      <c r="D2237" s="108" t="s">
        <v>969</v>
      </c>
      <c r="E2237" s="108" t="s">
        <v>970</v>
      </c>
      <c r="F2237" s="108" t="s">
        <v>9696</v>
      </c>
      <c r="G2237" s="108" t="s">
        <v>9697</v>
      </c>
      <c r="H2237" s="108" t="s">
        <v>9698</v>
      </c>
    </row>
    <row r="2238" spans="1:8" x14ac:dyDescent="0.3">
      <c r="A2238" s="108" t="s">
        <v>9699</v>
      </c>
      <c r="B2238" s="108" t="s">
        <v>967</v>
      </c>
      <c r="C2238" s="108" t="s">
        <v>9364</v>
      </c>
      <c r="D2238" s="108" t="s">
        <v>969</v>
      </c>
      <c r="E2238" s="108" t="s">
        <v>970</v>
      </c>
      <c r="F2238" s="108" t="s">
        <v>9700</v>
      </c>
      <c r="G2238" s="108" t="s">
        <v>9701</v>
      </c>
      <c r="H2238" s="108" t="s">
        <v>9702</v>
      </c>
    </row>
    <row r="2239" spans="1:8" x14ac:dyDescent="0.3">
      <c r="A2239" s="108" t="s">
        <v>9703</v>
      </c>
      <c r="B2239" s="108" t="s">
        <v>967</v>
      </c>
      <c r="C2239" s="108" t="s">
        <v>9364</v>
      </c>
      <c r="D2239" s="108" t="s">
        <v>969</v>
      </c>
      <c r="E2239" s="108" t="s">
        <v>970</v>
      </c>
      <c r="F2239" s="108" t="s">
        <v>9704</v>
      </c>
      <c r="G2239" s="108" t="s">
        <v>9705</v>
      </c>
      <c r="H2239" s="108" t="s">
        <v>9706</v>
      </c>
    </row>
    <row r="2240" spans="1:8" x14ac:dyDescent="0.3">
      <c r="A2240" s="108" t="s">
        <v>9707</v>
      </c>
      <c r="B2240" s="108" t="s">
        <v>967</v>
      </c>
      <c r="C2240" s="108" t="s">
        <v>9364</v>
      </c>
      <c r="D2240" s="108" t="s">
        <v>1880</v>
      </c>
      <c r="E2240" s="108" t="s">
        <v>970</v>
      </c>
      <c r="F2240" s="108" t="s">
        <v>9708</v>
      </c>
      <c r="G2240" s="108" t="s">
        <v>9709</v>
      </c>
      <c r="H2240" s="108" t="s">
        <v>9710</v>
      </c>
    </row>
    <row r="2241" spans="1:8" x14ac:dyDescent="0.3">
      <c r="A2241" s="108" t="s">
        <v>9711</v>
      </c>
      <c r="B2241" s="108" t="s">
        <v>967</v>
      </c>
      <c r="C2241" s="108" t="s">
        <v>9364</v>
      </c>
      <c r="D2241" s="108" t="s">
        <v>1880</v>
      </c>
      <c r="E2241" s="108" t="s">
        <v>970</v>
      </c>
      <c r="F2241" s="108" t="s">
        <v>9712</v>
      </c>
      <c r="G2241" s="108" t="s">
        <v>9713</v>
      </c>
      <c r="H2241" s="108" t="s">
        <v>9714</v>
      </c>
    </row>
    <row r="2242" spans="1:8" x14ac:dyDescent="0.3">
      <c r="A2242" s="108" t="s">
        <v>9715</v>
      </c>
      <c r="B2242" s="108" t="s">
        <v>967</v>
      </c>
      <c r="C2242" s="108" t="s">
        <v>9364</v>
      </c>
      <c r="D2242" s="108" t="s">
        <v>1880</v>
      </c>
      <c r="E2242" s="108" t="s">
        <v>970</v>
      </c>
      <c r="F2242" s="108" t="s">
        <v>9716</v>
      </c>
      <c r="G2242" s="108" t="s">
        <v>9717</v>
      </c>
      <c r="H2242" s="108" t="s">
        <v>9718</v>
      </c>
    </row>
    <row r="2243" spans="1:8" x14ac:dyDescent="0.3">
      <c r="A2243" s="108" t="s">
        <v>9719</v>
      </c>
      <c r="B2243" s="108" t="s">
        <v>967</v>
      </c>
      <c r="C2243" s="108" t="s">
        <v>9364</v>
      </c>
      <c r="D2243" s="108" t="s">
        <v>1880</v>
      </c>
      <c r="E2243" s="108" t="s">
        <v>970</v>
      </c>
      <c r="F2243" s="108" t="s">
        <v>9720</v>
      </c>
      <c r="G2243" s="108" t="s">
        <v>9721</v>
      </c>
      <c r="H2243" s="108" t="s">
        <v>9722</v>
      </c>
    </row>
    <row r="2244" spans="1:8" x14ac:dyDescent="0.3">
      <c r="A2244" s="108" t="s">
        <v>9723</v>
      </c>
      <c r="B2244" s="108" t="s">
        <v>967</v>
      </c>
      <c r="C2244" s="108" t="s">
        <v>9364</v>
      </c>
      <c r="D2244" s="108" t="s">
        <v>1880</v>
      </c>
      <c r="E2244" s="108" t="s">
        <v>970</v>
      </c>
      <c r="F2244" s="108" t="s">
        <v>9724</v>
      </c>
      <c r="G2244" s="108" t="s">
        <v>9725</v>
      </c>
      <c r="H2244" s="108" t="s">
        <v>9726</v>
      </c>
    </row>
    <row r="2245" spans="1:8" x14ac:dyDescent="0.3">
      <c r="A2245" s="108" t="s">
        <v>9727</v>
      </c>
      <c r="B2245" s="108" t="s">
        <v>967</v>
      </c>
      <c r="C2245" s="108" t="s">
        <v>9364</v>
      </c>
      <c r="D2245" s="108" t="s">
        <v>1880</v>
      </c>
      <c r="E2245" s="108" t="s">
        <v>970</v>
      </c>
      <c r="F2245" s="108" t="s">
        <v>9728</v>
      </c>
      <c r="G2245" s="108" t="s">
        <v>9729</v>
      </c>
      <c r="H2245" s="108" t="s">
        <v>9730</v>
      </c>
    </row>
    <row r="2246" spans="1:8" x14ac:dyDescent="0.3">
      <c r="A2246" s="108" t="s">
        <v>9731</v>
      </c>
      <c r="B2246" s="108" t="s">
        <v>967</v>
      </c>
      <c r="C2246" s="108" t="s">
        <v>9364</v>
      </c>
      <c r="D2246" s="108" t="s">
        <v>1880</v>
      </c>
      <c r="E2246" s="108" t="s">
        <v>970</v>
      </c>
      <c r="F2246" s="108" t="s">
        <v>9732</v>
      </c>
      <c r="G2246" s="108" t="s">
        <v>9733</v>
      </c>
      <c r="H2246" s="108" t="s">
        <v>9734</v>
      </c>
    </row>
    <row r="2247" spans="1:8" x14ac:dyDescent="0.3">
      <c r="A2247" s="108" t="s">
        <v>9735</v>
      </c>
      <c r="B2247" s="108" t="s">
        <v>967</v>
      </c>
      <c r="C2247" s="108" t="s">
        <v>9364</v>
      </c>
      <c r="D2247" s="108" t="s">
        <v>1880</v>
      </c>
      <c r="E2247" s="108" t="s">
        <v>970</v>
      </c>
      <c r="F2247" s="108" t="s">
        <v>9736</v>
      </c>
      <c r="G2247" s="108" t="s">
        <v>9737</v>
      </c>
      <c r="H2247" s="108" t="s">
        <v>9738</v>
      </c>
    </row>
    <row r="2248" spans="1:8" x14ac:dyDescent="0.3">
      <c r="A2248" s="108" t="s">
        <v>9739</v>
      </c>
      <c r="B2248" s="108" t="s">
        <v>967</v>
      </c>
      <c r="C2248" s="108" t="s">
        <v>9364</v>
      </c>
      <c r="D2248" s="108" t="s">
        <v>1880</v>
      </c>
      <c r="E2248" s="108" t="s">
        <v>970</v>
      </c>
      <c r="F2248" s="108" t="s">
        <v>9740</v>
      </c>
      <c r="G2248" s="108" t="s">
        <v>9741</v>
      </c>
      <c r="H2248" s="108" t="s">
        <v>9742</v>
      </c>
    </row>
    <row r="2249" spans="1:8" x14ac:dyDescent="0.3">
      <c r="A2249" s="108" t="s">
        <v>9743</v>
      </c>
      <c r="B2249" s="108" t="s">
        <v>967</v>
      </c>
      <c r="C2249" s="108" t="s">
        <v>9364</v>
      </c>
      <c r="D2249" s="108" t="s">
        <v>1880</v>
      </c>
      <c r="E2249" s="108" t="s">
        <v>970</v>
      </c>
      <c r="F2249" s="108" t="s">
        <v>9744</v>
      </c>
      <c r="G2249" s="108" t="s">
        <v>9745</v>
      </c>
      <c r="H2249" s="108" t="s">
        <v>9746</v>
      </c>
    </row>
    <row r="2250" spans="1:8" x14ac:dyDescent="0.3">
      <c r="A2250" s="108" t="s">
        <v>9747</v>
      </c>
      <c r="B2250" s="108" t="s">
        <v>967</v>
      </c>
      <c r="C2250" s="108" t="s">
        <v>9364</v>
      </c>
      <c r="D2250" s="108" t="s">
        <v>1880</v>
      </c>
      <c r="E2250" s="108" t="s">
        <v>970</v>
      </c>
      <c r="F2250" s="108" t="s">
        <v>9748</v>
      </c>
      <c r="G2250" s="108" t="s">
        <v>9749</v>
      </c>
      <c r="H2250" s="108" t="s">
        <v>9750</v>
      </c>
    </row>
    <row r="2251" spans="1:8" x14ac:dyDescent="0.3">
      <c r="A2251" s="108" t="s">
        <v>9751</v>
      </c>
      <c r="B2251" s="108" t="s">
        <v>967</v>
      </c>
      <c r="C2251" s="108" t="s">
        <v>9364</v>
      </c>
      <c r="D2251" s="108" t="s">
        <v>1880</v>
      </c>
      <c r="E2251" s="108" t="s">
        <v>970</v>
      </c>
      <c r="F2251" s="108" t="s">
        <v>9752</v>
      </c>
      <c r="G2251" s="108" t="s">
        <v>9753</v>
      </c>
      <c r="H2251" s="108" t="s">
        <v>9754</v>
      </c>
    </row>
    <row r="2252" spans="1:8" x14ac:dyDescent="0.3">
      <c r="A2252" s="108" t="s">
        <v>9755</v>
      </c>
      <c r="B2252" s="108" t="s">
        <v>967</v>
      </c>
      <c r="C2252" s="108" t="s">
        <v>9364</v>
      </c>
      <c r="D2252" s="108" t="s">
        <v>1880</v>
      </c>
      <c r="E2252" s="108" t="s">
        <v>970</v>
      </c>
      <c r="F2252" s="108" t="s">
        <v>9756</v>
      </c>
      <c r="G2252" s="108" t="s">
        <v>9757</v>
      </c>
      <c r="H2252" s="108" t="s">
        <v>9758</v>
      </c>
    </row>
    <row r="2253" spans="1:8" x14ac:dyDescent="0.3">
      <c r="A2253" s="108" t="s">
        <v>9759</v>
      </c>
      <c r="B2253" s="108" t="s">
        <v>967</v>
      </c>
      <c r="C2253" s="108" t="s">
        <v>9364</v>
      </c>
      <c r="D2253" s="108" t="s">
        <v>1880</v>
      </c>
      <c r="E2253" s="108" t="s">
        <v>970</v>
      </c>
      <c r="F2253" s="108" t="s">
        <v>9760</v>
      </c>
      <c r="G2253" s="108" t="s">
        <v>9761</v>
      </c>
      <c r="H2253" s="108" t="s">
        <v>9762</v>
      </c>
    </row>
    <row r="2254" spans="1:8" x14ac:dyDescent="0.3">
      <c r="A2254" s="108" t="s">
        <v>9763</v>
      </c>
      <c r="B2254" s="108" t="s">
        <v>967</v>
      </c>
      <c r="C2254" s="108" t="s">
        <v>9364</v>
      </c>
      <c r="D2254" s="108" t="s">
        <v>1880</v>
      </c>
      <c r="E2254" s="108" t="s">
        <v>970</v>
      </c>
      <c r="F2254" s="108" t="s">
        <v>9764</v>
      </c>
      <c r="G2254" s="108" t="s">
        <v>9765</v>
      </c>
      <c r="H2254" s="108" t="s">
        <v>9766</v>
      </c>
    </row>
    <row r="2255" spans="1:8" x14ac:dyDescent="0.3">
      <c r="A2255" s="108" t="s">
        <v>9767</v>
      </c>
      <c r="B2255" s="108" t="s">
        <v>967</v>
      </c>
      <c r="C2255" s="108" t="s">
        <v>9364</v>
      </c>
      <c r="D2255" s="108" t="s">
        <v>1880</v>
      </c>
      <c r="E2255" s="108" t="s">
        <v>970</v>
      </c>
      <c r="F2255" s="108" t="s">
        <v>9768</v>
      </c>
      <c r="G2255" s="108" t="s">
        <v>9769</v>
      </c>
      <c r="H2255" s="108" t="s">
        <v>9770</v>
      </c>
    </row>
    <row r="2256" spans="1:8" x14ac:dyDescent="0.3">
      <c r="A2256" s="108" t="s">
        <v>9771</v>
      </c>
      <c r="B2256" s="108" t="s">
        <v>967</v>
      </c>
      <c r="C2256" s="108" t="s">
        <v>9364</v>
      </c>
      <c r="D2256" s="108" t="s">
        <v>1880</v>
      </c>
      <c r="E2256" s="108" t="s">
        <v>970</v>
      </c>
      <c r="F2256" s="108" t="s">
        <v>9772</v>
      </c>
      <c r="G2256" s="108" t="s">
        <v>9773</v>
      </c>
      <c r="H2256" s="108" t="s">
        <v>9571</v>
      </c>
    </row>
    <row r="2257" spans="1:8" x14ac:dyDescent="0.3">
      <c r="A2257" s="108" t="s">
        <v>9774</v>
      </c>
      <c r="B2257" s="108" t="s">
        <v>967</v>
      </c>
      <c r="C2257" s="108" t="s">
        <v>9364</v>
      </c>
      <c r="D2257" s="108" t="s">
        <v>1880</v>
      </c>
      <c r="E2257" s="108" t="s">
        <v>970</v>
      </c>
      <c r="F2257" s="108" t="s">
        <v>9775</v>
      </c>
      <c r="G2257" s="108" t="s">
        <v>9776</v>
      </c>
      <c r="H2257" s="108" t="s">
        <v>9777</v>
      </c>
    </row>
    <row r="2258" spans="1:8" x14ac:dyDescent="0.3">
      <c r="A2258" s="108" t="s">
        <v>9778</v>
      </c>
      <c r="B2258" s="108" t="s">
        <v>967</v>
      </c>
      <c r="C2258" s="108" t="s">
        <v>9364</v>
      </c>
      <c r="D2258" s="108" t="s">
        <v>1880</v>
      </c>
      <c r="E2258" s="108" t="s">
        <v>970</v>
      </c>
      <c r="F2258" s="108" t="s">
        <v>9779</v>
      </c>
      <c r="G2258" s="108" t="s">
        <v>9780</v>
      </c>
      <c r="H2258" s="108" t="s">
        <v>9781</v>
      </c>
    </row>
    <row r="2259" spans="1:8" x14ac:dyDescent="0.3">
      <c r="A2259" s="108" t="s">
        <v>9782</v>
      </c>
      <c r="B2259" s="108" t="s">
        <v>967</v>
      </c>
      <c r="C2259" s="108" t="s">
        <v>9364</v>
      </c>
      <c r="D2259" s="108" t="s">
        <v>1880</v>
      </c>
      <c r="E2259" s="108" t="s">
        <v>970</v>
      </c>
      <c r="F2259" s="108" t="s">
        <v>9783</v>
      </c>
      <c r="G2259" s="108" t="s">
        <v>9784</v>
      </c>
      <c r="H2259" s="108" t="s">
        <v>9785</v>
      </c>
    </row>
    <row r="2260" spans="1:8" x14ac:dyDescent="0.3">
      <c r="A2260" s="108" t="s">
        <v>9786</v>
      </c>
      <c r="B2260" s="108" t="s">
        <v>967</v>
      </c>
      <c r="C2260" s="108" t="s">
        <v>9787</v>
      </c>
      <c r="D2260" s="108" t="s">
        <v>969</v>
      </c>
      <c r="E2260" s="108" t="s">
        <v>970</v>
      </c>
      <c r="F2260" s="108" t="s">
        <v>9788</v>
      </c>
      <c r="G2260" s="108" t="s">
        <v>9789</v>
      </c>
      <c r="H2260" s="108" t="s">
        <v>9790</v>
      </c>
    </row>
    <row r="2261" spans="1:8" x14ac:dyDescent="0.3">
      <c r="A2261" s="108" t="s">
        <v>9791</v>
      </c>
      <c r="B2261" s="108" t="s">
        <v>967</v>
      </c>
      <c r="C2261" s="108" t="s">
        <v>9787</v>
      </c>
      <c r="D2261" s="108" t="s">
        <v>969</v>
      </c>
      <c r="E2261" s="108" t="s">
        <v>970</v>
      </c>
      <c r="F2261" s="108" t="s">
        <v>9792</v>
      </c>
      <c r="G2261" s="108" t="s">
        <v>9793</v>
      </c>
      <c r="H2261" s="108" t="s">
        <v>9794</v>
      </c>
    </row>
    <row r="2262" spans="1:8" x14ac:dyDescent="0.3">
      <c r="A2262" s="108" t="s">
        <v>9795</v>
      </c>
      <c r="B2262" s="108" t="s">
        <v>967</v>
      </c>
      <c r="C2262" s="108" t="s">
        <v>9787</v>
      </c>
      <c r="D2262" s="108" t="s">
        <v>969</v>
      </c>
      <c r="E2262" s="108" t="s">
        <v>970</v>
      </c>
      <c r="F2262" s="108" t="s">
        <v>9796</v>
      </c>
      <c r="G2262" s="108" t="s">
        <v>9797</v>
      </c>
      <c r="H2262" s="108" t="s">
        <v>9798</v>
      </c>
    </row>
    <row r="2263" spans="1:8" x14ac:dyDescent="0.3">
      <c r="A2263" s="108" t="s">
        <v>9799</v>
      </c>
      <c r="B2263" s="108" t="s">
        <v>967</v>
      </c>
      <c r="C2263" s="108" t="s">
        <v>9787</v>
      </c>
      <c r="D2263" s="108" t="s">
        <v>969</v>
      </c>
      <c r="E2263" s="108" t="s">
        <v>970</v>
      </c>
      <c r="F2263" s="108" t="s">
        <v>9800</v>
      </c>
      <c r="G2263" s="108" t="s">
        <v>9801</v>
      </c>
      <c r="H2263" s="108" t="s">
        <v>9802</v>
      </c>
    </row>
    <row r="2264" spans="1:8" x14ac:dyDescent="0.3">
      <c r="A2264" s="108" t="s">
        <v>9803</v>
      </c>
      <c r="B2264" s="108" t="s">
        <v>967</v>
      </c>
      <c r="C2264" s="108" t="s">
        <v>9787</v>
      </c>
      <c r="D2264" s="108" t="s">
        <v>969</v>
      </c>
      <c r="E2264" s="108" t="s">
        <v>970</v>
      </c>
      <c r="F2264" s="108" t="s">
        <v>9804</v>
      </c>
      <c r="G2264" s="108" t="s">
        <v>9805</v>
      </c>
      <c r="H2264" s="108" t="s">
        <v>9806</v>
      </c>
    </row>
    <row r="2265" spans="1:8" x14ac:dyDescent="0.3">
      <c r="A2265" s="108" t="s">
        <v>9807</v>
      </c>
      <c r="B2265" s="108" t="s">
        <v>967</v>
      </c>
      <c r="C2265" s="108" t="s">
        <v>9787</v>
      </c>
      <c r="D2265" s="108" t="s">
        <v>969</v>
      </c>
      <c r="E2265" s="108" t="s">
        <v>970</v>
      </c>
      <c r="F2265" s="108" t="s">
        <v>9808</v>
      </c>
      <c r="G2265" s="108" t="s">
        <v>9809</v>
      </c>
      <c r="H2265" s="108" t="s">
        <v>9810</v>
      </c>
    </row>
    <row r="2266" spans="1:8" x14ac:dyDescent="0.3">
      <c r="A2266" s="108" t="s">
        <v>9811</v>
      </c>
      <c r="B2266" s="108" t="s">
        <v>967</v>
      </c>
      <c r="C2266" s="108" t="s">
        <v>9787</v>
      </c>
      <c r="D2266" s="108" t="s">
        <v>969</v>
      </c>
      <c r="E2266" s="108" t="s">
        <v>970</v>
      </c>
      <c r="F2266" s="108" t="s">
        <v>9812</v>
      </c>
      <c r="G2266" s="108" t="s">
        <v>9813</v>
      </c>
      <c r="H2266" s="108" t="s">
        <v>9814</v>
      </c>
    </row>
    <row r="2267" spans="1:8" x14ac:dyDescent="0.3">
      <c r="A2267" s="108" t="s">
        <v>9815</v>
      </c>
      <c r="B2267" s="108" t="s">
        <v>967</v>
      </c>
      <c r="C2267" s="108" t="s">
        <v>9787</v>
      </c>
      <c r="D2267" s="108" t="s">
        <v>969</v>
      </c>
      <c r="E2267" s="108" t="s">
        <v>970</v>
      </c>
      <c r="F2267" s="108" t="s">
        <v>9816</v>
      </c>
      <c r="G2267" s="108" t="s">
        <v>9817</v>
      </c>
      <c r="H2267" s="108" t="s">
        <v>9818</v>
      </c>
    </row>
    <row r="2268" spans="1:8" x14ac:dyDescent="0.3">
      <c r="A2268" s="108" t="s">
        <v>9819</v>
      </c>
      <c r="B2268" s="108" t="s">
        <v>967</v>
      </c>
      <c r="C2268" s="108" t="s">
        <v>9787</v>
      </c>
      <c r="D2268" s="108" t="s">
        <v>969</v>
      </c>
      <c r="E2268" s="108" t="s">
        <v>970</v>
      </c>
      <c r="F2268" s="108" t="s">
        <v>9820</v>
      </c>
      <c r="G2268" s="108" t="s">
        <v>9821</v>
      </c>
      <c r="H2268" s="108" t="s">
        <v>9822</v>
      </c>
    </row>
    <row r="2269" spans="1:8" x14ac:dyDescent="0.3">
      <c r="A2269" s="108" t="s">
        <v>9823</v>
      </c>
      <c r="B2269" s="108" t="s">
        <v>967</v>
      </c>
      <c r="C2269" s="108" t="s">
        <v>9787</v>
      </c>
      <c r="D2269" s="108" t="s">
        <v>969</v>
      </c>
      <c r="E2269" s="108" t="s">
        <v>970</v>
      </c>
      <c r="F2269" s="108" t="s">
        <v>9824</v>
      </c>
      <c r="G2269" s="108" t="s">
        <v>9825</v>
      </c>
      <c r="H2269" s="108" t="s">
        <v>9826</v>
      </c>
    </row>
    <row r="2270" spans="1:8" x14ac:dyDescent="0.3">
      <c r="A2270" s="108" t="s">
        <v>9827</v>
      </c>
      <c r="B2270" s="108" t="s">
        <v>967</v>
      </c>
      <c r="C2270" s="108" t="s">
        <v>9787</v>
      </c>
      <c r="D2270" s="108" t="s">
        <v>969</v>
      </c>
      <c r="E2270" s="108" t="s">
        <v>970</v>
      </c>
      <c r="F2270" s="108" t="s">
        <v>9828</v>
      </c>
      <c r="G2270" s="108" t="s">
        <v>9829</v>
      </c>
      <c r="H2270" s="108" t="s">
        <v>9830</v>
      </c>
    </row>
    <row r="2271" spans="1:8" x14ac:dyDescent="0.3">
      <c r="A2271" s="108" t="s">
        <v>9831</v>
      </c>
      <c r="B2271" s="108" t="s">
        <v>967</v>
      </c>
      <c r="C2271" s="108" t="s">
        <v>9787</v>
      </c>
      <c r="D2271" s="108" t="s">
        <v>969</v>
      </c>
      <c r="E2271" s="108" t="s">
        <v>1123</v>
      </c>
      <c r="F2271" s="108" t="s">
        <v>9832</v>
      </c>
      <c r="G2271" s="108" t="s">
        <v>9833</v>
      </c>
      <c r="H2271" s="108" t="s">
        <v>9834</v>
      </c>
    </row>
    <row r="2272" spans="1:8" x14ac:dyDescent="0.3">
      <c r="A2272" s="108" t="s">
        <v>9835</v>
      </c>
      <c r="B2272" s="108" t="s">
        <v>967</v>
      </c>
      <c r="C2272" s="108" t="s">
        <v>9787</v>
      </c>
      <c r="D2272" s="108" t="s">
        <v>969</v>
      </c>
      <c r="E2272" s="108" t="s">
        <v>970</v>
      </c>
      <c r="F2272" s="108" t="s">
        <v>9836</v>
      </c>
      <c r="G2272" s="108" t="s">
        <v>9837</v>
      </c>
      <c r="H2272" s="108" t="s">
        <v>9838</v>
      </c>
    </row>
    <row r="2273" spans="1:8" x14ac:dyDescent="0.3">
      <c r="A2273" s="108" t="s">
        <v>9839</v>
      </c>
      <c r="B2273" s="108" t="s">
        <v>967</v>
      </c>
      <c r="C2273" s="108" t="s">
        <v>9787</v>
      </c>
      <c r="D2273" s="108" t="s">
        <v>969</v>
      </c>
      <c r="E2273" s="108" t="s">
        <v>970</v>
      </c>
      <c r="F2273" s="108" t="s">
        <v>9840</v>
      </c>
      <c r="G2273" s="108" t="s">
        <v>9841</v>
      </c>
      <c r="H2273" s="108" t="s">
        <v>9842</v>
      </c>
    </row>
    <row r="2274" spans="1:8" x14ac:dyDescent="0.3">
      <c r="A2274" s="108" t="s">
        <v>9843</v>
      </c>
      <c r="B2274" s="108" t="s">
        <v>967</v>
      </c>
      <c r="C2274" s="108" t="s">
        <v>9787</v>
      </c>
      <c r="D2274" s="108" t="s">
        <v>969</v>
      </c>
      <c r="E2274" s="108" t="s">
        <v>970</v>
      </c>
      <c r="F2274" s="108" t="s">
        <v>9844</v>
      </c>
      <c r="G2274" s="108" t="s">
        <v>9845</v>
      </c>
      <c r="H2274" s="108" t="s">
        <v>9846</v>
      </c>
    </row>
    <row r="2275" spans="1:8" x14ac:dyDescent="0.3">
      <c r="A2275" s="108" t="s">
        <v>9847</v>
      </c>
      <c r="B2275" s="108" t="s">
        <v>967</v>
      </c>
      <c r="C2275" s="108" t="s">
        <v>9787</v>
      </c>
      <c r="D2275" s="108" t="s">
        <v>969</v>
      </c>
      <c r="E2275" s="108" t="s">
        <v>1123</v>
      </c>
      <c r="F2275" s="108" t="s">
        <v>9848</v>
      </c>
      <c r="G2275" s="108" t="s">
        <v>9849</v>
      </c>
      <c r="H2275" s="108" t="s">
        <v>9850</v>
      </c>
    </row>
    <row r="2276" spans="1:8" x14ac:dyDescent="0.3">
      <c r="A2276" s="108" t="s">
        <v>9851</v>
      </c>
      <c r="B2276" s="108" t="s">
        <v>967</v>
      </c>
      <c r="C2276" s="108" t="s">
        <v>9787</v>
      </c>
      <c r="D2276" s="108" t="s">
        <v>969</v>
      </c>
      <c r="E2276" s="108" t="s">
        <v>970</v>
      </c>
      <c r="F2276" s="108" t="s">
        <v>9852</v>
      </c>
      <c r="G2276" s="108" t="s">
        <v>9853</v>
      </c>
      <c r="H2276" s="108" t="s">
        <v>9854</v>
      </c>
    </row>
    <row r="2277" spans="1:8" x14ac:dyDescent="0.3">
      <c r="A2277" s="108" t="s">
        <v>9855</v>
      </c>
      <c r="B2277" s="108" t="s">
        <v>967</v>
      </c>
      <c r="C2277" s="108" t="s">
        <v>9787</v>
      </c>
      <c r="D2277" s="108" t="s">
        <v>969</v>
      </c>
      <c r="E2277" s="108" t="s">
        <v>970</v>
      </c>
      <c r="F2277" s="108" t="s">
        <v>9856</v>
      </c>
      <c r="G2277" s="108" t="s">
        <v>9857</v>
      </c>
      <c r="H2277" s="108" t="s">
        <v>9858</v>
      </c>
    </row>
    <row r="2278" spans="1:8" x14ac:dyDescent="0.3">
      <c r="A2278" s="108" t="s">
        <v>9859</v>
      </c>
      <c r="B2278" s="108" t="s">
        <v>967</v>
      </c>
      <c r="C2278" s="108" t="s">
        <v>9787</v>
      </c>
      <c r="D2278" s="108" t="s">
        <v>969</v>
      </c>
      <c r="E2278" s="108" t="s">
        <v>970</v>
      </c>
      <c r="F2278" s="108" t="s">
        <v>9860</v>
      </c>
      <c r="G2278" s="108" t="s">
        <v>9861</v>
      </c>
      <c r="H2278" s="108" t="s">
        <v>9862</v>
      </c>
    </row>
    <row r="2279" spans="1:8" x14ac:dyDescent="0.3">
      <c r="A2279" s="108" t="s">
        <v>9863</v>
      </c>
      <c r="B2279" s="108" t="s">
        <v>967</v>
      </c>
      <c r="C2279" s="108" t="s">
        <v>9787</v>
      </c>
      <c r="D2279" s="108" t="s">
        <v>969</v>
      </c>
      <c r="E2279" s="108" t="s">
        <v>970</v>
      </c>
      <c r="F2279" s="108" t="s">
        <v>9864</v>
      </c>
      <c r="G2279" s="108" t="s">
        <v>9865</v>
      </c>
      <c r="H2279" s="108" t="s">
        <v>9866</v>
      </c>
    </row>
    <row r="2280" spans="1:8" x14ac:dyDescent="0.3">
      <c r="A2280" s="108" t="s">
        <v>9867</v>
      </c>
      <c r="B2280" s="108" t="s">
        <v>967</v>
      </c>
      <c r="C2280" s="108" t="s">
        <v>9787</v>
      </c>
      <c r="D2280" s="108" t="s">
        <v>969</v>
      </c>
      <c r="E2280" s="108" t="s">
        <v>970</v>
      </c>
      <c r="F2280" s="108" t="s">
        <v>9868</v>
      </c>
      <c r="G2280" s="108" t="s">
        <v>9869</v>
      </c>
      <c r="H2280" s="108" t="s">
        <v>9870</v>
      </c>
    </row>
    <row r="2281" spans="1:8" x14ac:dyDescent="0.3">
      <c r="A2281" s="108" t="s">
        <v>9871</v>
      </c>
      <c r="B2281" s="108" t="s">
        <v>967</v>
      </c>
      <c r="C2281" s="108" t="s">
        <v>9787</v>
      </c>
      <c r="D2281" s="108" t="s">
        <v>969</v>
      </c>
      <c r="E2281" s="108" t="s">
        <v>970</v>
      </c>
      <c r="F2281" s="108" t="s">
        <v>9872</v>
      </c>
      <c r="G2281" s="108" t="s">
        <v>9873</v>
      </c>
      <c r="H2281" s="108" t="s">
        <v>9874</v>
      </c>
    </row>
    <row r="2282" spans="1:8" x14ac:dyDescent="0.3">
      <c r="A2282" s="108" t="s">
        <v>9875</v>
      </c>
      <c r="B2282" s="108" t="s">
        <v>967</v>
      </c>
      <c r="C2282" s="108" t="s">
        <v>9787</v>
      </c>
      <c r="D2282" s="108" t="s">
        <v>969</v>
      </c>
      <c r="E2282" s="108" t="s">
        <v>970</v>
      </c>
      <c r="F2282" s="108" t="s">
        <v>9876</v>
      </c>
      <c r="G2282" s="108" t="s">
        <v>9877</v>
      </c>
      <c r="H2282" s="108" t="s">
        <v>9878</v>
      </c>
    </row>
    <row r="2283" spans="1:8" x14ac:dyDescent="0.3">
      <c r="A2283" s="108" t="s">
        <v>9879</v>
      </c>
      <c r="B2283" s="108" t="s">
        <v>967</v>
      </c>
      <c r="C2283" s="108" t="s">
        <v>9787</v>
      </c>
      <c r="D2283" s="108" t="s">
        <v>969</v>
      </c>
      <c r="E2283" s="108" t="s">
        <v>970</v>
      </c>
      <c r="F2283" s="108" t="s">
        <v>9880</v>
      </c>
      <c r="G2283" s="108" t="s">
        <v>9881</v>
      </c>
      <c r="H2283" s="108" t="s">
        <v>9882</v>
      </c>
    </row>
    <row r="2284" spans="1:8" x14ac:dyDescent="0.3">
      <c r="A2284" s="108" t="s">
        <v>9883</v>
      </c>
      <c r="B2284" s="108" t="s">
        <v>967</v>
      </c>
      <c r="C2284" s="108" t="s">
        <v>9787</v>
      </c>
      <c r="D2284" s="108" t="s">
        <v>969</v>
      </c>
      <c r="E2284" s="108" t="s">
        <v>970</v>
      </c>
      <c r="F2284" s="108" t="s">
        <v>9884</v>
      </c>
      <c r="G2284" s="108" t="s">
        <v>9885</v>
      </c>
      <c r="H2284" s="108" t="s">
        <v>9886</v>
      </c>
    </row>
    <row r="2285" spans="1:8" x14ac:dyDescent="0.3">
      <c r="A2285" s="108" t="s">
        <v>9887</v>
      </c>
      <c r="B2285" s="108" t="s">
        <v>967</v>
      </c>
      <c r="C2285" s="108" t="s">
        <v>9787</v>
      </c>
      <c r="D2285" s="108" t="s">
        <v>969</v>
      </c>
      <c r="E2285" s="108" t="s">
        <v>970</v>
      </c>
      <c r="F2285" s="108" t="s">
        <v>9888</v>
      </c>
      <c r="G2285" s="108" t="s">
        <v>9889</v>
      </c>
      <c r="H2285" s="108" t="s">
        <v>9890</v>
      </c>
    </row>
    <row r="2286" spans="1:8" x14ac:dyDescent="0.3">
      <c r="A2286" s="108" t="s">
        <v>9891</v>
      </c>
      <c r="B2286" s="108" t="s">
        <v>967</v>
      </c>
      <c r="C2286" s="108" t="s">
        <v>9787</v>
      </c>
      <c r="D2286" s="108" t="s">
        <v>969</v>
      </c>
      <c r="E2286" s="108" t="s">
        <v>970</v>
      </c>
      <c r="F2286" s="108" t="s">
        <v>9892</v>
      </c>
      <c r="G2286" s="108" t="s">
        <v>9893</v>
      </c>
      <c r="H2286" s="108" t="s">
        <v>9894</v>
      </c>
    </row>
    <row r="2287" spans="1:8" x14ac:dyDescent="0.3">
      <c r="A2287" s="108" t="s">
        <v>9895</v>
      </c>
      <c r="B2287" s="108" t="s">
        <v>967</v>
      </c>
      <c r="C2287" s="108" t="s">
        <v>9787</v>
      </c>
      <c r="D2287" s="108" t="s">
        <v>969</v>
      </c>
      <c r="E2287" s="108" t="s">
        <v>970</v>
      </c>
      <c r="F2287" s="108" t="s">
        <v>9896</v>
      </c>
      <c r="G2287" s="108" t="s">
        <v>9897</v>
      </c>
      <c r="H2287" s="108" t="s">
        <v>9898</v>
      </c>
    </row>
    <row r="2288" spans="1:8" x14ac:dyDescent="0.3">
      <c r="A2288" s="108" t="s">
        <v>9899</v>
      </c>
      <c r="B2288" s="108" t="s">
        <v>967</v>
      </c>
      <c r="C2288" s="108" t="s">
        <v>9787</v>
      </c>
      <c r="D2288" s="108" t="s">
        <v>969</v>
      </c>
      <c r="E2288" s="108" t="s">
        <v>970</v>
      </c>
      <c r="F2288" s="108" t="s">
        <v>9900</v>
      </c>
      <c r="G2288" s="108" t="s">
        <v>9901</v>
      </c>
      <c r="H2288" s="108" t="s">
        <v>9902</v>
      </c>
    </row>
    <row r="2289" spans="1:8" x14ac:dyDescent="0.3">
      <c r="A2289" s="108" t="s">
        <v>9903</v>
      </c>
      <c r="B2289" s="108" t="s">
        <v>967</v>
      </c>
      <c r="C2289" s="108" t="s">
        <v>9787</v>
      </c>
      <c r="D2289" s="108" t="s">
        <v>969</v>
      </c>
      <c r="E2289" s="108" t="s">
        <v>970</v>
      </c>
      <c r="F2289" s="108" t="s">
        <v>9904</v>
      </c>
      <c r="G2289" s="108" t="s">
        <v>9905</v>
      </c>
      <c r="H2289" s="108" t="s">
        <v>9906</v>
      </c>
    </row>
    <row r="2290" spans="1:8" x14ac:dyDescent="0.3">
      <c r="A2290" s="108" t="s">
        <v>9907</v>
      </c>
      <c r="B2290" s="108" t="s">
        <v>967</v>
      </c>
      <c r="C2290" s="108" t="s">
        <v>9787</v>
      </c>
      <c r="D2290" s="108" t="s">
        <v>969</v>
      </c>
      <c r="E2290" s="108" t="s">
        <v>970</v>
      </c>
      <c r="F2290" s="108" t="s">
        <v>9908</v>
      </c>
      <c r="G2290" s="108" t="s">
        <v>9909</v>
      </c>
      <c r="H2290" s="108" t="s">
        <v>9910</v>
      </c>
    </row>
    <row r="2291" spans="1:8" x14ac:dyDescent="0.3">
      <c r="A2291" s="108" t="s">
        <v>9911</v>
      </c>
      <c r="B2291" s="108" t="s">
        <v>967</v>
      </c>
      <c r="C2291" s="108" t="s">
        <v>9787</v>
      </c>
      <c r="D2291" s="108" t="s">
        <v>969</v>
      </c>
      <c r="E2291" s="108" t="s">
        <v>2445</v>
      </c>
      <c r="F2291" s="108" t="s">
        <v>9912</v>
      </c>
      <c r="G2291" s="108" t="s">
        <v>9913</v>
      </c>
      <c r="H2291" s="108" t="s">
        <v>9914</v>
      </c>
    </row>
    <row r="2292" spans="1:8" x14ac:dyDescent="0.3">
      <c r="A2292" s="108" t="s">
        <v>9915</v>
      </c>
      <c r="B2292" s="108" t="s">
        <v>967</v>
      </c>
      <c r="C2292" s="108" t="s">
        <v>9787</v>
      </c>
      <c r="D2292" s="108" t="s">
        <v>969</v>
      </c>
      <c r="E2292" s="108" t="s">
        <v>970</v>
      </c>
      <c r="F2292" s="108" t="s">
        <v>9916</v>
      </c>
      <c r="G2292" s="108" t="s">
        <v>9917</v>
      </c>
      <c r="H2292" s="108" t="s">
        <v>9918</v>
      </c>
    </row>
    <row r="2293" spans="1:8" x14ac:dyDescent="0.3">
      <c r="A2293" s="108" t="s">
        <v>9919</v>
      </c>
      <c r="B2293" s="108" t="s">
        <v>967</v>
      </c>
      <c r="C2293" s="108" t="s">
        <v>9787</v>
      </c>
      <c r="D2293" s="108" t="s">
        <v>969</v>
      </c>
      <c r="E2293" s="108" t="s">
        <v>970</v>
      </c>
      <c r="F2293" s="108" t="s">
        <v>9920</v>
      </c>
      <c r="G2293" s="108" t="s">
        <v>9921</v>
      </c>
      <c r="H2293" s="108" t="s">
        <v>9922</v>
      </c>
    </row>
    <row r="2294" spans="1:8" x14ac:dyDescent="0.3">
      <c r="A2294" s="108" t="s">
        <v>9923</v>
      </c>
      <c r="B2294" s="108" t="s">
        <v>967</v>
      </c>
      <c r="C2294" s="108" t="s">
        <v>9787</v>
      </c>
      <c r="D2294" s="108" t="s">
        <v>969</v>
      </c>
      <c r="E2294" s="108" t="s">
        <v>2445</v>
      </c>
      <c r="F2294" s="108" t="s">
        <v>9924</v>
      </c>
      <c r="G2294" s="108" t="s">
        <v>9925</v>
      </c>
      <c r="H2294" s="108" t="s">
        <v>9926</v>
      </c>
    </row>
    <row r="2295" spans="1:8" x14ac:dyDescent="0.3">
      <c r="A2295" s="108" t="s">
        <v>9927</v>
      </c>
      <c r="B2295" s="108" t="s">
        <v>967</v>
      </c>
      <c r="C2295" s="108" t="s">
        <v>9787</v>
      </c>
      <c r="D2295" s="108" t="s">
        <v>969</v>
      </c>
      <c r="E2295" s="108" t="s">
        <v>1123</v>
      </c>
      <c r="F2295" s="108" t="s">
        <v>9928</v>
      </c>
      <c r="G2295" s="108" t="s">
        <v>9929</v>
      </c>
      <c r="H2295" s="108" t="s">
        <v>9930</v>
      </c>
    </row>
    <row r="2296" spans="1:8" x14ac:dyDescent="0.3">
      <c r="A2296" s="108" t="s">
        <v>9931</v>
      </c>
      <c r="B2296" s="108" t="s">
        <v>967</v>
      </c>
      <c r="C2296" s="108" t="s">
        <v>9787</v>
      </c>
      <c r="D2296" s="108" t="s">
        <v>969</v>
      </c>
      <c r="E2296" s="108" t="s">
        <v>970</v>
      </c>
      <c r="F2296" s="108" t="s">
        <v>9932</v>
      </c>
      <c r="G2296" s="108" t="s">
        <v>9933</v>
      </c>
      <c r="H2296" s="108" t="s">
        <v>9934</v>
      </c>
    </row>
    <row r="2297" spans="1:8" x14ac:dyDescent="0.3">
      <c r="A2297" s="108" t="s">
        <v>9935</v>
      </c>
      <c r="B2297" s="108" t="s">
        <v>967</v>
      </c>
      <c r="C2297" s="108" t="s">
        <v>9787</v>
      </c>
      <c r="D2297" s="108" t="s">
        <v>969</v>
      </c>
      <c r="E2297" s="108" t="s">
        <v>970</v>
      </c>
      <c r="F2297" s="108" t="s">
        <v>9936</v>
      </c>
      <c r="G2297" s="108" t="s">
        <v>9937</v>
      </c>
      <c r="H2297" s="108" t="s">
        <v>9938</v>
      </c>
    </row>
    <row r="2298" spans="1:8" x14ac:dyDescent="0.3">
      <c r="A2298" s="108" t="s">
        <v>9939</v>
      </c>
      <c r="B2298" s="108" t="s">
        <v>967</v>
      </c>
      <c r="C2298" s="108" t="s">
        <v>9787</v>
      </c>
      <c r="D2298" s="108" t="s">
        <v>969</v>
      </c>
      <c r="E2298" s="108" t="s">
        <v>970</v>
      </c>
      <c r="F2298" s="108" t="s">
        <v>9940</v>
      </c>
      <c r="G2298" s="108" t="s">
        <v>9941</v>
      </c>
      <c r="H2298" s="108" t="s">
        <v>9942</v>
      </c>
    </row>
    <row r="2299" spans="1:8" x14ac:dyDescent="0.3">
      <c r="A2299" s="108" t="s">
        <v>9943</v>
      </c>
      <c r="B2299" s="108" t="s">
        <v>967</v>
      </c>
      <c r="C2299" s="108" t="s">
        <v>9787</v>
      </c>
      <c r="D2299" s="108" t="s">
        <v>969</v>
      </c>
      <c r="E2299" s="108" t="s">
        <v>970</v>
      </c>
      <c r="F2299" s="108" t="s">
        <v>9944</v>
      </c>
      <c r="G2299" s="108" t="s">
        <v>9945</v>
      </c>
      <c r="H2299" s="108" t="s">
        <v>9946</v>
      </c>
    </row>
    <row r="2300" spans="1:8" x14ac:dyDescent="0.3">
      <c r="A2300" s="108" t="s">
        <v>9947</v>
      </c>
      <c r="B2300" s="108" t="s">
        <v>967</v>
      </c>
      <c r="C2300" s="108" t="s">
        <v>9787</v>
      </c>
      <c r="D2300" s="108" t="s">
        <v>969</v>
      </c>
      <c r="E2300" s="108" t="s">
        <v>970</v>
      </c>
      <c r="F2300" s="108" t="s">
        <v>9948</v>
      </c>
      <c r="G2300" s="108" t="s">
        <v>9949</v>
      </c>
      <c r="H2300" s="108" t="s">
        <v>9950</v>
      </c>
    </row>
    <row r="2301" spans="1:8" x14ac:dyDescent="0.3">
      <c r="A2301" s="108" t="s">
        <v>9951</v>
      </c>
      <c r="B2301" s="108" t="s">
        <v>967</v>
      </c>
      <c r="C2301" s="108" t="s">
        <v>9787</v>
      </c>
      <c r="D2301" s="108" t="s">
        <v>969</v>
      </c>
      <c r="E2301" s="108" t="s">
        <v>970</v>
      </c>
      <c r="F2301" s="108" t="s">
        <v>9952</v>
      </c>
      <c r="G2301" s="108" t="s">
        <v>9953</v>
      </c>
      <c r="H2301" s="108" t="s">
        <v>9954</v>
      </c>
    </row>
    <row r="2302" spans="1:8" x14ac:dyDescent="0.3">
      <c r="A2302" s="108" t="s">
        <v>9955</v>
      </c>
      <c r="B2302" s="108" t="s">
        <v>967</v>
      </c>
      <c r="C2302" s="108" t="s">
        <v>9787</v>
      </c>
      <c r="D2302" s="108" t="s">
        <v>969</v>
      </c>
      <c r="E2302" s="108" t="s">
        <v>1123</v>
      </c>
      <c r="F2302" s="108" t="s">
        <v>9956</v>
      </c>
      <c r="G2302" s="108" t="s">
        <v>9957</v>
      </c>
      <c r="H2302" s="108" t="s">
        <v>9958</v>
      </c>
    </row>
    <row r="2303" spans="1:8" x14ac:dyDescent="0.3">
      <c r="A2303" s="108" t="s">
        <v>9959</v>
      </c>
      <c r="B2303" s="108" t="s">
        <v>967</v>
      </c>
      <c r="C2303" s="108" t="s">
        <v>9787</v>
      </c>
      <c r="D2303" s="108" t="s">
        <v>1880</v>
      </c>
      <c r="E2303" s="108" t="s">
        <v>970</v>
      </c>
      <c r="F2303" s="108" t="s">
        <v>9960</v>
      </c>
      <c r="G2303" s="108" t="s">
        <v>9961</v>
      </c>
      <c r="H2303" s="108" t="s">
        <v>9962</v>
      </c>
    </row>
    <row r="2304" spans="1:8" x14ac:dyDescent="0.3">
      <c r="A2304" s="108" t="s">
        <v>9963</v>
      </c>
      <c r="B2304" s="108" t="s">
        <v>967</v>
      </c>
      <c r="C2304" s="108" t="s">
        <v>9787</v>
      </c>
      <c r="D2304" s="108" t="s">
        <v>1880</v>
      </c>
      <c r="E2304" s="108" t="s">
        <v>970</v>
      </c>
      <c r="F2304" s="108" t="s">
        <v>9964</v>
      </c>
      <c r="G2304" s="108" t="s">
        <v>9965</v>
      </c>
      <c r="H2304" s="108" t="s">
        <v>9966</v>
      </c>
    </row>
    <row r="2305" spans="1:8" x14ac:dyDescent="0.3">
      <c r="A2305" s="108" t="s">
        <v>9967</v>
      </c>
      <c r="B2305" s="108" t="s">
        <v>967</v>
      </c>
      <c r="C2305" s="108" t="s">
        <v>9787</v>
      </c>
      <c r="D2305" s="108" t="s">
        <v>1880</v>
      </c>
      <c r="E2305" s="108" t="s">
        <v>970</v>
      </c>
      <c r="F2305" s="108" t="s">
        <v>9968</v>
      </c>
      <c r="G2305" s="108" t="s">
        <v>9969</v>
      </c>
      <c r="H2305" s="108" t="s">
        <v>9970</v>
      </c>
    </row>
    <row r="2306" spans="1:8" x14ac:dyDescent="0.3">
      <c r="A2306" s="108" t="s">
        <v>9971</v>
      </c>
      <c r="B2306" s="108" t="s">
        <v>967</v>
      </c>
      <c r="C2306" s="108" t="s">
        <v>9787</v>
      </c>
      <c r="D2306" s="108" t="s">
        <v>1880</v>
      </c>
      <c r="E2306" s="108" t="s">
        <v>970</v>
      </c>
      <c r="F2306" s="108" t="s">
        <v>9972</v>
      </c>
      <c r="G2306" s="108" t="s">
        <v>9973</v>
      </c>
      <c r="H2306" s="108" t="s">
        <v>9974</v>
      </c>
    </row>
    <row r="2307" spans="1:8" x14ac:dyDescent="0.3">
      <c r="A2307" s="108" t="s">
        <v>9975</v>
      </c>
      <c r="B2307" s="108" t="s">
        <v>967</v>
      </c>
      <c r="C2307" s="108" t="s">
        <v>9787</v>
      </c>
      <c r="D2307" s="108" t="s">
        <v>1880</v>
      </c>
      <c r="E2307" s="108" t="s">
        <v>970</v>
      </c>
      <c r="F2307" s="108" t="s">
        <v>9976</v>
      </c>
      <c r="G2307" s="108" t="s">
        <v>9977</v>
      </c>
      <c r="H2307" s="108" t="s">
        <v>9978</v>
      </c>
    </row>
    <row r="2308" spans="1:8" x14ac:dyDescent="0.3">
      <c r="A2308" s="108" t="s">
        <v>9979</v>
      </c>
      <c r="B2308" s="108" t="s">
        <v>967</v>
      </c>
      <c r="C2308" s="108" t="s">
        <v>9787</v>
      </c>
      <c r="D2308" s="108" t="s">
        <v>1880</v>
      </c>
      <c r="E2308" s="108" t="s">
        <v>970</v>
      </c>
      <c r="F2308" s="108" t="s">
        <v>9980</v>
      </c>
      <c r="G2308" s="108" t="s">
        <v>9981</v>
      </c>
      <c r="H2308" s="108" t="s">
        <v>9982</v>
      </c>
    </row>
    <row r="2309" spans="1:8" x14ac:dyDescent="0.3">
      <c r="A2309" s="108" t="s">
        <v>9983</v>
      </c>
      <c r="B2309" s="108" t="s">
        <v>967</v>
      </c>
      <c r="C2309" s="108" t="s">
        <v>9787</v>
      </c>
      <c r="D2309" s="108" t="s">
        <v>1880</v>
      </c>
      <c r="E2309" s="108" t="s">
        <v>970</v>
      </c>
      <c r="F2309" s="108" t="s">
        <v>9984</v>
      </c>
      <c r="G2309" s="108" t="s">
        <v>9985</v>
      </c>
      <c r="H2309" s="108" t="s">
        <v>9986</v>
      </c>
    </row>
    <row r="2310" spans="1:8" x14ac:dyDescent="0.3">
      <c r="A2310" s="108" t="s">
        <v>9987</v>
      </c>
      <c r="B2310" s="108" t="s">
        <v>967</v>
      </c>
      <c r="C2310" s="108" t="s">
        <v>9787</v>
      </c>
      <c r="D2310" s="108" t="s">
        <v>1880</v>
      </c>
      <c r="E2310" s="108" t="s">
        <v>970</v>
      </c>
      <c r="F2310" s="108" t="s">
        <v>9988</v>
      </c>
      <c r="G2310" s="108" t="s">
        <v>9989</v>
      </c>
      <c r="H2310" s="108" t="s">
        <v>9990</v>
      </c>
    </row>
    <row r="2311" spans="1:8" x14ac:dyDescent="0.3">
      <c r="A2311" s="108" t="s">
        <v>9991</v>
      </c>
      <c r="B2311" s="108" t="s">
        <v>967</v>
      </c>
      <c r="C2311" s="108" t="s">
        <v>9787</v>
      </c>
      <c r="D2311" s="108" t="s">
        <v>1880</v>
      </c>
      <c r="E2311" s="108" t="s">
        <v>970</v>
      </c>
      <c r="F2311" s="108" t="s">
        <v>9992</v>
      </c>
      <c r="G2311" s="108" t="s">
        <v>9993</v>
      </c>
      <c r="H2311" s="108" t="s">
        <v>9994</v>
      </c>
    </row>
    <row r="2312" spans="1:8" x14ac:dyDescent="0.3">
      <c r="A2312" s="108" t="s">
        <v>9995</v>
      </c>
      <c r="B2312" s="108" t="s">
        <v>967</v>
      </c>
      <c r="C2312" s="108" t="s">
        <v>9787</v>
      </c>
      <c r="D2312" s="108" t="s">
        <v>1880</v>
      </c>
      <c r="E2312" s="108" t="s">
        <v>970</v>
      </c>
      <c r="F2312" s="108" t="s">
        <v>9996</v>
      </c>
      <c r="G2312" s="108" t="s">
        <v>9997</v>
      </c>
      <c r="H2312" s="108" t="s">
        <v>9882</v>
      </c>
    </row>
    <row r="2313" spans="1:8" x14ac:dyDescent="0.3">
      <c r="A2313" s="108" t="s">
        <v>9998</v>
      </c>
      <c r="B2313" s="108" t="s">
        <v>967</v>
      </c>
      <c r="C2313" s="108" t="s">
        <v>9999</v>
      </c>
      <c r="D2313" s="108" t="s">
        <v>5207</v>
      </c>
      <c r="E2313" s="108" t="s">
        <v>970</v>
      </c>
      <c r="F2313" s="108" t="s">
        <v>10000</v>
      </c>
      <c r="G2313" s="108" t="s">
        <v>10001</v>
      </c>
      <c r="H2313" s="108" t="s">
        <v>10002</v>
      </c>
    </row>
    <row r="2314" spans="1:8" x14ac:dyDescent="0.3">
      <c r="A2314" s="108" t="s">
        <v>10003</v>
      </c>
      <c r="B2314" s="108" t="s">
        <v>967</v>
      </c>
      <c r="C2314" s="108" t="s">
        <v>9999</v>
      </c>
      <c r="D2314" s="108" t="s">
        <v>969</v>
      </c>
      <c r="E2314" s="108" t="s">
        <v>970</v>
      </c>
      <c r="F2314" s="108" t="s">
        <v>10004</v>
      </c>
      <c r="G2314" s="108" t="s">
        <v>10005</v>
      </c>
      <c r="H2314" s="108" t="s">
        <v>10006</v>
      </c>
    </row>
    <row r="2315" spans="1:8" x14ac:dyDescent="0.3">
      <c r="A2315" s="108" t="s">
        <v>10007</v>
      </c>
      <c r="B2315" s="108" t="s">
        <v>967</v>
      </c>
      <c r="C2315" s="108" t="s">
        <v>9999</v>
      </c>
      <c r="D2315" s="108" t="s">
        <v>969</v>
      </c>
      <c r="E2315" s="108" t="s">
        <v>970</v>
      </c>
      <c r="F2315" s="108" t="s">
        <v>10008</v>
      </c>
      <c r="G2315" s="108" t="s">
        <v>10009</v>
      </c>
      <c r="H2315" s="108" t="s">
        <v>10010</v>
      </c>
    </row>
    <row r="2316" spans="1:8" x14ac:dyDescent="0.3">
      <c r="A2316" s="108" t="s">
        <v>10011</v>
      </c>
      <c r="B2316" s="108" t="s">
        <v>967</v>
      </c>
      <c r="C2316" s="108" t="s">
        <v>9999</v>
      </c>
      <c r="D2316" s="108" t="s">
        <v>969</v>
      </c>
      <c r="E2316" s="108" t="s">
        <v>970</v>
      </c>
      <c r="F2316" s="108" t="s">
        <v>10012</v>
      </c>
      <c r="G2316" s="108" t="s">
        <v>10013</v>
      </c>
      <c r="H2316" s="108" t="s">
        <v>10014</v>
      </c>
    </row>
    <row r="2317" spans="1:8" x14ac:dyDescent="0.3">
      <c r="A2317" s="108" t="s">
        <v>10015</v>
      </c>
      <c r="B2317" s="108" t="s">
        <v>967</v>
      </c>
      <c r="C2317" s="108" t="s">
        <v>9999</v>
      </c>
      <c r="D2317" s="108" t="s">
        <v>969</v>
      </c>
      <c r="E2317" s="108" t="s">
        <v>970</v>
      </c>
      <c r="F2317" s="108" t="s">
        <v>10016</v>
      </c>
      <c r="G2317" s="108" t="s">
        <v>10017</v>
      </c>
      <c r="H2317" s="108" t="s">
        <v>10018</v>
      </c>
    </row>
    <row r="2318" spans="1:8" x14ac:dyDescent="0.3">
      <c r="A2318" s="108" t="s">
        <v>10019</v>
      </c>
      <c r="B2318" s="108" t="s">
        <v>967</v>
      </c>
      <c r="C2318" s="108" t="s">
        <v>9999</v>
      </c>
      <c r="D2318" s="108" t="s">
        <v>969</v>
      </c>
      <c r="E2318" s="108" t="s">
        <v>970</v>
      </c>
      <c r="F2318" s="108" t="s">
        <v>10020</v>
      </c>
      <c r="G2318" s="108" t="s">
        <v>10021</v>
      </c>
      <c r="H2318" s="108" t="s">
        <v>10022</v>
      </c>
    </row>
    <row r="2319" spans="1:8" x14ac:dyDescent="0.3">
      <c r="A2319" s="108" t="s">
        <v>10023</v>
      </c>
      <c r="B2319" s="108" t="s">
        <v>967</v>
      </c>
      <c r="C2319" s="108" t="s">
        <v>9999</v>
      </c>
      <c r="D2319" s="108" t="s">
        <v>969</v>
      </c>
      <c r="E2319" s="108" t="s">
        <v>970</v>
      </c>
      <c r="F2319" s="108" t="s">
        <v>10024</v>
      </c>
      <c r="G2319" s="108" t="s">
        <v>10025</v>
      </c>
      <c r="H2319" s="108" t="s">
        <v>10026</v>
      </c>
    </row>
    <row r="2320" spans="1:8" x14ac:dyDescent="0.3">
      <c r="A2320" s="108" t="s">
        <v>10027</v>
      </c>
      <c r="B2320" s="108" t="s">
        <v>967</v>
      </c>
      <c r="C2320" s="108" t="s">
        <v>9999</v>
      </c>
      <c r="D2320" s="108" t="s">
        <v>969</v>
      </c>
      <c r="E2320" s="108" t="s">
        <v>970</v>
      </c>
      <c r="F2320" s="108" t="s">
        <v>10028</v>
      </c>
      <c r="G2320" s="108" t="s">
        <v>10029</v>
      </c>
      <c r="H2320" s="108" t="s">
        <v>10030</v>
      </c>
    </row>
    <row r="2321" spans="1:8" x14ac:dyDescent="0.3">
      <c r="A2321" s="108" t="s">
        <v>10031</v>
      </c>
      <c r="B2321" s="108" t="s">
        <v>967</v>
      </c>
      <c r="C2321" s="108" t="s">
        <v>9999</v>
      </c>
      <c r="D2321" s="108" t="s">
        <v>969</v>
      </c>
      <c r="E2321" s="108" t="s">
        <v>970</v>
      </c>
      <c r="F2321" s="108" t="s">
        <v>10032</v>
      </c>
      <c r="G2321" s="108" t="s">
        <v>10033</v>
      </c>
      <c r="H2321" s="108" t="s">
        <v>10034</v>
      </c>
    </row>
    <row r="2322" spans="1:8" x14ac:dyDescent="0.3">
      <c r="A2322" s="108" t="s">
        <v>10035</v>
      </c>
      <c r="B2322" s="108" t="s">
        <v>967</v>
      </c>
      <c r="C2322" s="108" t="s">
        <v>9999</v>
      </c>
      <c r="D2322" s="108" t="s">
        <v>969</v>
      </c>
      <c r="E2322" s="108" t="s">
        <v>970</v>
      </c>
      <c r="F2322" s="108" t="s">
        <v>10036</v>
      </c>
      <c r="G2322" s="108" t="s">
        <v>10037</v>
      </c>
      <c r="H2322" s="108" t="s">
        <v>10038</v>
      </c>
    </row>
    <row r="2323" spans="1:8" x14ac:dyDescent="0.3">
      <c r="A2323" s="108" t="s">
        <v>10039</v>
      </c>
      <c r="B2323" s="108" t="s">
        <v>967</v>
      </c>
      <c r="C2323" s="108" t="s">
        <v>9999</v>
      </c>
      <c r="D2323" s="108" t="s">
        <v>969</v>
      </c>
      <c r="E2323" s="108" t="s">
        <v>970</v>
      </c>
      <c r="F2323" s="108" t="s">
        <v>10040</v>
      </c>
      <c r="G2323" s="108" t="s">
        <v>10041</v>
      </c>
      <c r="H2323" s="108" t="s">
        <v>10042</v>
      </c>
    </row>
    <row r="2324" spans="1:8" x14ac:dyDescent="0.3">
      <c r="A2324" s="108" t="s">
        <v>10043</v>
      </c>
      <c r="B2324" s="108" t="s">
        <v>967</v>
      </c>
      <c r="C2324" s="108" t="s">
        <v>9999</v>
      </c>
      <c r="D2324" s="108" t="s">
        <v>969</v>
      </c>
      <c r="E2324" s="108" t="s">
        <v>970</v>
      </c>
      <c r="F2324" s="108" t="s">
        <v>10044</v>
      </c>
      <c r="G2324" s="108" t="s">
        <v>10045</v>
      </c>
      <c r="H2324" s="108" t="s">
        <v>10046</v>
      </c>
    </row>
    <row r="2325" spans="1:8" x14ac:dyDescent="0.3">
      <c r="A2325" s="108" t="s">
        <v>10047</v>
      </c>
      <c r="B2325" s="108" t="s">
        <v>967</v>
      </c>
      <c r="C2325" s="108" t="s">
        <v>9999</v>
      </c>
      <c r="D2325" s="108" t="s">
        <v>969</v>
      </c>
      <c r="E2325" s="108" t="s">
        <v>970</v>
      </c>
      <c r="F2325" s="108" t="s">
        <v>10048</v>
      </c>
      <c r="G2325" s="108" t="s">
        <v>10049</v>
      </c>
      <c r="H2325" s="108" t="s">
        <v>10046</v>
      </c>
    </row>
    <row r="2326" spans="1:8" x14ac:dyDescent="0.3">
      <c r="A2326" s="108" t="s">
        <v>10050</v>
      </c>
      <c r="B2326" s="108" t="s">
        <v>967</v>
      </c>
      <c r="C2326" s="108" t="s">
        <v>9999</v>
      </c>
      <c r="D2326" s="108" t="s">
        <v>969</v>
      </c>
      <c r="E2326" s="108" t="s">
        <v>970</v>
      </c>
      <c r="F2326" s="108" t="s">
        <v>10051</v>
      </c>
      <c r="G2326" s="108" t="s">
        <v>10052</v>
      </c>
      <c r="H2326" s="108" t="s">
        <v>10053</v>
      </c>
    </row>
    <row r="2327" spans="1:8" x14ac:dyDescent="0.3">
      <c r="A2327" s="108" t="s">
        <v>10054</v>
      </c>
      <c r="B2327" s="108" t="s">
        <v>967</v>
      </c>
      <c r="C2327" s="108" t="s">
        <v>9999</v>
      </c>
      <c r="D2327" s="108" t="s">
        <v>969</v>
      </c>
      <c r="E2327" s="108" t="s">
        <v>970</v>
      </c>
      <c r="F2327" s="108" t="s">
        <v>10055</v>
      </c>
      <c r="G2327" s="108" t="s">
        <v>10056</v>
      </c>
      <c r="H2327" s="108" t="s">
        <v>10057</v>
      </c>
    </row>
    <row r="2328" spans="1:8" x14ac:dyDescent="0.3">
      <c r="A2328" s="108" t="s">
        <v>10058</v>
      </c>
      <c r="B2328" s="108" t="s">
        <v>967</v>
      </c>
      <c r="C2328" s="108" t="s">
        <v>9999</v>
      </c>
      <c r="D2328" s="108" t="s">
        <v>969</v>
      </c>
      <c r="E2328" s="108" t="s">
        <v>970</v>
      </c>
      <c r="F2328" s="108" t="s">
        <v>10059</v>
      </c>
      <c r="G2328" s="108" t="s">
        <v>10056</v>
      </c>
      <c r="H2328" s="108" t="s">
        <v>10057</v>
      </c>
    </row>
    <row r="2329" spans="1:8" x14ac:dyDescent="0.3">
      <c r="A2329" s="108" t="s">
        <v>10060</v>
      </c>
      <c r="B2329" s="108" t="s">
        <v>967</v>
      </c>
      <c r="C2329" s="108" t="s">
        <v>9999</v>
      </c>
      <c r="D2329" s="108" t="s">
        <v>969</v>
      </c>
      <c r="E2329" s="108" t="s">
        <v>970</v>
      </c>
      <c r="F2329" s="108" t="s">
        <v>10061</v>
      </c>
      <c r="G2329" s="108" t="s">
        <v>10062</v>
      </c>
      <c r="H2329" s="108" t="s">
        <v>10063</v>
      </c>
    </row>
    <row r="2330" spans="1:8" x14ac:dyDescent="0.3">
      <c r="A2330" s="108" t="s">
        <v>10064</v>
      </c>
      <c r="B2330" s="108" t="s">
        <v>967</v>
      </c>
      <c r="C2330" s="108" t="s">
        <v>9999</v>
      </c>
      <c r="D2330" s="108" t="s">
        <v>969</v>
      </c>
      <c r="E2330" s="108" t="s">
        <v>970</v>
      </c>
      <c r="F2330" s="108" t="s">
        <v>10065</v>
      </c>
      <c r="G2330" s="108" t="s">
        <v>10066</v>
      </c>
      <c r="H2330" s="108" t="s">
        <v>10067</v>
      </c>
    </row>
    <row r="2331" spans="1:8" x14ac:dyDescent="0.3">
      <c r="A2331" s="108" t="s">
        <v>10068</v>
      </c>
      <c r="B2331" s="108" t="s">
        <v>967</v>
      </c>
      <c r="C2331" s="108" t="s">
        <v>9999</v>
      </c>
      <c r="D2331" s="108" t="s">
        <v>969</v>
      </c>
      <c r="E2331" s="108" t="s">
        <v>970</v>
      </c>
      <c r="F2331" s="108" t="s">
        <v>10069</v>
      </c>
      <c r="G2331" s="108" t="s">
        <v>10070</v>
      </c>
      <c r="H2331" s="108" t="s">
        <v>10071</v>
      </c>
    </row>
    <row r="2332" spans="1:8" x14ac:dyDescent="0.3">
      <c r="A2332" s="108" t="s">
        <v>10072</v>
      </c>
      <c r="B2332" s="108" t="s">
        <v>967</v>
      </c>
      <c r="C2332" s="108" t="s">
        <v>9999</v>
      </c>
      <c r="D2332" s="108" t="s">
        <v>969</v>
      </c>
      <c r="E2332" s="108" t="s">
        <v>970</v>
      </c>
      <c r="F2332" s="108" t="s">
        <v>10073</v>
      </c>
      <c r="G2332" s="108" t="s">
        <v>10074</v>
      </c>
      <c r="H2332" s="108" t="s">
        <v>10075</v>
      </c>
    </row>
    <row r="2333" spans="1:8" x14ac:dyDescent="0.3">
      <c r="A2333" s="108" t="s">
        <v>10076</v>
      </c>
      <c r="B2333" s="108" t="s">
        <v>967</v>
      </c>
      <c r="C2333" s="108" t="s">
        <v>9999</v>
      </c>
      <c r="D2333" s="108" t="s">
        <v>969</v>
      </c>
      <c r="E2333" s="108" t="s">
        <v>970</v>
      </c>
      <c r="F2333" s="108" t="s">
        <v>10077</v>
      </c>
      <c r="G2333" s="108" t="s">
        <v>10078</v>
      </c>
      <c r="H2333" s="108" t="s">
        <v>10079</v>
      </c>
    </row>
    <row r="2334" spans="1:8" x14ac:dyDescent="0.3">
      <c r="A2334" s="108" t="s">
        <v>10080</v>
      </c>
      <c r="B2334" s="108" t="s">
        <v>967</v>
      </c>
      <c r="C2334" s="108" t="s">
        <v>9999</v>
      </c>
      <c r="D2334" s="108" t="s">
        <v>969</v>
      </c>
      <c r="E2334" s="108" t="s">
        <v>970</v>
      </c>
      <c r="F2334" s="108" t="s">
        <v>10081</v>
      </c>
      <c r="G2334" s="108" t="s">
        <v>10082</v>
      </c>
      <c r="H2334" s="108" t="s">
        <v>10083</v>
      </c>
    </row>
    <row r="2335" spans="1:8" x14ac:dyDescent="0.3">
      <c r="A2335" s="108" t="s">
        <v>10084</v>
      </c>
      <c r="B2335" s="108" t="s">
        <v>967</v>
      </c>
      <c r="C2335" s="108" t="s">
        <v>9999</v>
      </c>
      <c r="D2335" s="108" t="s">
        <v>969</v>
      </c>
      <c r="E2335" s="108" t="s">
        <v>970</v>
      </c>
      <c r="F2335" s="108" t="s">
        <v>10085</v>
      </c>
      <c r="G2335" s="108" t="s">
        <v>10086</v>
      </c>
      <c r="H2335" s="108" t="s">
        <v>10087</v>
      </c>
    </row>
    <row r="2336" spans="1:8" x14ac:dyDescent="0.3">
      <c r="A2336" s="108" t="s">
        <v>10088</v>
      </c>
      <c r="B2336" s="108" t="s">
        <v>967</v>
      </c>
      <c r="C2336" s="108" t="s">
        <v>9999</v>
      </c>
      <c r="D2336" s="108" t="s">
        <v>969</v>
      </c>
      <c r="E2336" s="108" t="s">
        <v>970</v>
      </c>
      <c r="F2336" s="108" t="s">
        <v>10089</v>
      </c>
      <c r="G2336" s="108" t="s">
        <v>10090</v>
      </c>
      <c r="H2336" s="108" t="s">
        <v>10091</v>
      </c>
    </row>
    <row r="2337" spans="1:8" x14ac:dyDescent="0.3">
      <c r="A2337" s="108" t="s">
        <v>10092</v>
      </c>
      <c r="B2337" s="108" t="s">
        <v>967</v>
      </c>
      <c r="C2337" s="108" t="s">
        <v>9999</v>
      </c>
      <c r="D2337" s="108" t="s">
        <v>969</v>
      </c>
      <c r="E2337" s="108" t="s">
        <v>970</v>
      </c>
      <c r="F2337" s="108" t="s">
        <v>10093</v>
      </c>
      <c r="G2337" s="108" t="s">
        <v>10094</v>
      </c>
      <c r="H2337" s="108" t="s">
        <v>10095</v>
      </c>
    </row>
    <row r="2338" spans="1:8" x14ac:dyDescent="0.3">
      <c r="A2338" s="108" t="s">
        <v>10096</v>
      </c>
      <c r="B2338" s="108" t="s">
        <v>967</v>
      </c>
      <c r="C2338" s="108" t="s">
        <v>9999</v>
      </c>
      <c r="D2338" s="108" t="s">
        <v>969</v>
      </c>
      <c r="E2338" s="108" t="s">
        <v>970</v>
      </c>
      <c r="F2338" s="108" t="s">
        <v>10097</v>
      </c>
      <c r="G2338" s="108" t="s">
        <v>10098</v>
      </c>
      <c r="H2338" s="108" t="s">
        <v>10099</v>
      </c>
    </row>
    <row r="2339" spans="1:8" x14ac:dyDescent="0.3">
      <c r="A2339" s="108" t="s">
        <v>10100</v>
      </c>
      <c r="B2339" s="108" t="s">
        <v>967</v>
      </c>
      <c r="C2339" s="108" t="s">
        <v>9999</v>
      </c>
      <c r="D2339" s="108" t="s">
        <v>969</v>
      </c>
      <c r="E2339" s="108" t="s">
        <v>970</v>
      </c>
      <c r="F2339" s="108" t="s">
        <v>10101</v>
      </c>
      <c r="G2339" s="108" t="s">
        <v>10102</v>
      </c>
      <c r="H2339" s="108" t="s">
        <v>10103</v>
      </c>
    </row>
    <row r="2340" spans="1:8" x14ac:dyDescent="0.3">
      <c r="A2340" s="108" t="s">
        <v>10104</v>
      </c>
      <c r="B2340" s="108" t="s">
        <v>967</v>
      </c>
      <c r="C2340" s="108" t="s">
        <v>9999</v>
      </c>
      <c r="D2340" s="108" t="s">
        <v>969</v>
      </c>
      <c r="E2340" s="108" t="s">
        <v>970</v>
      </c>
      <c r="F2340" s="108" t="s">
        <v>10105</v>
      </c>
      <c r="G2340" s="108" t="s">
        <v>10106</v>
      </c>
      <c r="H2340" s="108" t="s">
        <v>10107</v>
      </c>
    </row>
    <row r="2341" spans="1:8" x14ac:dyDescent="0.3">
      <c r="A2341" s="108" t="s">
        <v>10108</v>
      </c>
      <c r="B2341" s="108" t="s">
        <v>967</v>
      </c>
      <c r="C2341" s="108" t="s">
        <v>9999</v>
      </c>
      <c r="D2341" s="108" t="s">
        <v>969</v>
      </c>
      <c r="E2341" s="108" t="s">
        <v>970</v>
      </c>
      <c r="F2341" s="108" t="s">
        <v>10109</v>
      </c>
      <c r="G2341" s="108" t="s">
        <v>10110</v>
      </c>
      <c r="H2341" s="108" t="s">
        <v>10111</v>
      </c>
    </row>
    <row r="2342" spans="1:8" x14ac:dyDescent="0.3">
      <c r="A2342" s="108" t="s">
        <v>10112</v>
      </c>
      <c r="B2342" s="108" t="s">
        <v>967</v>
      </c>
      <c r="C2342" s="108" t="s">
        <v>9999</v>
      </c>
      <c r="D2342" s="108" t="s">
        <v>969</v>
      </c>
      <c r="E2342" s="108" t="s">
        <v>970</v>
      </c>
      <c r="F2342" s="108" t="s">
        <v>10113</v>
      </c>
      <c r="G2342" s="108" t="s">
        <v>10114</v>
      </c>
      <c r="H2342" s="108" t="s">
        <v>10115</v>
      </c>
    </row>
    <row r="2343" spans="1:8" x14ac:dyDescent="0.3">
      <c r="A2343" s="108" t="s">
        <v>10116</v>
      </c>
      <c r="B2343" s="108" t="s">
        <v>967</v>
      </c>
      <c r="C2343" s="108" t="s">
        <v>9999</v>
      </c>
      <c r="D2343" s="108" t="s">
        <v>969</v>
      </c>
      <c r="E2343" s="108" t="s">
        <v>970</v>
      </c>
      <c r="F2343" s="108" t="s">
        <v>10117</v>
      </c>
      <c r="G2343" s="108" t="s">
        <v>10118</v>
      </c>
      <c r="H2343" s="108" t="s">
        <v>10119</v>
      </c>
    </row>
    <row r="2344" spans="1:8" x14ac:dyDescent="0.3">
      <c r="A2344" s="108" t="s">
        <v>10120</v>
      </c>
      <c r="B2344" s="108" t="s">
        <v>967</v>
      </c>
      <c r="C2344" s="108" t="s">
        <v>9999</v>
      </c>
      <c r="D2344" s="108" t="s">
        <v>969</v>
      </c>
      <c r="E2344" s="108" t="s">
        <v>970</v>
      </c>
      <c r="F2344" s="108" t="s">
        <v>10121</v>
      </c>
      <c r="G2344" s="108" t="s">
        <v>10122</v>
      </c>
      <c r="H2344" s="108" t="s">
        <v>10123</v>
      </c>
    </row>
    <row r="2345" spans="1:8" x14ac:dyDescent="0.3">
      <c r="A2345" s="108" t="s">
        <v>10124</v>
      </c>
      <c r="B2345" s="108" t="s">
        <v>967</v>
      </c>
      <c r="C2345" s="108" t="s">
        <v>9999</v>
      </c>
      <c r="D2345" s="108" t="s">
        <v>969</v>
      </c>
      <c r="E2345" s="108" t="s">
        <v>970</v>
      </c>
      <c r="F2345" s="108" t="s">
        <v>10125</v>
      </c>
      <c r="G2345" s="108" t="s">
        <v>10126</v>
      </c>
      <c r="H2345" s="108" t="s">
        <v>10127</v>
      </c>
    </row>
    <row r="2346" spans="1:8" x14ac:dyDescent="0.3">
      <c r="A2346" s="108" t="s">
        <v>10128</v>
      </c>
      <c r="B2346" s="108" t="s">
        <v>967</v>
      </c>
      <c r="C2346" s="108" t="s">
        <v>9999</v>
      </c>
      <c r="D2346" s="108" t="s">
        <v>969</v>
      </c>
      <c r="E2346" s="108" t="s">
        <v>970</v>
      </c>
      <c r="F2346" s="108" t="s">
        <v>10129</v>
      </c>
      <c r="G2346" s="108" t="s">
        <v>10130</v>
      </c>
      <c r="H2346" s="108" t="s">
        <v>10131</v>
      </c>
    </row>
    <row r="2347" spans="1:8" x14ac:dyDescent="0.3">
      <c r="A2347" s="108" t="s">
        <v>10132</v>
      </c>
      <c r="B2347" s="108" t="s">
        <v>967</v>
      </c>
      <c r="C2347" s="108" t="s">
        <v>9999</v>
      </c>
      <c r="D2347" s="108" t="s">
        <v>969</v>
      </c>
      <c r="E2347" s="108" t="s">
        <v>970</v>
      </c>
      <c r="F2347" s="108" t="s">
        <v>10133</v>
      </c>
      <c r="G2347" s="108" t="s">
        <v>10134</v>
      </c>
      <c r="H2347" s="108" t="s">
        <v>10135</v>
      </c>
    </row>
    <row r="2348" spans="1:8" x14ac:dyDescent="0.3">
      <c r="A2348" s="108" t="s">
        <v>10136</v>
      </c>
      <c r="B2348" s="108" t="s">
        <v>967</v>
      </c>
      <c r="C2348" s="108" t="s">
        <v>9999</v>
      </c>
      <c r="D2348" s="108" t="s">
        <v>969</v>
      </c>
      <c r="E2348" s="108" t="s">
        <v>970</v>
      </c>
      <c r="F2348" s="108" t="s">
        <v>10137</v>
      </c>
      <c r="G2348" s="108" t="s">
        <v>10138</v>
      </c>
      <c r="H2348" s="108" t="s">
        <v>10139</v>
      </c>
    </row>
    <row r="2349" spans="1:8" x14ac:dyDescent="0.3">
      <c r="A2349" s="108" t="s">
        <v>10140</v>
      </c>
      <c r="B2349" s="108" t="s">
        <v>967</v>
      </c>
      <c r="C2349" s="108" t="s">
        <v>9999</v>
      </c>
      <c r="D2349" s="108" t="s">
        <v>969</v>
      </c>
      <c r="E2349" s="108" t="s">
        <v>970</v>
      </c>
      <c r="F2349" s="108" t="s">
        <v>10141</v>
      </c>
      <c r="G2349" s="108" t="s">
        <v>10142</v>
      </c>
      <c r="H2349" s="108" t="s">
        <v>10143</v>
      </c>
    </row>
    <row r="2350" spans="1:8" x14ac:dyDescent="0.3">
      <c r="A2350" s="108" t="s">
        <v>10144</v>
      </c>
      <c r="B2350" s="108" t="s">
        <v>967</v>
      </c>
      <c r="C2350" s="108" t="s">
        <v>9999</v>
      </c>
      <c r="D2350" s="108" t="s">
        <v>969</v>
      </c>
      <c r="E2350" s="108" t="s">
        <v>970</v>
      </c>
      <c r="F2350" s="108" t="s">
        <v>10145</v>
      </c>
      <c r="G2350" s="108" t="s">
        <v>10146</v>
      </c>
      <c r="H2350" s="108" t="s">
        <v>10147</v>
      </c>
    </row>
    <row r="2351" spans="1:8" x14ac:dyDescent="0.3">
      <c r="A2351" s="108" t="s">
        <v>10148</v>
      </c>
      <c r="B2351" s="108" t="s">
        <v>967</v>
      </c>
      <c r="C2351" s="108" t="s">
        <v>9999</v>
      </c>
      <c r="D2351" s="108" t="s">
        <v>969</v>
      </c>
      <c r="E2351" s="108" t="s">
        <v>970</v>
      </c>
      <c r="F2351" s="108" t="s">
        <v>10149</v>
      </c>
      <c r="G2351" s="108" t="s">
        <v>10150</v>
      </c>
      <c r="H2351" s="108" t="s">
        <v>10151</v>
      </c>
    </row>
    <row r="2352" spans="1:8" x14ac:dyDescent="0.3">
      <c r="A2352" s="108" t="s">
        <v>10152</v>
      </c>
      <c r="B2352" s="108" t="s">
        <v>967</v>
      </c>
      <c r="C2352" s="108" t="s">
        <v>9999</v>
      </c>
      <c r="D2352" s="108" t="s">
        <v>969</v>
      </c>
      <c r="E2352" s="108" t="s">
        <v>970</v>
      </c>
      <c r="F2352" s="108" t="s">
        <v>10153</v>
      </c>
      <c r="G2352" s="108" t="s">
        <v>10154</v>
      </c>
      <c r="H2352" s="108" t="s">
        <v>10155</v>
      </c>
    </row>
    <row r="2353" spans="1:8" x14ac:dyDescent="0.3">
      <c r="A2353" s="108" t="s">
        <v>10156</v>
      </c>
      <c r="B2353" s="108" t="s">
        <v>967</v>
      </c>
      <c r="C2353" s="108" t="s">
        <v>9999</v>
      </c>
      <c r="D2353" s="108" t="s">
        <v>969</v>
      </c>
      <c r="E2353" s="108" t="s">
        <v>970</v>
      </c>
      <c r="F2353" s="108" t="s">
        <v>10157</v>
      </c>
      <c r="G2353" s="108" t="s">
        <v>10158</v>
      </c>
      <c r="H2353" s="108" t="s">
        <v>10159</v>
      </c>
    </row>
    <row r="2354" spans="1:8" x14ac:dyDescent="0.3">
      <c r="A2354" s="108" t="s">
        <v>10160</v>
      </c>
      <c r="B2354" s="108" t="s">
        <v>967</v>
      </c>
      <c r="C2354" s="108" t="s">
        <v>9999</v>
      </c>
      <c r="D2354" s="108" t="s">
        <v>969</v>
      </c>
      <c r="E2354" s="108" t="s">
        <v>970</v>
      </c>
      <c r="F2354" s="108" t="s">
        <v>10161</v>
      </c>
      <c r="G2354" s="108" t="s">
        <v>10162</v>
      </c>
      <c r="H2354" s="108" t="s">
        <v>10163</v>
      </c>
    </row>
    <row r="2355" spans="1:8" x14ac:dyDescent="0.3">
      <c r="A2355" s="108" t="s">
        <v>10164</v>
      </c>
      <c r="B2355" s="108" t="s">
        <v>967</v>
      </c>
      <c r="C2355" s="108" t="s">
        <v>9999</v>
      </c>
      <c r="D2355" s="108" t="s">
        <v>969</v>
      </c>
      <c r="E2355" s="108" t="s">
        <v>970</v>
      </c>
      <c r="F2355" s="108" t="s">
        <v>10165</v>
      </c>
      <c r="G2355" s="108" t="s">
        <v>10166</v>
      </c>
      <c r="H2355" s="108" t="s">
        <v>10167</v>
      </c>
    </row>
    <row r="2356" spans="1:8" x14ac:dyDescent="0.3">
      <c r="A2356" s="108" t="s">
        <v>10168</v>
      </c>
      <c r="B2356" s="108" t="s">
        <v>967</v>
      </c>
      <c r="C2356" s="108" t="s">
        <v>9999</v>
      </c>
      <c r="D2356" s="108" t="s">
        <v>969</v>
      </c>
      <c r="E2356" s="108" t="s">
        <v>970</v>
      </c>
      <c r="F2356" s="108" t="s">
        <v>10169</v>
      </c>
      <c r="G2356" s="108" t="s">
        <v>10170</v>
      </c>
      <c r="H2356" s="108" t="s">
        <v>10171</v>
      </c>
    </row>
    <row r="2357" spans="1:8" x14ac:dyDescent="0.3">
      <c r="A2357" s="108" t="s">
        <v>10172</v>
      </c>
      <c r="B2357" s="108" t="s">
        <v>967</v>
      </c>
      <c r="C2357" s="108" t="s">
        <v>9999</v>
      </c>
      <c r="D2357" s="108" t="s">
        <v>969</v>
      </c>
      <c r="E2357" s="108" t="s">
        <v>970</v>
      </c>
      <c r="F2357" s="108" t="s">
        <v>10173</v>
      </c>
      <c r="G2357" s="108" t="s">
        <v>10174</v>
      </c>
      <c r="H2357" s="108" t="s">
        <v>10175</v>
      </c>
    </row>
    <row r="2358" spans="1:8" x14ac:dyDescent="0.3">
      <c r="A2358" s="108" t="s">
        <v>10176</v>
      </c>
      <c r="B2358" s="108" t="s">
        <v>967</v>
      </c>
      <c r="C2358" s="108" t="s">
        <v>9999</v>
      </c>
      <c r="D2358" s="108" t="s">
        <v>969</v>
      </c>
      <c r="E2358" s="108" t="s">
        <v>970</v>
      </c>
      <c r="F2358" s="108" t="s">
        <v>10177</v>
      </c>
      <c r="G2358" s="108" t="s">
        <v>10178</v>
      </c>
      <c r="H2358" s="108" t="s">
        <v>10179</v>
      </c>
    </row>
    <row r="2359" spans="1:8" x14ac:dyDescent="0.3">
      <c r="A2359" s="108" t="s">
        <v>10180</v>
      </c>
      <c r="B2359" s="108" t="s">
        <v>967</v>
      </c>
      <c r="C2359" s="108" t="s">
        <v>9999</v>
      </c>
      <c r="D2359" s="108" t="s">
        <v>1880</v>
      </c>
      <c r="E2359" s="108" t="s">
        <v>970</v>
      </c>
      <c r="F2359" s="108" t="s">
        <v>10181</v>
      </c>
      <c r="G2359" s="108" t="s">
        <v>10182</v>
      </c>
      <c r="H2359" s="108" t="s">
        <v>10183</v>
      </c>
    </row>
    <row r="2360" spans="1:8" x14ac:dyDescent="0.3">
      <c r="A2360" s="108" t="s">
        <v>10184</v>
      </c>
      <c r="B2360" s="108" t="s">
        <v>967</v>
      </c>
      <c r="C2360" s="108" t="s">
        <v>9999</v>
      </c>
      <c r="D2360" s="108" t="s">
        <v>1880</v>
      </c>
      <c r="E2360" s="108" t="s">
        <v>970</v>
      </c>
      <c r="F2360" s="108" t="s">
        <v>10185</v>
      </c>
      <c r="G2360" s="108" t="s">
        <v>10186</v>
      </c>
      <c r="H2360" s="108" t="s">
        <v>10187</v>
      </c>
    </row>
    <row r="2361" spans="1:8" x14ac:dyDescent="0.3">
      <c r="A2361" s="108" t="s">
        <v>10188</v>
      </c>
      <c r="B2361" s="108" t="s">
        <v>967</v>
      </c>
      <c r="C2361" s="108" t="s">
        <v>9999</v>
      </c>
      <c r="D2361" s="108" t="s">
        <v>1880</v>
      </c>
      <c r="E2361" s="108" t="s">
        <v>970</v>
      </c>
      <c r="F2361" s="108" t="s">
        <v>10189</v>
      </c>
      <c r="G2361" s="108" t="s">
        <v>10190</v>
      </c>
      <c r="H2361" s="108" t="s">
        <v>10026</v>
      </c>
    </row>
    <row r="2362" spans="1:8" x14ac:dyDescent="0.3">
      <c r="A2362" s="108" t="s">
        <v>10191</v>
      </c>
      <c r="B2362" s="108" t="s">
        <v>967</v>
      </c>
      <c r="C2362" s="108" t="s">
        <v>9999</v>
      </c>
      <c r="D2362" s="108" t="s">
        <v>1880</v>
      </c>
      <c r="E2362" s="108" t="s">
        <v>970</v>
      </c>
      <c r="F2362" s="108" t="s">
        <v>10192</v>
      </c>
      <c r="G2362" s="108" t="s">
        <v>10193</v>
      </c>
      <c r="H2362" s="108" t="s">
        <v>10194</v>
      </c>
    </row>
    <row r="2363" spans="1:8" x14ac:dyDescent="0.3">
      <c r="A2363" s="108" t="s">
        <v>10195</v>
      </c>
      <c r="B2363" s="108" t="s">
        <v>967</v>
      </c>
      <c r="C2363" s="108" t="s">
        <v>9999</v>
      </c>
      <c r="D2363" s="108" t="s">
        <v>1880</v>
      </c>
      <c r="E2363" s="108" t="s">
        <v>970</v>
      </c>
      <c r="F2363" s="108" t="s">
        <v>10196</v>
      </c>
      <c r="G2363" s="108" t="s">
        <v>10197</v>
      </c>
      <c r="H2363" s="108" t="s">
        <v>10198</v>
      </c>
    </row>
    <row r="2364" spans="1:8" x14ac:dyDescent="0.3">
      <c r="A2364" s="108" t="s">
        <v>10199</v>
      </c>
      <c r="B2364" s="108" t="s">
        <v>967</v>
      </c>
      <c r="C2364" s="108" t="s">
        <v>9999</v>
      </c>
      <c r="D2364" s="108" t="s">
        <v>1880</v>
      </c>
      <c r="E2364" s="108" t="s">
        <v>970</v>
      </c>
      <c r="F2364" s="108" t="s">
        <v>10200</v>
      </c>
      <c r="G2364" s="108" t="s">
        <v>10201</v>
      </c>
      <c r="H2364" s="108" t="s">
        <v>10202</v>
      </c>
    </row>
    <row r="2365" spans="1:8" x14ac:dyDescent="0.3">
      <c r="A2365" s="108" t="s">
        <v>10203</v>
      </c>
      <c r="B2365" s="108" t="s">
        <v>967</v>
      </c>
      <c r="C2365" s="108" t="s">
        <v>9999</v>
      </c>
      <c r="D2365" s="108" t="s">
        <v>1880</v>
      </c>
      <c r="E2365" s="108" t="s">
        <v>970</v>
      </c>
      <c r="F2365" s="108" t="s">
        <v>10204</v>
      </c>
      <c r="G2365" s="108" t="s">
        <v>10205</v>
      </c>
      <c r="H2365" s="108" t="s">
        <v>10206</v>
      </c>
    </row>
    <row r="2366" spans="1:8" x14ac:dyDescent="0.3">
      <c r="A2366" s="108" t="s">
        <v>10207</v>
      </c>
      <c r="B2366" s="108" t="s">
        <v>967</v>
      </c>
      <c r="C2366" s="108" t="s">
        <v>9999</v>
      </c>
      <c r="D2366" s="108" t="s">
        <v>1880</v>
      </c>
      <c r="E2366" s="108" t="s">
        <v>970</v>
      </c>
      <c r="F2366" s="108" t="s">
        <v>10208</v>
      </c>
      <c r="G2366" s="108" t="s">
        <v>10209</v>
      </c>
      <c r="H2366" s="108" t="s">
        <v>10210</v>
      </c>
    </row>
    <row r="2367" spans="1:8" x14ac:dyDescent="0.3">
      <c r="A2367" s="108" t="s">
        <v>10211</v>
      </c>
      <c r="B2367" s="108" t="s">
        <v>967</v>
      </c>
      <c r="C2367" s="108" t="s">
        <v>9999</v>
      </c>
      <c r="D2367" s="108" t="s">
        <v>1880</v>
      </c>
      <c r="E2367" s="108" t="s">
        <v>970</v>
      </c>
      <c r="F2367" s="108" t="s">
        <v>10212</v>
      </c>
      <c r="G2367" s="108" t="s">
        <v>10213</v>
      </c>
      <c r="H2367" s="108" t="s">
        <v>10214</v>
      </c>
    </row>
    <row r="2368" spans="1:8" x14ac:dyDescent="0.3">
      <c r="A2368" s="108" t="s">
        <v>10215</v>
      </c>
      <c r="B2368" s="108" t="s">
        <v>967</v>
      </c>
      <c r="C2368" s="108" t="s">
        <v>9999</v>
      </c>
      <c r="D2368" s="108" t="s">
        <v>1880</v>
      </c>
      <c r="E2368" s="108" t="s">
        <v>970</v>
      </c>
      <c r="F2368" s="108" t="s">
        <v>10216</v>
      </c>
      <c r="G2368" s="108" t="s">
        <v>10217</v>
      </c>
      <c r="H2368" s="108" t="s">
        <v>10218</v>
      </c>
    </row>
    <row r="2369" spans="1:8" x14ac:dyDescent="0.3">
      <c r="A2369" s="108" t="s">
        <v>10219</v>
      </c>
      <c r="B2369" s="108" t="s">
        <v>967</v>
      </c>
      <c r="C2369" s="108" t="s">
        <v>9999</v>
      </c>
      <c r="D2369" s="108" t="s">
        <v>1880</v>
      </c>
      <c r="E2369" s="108" t="s">
        <v>970</v>
      </c>
      <c r="F2369" s="108" t="s">
        <v>10220</v>
      </c>
      <c r="G2369" s="108" t="s">
        <v>10221</v>
      </c>
      <c r="H2369" s="108" t="s">
        <v>10222</v>
      </c>
    </row>
    <row r="2370" spans="1:8" x14ac:dyDescent="0.3">
      <c r="A2370" s="108" t="s">
        <v>10223</v>
      </c>
      <c r="B2370" s="108" t="s">
        <v>967</v>
      </c>
      <c r="C2370" s="108" t="s">
        <v>10224</v>
      </c>
      <c r="D2370" s="108" t="s">
        <v>969</v>
      </c>
      <c r="E2370" s="108" t="s">
        <v>970</v>
      </c>
      <c r="F2370" s="108" t="s">
        <v>10225</v>
      </c>
      <c r="G2370" s="108" t="s">
        <v>10226</v>
      </c>
      <c r="H2370" s="108" t="s">
        <v>10227</v>
      </c>
    </row>
    <row r="2371" spans="1:8" x14ac:dyDescent="0.3">
      <c r="A2371" s="108" t="s">
        <v>10228</v>
      </c>
      <c r="B2371" s="108" t="s">
        <v>967</v>
      </c>
      <c r="C2371" s="108" t="s">
        <v>10224</v>
      </c>
      <c r="D2371" s="108" t="s">
        <v>969</v>
      </c>
      <c r="E2371" s="108" t="s">
        <v>970</v>
      </c>
      <c r="F2371" s="108" t="s">
        <v>10229</v>
      </c>
      <c r="G2371" s="108" t="s">
        <v>10230</v>
      </c>
      <c r="H2371" s="108" t="s">
        <v>10231</v>
      </c>
    </row>
    <row r="2372" spans="1:8" x14ac:dyDescent="0.3">
      <c r="A2372" s="108" t="s">
        <v>10232</v>
      </c>
      <c r="B2372" s="108" t="s">
        <v>967</v>
      </c>
      <c r="C2372" s="108" t="s">
        <v>10224</v>
      </c>
      <c r="D2372" s="108" t="s">
        <v>969</v>
      </c>
      <c r="E2372" s="108" t="s">
        <v>970</v>
      </c>
      <c r="F2372" s="108" t="s">
        <v>10233</v>
      </c>
      <c r="G2372" s="108" t="s">
        <v>10234</v>
      </c>
      <c r="H2372" s="108" t="s">
        <v>10235</v>
      </c>
    </row>
    <row r="2373" spans="1:8" x14ac:dyDescent="0.3">
      <c r="A2373" s="108" t="s">
        <v>10236</v>
      </c>
      <c r="B2373" s="108" t="s">
        <v>967</v>
      </c>
      <c r="C2373" s="108" t="s">
        <v>10224</v>
      </c>
      <c r="D2373" s="108" t="s">
        <v>969</v>
      </c>
      <c r="E2373" s="108" t="s">
        <v>970</v>
      </c>
      <c r="F2373" s="108" t="s">
        <v>10237</v>
      </c>
      <c r="G2373" s="108" t="s">
        <v>10238</v>
      </c>
      <c r="H2373" s="108" t="s">
        <v>10239</v>
      </c>
    </row>
    <row r="2374" spans="1:8" x14ac:dyDescent="0.3">
      <c r="A2374" s="108" t="s">
        <v>10240</v>
      </c>
      <c r="B2374" s="108" t="s">
        <v>967</v>
      </c>
      <c r="C2374" s="108" t="s">
        <v>10224</v>
      </c>
      <c r="D2374" s="108" t="s">
        <v>969</v>
      </c>
      <c r="E2374" s="108" t="s">
        <v>970</v>
      </c>
      <c r="F2374" s="108" t="s">
        <v>10241</v>
      </c>
      <c r="G2374" s="108" t="s">
        <v>10242</v>
      </c>
      <c r="H2374" s="108" t="s">
        <v>10243</v>
      </c>
    </row>
    <row r="2375" spans="1:8" x14ac:dyDescent="0.3">
      <c r="A2375" s="108" t="s">
        <v>10244</v>
      </c>
      <c r="B2375" s="108" t="s">
        <v>967</v>
      </c>
      <c r="C2375" s="108" t="s">
        <v>10224</v>
      </c>
      <c r="D2375" s="108" t="s">
        <v>969</v>
      </c>
      <c r="E2375" s="108" t="s">
        <v>970</v>
      </c>
      <c r="F2375" s="108" t="s">
        <v>10245</v>
      </c>
      <c r="G2375" s="108" t="s">
        <v>10246</v>
      </c>
      <c r="H2375" s="108" t="s">
        <v>10247</v>
      </c>
    </row>
    <row r="2376" spans="1:8" x14ac:dyDescent="0.3">
      <c r="A2376" s="108" t="s">
        <v>10248</v>
      </c>
      <c r="B2376" s="108" t="s">
        <v>967</v>
      </c>
      <c r="C2376" s="108" t="s">
        <v>10224</v>
      </c>
      <c r="D2376" s="108" t="s">
        <v>969</v>
      </c>
      <c r="E2376" s="108" t="s">
        <v>970</v>
      </c>
      <c r="F2376" s="108" t="s">
        <v>10249</v>
      </c>
      <c r="G2376" s="108" t="s">
        <v>10250</v>
      </c>
      <c r="H2376" s="108" t="s">
        <v>10251</v>
      </c>
    </row>
    <row r="2377" spans="1:8" x14ac:dyDescent="0.3">
      <c r="A2377" s="108" t="s">
        <v>10252</v>
      </c>
      <c r="B2377" s="108" t="s">
        <v>967</v>
      </c>
      <c r="C2377" s="108" t="s">
        <v>10224</v>
      </c>
      <c r="D2377" s="108" t="s">
        <v>969</v>
      </c>
      <c r="E2377" s="108" t="s">
        <v>970</v>
      </c>
      <c r="F2377" s="108" t="s">
        <v>10253</v>
      </c>
      <c r="G2377" s="108" t="s">
        <v>10254</v>
      </c>
      <c r="H2377" s="108" t="s">
        <v>10255</v>
      </c>
    </row>
    <row r="2378" spans="1:8" x14ac:dyDescent="0.3">
      <c r="A2378" s="108" t="s">
        <v>10256</v>
      </c>
      <c r="B2378" s="108" t="s">
        <v>967</v>
      </c>
      <c r="C2378" s="108" t="s">
        <v>10224</v>
      </c>
      <c r="D2378" s="108" t="s">
        <v>969</v>
      </c>
      <c r="E2378" s="108" t="s">
        <v>970</v>
      </c>
      <c r="F2378" s="108" t="s">
        <v>10257</v>
      </c>
      <c r="G2378" s="108" t="s">
        <v>10258</v>
      </c>
      <c r="H2378" s="108" t="s">
        <v>10259</v>
      </c>
    </row>
    <row r="2379" spans="1:8" x14ac:dyDescent="0.3">
      <c r="A2379" s="108" t="s">
        <v>10260</v>
      </c>
      <c r="B2379" s="108" t="s">
        <v>967</v>
      </c>
      <c r="C2379" s="108" t="s">
        <v>10224</v>
      </c>
      <c r="D2379" s="108" t="s">
        <v>969</v>
      </c>
      <c r="E2379" s="108" t="s">
        <v>970</v>
      </c>
      <c r="F2379" s="108" t="s">
        <v>10261</v>
      </c>
      <c r="G2379" s="108" t="s">
        <v>10262</v>
      </c>
      <c r="H2379" s="108" t="s">
        <v>10263</v>
      </c>
    </row>
    <row r="2380" spans="1:8" x14ac:dyDescent="0.3">
      <c r="A2380" s="108" t="s">
        <v>10264</v>
      </c>
      <c r="B2380" s="108" t="s">
        <v>967</v>
      </c>
      <c r="C2380" s="108" t="s">
        <v>10224</v>
      </c>
      <c r="D2380" s="108" t="s">
        <v>969</v>
      </c>
      <c r="E2380" s="108" t="s">
        <v>970</v>
      </c>
      <c r="F2380" s="108" t="s">
        <v>10265</v>
      </c>
      <c r="G2380" s="108" t="s">
        <v>10266</v>
      </c>
      <c r="H2380" s="108" t="s">
        <v>10267</v>
      </c>
    </row>
    <row r="2381" spans="1:8" x14ac:dyDescent="0.3">
      <c r="A2381" s="108" t="s">
        <v>10268</v>
      </c>
      <c r="B2381" s="108" t="s">
        <v>967</v>
      </c>
      <c r="C2381" s="108" t="s">
        <v>10224</v>
      </c>
      <c r="D2381" s="108" t="s">
        <v>969</v>
      </c>
      <c r="E2381" s="108" t="s">
        <v>970</v>
      </c>
      <c r="F2381" s="108" t="s">
        <v>10269</v>
      </c>
      <c r="G2381" s="108" t="s">
        <v>10270</v>
      </c>
      <c r="H2381" s="108" t="s">
        <v>10271</v>
      </c>
    </row>
    <row r="2382" spans="1:8" x14ac:dyDescent="0.3">
      <c r="A2382" s="108" t="s">
        <v>10272</v>
      </c>
      <c r="B2382" s="108" t="s">
        <v>967</v>
      </c>
      <c r="C2382" s="108" t="s">
        <v>10224</v>
      </c>
      <c r="D2382" s="108" t="s">
        <v>969</v>
      </c>
      <c r="E2382" s="108" t="s">
        <v>970</v>
      </c>
      <c r="F2382" s="108" t="s">
        <v>10273</v>
      </c>
      <c r="G2382" s="108" t="s">
        <v>10274</v>
      </c>
      <c r="H2382" s="108" t="s">
        <v>10275</v>
      </c>
    </row>
    <row r="2383" spans="1:8" x14ac:dyDescent="0.3">
      <c r="A2383" s="108" t="s">
        <v>10276</v>
      </c>
      <c r="B2383" s="108" t="s">
        <v>967</v>
      </c>
      <c r="C2383" s="108" t="s">
        <v>10224</v>
      </c>
      <c r="D2383" s="108" t="s">
        <v>969</v>
      </c>
      <c r="E2383" s="108" t="s">
        <v>970</v>
      </c>
      <c r="F2383" s="108" t="s">
        <v>10277</v>
      </c>
      <c r="G2383" s="108" t="s">
        <v>10278</v>
      </c>
      <c r="H2383" s="108" t="s">
        <v>10279</v>
      </c>
    </row>
    <row r="2384" spans="1:8" x14ac:dyDescent="0.3">
      <c r="A2384" s="108" t="s">
        <v>10280</v>
      </c>
      <c r="B2384" s="108" t="s">
        <v>967</v>
      </c>
      <c r="C2384" s="108" t="s">
        <v>10224</v>
      </c>
      <c r="D2384" s="108" t="s">
        <v>969</v>
      </c>
      <c r="E2384" s="108" t="s">
        <v>1123</v>
      </c>
      <c r="F2384" s="108" t="s">
        <v>10281</v>
      </c>
      <c r="G2384" s="108" t="s">
        <v>10282</v>
      </c>
      <c r="H2384" s="108" t="s">
        <v>10283</v>
      </c>
    </row>
    <row r="2385" spans="1:8" x14ac:dyDescent="0.3">
      <c r="A2385" s="108" t="s">
        <v>10284</v>
      </c>
      <c r="B2385" s="108" t="s">
        <v>967</v>
      </c>
      <c r="C2385" s="108" t="s">
        <v>10224</v>
      </c>
      <c r="D2385" s="108" t="s">
        <v>969</v>
      </c>
      <c r="E2385" s="108" t="s">
        <v>970</v>
      </c>
      <c r="F2385" s="108" t="s">
        <v>10285</v>
      </c>
      <c r="G2385" s="108" t="s">
        <v>10286</v>
      </c>
      <c r="H2385" s="108" t="s">
        <v>10287</v>
      </c>
    </row>
    <row r="2386" spans="1:8" x14ac:dyDescent="0.3">
      <c r="A2386" s="108" t="s">
        <v>10288</v>
      </c>
      <c r="B2386" s="108" t="s">
        <v>967</v>
      </c>
      <c r="C2386" s="108" t="s">
        <v>10224</v>
      </c>
      <c r="D2386" s="108" t="s">
        <v>969</v>
      </c>
      <c r="E2386" s="108" t="s">
        <v>970</v>
      </c>
      <c r="F2386" s="108" t="s">
        <v>10289</v>
      </c>
      <c r="G2386" s="108" t="s">
        <v>10290</v>
      </c>
      <c r="H2386" s="108" t="s">
        <v>10291</v>
      </c>
    </row>
    <row r="2387" spans="1:8" x14ac:dyDescent="0.3">
      <c r="A2387" s="108" t="s">
        <v>10292</v>
      </c>
      <c r="B2387" s="108" t="s">
        <v>967</v>
      </c>
      <c r="C2387" s="108" t="s">
        <v>10224</v>
      </c>
      <c r="D2387" s="108" t="s">
        <v>969</v>
      </c>
      <c r="E2387" s="108" t="s">
        <v>1123</v>
      </c>
      <c r="F2387" s="108" t="s">
        <v>10293</v>
      </c>
      <c r="G2387" s="108" t="s">
        <v>10294</v>
      </c>
      <c r="H2387" s="108" t="s">
        <v>10295</v>
      </c>
    </row>
    <row r="2388" spans="1:8" x14ac:dyDescent="0.3">
      <c r="A2388" s="108" t="s">
        <v>10296</v>
      </c>
      <c r="B2388" s="108" t="s">
        <v>967</v>
      </c>
      <c r="C2388" s="108" t="s">
        <v>10224</v>
      </c>
      <c r="D2388" s="108" t="s">
        <v>969</v>
      </c>
      <c r="E2388" s="108" t="s">
        <v>970</v>
      </c>
      <c r="F2388" s="108" t="s">
        <v>10297</v>
      </c>
      <c r="G2388" s="108" t="s">
        <v>10298</v>
      </c>
      <c r="H2388" s="108" t="s">
        <v>10299</v>
      </c>
    </row>
    <row r="2389" spans="1:8" x14ac:dyDescent="0.3">
      <c r="A2389" s="108" t="s">
        <v>10300</v>
      </c>
      <c r="B2389" s="108" t="s">
        <v>967</v>
      </c>
      <c r="C2389" s="108" t="s">
        <v>10224</v>
      </c>
      <c r="D2389" s="108" t="s">
        <v>969</v>
      </c>
      <c r="E2389" s="108" t="s">
        <v>970</v>
      </c>
      <c r="F2389" s="108" t="s">
        <v>10301</v>
      </c>
      <c r="G2389" s="108" t="s">
        <v>10302</v>
      </c>
      <c r="H2389" s="108" t="s">
        <v>10303</v>
      </c>
    </row>
    <row r="2390" spans="1:8" x14ac:dyDescent="0.3">
      <c r="A2390" s="108" t="s">
        <v>10304</v>
      </c>
      <c r="B2390" s="108" t="s">
        <v>967</v>
      </c>
      <c r="C2390" s="108" t="s">
        <v>10224</v>
      </c>
      <c r="D2390" s="108" t="s">
        <v>969</v>
      </c>
      <c r="E2390" s="108" t="s">
        <v>970</v>
      </c>
      <c r="F2390" s="108" t="s">
        <v>10305</v>
      </c>
      <c r="G2390" s="108" t="s">
        <v>10306</v>
      </c>
      <c r="H2390" s="108" t="s">
        <v>10307</v>
      </c>
    </row>
    <row r="2391" spans="1:8" x14ac:dyDescent="0.3">
      <c r="A2391" s="108" t="s">
        <v>10308</v>
      </c>
      <c r="B2391" s="108" t="s">
        <v>967</v>
      </c>
      <c r="C2391" s="108" t="s">
        <v>10224</v>
      </c>
      <c r="D2391" s="108" t="s">
        <v>969</v>
      </c>
      <c r="E2391" s="108" t="s">
        <v>970</v>
      </c>
      <c r="F2391" s="108" t="s">
        <v>10309</v>
      </c>
      <c r="G2391" s="108" t="s">
        <v>10310</v>
      </c>
      <c r="H2391" s="108" t="s">
        <v>10311</v>
      </c>
    </row>
    <row r="2392" spans="1:8" x14ac:dyDescent="0.3">
      <c r="A2392" s="108" t="s">
        <v>10312</v>
      </c>
      <c r="B2392" s="108" t="s">
        <v>967</v>
      </c>
      <c r="C2392" s="108" t="s">
        <v>10224</v>
      </c>
      <c r="D2392" s="108" t="s">
        <v>969</v>
      </c>
      <c r="E2392" s="108" t="s">
        <v>1123</v>
      </c>
      <c r="F2392" s="108" t="s">
        <v>10313</v>
      </c>
      <c r="G2392" s="108" t="s">
        <v>10314</v>
      </c>
      <c r="H2392" s="108" t="s">
        <v>10315</v>
      </c>
    </row>
    <row r="2393" spans="1:8" x14ac:dyDescent="0.3">
      <c r="A2393" s="108" t="s">
        <v>10316</v>
      </c>
      <c r="B2393" s="108" t="s">
        <v>967</v>
      </c>
      <c r="C2393" s="108" t="s">
        <v>10224</v>
      </c>
      <c r="D2393" s="108" t="s">
        <v>969</v>
      </c>
      <c r="E2393" s="108" t="s">
        <v>970</v>
      </c>
      <c r="F2393" s="108" t="s">
        <v>10317</v>
      </c>
      <c r="G2393" s="108" t="s">
        <v>10318</v>
      </c>
      <c r="H2393" s="108" t="s">
        <v>10319</v>
      </c>
    </row>
    <row r="2394" spans="1:8" x14ac:dyDescent="0.3">
      <c r="A2394" s="108" t="s">
        <v>10320</v>
      </c>
      <c r="B2394" s="108" t="s">
        <v>967</v>
      </c>
      <c r="C2394" s="108" t="s">
        <v>10224</v>
      </c>
      <c r="D2394" s="108" t="s">
        <v>969</v>
      </c>
      <c r="E2394" s="108" t="s">
        <v>970</v>
      </c>
      <c r="F2394" s="108" t="s">
        <v>10321</v>
      </c>
      <c r="G2394" s="108" t="s">
        <v>10322</v>
      </c>
      <c r="H2394" s="108" t="s">
        <v>10323</v>
      </c>
    </row>
    <row r="2395" spans="1:8" x14ac:dyDescent="0.3">
      <c r="A2395" s="108" t="s">
        <v>10324</v>
      </c>
      <c r="B2395" s="108" t="s">
        <v>967</v>
      </c>
      <c r="C2395" s="108" t="s">
        <v>10224</v>
      </c>
      <c r="D2395" s="108" t="s">
        <v>969</v>
      </c>
      <c r="E2395" s="108" t="s">
        <v>970</v>
      </c>
      <c r="F2395" s="108" t="s">
        <v>10325</v>
      </c>
      <c r="G2395" s="108" t="s">
        <v>10326</v>
      </c>
      <c r="H2395" s="108" t="s">
        <v>10327</v>
      </c>
    </row>
    <row r="2396" spans="1:8" x14ac:dyDescent="0.3">
      <c r="A2396" s="108" t="s">
        <v>10328</v>
      </c>
      <c r="B2396" s="108" t="s">
        <v>967</v>
      </c>
      <c r="C2396" s="108" t="s">
        <v>10224</v>
      </c>
      <c r="D2396" s="108" t="s">
        <v>969</v>
      </c>
      <c r="E2396" s="108" t="s">
        <v>970</v>
      </c>
      <c r="F2396" s="108" t="s">
        <v>10329</v>
      </c>
      <c r="G2396" s="108" t="s">
        <v>10330</v>
      </c>
      <c r="H2396" s="108" t="s">
        <v>10331</v>
      </c>
    </row>
    <row r="2397" spans="1:8" x14ac:dyDescent="0.3">
      <c r="A2397" s="108" t="s">
        <v>10332</v>
      </c>
      <c r="B2397" s="108" t="s">
        <v>967</v>
      </c>
      <c r="C2397" s="108" t="s">
        <v>10224</v>
      </c>
      <c r="D2397" s="108" t="s">
        <v>969</v>
      </c>
      <c r="E2397" s="108" t="s">
        <v>970</v>
      </c>
      <c r="F2397" s="108" t="s">
        <v>10333</v>
      </c>
      <c r="G2397" s="108" t="s">
        <v>10334</v>
      </c>
      <c r="H2397" s="108" t="s">
        <v>10283</v>
      </c>
    </row>
    <row r="2398" spans="1:8" x14ac:dyDescent="0.3">
      <c r="A2398" s="108" t="s">
        <v>10335</v>
      </c>
      <c r="B2398" s="108" t="s">
        <v>967</v>
      </c>
      <c r="C2398" s="108" t="s">
        <v>10224</v>
      </c>
      <c r="D2398" s="108" t="s">
        <v>1880</v>
      </c>
      <c r="E2398" s="108" t="s">
        <v>970</v>
      </c>
      <c r="F2398" s="108" t="s">
        <v>10336</v>
      </c>
      <c r="G2398" s="108" t="s">
        <v>10337</v>
      </c>
      <c r="H2398" s="108" t="s">
        <v>10227</v>
      </c>
    </row>
    <row r="2399" spans="1:8" x14ac:dyDescent="0.3">
      <c r="A2399" s="108" t="s">
        <v>10338</v>
      </c>
      <c r="B2399" s="108" t="s">
        <v>967</v>
      </c>
      <c r="C2399" s="108" t="s">
        <v>10224</v>
      </c>
      <c r="D2399" s="108" t="s">
        <v>1880</v>
      </c>
      <c r="E2399" s="108" t="s">
        <v>970</v>
      </c>
      <c r="F2399" s="108" t="s">
        <v>10339</v>
      </c>
      <c r="G2399" s="108" t="s">
        <v>10340</v>
      </c>
      <c r="H2399" s="108" t="s">
        <v>10341</v>
      </c>
    </row>
    <row r="2400" spans="1:8" x14ac:dyDescent="0.3">
      <c r="A2400" s="108" t="s">
        <v>10342</v>
      </c>
      <c r="B2400" s="108" t="s">
        <v>967</v>
      </c>
      <c r="C2400" s="108" t="s">
        <v>10224</v>
      </c>
      <c r="D2400" s="108" t="s">
        <v>1880</v>
      </c>
      <c r="E2400" s="108" t="s">
        <v>970</v>
      </c>
      <c r="F2400" s="108" t="s">
        <v>10343</v>
      </c>
      <c r="G2400" s="108" t="s">
        <v>10344</v>
      </c>
      <c r="H2400" s="108" t="s">
        <v>10345</v>
      </c>
    </row>
    <row r="2401" spans="1:8" x14ac:dyDescent="0.3">
      <c r="A2401" s="108" t="s">
        <v>10346</v>
      </c>
      <c r="B2401" s="108" t="s">
        <v>967</v>
      </c>
      <c r="C2401" s="108" t="s">
        <v>10224</v>
      </c>
      <c r="D2401" s="108" t="s">
        <v>1880</v>
      </c>
      <c r="E2401" s="108" t="s">
        <v>970</v>
      </c>
      <c r="F2401" s="108" t="s">
        <v>10347</v>
      </c>
      <c r="G2401" s="108" t="s">
        <v>10348</v>
      </c>
      <c r="H2401" s="108" t="s">
        <v>10227</v>
      </c>
    </row>
    <row r="2402" spans="1:8" x14ac:dyDescent="0.3">
      <c r="A2402" s="108" t="s">
        <v>10349</v>
      </c>
      <c r="B2402" s="108" t="s">
        <v>967</v>
      </c>
      <c r="C2402" s="108" t="s">
        <v>10224</v>
      </c>
      <c r="D2402" s="108" t="s">
        <v>1880</v>
      </c>
      <c r="E2402" s="108" t="s">
        <v>970</v>
      </c>
      <c r="F2402" s="108" t="s">
        <v>10350</v>
      </c>
      <c r="G2402" s="108" t="s">
        <v>10351</v>
      </c>
      <c r="H2402" s="108" t="s">
        <v>10352</v>
      </c>
    </row>
    <row r="2403" spans="1:8" x14ac:dyDescent="0.3">
      <c r="A2403" s="108" t="s">
        <v>10353</v>
      </c>
      <c r="B2403" s="108" t="s">
        <v>967</v>
      </c>
      <c r="C2403" s="108" t="s">
        <v>10224</v>
      </c>
      <c r="D2403" s="108" t="s">
        <v>1880</v>
      </c>
      <c r="E2403" s="108" t="s">
        <v>970</v>
      </c>
      <c r="F2403" s="108" t="s">
        <v>10354</v>
      </c>
      <c r="G2403" s="108" t="s">
        <v>10355</v>
      </c>
      <c r="H2403" s="108" t="s">
        <v>10356</v>
      </c>
    </row>
    <row r="2404" spans="1:8" x14ac:dyDescent="0.3">
      <c r="A2404" s="108" t="s">
        <v>10357</v>
      </c>
      <c r="B2404" s="108" t="s">
        <v>967</v>
      </c>
      <c r="C2404" s="108" t="s">
        <v>10224</v>
      </c>
      <c r="D2404" s="108" t="s">
        <v>1880</v>
      </c>
      <c r="E2404" s="108" t="s">
        <v>970</v>
      </c>
      <c r="F2404" s="108" t="s">
        <v>10358</v>
      </c>
      <c r="G2404" s="108" t="s">
        <v>10359</v>
      </c>
      <c r="H2404" s="108" t="s">
        <v>10360</v>
      </c>
    </row>
    <row r="2405" spans="1:8" x14ac:dyDescent="0.3">
      <c r="A2405" s="108" t="s">
        <v>10361</v>
      </c>
      <c r="B2405" s="108" t="s">
        <v>967</v>
      </c>
      <c r="C2405" s="108" t="s">
        <v>10224</v>
      </c>
      <c r="D2405" s="108" t="s">
        <v>1880</v>
      </c>
      <c r="E2405" s="108" t="s">
        <v>970</v>
      </c>
      <c r="F2405" s="108" t="s">
        <v>10362</v>
      </c>
      <c r="G2405" s="108" t="s">
        <v>10363</v>
      </c>
      <c r="H2405" s="108" t="s">
        <v>10364</v>
      </c>
    </row>
    <row r="2406" spans="1:8" x14ac:dyDescent="0.3">
      <c r="A2406" s="108" t="s">
        <v>10365</v>
      </c>
      <c r="B2406" s="108" t="s">
        <v>967</v>
      </c>
      <c r="C2406" s="108" t="s">
        <v>10366</v>
      </c>
      <c r="D2406" s="108" t="s">
        <v>969</v>
      </c>
      <c r="E2406" s="108" t="s">
        <v>970</v>
      </c>
      <c r="F2406" s="108" t="s">
        <v>10367</v>
      </c>
      <c r="G2406" s="108" t="s">
        <v>10368</v>
      </c>
      <c r="H2406" s="108" t="s">
        <v>10369</v>
      </c>
    </row>
    <row r="2407" spans="1:8" x14ac:dyDescent="0.3">
      <c r="A2407" s="108" t="s">
        <v>10370</v>
      </c>
      <c r="B2407" s="108" t="s">
        <v>967</v>
      </c>
      <c r="C2407" s="108" t="s">
        <v>10366</v>
      </c>
      <c r="D2407" s="108" t="s">
        <v>969</v>
      </c>
      <c r="E2407" s="108" t="s">
        <v>970</v>
      </c>
      <c r="F2407" s="108" t="s">
        <v>10371</v>
      </c>
      <c r="G2407" s="108" t="s">
        <v>10372</v>
      </c>
      <c r="H2407" s="108" t="s">
        <v>10373</v>
      </c>
    </row>
    <row r="2408" spans="1:8" x14ac:dyDescent="0.3">
      <c r="A2408" s="108" t="s">
        <v>10374</v>
      </c>
      <c r="B2408" s="108" t="s">
        <v>967</v>
      </c>
      <c r="C2408" s="108" t="s">
        <v>10366</v>
      </c>
      <c r="D2408" s="108" t="s">
        <v>969</v>
      </c>
      <c r="E2408" s="108" t="s">
        <v>970</v>
      </c>
      <c r="F2408" s="108" t="s">
        <v>10375</v>
      </c>
      <c r="G2408" s="108" t="s">
        <v>10376</v>
      </c>
      <c r="H2408" s="108" t="s">
        <v>10377</v>
      </c>
    </row>
    <row r="2409" spans="1:8" x14ac:dyDescent="0.3">
      <c r="A2409" s="108" t="s">
        <v>10378</v>
      </c>
      <c r="B2409" s="108" t="s">
        <v>967</v>
      </c>
      <c r="C2409" s="108" t="s">
        <v>10366</v>
      </c>
      <c r="D2409" s="108" t="s">
        <v>969</v>
      </c>
      <c r="E2409" s="108" t="s">
        <v>970</v>
      </c>
      <c r="F2409" s="108" t="s">
        <v>10379</v>
      </c>
      <c r="G2409" s="108" t="s">
        <v>10380</v>
      </c>
      <c r="H2409" s="108" t="s">
        <v>10381</v>
      </c>
    </row>
    <row r="2410" spans="1:8" x14ac:dyDescent="0.3">
      <c r="A2410" s="108" t="s">
        <v>10382</v>
      </c>
      <c r="B2410" s="108" t="s">
        <v>967</v>
      </c>
      <c r="C2410" s="108" t="s">
        <v>10366</v>
      </c>
      <c r="D2410" s="108" t="s">
        <v>969</v>
      </c>
      <c r="E2410" s="108" t="s">
        <v>970</v>
      </c>
      <c r="F2410" s="108" t="s">
        <v>10383</v>
      </c>
      <c r="G2410" s="108" t="s">
        <v>10384</v>
      </c>
      <c r="H2410" s="108" t="s">
        <v>10385</v>
      </c>
    </row>
    <row r="2411" spans="1:8" x14ac:dyDescent="0.3">
      <c r="A2411" s="108" t="s">
        <v>10386</v>
      </c>
      <c r="B2411" s="108" t="s">
        <v>967</v>
      </c>
      <c r="C2411" s="108" t="s">
        <v>10366</v>
      </c>
      <c r="D2411" s="108" t="s">
        <v>969</v>
      </c>
      <c r="E2411" s="108" t="s">
        <v>970</v>
      </c>
      <c r="F2411" s="108" t="s">
        <v>10387</v>
      </c>
      <c r="G2411" s="108" t="s">
        <v>10388</v>
      </c>
      <c r="H2411" s="108" t="s">
        <v>10389</v>
      </c>
    </row>
    <row r="2412" spans="1:8" x14ac:dyDescent="0.3">
      <c r="A2412" s="108" t="s">
        <v>10390</v>
      </c>
      <c r="B2412" s="108" t="s">
        <v>967</v>
      </c>
      <c r="C2412" s="108" t="s">
        <v>10366</v>
      </c>
      <c r="D2412" s="108" t="s">
        <v>969</v>
      </c>
      <c r="E2412" s="108" t="s">
        <v>970</v>
      </c>
      <c r="F2412" s="108" t="s">
        <v>10391</v>
      </c>
      <c r="G2412" s="108" t="s">
        <v>10392</v>
      </c>
      <c r="H2412" s="108" t="s">
        <v>10393</v>
      </c>
    </row>
    <row r="2413" spans="1:8" x14ac:dyDescent="0.3">
      <c r="A2413" s="108" t="s">
        <v>10394</v>
      </c>
      <c r="B2413" s="108" t="s">
        <v>967</v>
      </c>
      <c r="C2413" s="108" t="s">
        <v>10366</v>
      </c>
      <c r="D2413" s="108" t="s">
        <v>969</v>
      </c>
      <c r="E2413" s="108" t="s">
        <v>970</v>
      </c>
      <c r="F2413" s="108" t="s">
        <v>10395</v>
      </c>
      <c r="G2413" s="108" t="s">
        <v>10396</v>
      </c>
      <c r="H2413" s="108" t="s">
        <v>10397</v>
      </c>
    </row>
    <row r="2414" spans="1:8" x14ac:dyDescent="0.3">
      <c r="A2414" s="108" t="s">
        <v>10398</v>
      </c>
      <c r="B2414" s="108" t="s">
        <v>967</v>
      </c>
      <c r="C2414" s="108" t="s">
        <v>10366</v>
      </c>
      <c r="D2414" s="108" t="s">
        <v>969</v>
      </c>
      <c r="E2414" s="108" t="s">
        <v>1123</v>
      </c>
      <c r="F2414" s="108" t="s">
        <v>10399</v>
      </c>
      <c r="G2414" s="108" t="s">
        <v>10400</v>
      </c>
      <c r="H2414" s="108" t="s">
        <v>10401</v>
      </c>
    </row>
    <row r="2415" spans="1:8" x14ac:dyDescent="0.3">
      <c r="A2415" s="108" t="s">
        <v>10403</v>
      </c>
      <c r="B2415" s="108" t="s">
        <v>967</v>
      </c>
      <c r="C2415" s="108" t="s">
        <v>10366</v>
      </c>
      <c r="D2415" s="108" t="s">
        <v>969</v>
      </c>
      <c r="E2415" s="108" t="s">
        <v>1123</v>
      </c>
      <c r="F2415" s="108" t="s">
        <v>10404</v>
      </c>
      <c r="G2415" s="108" t="s">
        <v>10405</v>
      </c>
      <c r="H2415" s="108" t="s">
        <v>10406</v>
      </c>
    </row>
    <row r="2416" spans="1:8" x14ac:dyDescent="0.3">
      <c r="A2416" s="108" t="s">
        <v>10407</v>
      </c>
      <c r="B2416" s="108" t="s">
        <v>967</v>
      </c>
      <c r="C2416" s="108" t="s">
        <v>10366</v>
      </c>
      <c r="D2416" s="108" t="s">
        <v>969</v>
      </c>
      <c r="E2416" s="108" t="s">
        <v>1123</v>
      </c>
      <c r="F2416" s="108" t="s">
        <v>10408</v>
      </c>
      <c r="G2416" s="108" t="s">
        <v>10409</v>
      </c>
      <c r="H2416" s="108" t="s">
        <v>10410</v>
      </c>
    </row>
    <row r="2417" spans="1:8" x14ac:dyDescent="0.3">
      <c r="A2417" s="108" t="s">
        <v>10411</v>
      </c>
      <c r="B2417" s="108" t="s">
        <v>967</v>
      </c>
      <c r="C2417" s="108" t="s">
        <v>10366</v>
      </c>
      <c r="D2417" s="108" t="s">
        <v>969</v>
      </c>
      <c r="E2417" s="108" t="s">
        <v>970</v>
      </c>
      <c r="F2417" s="108" t="s">
        <v>10412</v>
      </c>
      <c r="G2417" s="108" t="s">
        <v>10413</v>
      </c>
      <c r="H2417" s="108" t="s">
        <v>10414</v>
      </c>
    </row>
    <row r="2418" spans="1:8" x14ac:dyDescent="0.3">
      <c r="A2418" s="108" t="s">
        <v>10415</v>
      </c>
      <c r="B2418" s="108" t="s">
        <v>967</v>
      </c>
      <c r="C2418" s="108" t="s">
        <v>10366</v>
      </c>
      <c r="D2418" s="108" t="s">
        <v>969</v>
      </c>
      <c r="E2418" s="108" t="s">
        <v>970</v>
      </c>
      <c r="F2418" s="108" t="s">
        <v>10416</v>
      </c>
      <c r="G2418" s="108" t="s">
        <v>10417</v>
      </c>
      <c r="H2418" s="108" t="s">
        <v>10418</v>
      </c>
    </row>
    <row r="2419" spans="1:8" x14ac:dyDescent="0.3">
      <c r="A2419" s="108" t="s">
        <v>10419</v>
      </c>
      <c r="B2419" s="108" t="s">
        <v>967</v>
      </c>
      <c r="C2419" s="108" t="s">
        <v>10366</v>
      </c>
      <c r="D2419" s="108" t="s">
        <v>969</v>
      </c>
      <c r="E2419" s="108" t="s">
        <v>970</v>
      </c>
      <c r="F2419" s="108" t="s">
        <v>10420</v>
      </c>
      <c r="G2419" s="108" t="s">
        <v>10421</v>
      </c>
      <c r="H2419" s="108" t="s">
        <v>10422</v>
      </c>
    </row>
    <row r="2420" spans="1:8" x14ac:dyDescent="0.3">
      <c r="A2420" s="108" t="s">
        <v>10423</v>
      </c>
      <c r="B2420" s="108" t="s">
        <v>967</v>
      </c>
      <c r="C2420" s="108" t="s">
        <v>10366</v>
      </c>
      <c r="D2420" s="108" t="s">
        <v>969</v>
      </c>
      <c r="E2420" s="108" t="s">
        <v>970</v>
      </c>
      <c r="F2420" s="108" t="s">
        <v>10424</v>
      </c>
      <c r="G2420" s="108" t="s">
        <v>10425</v>
      </c>
      <c r="H2420" s="108" t="s">
        <v>10426</v>
      </c>
    </row>
    <row r="2421" spans="1:8" x14ac:dyDescent="0.3">
      <c r="A2421" s="108" t="s">
        <v>10427</v>
      </c>
      <c r="B2421" s="108" t="s">
        <v>967</v>
      </c>
      <c r="C2421" s="108" t="s">
        <v>10366</v>
      </c>
      <c r="D2421" s="108" t="s">
        <v>969</v>
      </c>
      <c r="E2421" s="108" t="s">
        <v>970</v>
      </c>
      <c r="F2421" s="108" t="s">
        <v>10428</v>
      </c>
      <c r="G2421" s="108" t="s">
        <v>10429</v>
      </c>
      <c r="H2421" s="108" t="s">
        <v>10430</v>
      </c>
    </row>
    <row r="2422" spans="1:8" x14ac:dyDescent="0.3">
      <c r="A2422" s="108" t="s">
        <v>10431</v>
      </c>
      <c r="B2422" s="108" t="s">
        <v>967</v>
      </c>
      <c r="C2422" s="108" t="s">
        <v>10366</v>
      </c>
      <c r="D2422" s="108" t="s">
        <v>969</v>
      </c>
      <c r="E2422" s="108" t="s">
        <v>970</v>
      </c>
      <c r="F2422" s="108" t="s">
        <v>10432</v>
      </c>
      <c r="G2422" s="108" t="s">
        <v>10433</v>
      </c>
      <c r="H2422" s="108" t="s">
        <v>10434</v>
      </c>
    </row>
    <row r="2423" spans="1:8" x14ac:dyDescent="0.3">
      <c r="A2423" s="108" t="s">
        <v>10435</v>
      </c>
      <c r="B2423" s="108" t="s">
        <v>967</v>
      </c>
      <c r="C2423" s="108" t="s">
        <v>10366</v>
      </c>
      <c r="D2423" s="108" t="s">
        <v>969</v>
      </c>
      <c r="E2423" s="108" t="s">
        <v>970</v>
      </c>
      <c r="F2423" s="108" t="s">
        <v>10436</v>
      </c>
      <c r="G2423" s="108" t="s">
        <v>10437</v>
      </c>
      <c r="H2423" s="108" t="s">
        <v>10438</v>
      </c>
    </row>
    <row r="2424" spans="1:8" x14ac:dyDescent="0.3">
      <c r="A2424" s="108" t="s">
        <v>10439</v>
      </c>
      <c r="B2424" s="108" t="s">
        <v>967</v>
      </c>
      <c r="C2424" s="108" t="s">
        <v>10366</v>
      </c>
      <c r="D2424" s="108" t="s">
        <v>969</v>
      </c>
      <c r="E2424" s="108" t="s">
        <v>970</v>
      </c>
      <c r="F2424" s="108" t="s">
        <v>10440</v>
      </c>
      <c r="G2424" s="108" t="s">
        <v>10441</v>
      </c>
      <c r="H2424" s="108" t="s">
        <v>10442</v>
      </c>
    </row>
    <row r="2425" spans="1:8" x14ac:dyDescent="0.3">
      <c r="A2425" s="108" t="s">
        <v>10443</v>
      </c>
      <c r="B2425" s="108" t="s">
        <v>967</v>
      </c>
      <c r="C2425" s="108" t="s">
        <v>10366</v>
      </c>
      <c r="D2425" s="108" t="s">
        <v>969</v>
      </c>
      <c r="E2425" s="108" t="s">
        <v>970</v>
      </c>
      <c r="F2425" s="108" t="s">
        <v>10444</v>
      </c>
      <c r="G2425" s="108" t="s">
        <v>10445</v>
      </c>
      <c r="H2425" s="108" t="s">
        <v>10446</v>
      </c>
    </row>
    <row r="2426" spans="1:8" x14ac:dyDescent="0.3">
      <c r="A2426" s="108" t="s">
        <v>10447</v>
      </c>
      <c r="B2426" s="108" t="s">
        <v>967</v>
      </c>
      <c r="C2426" s="108" t="s">
        <v>10366</v>
      </c>
      <c r="D2426" s="108" t="s">
        <v>969</v>
      </c>
      <c r="E2426" s="108" t="s">
        <v>970</v>
      </c>
      <c r="F2426" s="108" t="s">
        <v>10448</v>
      </c>
      <c r="G2426" s="108" t="s">
        <v>10449</v>
      </c>
      <c r="H2426" s="108" t="s">
        <v>10450</v>
      </c>
    </row>
    <row r="2427" spans="1:8" x14ac:dyDescent="0.3">
      <c r="A2427" s="108" t="s">
        <v>10451</v>
      </c>
      <c r="B2427" s="108" t="s">
        <v>967</v>
      </c>
      <c r="C2427" s="108" t="s">
        <v>10366</v>
      </c>
      <c r="D2427" s="108" t="s">
        <v>969</v>
      </c>
      <c r="E2427" s="108" t="s">
        <v>970</v>
      </c>
      <c r="F2427" s="108" t="s">
        <v>10452</v>
      </c>
      <c r="G2427" s="108" t="s">
        <v>10453</v>
      </c>
      <c r="H2427" s="108" t="s">
        <v>10454</v>
      </c>
    </row>
    <row r="2428" spans="1:8" x14ac:dyDescent="0.3">
      <c r="A2428" s="108" t="s">
        <v>10455</v>
      </c>
      <c r="B2428" s="108" t="s">
        <v>967</v>
      </c>
      <c r="C2428" s="108" t="s">
        <v>10366</v>
      </c>
      <c r="D2428" s="108" t="s">
        <v>969</v>
      </c>
      <c r="E2428" s="108" t="s">
        <v>970</v>
      </c>
      <c r="F2428" s="108" t="s">
        <v>10456</v>
      </c>
      <c r="G2428" s="108" t="s">
        <v>10457</v>
      </c>
      <c r="H2428" s="108" t="s">
        <v>10458</v>
      </c>
    </row>
    <row r="2429" spans="1:8" x14ac:dyDescent="0.3">
      <c r="A2429" s="108" t="s">
        <v>10459</v>
      </c>
      <c r="B2429" s="108" t="s">
        <v>967</v>
      </c>
      <c r="C2429" s="108" t="s">
        <v>10366</v>
      </c>
      <c r="D2429" s="108" t="s">
        <v>969</v>
      </c>
      <c r="E2429" s="108" t="s">
        <v>970</v>
      </c>
      <c r="F2429" s="108" t="s">
        <v>10460</v>
      </c>
      <c r="G2429" s="108" t="s">
        <v>10461</v>
      </c>
      <c r="H2429" s="108" t="s">
        <v>10462</v>
      </c>
    </row>
    <row r="2430" spans="1:8" x14ac:dyDescent="0.3">
      <c r="A2430" s="108" t="s">
        <v>10463</v>
      </c>
      <c r="B2430" s="108" t="s">
        <v>967</v>
      </c>
      <c r="C2430" s="108" t="s">
        <v>10366</v>
      </c>
      <c r="D2430" s="108" t="s">
        <v>969</v>
      </c>
      <c r="E2430" s="108" t="s">
        <v>970</v>
      </c>
      <c r="F2430" s="108" t="s">
        <v>10464</v>
      </c>
      <c r="G2430" s="108" t="s">
        <v>10465</v>
      </c>
      <c r="H2430" s="108" t="s">
        <v>10466</v>
      </c>
    </row>
    <row r="2431" spans="1:8" x14ac:dyDescent="0.3">
      <c r="A2431" s="108" t="s">
        <v>10467</v>
      </c>
      <c r="B2431" s="108" t="s">
        <v>967</v>
      </c>
      <c r="C2431" s="108" t="s">
        <v>10366</v>
      </c>
      <c r="D2431" s="108" t="s">
        <v>969</v>
      </c>
      <c r="E2431" s="108" t="s">
        <v>970</v>
      </c>
      <c r="F2431" s="108" t="s">
        <v>10468</v>
      </c>
      <c r="G2431" s="108" t="s">
        <v>10469</v>
      </c>
      <c r="H2431" s="108" t="s">
        <v>10381</v>
      </c>
    </row>
    <row r="2432" spans="1:8" x14ac:dyDescent="0.3">
      <c r="A2432" s="108" t="s">
        <v>10470</v>
      </c>
      <c r="B2432" s="108" t="s">
        <v>967</v>
      </c>
      <c r="C2432" s="108" t="s">
        <v>10366</v>
      </c>
      <c r="D2432" s="108" t="s">
        <v>969</v>
      </c>
      <c r="E2432" s="108" t="s">
        <v>970</v>
      </c>
      <c r="F2432" s="108" t="s">
        <v>10471</v>
      </c>
      <c r="G2432" s="108" t="s">
        <v>10472</v>
      </c>
      <c r="H2432" s="108" t="s">
        <v>10473</v>
      </c>
    </row>
    <row r="2433" spans="1:8" x14ac:dyDescent="0.3">
      <c r="A2433" s="108" t="s">
        <v>10474</v>
      </c>
      <c r="B2433" s="108" t="s">
        <v>967</v>
      </c>
      <c r="C2433" s="108" t="s">
        <v>10366</v>
      </c>
      <c r="D2433" s="108" t="s">
        <v>969</v>
      </c>
      <c r="E2433" s="108" t="s">
        <v>970</v>
      </c>
      <c r="F2433" s="108" t="s">
        <v>10475</v>
      </c>
      <c r="G2433" s="108" t="s">
        <v>10476</v>
      </c>
      <c r="H2433" s="108" t="s">
        <v>10477</v>
      </c>
    </row>
    <row r="2434" spans="1:8" x14ac:dyDescent="0.3">
      <c r="A2434" s="108" t="s">
        <v>10478</v>
      </c>
      <c r="B2434" s="108" t="s">
        <v>967</v>
      </c>
      <c r="C2434" s="108" t="s">
        <v>10366</v>
      </c>
      <c r="D2434" s="108" t="s">
        <v>969</v>
      </c>
      <c r="E2434" s="108" t="s">
        <v>970</v>
      </c>
      <c r="F2434" s="108" t="s">
        <v>10479</v>
      </c>
      <c r="G2434" s="108" t="s">
        <v>10480</v>
      </c>
      <c r="H2434" s="108" t="s">
        <v>10481</v>
      </c>
    </row>
    <row r="2435" spans="1:8" x14ac:dyDescent="0.3">
      <c r="A2435" s="108" t="s">
        <v>10482</v>
      </c>
      <c r="B2435" s="108" t="s">
        <v>967</v>
      </c>
      <c r="C2435" s="108" t="s">
        <v>10366</v>
      </c>
      <c r="D2435" s="108" t="s">
        <v>969</v>
      </c>
      <c r="E2435" s="108" t="s">
        <v>970</v>
      </c>
      <c r="F2435" s="108" t="s">
        <v>10483</v>
      </c>
      <c r="G2435" s="108" t="s">
        <v>10484</v>
      </c>
      <c r="H2435" s="108" t="s">
        <v>10485</v>
      </c>
    </row>
    <row r="2436" spans="1:8" x14ac:dyDescent="0.3">
      <c r="A2436" s="108" t="s">
        <v>10486</v>
      </c>
      <c r="B2436" s="108" t="s">
        <v>967</v>
      </c>
      <c r="C2436" s="108" t="s">
        <v>10366</v>
      </c>
      <c r="D2436" s="108" t="s">
        <v>969</v>
      </c>
      <c r="E2436" s="108" t="s">
        <v>970</v>
      </c>
      <c r="F2436" s="108" t="s">
        <v>10487</v>
      </c>
      <c r="G2436" s="108" t="s">
        <v>10488</v>
      </c>
      <c r="H2436" s="108" t="s">
        <v>10489</v>
      </c>
    </row>
    <row r="2437" spans="1:8" x14ac:dyDescent="0.3">
      <c r="A2437" s="108" t="s">
        <v>10402</v>
      </c>
      <c r="B2437" s="108" t="s">
        <v>967</v>
      </c>
      <c r="C2437" s="108" t="s">
        <v>10366</v>
      </c>
      <c r="D2437" s="108" t="s">
        <v>969</v>
      </c>
      <c r="E2437" s="108" t="s">
        <v>970</v>
      </c>
      <c r="F2437" s="108" t="s">
        <v>10490</v>
      </c>
      <c r="G2437" s="108" t="s">
        <v>10405</v>
      </c>
      <c r="H2437" s="108" t="s">
        <v>10406</v>
      </c>
    </row>
    <row r="2438" spans="1:8" x14ac:dyDescent="0.3">
      <c r="A2438" s="108" t="s">
        <v>10491</v>
      </c>
      <c r="B2438" s="108" t="s">
        <v>967</v>
      </c>
      <c r="C2438" s="108" t="s">
        <v>10366</v>
      </c>
      <c r="D2438" s="108" t="s">
        <v>1880</v>
      </c>
      <c r="E2438" s="108" t="s">
        <v>970</v>
      </c>
      <c r="F2438" s="108" t="s">
        <v>10492</v>
      </c>
      <c r="G2438" s="108" t="s">
        <v>10493</v>
      </c>
      <c r="H2438" s="108" t="s">
        <v>10494</v>
      </c>
    </row>
    <row r="2439" spans="1:8" x14ac:dyDescent="0.3">
      <c r="A2439" s="108" t="s">
        <v>10495</v>
      </c>
      <c r="B2439" s="108" t="s">
        <v>967</v>
      </c>
      <c r="C2439" s="108" t="s">
        <v>10366</v>
      </c>
      <c r="D2439" s="108" t="s">
        <v>1880</v>
      </c>
      <c r="E2439" s="108" t="s">
        <v>970</v>
      </c>
      <c r="F2439" s="108" t="s">
        <v>10496</v>
      </c>
      <c r="G2439" s="108" t="s">
        <v>10497</v>
      </c>
      <c r="H2439" s="108" t="s">
        <v>10498</v>
      </c>
    </row>
    <row r="2440" spans="1:8" x14ac:dyDescent="0.3">
      <c r="A2440" s="108" t="s">
        <v>10499</v>
      </c>
      <c r="B2440" s="108" t="s">
        <v>967</v>
      </c>
      <c r="C2440" s="108" t="s">
        <v>10366</v>
      </c>
      <c r="D2440" s="108" t="s">
        <v>1880</v>
      </c>
      <c r="E2440" s="108" t="s">
        <v>970</v>
      </c>
      <c r="F2440" s="108" t="s">
        <v>10500</v>
      </c>
      <c r="G2440" s="108" t="s">
        <v>10501</v>
      </c>
      <c r="H2440" s="108" t="s">
        <v>10389</v>
      </c>
    </row>
    <row r="2441" spans="1:8" x14ac:dyDescent="0.3">
      <c r="A2441" s="108" t="s">
        <v>10502</v>
      </c>
      <c r="B2441" s="108" t="s">
        <v>967</v>
      </c>
      <c r="C2441" s="108" t="s">
        <v>10366</v>
      </c>
      <c r="D2441" s="108" t="s">
        <v>1880</v>
      </c>
      <c r="E2441" s="108" t="s">
        <v>970</v>
      </c>
      <c r="F2441" s="108" t="s">
        <v>10503</v>
      </c>
      <c r="G2441" s="108" t="s">
        <v>10504</v>
      </c>
      <c r="H2441" s="108" t="s">
        <v>10450</v>
      </c>
    </row>
    <row r="2442" spans="1:8" x14ac:dyDescent="0.3">
      <c r="A2442" s="108" t="s">
        <v>10505</v>
      </c>
      <c r="B2442" s="108" t="s">
        <v>967</v>
      </c>
      <c r="C2442" s="108" t="s">
        <v>10366</v>
      </c>
      <c r="D2442" s="108" t="s">
        <v>1880</v>
      </c>
      <c r="E2442" s="108" t="s">
        <v>970</v>
      </c>
      <c r="F2442" s="108" t="s">
        <v>10506</v>
      </c>
      <c r="G2442" s="108" t="s">
        <v>10507</v>
      </c>
      <c r="H2442" s="108" t="s">
        <v>10508</v>
      </c>
    </row>
    <row r="2443" spans="1:8" x14ac:dyDescent="0.3">
      <c r="A2443" s="108" t="s">
        <v>10509</v>
      </c>
      <c r="B2443" s="108" t="s">
        <v>967</v>
      </c>
      <c r="C2443" s="108" t="s">
        <v>10366</v>
      </c>
      <c r="D2443" s="108" t="s">
        <v>1880</v>
      </c>
      <c r="E2443" s="108" t="s">
        <v>970</v>
      </c>
      <c r="F2443" s="108" t="s">
        <v>10510</v>
      </c>
      <c r="G2443" s="108" t="s">
        <v>10511</v>
      </c>
      <c r="H2443" s="108" t="s">
        <v>10512</v>
      </c>
    </row>
    <row r="2444" spans="1:8" x14ac:dyDescent="0.3">
      <c r="A2444" s="108" t="s">
        <v>10513</v>
      </c>
      <c r="B2444" s="108" t="s">
        <v>967</v>
      </c>
      <c r="C2444" s="108" t="s">
        <v>10366</v>
      </c>
      <c r="D2444" s="108" t="s">
        <v>1880</v>
      </c>
      <c r="E2444" s="108" t="s">
        <v>1123</v>
      </c>
      <c r="F2444" s="108" t="s">
        <v>10514</v>
      </c>
      <c r="G2444" s="108" t="s">
        <v>10515</v>
      </c>
      <c r="H2444" s="108" t="s">
        <v>10516</v>
      </c>
    </row>
    <row r="2445" spans="1:8" x14ac:dyDescent="0.3">
      <c r="A2445" s="108" t="s">
        <v>10518</v>
      </c>
      <c r="B2445" s="108" t="s">
        <v>967</v>
      </c>
      <c r="C2445" s="108" t="s">
        <v>10366</v>
      </c>
      <c r="D2445" s="108" t="s">
        <v>1880</v>
      </c>
      <c r="E2445" s="108" t="s">
        <v>970</v>
      </c>
      <c r="F2445" s="108" t="s">
        <v>10519</v>
      </c>
      <c r="G2445" s="108" t="s">
        <v>10520</v>
      </c>
      <c r="H2445" s="108" t="s">
        <v>10521</v>
      </c>
    </row>
    <row r="2446" spans="1:8" x14ac:dyDescent="0.3">
      <c r="A2446" s="108" t="s">
        <v>10522</v>
      </c>
      <c r="B2446" s="108" t="s">
        <v>967</v>
      </c>
      <c r="C2446" s="108" t="s">
        <v>10366</v>
      </c>
      <c r="D2446" s="108" t="s">
        <v>1880</v>
      </c>
      <c r="E2446" s="108" t="s">
        <v>970</v>
      </c>
      <c r="F2446" s="108" t="s">
        <v>10523</v>
      </c>
      <c r="G2446" s="108" t="s">
        <v>10524</v>
      </c>
      <c r="H2446" s="108" t="s">
        <v>10525</v>
      </c>
    </row>
    <row r="2447" spans="1:8" x14ac:dyDescent="0.3">
      <c r="A2447" s="108" t="s">
        <v>10526</v>
      </c>
      <c r="B2447" s="108" t="s">
        <v>967</v>
      </c>
      <c r="C2447" s="108" t="s">
        <v>10366</v>
      </c>
      <c r="D2447" s="108" t="s">
        <v>1880</v>
      </c>
      <c r="E2447" s="108" t="s">
        <v>970</v>
      </c>
      <c r="F2447" s="108" t="s">
        <v>10527</v>
      </c>
      <c r="G2447" s="108" t="s">
        <v>10528</v>
      </c>
      <c r="H2447" s="108" t="s">
        <v>10529</v>
      </c>
    </row>
    <row r="2448" spans="1:8" x14ac:dyDescent="0.3">
      <c r="A2448" s="108" t="s">
        <v>10530</v>
      </c>
      <c r="B2448" s="108" t="s">
        <v>967</v>
      </c>
      <c r="C2448" s="108" t="s">
        <v>10366</v>
      </c>
      <c r="D2448" s="108" t="s">
        <v>1880</v>
      </c>
      <c r="E2448" s="108" t="s">
        <v>970</v>
      </c>
      <c r="F2448" s="108" t="s">
        <v>10531</v>
      </c>
      <c r="G2448" s="108" t="s">
        <v>10532</v>
      </c>
      <c r="H2448" s="108" t="s">
        <v>10533</v>
      </c>
    </row>
    <row r="2449" spans="1:8" x14ac:dyDescent="0.3">
      <c r="A2449" s="108" t="s">
        <v>10517</v>
      </c>
      <c r="B2449" s="108" t="s">
        <v>967</v>
      </c>
      <c r="C2449" s="108" t="s">
        <v>10366</v>
      </c>
      <c r="D2449" s="108" t="s">
        <v>1880</v>
      </c>
      <c r="E2449" s="108" t="s">
        <v>970</v>
      </c>
      <c r="F2449" s="108" t="s">
        <v>10514</v>
      </c>
      <c r="G2449" s="108" t="s">
        <v>10515</v>
      </c>
      <c r="H2449" s="108" t="s">
        <v>10516</v>
      </c>
    </row>
    <row r="2450" spans="1:8" x14ac:dyDescent="0.3">
      <c r="A2450" s="108" t="s">
        <v>10534</v>
      </c>
      <c r="B2450" s="108" t="s">
        <v>967</v>
      </c>
      <c r="C2450" s="108" t="s">
        <v>10535</v>
      </c>
      <c r="D2450" s="108" t="s">
        <v>969</v>
      </c>
      <c r="E2450" s="108" t="s">
        <v>970</v>
      </c>
      <c r="F2450" s="108" t="s">
        <v>10536</v>
      </c>
      <c r="G2450" s="108" t="s">
        <v>10537</v>
      </c>
      <c r="H2450" s="108" t="s">
        <v>10538</v>
      </c>
    </row>
    <row r="2451" spans="1:8" x14ac:dyDescent="0.3">
      <c r="A2451" s="108" t="s">
        <v>10539</v>
      </c>
      <c r="B2451" s="108" t="s">
        <v>967</v>
      </c>
      <c r="C2451" s="108" t="s">
        <v>10535</v>
      </c>
      <c r="D2451" s="108" t="s">
        <v>969</v>
      </c>
      <c r="E2451" s="108" t="s">
        <v>970</v>
      </c>
      <c r="F2451" s="108" t="s">
        <v>10540</v>
      </c>
      <c r="G2451" s="108" t="s">
        <v>10541</v>
      </c>
      <c r="H2451" s="108" t="s">
        <v>10542</v>
      </c>
    </row>
    <row r="2452" spans="1:8" x14ac:dyDescent="0.3">
      <c r="A2452" s="108" t="s">
        <v>10543</v>
      </c>
      <c r="B2452" s="108" t="s">
        <v>967</v>
      </c>
      <c r="C2452" s="108" t="s">
        <v>10535</v>
      </c>
      <c r="D2452" s="108" t="s">
        <v>969</v>
      </c>
      <c r="E2452" s="108" t="s">
        <v>970</v>
      </c>
      <c r="F2452" s="108" t="s">
        <v>10544</v>
      </c>
      <c r="G2452" s="108" t="s">
        <v>10545</v>
      </c>
      <c r="H2452" s="108" t="s">
        <v>10546</v>
      </c>
    </row>
    <row r="2453" spans="1:8" x14ac:dyDescent="0.3">
      <c r="A2453" s="108" t="s">
        <v>10547</v>
      </c>
      <c r="B2453" s="108" t="s">
        <v>967</v>
      </c>
      <c r="C2453" s="108" t="s">
        <v>10535</v>
      </c>
      <c r="D2453" s="108" t="s">
        <v>969</v>
      </c>
      <c r="E2453" s="108" t="s">
        <v>970</v>
      </c>
      <c r="F2453" s="108" t="s">
        <v>10548</v>
      </c>
      <c r="G2453" s="108" t="s">
        <v>10549</v>
      </c>
      <c r="H2453" s="108" t="s">
        <v>10550</v>
      </c>
    </row>
    <row r="2454" spans="1:8" x14ac:dyDescent="0.3">
      <c r="A2454" s="108" t="s">
        <v>10551</v>
      </c>
      <c r="B2454" s="108" t="s">
        <v>967</v>
      </c>
      <c r="C2454" s="108" t="s">
        <v>10535</v>
      </c>
      <c r="D2454" s="108" t="s">
        <v>969</v>
      </c>
      <c r="E2454" s="108" t="s">
        <v>970</v>
      </c>
      <c r="F2454" s="108" t="s">
        <v>10552</v>
      </c>
      <c r="G2454" s="108" t="s">
        <v>10553</v>
      </c>
      <c r="H2454" s="108" t="s">
        <v>10554</v>
      </c>
    </row>
    <row r="2455" spans="1:8" x14ac:dyDescent="0.3">
      <c r="A2455" s="108" t="s">
        <v>10555</v>
      </c>
      <c r="B2455" s="108" t="s">
        <v>967</v>
      </c>
      <c r="C2455" s="108" t="s">
        <v>10535</v>
      </c>
      <c r="D2455" s="108" t="s">
        <v>969</v>
      </c>
      <c r="E2455" s="108" t="s">
        <v>970</v>
      </c>
      <c r="F2455" s="108" t="s">
        <v>10556</v>
      </c>
      <c r="G2455" s="108" t="s">
        <v>10557</v>
      </c>
      <c r="H2455" s="108" t="s">
        <v>10558</v>
      </c>
    </row>
    <row r="2456" spans="1:8" x14ac:dyDescent="0.3">
      <c r="A2456" s="108" t="s">
        <v>10559</v>
      </c>
      <c r="B2456" s="108" t="s">
        <v>967</v>
      </c>
      <c r="C2456" s="108" t="s">
        <v>10535</v>
      </c>
      <c r="D2456" s="108" t="s">
        <v>969</v>
      </c>
      <c r="E2456" s="108" t="s">
        <v>970</v>
      </c>
      <c r="F2456" s="108" t="s">
        <v>10560</v>
      </c>
      <c r="G2456" s="108" t="s">
        <v>10561</v>
      </c>
      <c r="H2456" s="108" t="s">
        <v>10558</v>
      </c>
    </row>
    <row r="2457" spans="1:8" x14ac:dyDescent="0.3">
      <c r="A2457" s="108" t="s">
        <v>10562</v>
      </c>
      <c r="B2457" s="108" t="s">
        <v>967</v>
      </c>
      <c r="C2457" s="108" t="s">
        <v>10535</v>
      </c>
      <c r="D2457" s="108" t="s">
        <v>969</v>
      </c>
      <c r="E2457" s="108" t="s">
        <v>970</v>
      </c>
      <c r="F2457" s="108" t="s">
        <v>10563</v>
      </c>
      <c r="G2457" s="108" t="s">
        <v>10564</v>
      </c>
      <c r="H2457" s="108" t="s">
        <v>10565</v>
      </c>
    </row>
    <row r="2458" spans="1:8" x14ac:dyDescent="0.3">
      <c r="A2458" s="108" t="s">
        <v>10566</v>
      </c>
      <c r="B2458" s="108" t="s">
        <v>967</v>
      </c>
      <c r="C2458" s="108" t="s">
        <v>10535</v>
      </c>
      <c r="D2458" s="108" t="s">
        <v>969</v>
      </c>
      <c r="E2458" s="108" t="s">
        <v>2445</v>
      </c>
      <c r="F2458" s="108" t="s">
        <v>10567</v>
      </c>
      <c r="G2458" s="108" t="s">
        <v>10568</v>
      </c>
      <c r="H2458" s="108" t="s">
        <v>10569</v>
      </c>
    </row>
    <row r="2459" spans="1:8" x14ac:dyDescent="0.3">
      <c r="A2459" s="108" t="s">
        <v>10570</v>
      </c>
      <c r="B2459" s="108" t="s">
        <v>967</v>
      </c>
      <c r="C2459" s="108" t="s">
        <v>10535</v>
      </c>
      <c r="D2459" s="108" t="s">
        <v>969</v>
      </c>
      <c r="E2459" s="108" t="s">
        <v>970</v>
      </c>
      <c r="F2459" s="108" t="s">
        <v>10571</v>
      </c>
      <c r="G2459" s="108" t="s">
        <v>10572</v>
      </c>
      <c r="H2459" s="108" t="s">
        <v>10573</v>
      </c>
    </row>
    <row r="2460" spans="1:8" x14ac:dyDescent="0.3">
      <c r="A2460" s="108" t="s">
        <v>10574</v>
      </c>
      <c r="B2460" s="108" t="s">
        <v>967</v>
      </c>
      <c r="C2460" s="108" t="s">
        <v>10535</v>
      </c>
      <c r="D2460" s="108" t="s">
        <v>969</v>
      </c>
      <c r="E2460" s="108" t="s">
        <v>970</v>
      </c>
      <c r="F2460" s="108" t="s">
        <v>10575</v>
      </c>
      <c r="G2460" s="108" t="s">
        <v>10576</v>
      </c>
      <c r="H2460" s="108" t="s">
        <v>10577</v>
      </c>
    </row>
    <row r="2461" spans="1:8" x14ac:dyDescent="0.3">
      <c r="A2461" s="108" t="s">
        <v>10578</v>
      </c>
      <c r="B2461" s="108" t="s">
        <v>967</v>
      </c>
      <c r="C2461" s="108" t="s">
        <v>10535</v>
      </c>
      <c r="D2461" s="108" t="s">
        <v>969</v>
      </c>
      <c r="E2461" s="108" t="s">
        <v>970</v>
      </c>
      <c r="F2461" s="108" t="s">
        <v>10579</v>
      </c>
      <c r="G2461" s="108" t="s">
        <v>10580</v>
      </c>
      <c r="H2461" s="108" t="s">
        <v>10581</v>
      </c>
    </row>
    <row r="2462" spans="1:8" x14ac:dyDescent="0.3">
      <c r="A2462" s="108" t="s">
        <v>10582</v>
      </c>
      <c r="B2462" s="108" t="s">
        <v>967</v>
      </c>
      <c r="C2462" s="108" t="s">
        <v>10535</v>
      </c>
      <c r="D2462" s="108" t="s">
        <v>969</v>
      </c>
      <c r="E2462" s="108" t="s">
        <v>2445</v>
      </c>
      <c r="F2462" s="108" t="s">
        <v>10583</v>
      </c>
      <c r="G2462" s="108" t="s">
        <v>10584</v>
      </c>
      <c r="H2462" s="108" t="s">
        <v>10585</v>
      </c>
    </row>
    <row r="2463" spans="1:8" x14ac:dyDescent="0.3">
      <c r="A2463" s="108" t="s">
        <v>10586</v>
      </c>
      <c r="B2463" s="108" t="s">
        <v>967</v>
      </c>
      <c r="C2463" s="108" t="s">
        <v>10535</v>
      </c>
      <c r="D2463" s="108" t="s">
        <v>969</v>
      </c>
      <c r="E2463" s="108" t="s">
        <v>2445</v>
      </c>
      <c r="F2463" s="108" t="s">
        <v>10587</v>
      </c>
      <c r="G2463" s="108" t="s">
        <v>10588</v>
      </c>
      <c r="H2463" s="108" t="s">
        <v>10589</v>
      </c>
    </row>
    <row r="2464" spans="1:8" x14ac:dyDescent="0.3">
      <c r="A2464" s="108" t="s">
        <v>10590</v>
      </c>
      <c r="B2464" s="108" t="s">
        <v>967</v>
      </c>
      <c r="C2464" s="108" t="s">
        <v>10535</v>
      </c>
      <c r="D2464" s="108" t="s">
        <v>969</v>
      </c>
      <c r="E2464" s="108" t="s">
        <v>970</v>
      </c>
      <c r="F2464" s="108" t="s">
        <v>10591</v>
      </c>
      <c r="G2464" s="108" t="s">
        <v>10592</v>
      </c>
      <c r="H2464" s="108" t="s">
        <v>10593</v>
      </c>
    </row>
    <row r="2465" spans="1:8" x14ac:dyDescent="0.3">
      <c r="A2465" s="108" t="s">
        <v>10594</v>
      </c>
      <c r="B2465" s="108" t="s">
        <v>967</v>
      </c>
      <c r="C2465" s="108" t="s">
        <v>10535</v>
      </c>
      <c r="D2465" s="108" t="s">
        <v>969</v>
      </c>
      <c r="E2465" s="108" t="s">
        <v>970</v>
      </c>
      <c r="F2465" s="108" t="s">
        <v>10595</v>
      </c>
      <c r="G2465" s="108" t="s">
        <v>10596</v>
      </c>
      <c r="H2465" s="108" t="s">
        <v>10597</v>
      </c>
    </row>
    <row r="2466" spans="1:8" x14ac:dyDescent="0.3">
      <c r="A2466" s="108" t="s">
        <v>10598</v>
      </c>
      <c r="B2466" s="108" t="s">
        <v>967</v>
      </c>
      <c r="C2466" s="108" t="s">
        <v>10535</v>
      </c>
      <c r="D2466" s="108" t="s">
        <v>969</v>
      </c>
      <c r="E2466" s="108" t="s">
        <v>970</v>
      </c>
      <c r="F2466" s="108" t="s">
        <v>10599</v>
      </c>
      <c r="G2466" s="108" t="s">
        <v>10600</v>
      </c>
      <c r="H2466" s="108" t="s">
        <v>10601</v>
      </c>
    </row>
    <row r="2467" spans="1:8" x14ac:dyDescent="0.3">
      <c r="A2467" s="108" t="s">
        <v>10602</v>
      </c>
      <c r="B2467" s="108" t="s">
        <v>967</v>
      </c>
      <c r="C2467" s="108" t="s">
        <v>10535</v>
      </c>
      <c r="D2467" s="108" t="s">
        <v>969</v>
      </c>
      <c r="E2467" s="108" t="s">
        <v>970</v>
      </c>
      <c r="F2467" s="108" t="s">
        <v>10603</v>
      </c>
      <c r="G2467" s="108" t="s">
        <v>10604</v>
      </c>
      <c r="H2467" s="108" t="s">
        <v>10605</v>
      </c>
    </row>
    <row r="2468" spans="1:8" x14ac:dyDescent="0.3">
      <c r="A2468" s="108" t="s">
        <v>10606</v>
      </c>
      <c r="B2468" s="108" t="s">
        <v>967</v>
      </c>
      <c r="C2468" s="108" t="s">
        <v>10535</v>
      </c>
      <c r="D2468" s="108" t="s">
        <v>969</v>
      </c>
      <c r="E2468" s="108" t="s">
        <v>970</v>
      </c>
      <c r="F2468" s="108" t="s">
        <v>10607</v>
      </c>
      <c r="G2468" s="108" t="s">
        <v>10608</v>
      </c>
      <c r="H2468" s="108" t="s">
        <v>10609</v>
      </c>
    </row>
    <row r="2469" spans="1:8" x14ac:dyDescent="0.3">
      <c r="A2469" s="108" t="s">
        <v>10610</v>
      </c>
      <c r="B2469" s="108" t="s">
        <v>967</v>
      </c>
      <c r="C2469" s="108" t="s">
        <v>10535</v>
      </c>
      <c r="D2469" s="108" t="s">
        <v>969</v>
      </c>
      <c r="E2469" s="108" t="s">
        <v>970</v>
      </c>
      <c r="F2469" s="108" t="s">
        <v>10611</v>
      </c>
      <c r="G2469" s="108" t="s">
        <v>10612</v>
      </c>
      <c r="H2469" s="108" t="s">
        <v>10613</v>
      </c>
    </row>
    <row r="2470" spans="1:8" x14ac:dyDescent="0.3">
      <c r="A2470" s="108" t="s">
        <v>10614</v>
      </c>
      <c r="B2470" s="108" t="s">
        <v>967</v>
      </c>
      <c r="C2470" s="108" t="s">
        <v>10535</v>
      </c>
      <c r="D2470" s="108" t="s">
        <v>969</v>
      </c>
      <c r="E2470" s="108" t="s">
        <v>970</v>
      </c>
      <c r="F2470" s="108" t="s">
        <v>10615</v>
      </c>
      <c r="G2470" s="108" t="s">
        <v>10616</v>
      </c>
      <c r="H2470" s="108" t="s">
        <v>10617</v>
      </c>
    </row>
    <row r="2471" spans="1:8" x14ac:dyDescent="0.3">
      <c r="A2471" s="108" t="s">
        <v>10618</v>
      </c>
      <c r="B2471" s="108" t="s">
        <v>967</v>
      </c>
      <c r="C2471" s="108" t="s">
        <v>10535</v>
      </c>
      <c r="D2471" s="108" t="s">
        <v>969</v>
      </c>
      <c r="E2471" s="108" t="s">
        <v>970</v>
      </c>
      <c r="F2471" s="108" t="s">
        <v>10619</v>
      </c>
      <c r="G2471" s="108" t="s">
        <v>10620</v>
      </c>
      <c r="H2471" s="108" t="s">
        <v>10621</v>
      </c>
    </row>
    <row r="2472" spans="1:8" x14ac:dyDescent="0.3">
      <c r="A2472" s="108" t="s">
        <v>10622</v>
      </c>
      <c r="B2472" s="108" t="s">
        <v>967</v>
      </c>
      <c r="C2472" s="108" t="s">
        <v>10535</v>
      </c>
      <c r="D2472" s="108" t="s">
        <v>969</v>
      </c>
      <c r="E2472" s="108" t="s">
        <v>970</v>
      </c>
      <c r="F2472" s="108" t="s">
        <v>10623</v>
      </c>
      <c r="G2472" s="108" t="s">
        <v>10624</v>
      </c>
      <c r="H2472" s="108" t="s">
        <v>10625</v>
      </c>
    </row>
    <row r="2473" spans="1:8" x14ac:dyDescent="0.3">
      <c r="A2473" s="108" t="s">
        <v>10626</v>
      </c>
      <c r="B2473" s="108" t="s">
        <v>967</v>
      </c>
      <c r="C2473" s="108" t="s">
        <v>10535</v>
      </c>
      <c r="D2473" s="108" t="s">
        <v>969</v>
      </c>
      <c r="E2473" s="108" t="s">
        <v>970</v>
      </c>
      <c r="F2473" s="108" t="s">
        <v>10627</v>
      </c>
      <c r="G2473" s="108" t="s">
        <v>10628</v>
      </c>
      <c r="H2473" s="108" t="s">
        <v>10629</v>
      </c>
    </row>
    <row r="2474" spans="1:8" x14ac:dyDescent="0.3">
      <c r="A2474" s="108" t="s">
        <v>10630</v>
      </c>
      <c r="B2474" s="108" t="s">
        <v>967</v>
      </c>
      <c r="C2474" s="108" t="s">
        <v>10535</v>
      </c>
      <c r="D2474" s="108" t="s">
        <v>969</v>
      </c>
      <c r="E2474" s="108" t="s">
        <v>970</v>
      </c>
      <c r="F2474" s="108" t="s">
        <v>10631</v>
      </c>
      <c r="G2474" s="108" t="s">
        <v>10632</v>
      </c>
      <c r="H2474" s="108" t="s">
        <v>10633</v>
      </c>
    </row>
    <row r="2475" spans="1:8" x14ac:dyDescent="0.3">
      <c r="A2475" s="108" t="s">
        <v>10634</v>
      </c>
      <c r="B2475" s="108" t="s">
        <v>967</v>
      </c>
      <c r="C2475" s="108" t="s">
        <v>10535</v>
      </c>
      <c r="D2475" s="108" t="s">
        <v>969</v>
      </c>
      <c r="E2475" s="108" t="s">
        <v>970</v>
      </c>
      <c r="F2475" s="108" t="s">
        <v>10635</v>
      </c>
      <c r="G2475" s="108" t="s">
        <v>10636</v>
      </c>
      <c r="H2475" s="108" t="s">
        <v>10637</v>
      </c>
    </row>
    <row r="2476" spans="1:8" x14ac:dyDescent="0.3">
      <c r="A2476" s="108" t="s">
        <v>10638</v>
      </c>
      <c r="B2476" s="108" t="s">
        <v>967</v>
      </c>
      <c r="C2476" s="108" t="s">
        <v>10535</v>
      </c>
      <c r="D2476" s="108" t="s">
        <v>969</v>
      </c>
      <c r="E2476" s="108" t="s">
        <v>970</v>
      </c>
      <c r="F2476" s="108" t="s">
        <v>10639</v>
      </c>
      <c r="G2476" s="108" t="s">
        <v>10640</v>
      </c>
      <c r="H2476" s="108" t="s">
        <v>10641</v>
      </c>
    </row>
    <row r="2477" spans="1:8" x14ac:dyDescent="0.3">
      <c r="A2477" s="108" t="s">
        <v>10642</v>
      </c>
      <c r="B2477" s="108" t="s">
        <v>967</v>
      </c>
      <c r="C2477" s="108" t="s">
        <v>10535</v>
      </c>
      <c r="D2477" s="108" t="s">
        <v>969</v>
      </c>
      <c r="E2477" s="108" t="s">
        <v>970</v>
      </c>
      <c r="F2477" s="108" t="s">
        <v>10643</v>
      </c>
      <c r="G2477" s="108" t="s">
        <v>10644</v>
      </c>
      <c r="H2477" s="108" t="s">
        <v>10645</v>
      </c>
    </row>
    <row r="2478" spans="1:8" x14ac:dyDescent="0.3">
      <c r="A2478" s="108" t="s">
        <v>10646</v>
      </c>
      <c r="B2478" s="108" t="s">
        <v>967</v>
      </c>
      <c r="C2478" s="108" t="s">
        <v>10535</v>
      </c>
      <c r="D2478" s="108" t="s">
        <v>969</v>
      </c>
      <c r="E2478" s="108" t="s">
        <v>970</v>
      </c>
      <c r="F2478" s="108" t="s">
        <v>10647</v>
      </c>
      <c r="G2478" s="108" t="s">
        <v>10648</v>
      </c>
      <c r="H2478" s="108" t="s">
        <v>10649</v>
      </c>
    </row>
    <row r="2479" spans="1:8" x14ac:dyDescent="0.3">
      <c r="A2479" s="108" t="s">
        <v>10650</v>
      </c>
      <c r="B2479" s="108" t="s">
        <v>967</v>
      </c>
      <c r="C2479" s="108" t="s">
        <v>10535</v>
      </c>
      <c r="D2479" s="108" t="s">
        <v>969</v>
      </c>
      <c r="E2479" s="108" t="s">
        <v>970</v>
      </c>
      <c r="F2479" s="108" t="s">
        <v>10651</v>
      </c>
      <c r="G2479" s="108" t="s">
        <v>10652</v>
      </c>
      <c r="H2479" s="108" t="s">
        <v>10653</v>
      </c>
    </row>
    <row r="2480" spans="1:8" x14ac:dyDescent="0.3">
      <c r="A2480" s="108" t="s">
        <v>10654</v>
      </c>
      <c r="B2480" s="108" t="s">
        <v>967</v>
      </c>
      <c r="C2480" s="108" t="s">
        <v>10535</v>
      </c>
      <c r="D2480" s="108" t="s">
        <v>969</v>
      </c>
      <c r="E2480" s="108" t="s">
        <v>970</v>
      </c>
      <c r="F2480" s="108" t="s">
        <v>10655</v>
      </c>
      <c r="G2480" s="108" t="s">
        <v>10656</v>
      </c>
      <c r="H2480" s="108" t="s">
        <v>10657</v>
      </c>
    </row>
    <row r="2481" spans="1:8" x14ac:dyDescent="0.3">
      <c r="A2481" s="108" t="s">
        <v>10658</v>
      </c>
      <c r="B2481" s="108" t="s">
        <v>967</v>
      </c>
      <c r="C2481" s="108" t="s">
        <v>10535</v>
      </c>
      <c r="D2481" s="108" t="s">
        <v>969</v>
      </c>
      <c r="E2481" s="108" t="s">
        <v>970</v>
      </c>
      <c r="F2481" s="108" t="s">
        <v>10659</v>
      </c>
      <c r="G2481" s="108" t="s">
        <v>10660</v>
      </c>
      <c r="H2481" s="108" t="s">
        <v>10657</v>
      </c>
    </row>
    <row r="2482" spans="1:8" x14ac:dyDescent="0.3">
      <c r="A2482" s="108" t="s">
        <v>10661</v>
      </c>
      <c r="B2482" s="108" t="s">
        <v>967</v>
      </c>
      <c r="C2482" s="108" t="s">
        <v>10535</v>
      </c>
      <c r="D2482" s="108" t="s">
        <v>969</v>
      </c>
      <c r="E2482" s="108" t="s">
        <v>970</v>
      </c>
      <c r="F2482" s="108" t="s">
        <v>10662</v>
      </c>
      <c r="G2482" s="108" t="s">
        <v>10663</v>
      </c>
      <c r="H2482" s="108" t="s">
        <v>10664</v>
      </c>
    </row>
    <row r="2483" spans="1:8" x14ac:dyDescent="0.3">
      <c r="A2483" s="108" t="s">
        <v>10665</v>
      </c>
      <c r="B2483" s="108" t="s">
        <v>967</v>
      </c>
      <c r="C2483" s="108" t="s">
        <v>10535</v>
      </c>
      <c r="D2483" s="108" t="s">
        <v>969</v>
      </c>
      <c r="E2483" s="108" t="s">
        <v>970</v>
      </c>
      <c r="F2483" s="108" t="s">
        <v>10666</v>
      </c>
      <c r="G2483" s="108" t="s">
        <v>10667</v>
      </c>
      <c r="H2483" s="108" t="s">
        <v>10668</v>
      </c>
    </row>
    <row r="2484" spans="1:8" x14ac:dyDescent="0.3">
      <c r="A2484" s="108" t="s">
        <v>10669</v>
      </c>
      <c r="B2484" s="108" t="s">
        <v>967</v>
      </c>
      <c r="C2484" s="108" t="s">
        <v>10535</v>
      </c>
      <c r="D2484" s="108" t="s">
        <v>969</v>
      </c>
      <c r="E2484" s="108" t="s">
        <v>970</v>
      </c>
      <c r="F2484" s="108" t="s">
        <v>10670</v>
      </c>
      <c r="G2484" s="108" t="s">
        <v>10671</v>
      </c>
      <c r="H2484" s="108" t="s">
        <v>10672</v>
      </c>
    </row>
    <row r="2485" spans="1:8" x14ac:dyDescent="0.3">
      <c r="A2485" s="108" t="s">
        <v>10673</v>
      </c>
      <c r="B2485" s="108" t="s">
        <v>967</v>
      </c>
      <c r="C2485" s="108" t="s">
        <v>10535</v>
      </c>
      <c r="D2485" s="108" t="s">
        <v>969</v>
      </c>
      <c r="E2485" s="108" t="s">
        <v>970</v>
      </c>
      <c r="F2485" s="108" t="s">
        <v>10674</v>
      </c>
      <c r="G2485" s="108" t="s">
        <v>10675</v>
      </c>
      <c r="H2485" s="108" t="s">
        <v>10676</v>
      </c>
    </row>
    <row r="2486" spans="1:8" x14ac:dyDescent="0.3">
      <c r="A2486" s="108" t="s">
        <v>10677</v>
      </c>
      <c r="B2486" s="108" t="s">
        <v>967</v>
      </c>
      <c r="C2486" s="108" t="s">
        <v>10535</v>
      </c>
      <c r="D2486" s="108" t="s">
        <v>969</v>
      </c>
      <c r="E2486" s="108" t="s">
        <v>970</v>
      </c>
      <c r="F2486" s="108" t="s">
        <v>10678</v>
      </c>
      <c r="G2486" s="108" t="s">
        <v>10679</v>
      </c>
      <c r="H2486" s="108" t="s">
        <v>10680</v>
      </c>
    </row>
    <row r="2487" spans="1:8" x14ac:dyDescent="0.3">
      <c r="A2487" s="108" t="s">
        <v>10681</v>
      </c>
      <c r="B2487" s="108" t="s">
        <v>967</v>
      </c>
      <c r="C2487" s="108" t="s">
        <v>10535</v>
      </c>
      <c r="D2487" s="108" t="s">
        <v>969</v>
      </c>
      <c r="E2487" s="108" t="s">
        <v>970</v>
      </c>
      <c r="F2487" s="108" t="s">
        <v>10682</v>
      </c>
      <c r="G2487" s="108" t="s">
        <v>10683</v>
      </c>
      <c r="H2487" s="108" t="s">
        <v>10684</v>
      </c>
    </row>
    <row r="2488" spans="1:8" x14ac:dyDescent="0.3">
      <c r="A2488" s="108" t="s">
        <v>10685</v>
      </c>
      <c r="B2488" s="108" t="s">
        <v>967</v>
      </c>
      <c r="C2488" s="108" t="s">
        <v>10535</v>
      </c>
      <c r="D2488" s="108" t="s">
        <v>969</v>
      </c>
      <c r="E2488" s="108" t="s">
        <v>970</v>
      </c>
      <c r="F2488" s="108" t="s">
        <v>10686</v>
      </c>
      <c r="G2488" s="108" t="s">
        <v>10687</v>
      </c>
      <c r="H2488" s="108" t="s">
        <v>10688</v>
      </c>
    </row>
    <row r="2489" spans="1:8" x14ac:dyDescent="0.3">
      <c r="A2489" s="108" t="s">
        <v>10689</v>
      </c>
      <c r="B2489" s="108" t="s">
        <v>967</v>
      </c>
      <c r="C2489" s="108" t="s">
        <v>10535</v>
      </c>
      <c r="D2489" s="108" t="s">
        <v>969</v>
      </c>
      <c r="E2489" s="108" t="s">
        <v>970</v>
      </c>
      <c r="F2489" s="108" t="s">
        <v>10690</v>
      </c>
      <c r="G2489" s="108" t="s">
        <v>10691</v>
      </c>
      <c r="H2489" s="108" t="s">
        <v>10692</v>
      </c>
    </row>
    <row r="2490" spans="1:8" x14ac:dyDescent="0.3">
      <c r="A2490" s="108" t="s">
        <v>10693</v>
      </c>
      <c r="B2490" s="108" t="s">
        <v>967</v>
      </c>
      <c r="C2490" s="108" t="s">
        <v>10535</v>
      </c>
      <c r="D2490" s="108" t="s">
        <v>969</v>
      </c>
      <c r="E2490" s="108" t="s">
        <v>970</v>
      </c>
      <c r="F2490" s="108" t="s">
        <v>10694</v>
      </c>
      <c r="G2490" s="108" t="s">
        <v>10695</v>
      </c>
      <c r="H2490" s="108" t="s">
        <v>10696</v>
      </c>
    </row>
    <row r="2491" spans="1:8" x14ac:dyDescent="0.3">
      <c r="A2491" s="108" t="s">
        <v>10697</v>
      </c>
      <c r="B2491" s="108" t="s">
        <v>967</v>
      </c>
      <c r="C2491" s="108" t="s">
        <v>10535</v>
      </c>
      <c r="D2491" s="108" t="s">
        <v>969</v>
      </c>
      <c r="E2491" s="108" t="s">
        <v>970</v>
      </c>
      <c r="F2491" s="108" t="s">
        <v>10698</v>
      </c>
      <c r="G2491" s="108" t="s">
        <v>10699</v>
      </c>
      <c r="H2491" s="108" t="s">
        <v>10700</v>
      </c>
    </row>
    <row r="2492" spans="1:8" x14ac:dyDescent="0.3">
      <c r="A2492" s="108" t="s">
        <v>10701</v>
      </c>
      <c r="B2492" s="108" t="s">
        <v>967</v>
      </c>
      <c r="C2492" s="108" t="s">
        <v>10535</v>
      </c>
      <c r="D2492" s="108" t="s">
        <v>969</v>
      </c>
      <c r="E2492" s="108" t="s">
        <v>970</v>
      </c>
      <c r="F2492" s="108" t="s">
        <v>10702</v>
      </c>
      <c r="G2492" s="108" t="s">
        <v>10703</v>
      </c>
      <c r="H2492" s="108" t="s">
        <v>10704</v>
      </c>
    </row>
    <row r="2493" spans="1:8" x14ac:dyDescent="0.3">
      <c r="A2493" s="108" t="s">
        <v>10705</v>
      </c>
      <c r="B2493" s="108" t="s">
        <v>967</v>
      </c>
      <c r="C2493" s="108" t="s">
        <v>10535</v>
      </c>
      <c r="D2493" s="108" t="s">
        <v>969</v>
      </c>
      <c r="E2493" s="108" t="s">
        <v>970</v>
      </c>
      <c r="F2493" s="108" t="s">
        <v>10706</v>
      </c>
      <c r="G2493" s="108" t="s">
        <v>10707</v>
      </c>
      <c r="H2493" s="108" t="s">
        <v>10708</v>
      </c>
    </row>
    <row r="2494" spans="1:8" x14ac:dyDescent="0.3">
      <c r="A2494" s="108" t="s">
        <v>10709</v>
      </c>
      <c r="B2494" s="108" t="s">
        <v>967</v>
      </c>
      <c r="C2494" s="108" t="s">
        <v>10535</v>
      </c>
      <c r="D2494" s="108" t="s">
        <v>969</v>
      </c>
      <c r="E2494" s="108" t="s">
        <v>970</v>
      </c>
      <c r="F2494" s="108" t="s">
        <v>10710</v>
      </c>
      <c r="G2494" s="108" t="s">
        <v>10711</v>
      </c>
      <c r="H2494" s="108" t="s">
        <v>10712</v>
      </c>
    </row>
    <row r="2495" spans="1:8" x14ac:dyDescent="0.3">
      <c r="A2495" s="108" t="s">
        <v>10713</v>
      </c>
      <c r="B2495" s="108" t="s">
        <v>967</v>
      </c>
      <c r="C2495" s="108" t="s">
        <v>10535</v>
      </c>
      <c r="D2495" s="108" t="s">
        <v>969</v>
      </c>
      <c r="E2495" s="108" t="s">
        <v>970</v>
      </c>
      <c r="F2495" s="108" t="s">
        <v>10714</v>
      </c>
      <c r="G2495" s="108" t="s">
        <v>10715</v>
      </c>
      <c r="H2495" s="108" t="s">
        <v>10712</v>
      </c>
    </row>
    <row r="2496" spans="1:8" x14ac:dyDescent="0.3">
      <c r="A2496" s="108" t="s">
        <v>10716</v>
      </c>
      <c r="B2496" s="108" t="s">
        <v>967</v>
      </c>
      <c r="C2496" s="108" t="s">
        <v>10535</v>
      </c>
      <c r="D2496" s="108" t="s">
        <v>969</v>
      </c>
      <c r="E2496" s="108" t="s">
        <v>970</v>
      </c>
      <c r="F2496" s="108" t="s">
        <v>10717</v>
      </c>
      <c r="G2496" s="108" t="s">
        <v>10718</v>
      </c>
      <c r="H2496" s="108" t="s">
        <v>10719</v>
      </c>
    </row>
    <row r="2497" spans="1:8" x14ac:dyDescent="0.3">
      <c r="A2497" s="108" t="s">
        <v>10720</v>
      </c>
      <c r="B2497" s="108" t="s">
        <v>967</v>
      </c>
      <c r="C2497" s="108" t="s">
        <v>10535</v>
      </c>
      <c r="D2497" s="108" t="s">
        <v>969</v>
      </c>
      <c r="E2497" s="108" t="s">
        <v>970</v>
      </c>
      <c r="F2497" s="108" t="s">
        <v>10721</v>
      </c>
      <c r="G2497" s="108" t="s">
        <v>10722</v>
      </c>
      <c r="H2497" s="108" t="s">
        <v>10723</v>
      </c>
    </row>
    <row r="2498" spans="1:8" x14ac:dyDescent="0.3">
      <c r="A2498" s="108" t="s">
        <v>10724</v>
      </c>
      <c r="B2498" s="108" t="s">
        <v>967</v>
      </c>
      <c r="C2498" s="108" t="s">
        <v>10535</v>
      </c>
      <c r="D2498" s="108" t="s">
        <v>969</v>
      </c>
      <c r="E2498" s="108" t="s">
        <v>970</v>
      </c>
      <c r="F2498" s="108" t="s">
        <v>10725</v>
      </c>
      <c r="G2498" s="108" t="s">
        <v>10726</v>
      </c>
      <c r="H2498" s="108" t="s">
        <v>10727</v>
      </c>
    </row>
    <row r="2499" spans="1:8" x14ac:dyDescent="0.3">
      <c r="A2499" s="108" t="s">
        <v>10728</v>
      </c>
      <c r="B2499" s="108" t="s">
        <v>967</v>
      </c>
      <c r="C2499" s="108" t="s">
        <v>10535</v>
      </c>
      <c r="D2499" s="108" t="s">
        <v>969</v>
      </c>
      <c r="E2499" s="108" t="s">
        <v>970</v>
      </c>
      <c r="F2499" s="108" t="s">
        <v>10729</v>
      </c>
      <c r="G2499" s="108" t="s">
        <v>10730</v>
      </c>
      <c r="H2499" s="108" t="s">
        <v>10731</v>
      </c>
    </row>
    <row r="2500" spans="1:8" x14ac:dyDescent="0.3">
      <c r="A2500" s="108" t="s">
        <v>10732</v>
      </c>
      <c r="B2500" s="108" t="s">
        <v>967</v>
      </c>
      <c r="C2500" s="108" t="s">
        <v>10535</v>
      </c>
      <c r="D2500" s="108" t="s">
        <v>969</v>
      </c>
      <c r="E2500" s="108" t="s">
        <v>970</v>
      </c>
      <c r="F2500" s="108" t="s">
        <v>10733</v>
      </c>
      <c r="G2500" s="108" t="s">
        <v>10734</v>
      </c>
      <c r="H2500" s="108" t="s">
        <v>10735</v>
      </c>
    </row>
    <row r="2501" spans="1:8" x14ac:dyDescent="0.3">
      <c r="A2501" s="108" t="s">
        <v>10736</v>
      </c>
      <c r="B2501" s="108" t="s">
        <v>967</v>
      </c>
      <c r="C2501" s="108" t="s">
        <v>10535</v>
      </c>
      <c r="D2501" s="108" t="s">
        <v>969</v>
      </c>
      <c r="E2501" s="108" t="s">
        <v>970</v>
      </c>
      <c r="F2501" s="108" t="s">
        <v>10737</v>
      </c>
      <c r="G2501" s="108" t="s">
        <v>10738</v>
      </c>
      <c r="H2501" s="108" t="s">
        <v>10739</v>
      </c>
    </row>
    <row r="2502" spans="1:8" x14ac:dyDescent="0.3">
      <c r="A2502" s="108" t="s">
        <v>10740</v>
      </c>
      <c r="B2502" s="108" t="s">
        <v>967</v>
      </c>
      <c r="C2502" s="108" t="s">
        <v>10535</v>
      </c>
      <c r="D2502" s="108" t="s">
        <v>969</v>
      </c>
      <c r="E2502" s="108" t="s">
        <v>970</v>
      </c>
      <c r="F2502" s="108" t="s">
        <v>10741</v>
      </c>
      <c r="G2502" s="108" t="s">
        <v>10742</v>
      </c>
      <c r="H2502" s="108" t="s">
        <v>10743</v>
      </c>
    </row>
    <row r="2503" spans="1:8" x14ac:dyDescent="0.3">
      <c r="A2503" s="108" t="s">
        <v>10744</v>
      </c>
      <c r="B2503" s="108" t="s">
        <v>967</v>
      </c>
      <c r="C2503" s="108" t="s">
        <v>10535</v>
      </c>
      <c r="D2503" s="108" t="s">
        <v>969</v>
      </c>
      <c r="E2503" s="108" t="s">
        <v>970</v>
      </c>
      <c r="F2503" s="108" t="s">
        <v>10745</v>
      </c>
      <c r="G2503" s="108" t="s">
        <v>10746</v>
      </c>
      <c r="H2503" s="108" t="s">
        <v>10747</v>
      </c>
    </row>
    <row r="2504" spans="1:8" x14ac:dyDescent="0.3">
      <c r="A2504" s="108" t="s">
        <v>10748</v>
      </c>
      <c r="B2504" s="108" t="s">
        <v>967</v>
      </c>
      <c r="C2504" s="108" t="s">
        <v>10535</v>
      </c>
      <c r="D2504" s="108" t="s">
        <v>969</v>
      </c>
      <c r="E2504" s="108" t="s">
        <v>970</v>
      </c>
      <c r="F2504" s="108" t="s">
        <v>10749</v>
      </c>
      <c r="G2504" s="108" t="s">
        <v>10750</v>
      </c>
      <c r="H2504" s="108" t="s">
        <v>10751</v>
      </c>
    </row>
    <row r="2505" spans="1:8" x14ac:dyDescent="0.3">
      <c r="A2505" s="108" t="s">
        <v>10752</v>
      </c>
      <c r="B2505" s="108" t="s">
        <v>967</v>
      </c>
      <c r="C2505" s="108" t="s">
        <v>10535</v>
      </c>
      <c r="D2505" s="108" t="s">
        <v>969</v>
      </c>
      <c r="E2505" s="108" t="s">
        <v>970</v>
      </c>
      <c r="F2505" s="108" t="s">
        <v>10753</v>
      </c>
      <c r="G2505" s="108" t="s">
        <v>10754</v>
      </c>
      <c r="H2505" s="108" t="s">
        <v>10755</v>
      </c>
    </row>
    <row r="2506" spans="1:8" x14ac:dyDescent="0.3">
      <c r="A2506" s="108" t="s">
        <v>10756</v>
      </c>
      <c r="B2506" s="108" t="s">
        <v>967</v>
      </c>
      <c r="C2506" s="108" t="s">
        <v>10535</v>
      </c>
      <c r="D2506" s="108" t="s">
        <v>969</v>
      </c>
      <c r="E2506" s="108" t="s">
        <v>970</v>
      </c>
      <c r="F2506" s="108" t="s">
        <v>10757</v>
      </c>
      <c r="G2506" s="108" t="s">
        <v>10758</v>
      </c>
      <c r="H2506" s="108" t="s">
        <v>10751</v>
      </c>
    </row>
    <row r="2507" spans="1:8" x14ac:dyDescent="0.3">
      <c r="A2507" s="108" t="s">
        <v>10759</v>
      </c>
      <c r="B2507" s="108" t="s">
        <v>967</v>
      </c>
      <c r="C2507" s="108" t="s">
        <v>10535</v>
      </c>
      <c r="D2507" s="108" t="s">
        <v>969</v>
      </c>
      <c r="E2507" s="108" t="s">
        <v>1123</v>
      </c>
      <c r="F2507" s="108" t="s">
        <v>10760</v>
      </c>
      <c r="G2507" s="108" t="s">
        <v>10761</v>
      </c>
      <c r="H2507" s="108" t="s">
        <v>10762</v>
      </c>
    </row>
    <row r="2508" spans="1:8" x14ac:dyDescent="0.3">
      <c r="A2508" s="108" t="s">
        <v>10763</v>
      </c>
      <c r="B2508" s="108" t="s">
        <v>967</v>
      </c>
      <c r="C2508" s="108" t="s">
        <v>10535</v>
      </c>
      <c r="D2508" s="108" t="s">
        <v>969</v>
      </c>
      <c r="E2508" s="108" t="s">
        <v>970</v>
      </c>
      <c r="F2508" s="108" t="s">
        <v>10764</v>
      </c>
      <c r="G2508" s="108" t="s">
        <v>10765</v>
      </c>
      <c r="H2508" s="108" t="s">
        <v>10766</v>
      </c>
    </row>
    <row r="2509" spans="1:8" x14ac:dyDescent="0.3">
      <c r="A2509" s="108" t="s">
        <v>10767</v>
      </c>
      <c r="B2509" s="108" t="s">
        <v>967</v>
      </c>
      <c r="C2509" s="108" t="s">
        <v>10535</v>
      </c>
      <c r="D2509" s="108" t="s">
        <v>969</v>
      </c>
      <c r="E2509" s="108" t="s">
        <v>970</v>
      </c>
      <c r="F2509" s="108" t="s">
        <v>10768</v>
      </c>
      <c r="G2509" s="108" t="s">
        <v>10769</v>
      </c>
      <c r="H2509" s="108" t="s">
        <v>10770</v>
      </c>
    </row>
    <row r="2510" spans="1:8" x14ac:dyDescent="0.3">
      <c r="A2510" s="108" t="s">
        <v>10771</v>
      </c>
      <c r="B2510" s="108" t="s">
        <v>967</v>
      </c>
      <c r="C2510" s="108" t="s">
        <v>10535</v>
      </c>
      <c r="D2510" s="108" t="s">
        <v>969</v>
      </c>
      <c r="E2510" s="108" t="s">
        <v>970</v>
      </c>
      <c r="F2510" s="108" t="s">
        <v>10772</v>
      </c>
      <c r="G2510" s="108" t="s">
        <v>10773</v>
      </c>
      <c r="H2510" s="108" t="s">
        <v>10774</v>
      </c>
    </row>
    <row r="2511" spans="1:8" x14ac:dyDescent="0.3">
      <c r="A2511" s="108" t="s">
        <v>10775</v>
      </c>
      <c r="B2511" s="108" t="s">
        <v>967</v>
      </c>
      <c r="C2511" s="108" t="s">
        <v>10535</v>
      </c>
      <c r="D2511" s="108" t="s">
        <v>969</v>
      </c>
      <c r="E2511" s="108" t="s">
        <v>970</v>
      </c>
      <c r="F2511" s="108" t="s">
        <v>10776</v>
      </c>
      <c r="G2511" s="108" t="s">
        <v>10777</v>
      </c>
      <c r="H2511" s="108" t="s">
        <v>10778</v>
      </c>
    </row>
    <row r="2512" spans="1:8" x14ac:dyDescent="0.3">
      <c r="A2512" s="108" t="s">
        <v>10779</v>
      </c>
      <c r="B2512" s="108" t="s">
        <v>967</v>
      </c>
      <c r="C2512" s="108" t="s">
        <v>10535</v>
      </c>
      <c r="D2512" s="108" t="s">
        <v>969</v>
      </c>
      <c r="E2512" s="108" t="s">
        <v>970</v>
      </c>
      <c r="F2512" s="108" t="s">
        <v>10780</v>
      </c>
      <c r="G2512" s="108" t="s">
        <v>10781</v>
      </c>
      <c r="H2512" s="108" t="s">
        <v>10782</v>
      </c>
    </row>
    <row r="2513" spans="1:8" x14ac:dyDescent="0.3">
      <c r="A2513" s="108" t="s">
        <v>10783</v>
      </c>
      <c r="B2513" s="108" t="s">
        <v>967</v>
      </c>
      <c r="C2513" s="108" t="s">
        <v>10535</v>
      </c>
      <c r="D2513" s="108" t="s">
        <v>969</v>
      </c>
      <c r="E2513" s="108" t="s">
        <v>970</v>
      </c>
      <c r="F2513" s="108" t="s">
        <v>10784</v>
      </c>
      <c r="G2513" s="108" t="s">
        <v>10785</v>
      </c>
      <c r="H2513" s="108" t="s">
        <v>10782</v>
      </c>
    </row>
    <row r="2514" spans="1:8" x14ac:dyDescent="0.3">
      <c r="A2514" s="108" t="s">
        <v>10786</v>
      </c>
      <c r="B2514" s="108" t="s">
        <v>967</v>
      </c>
      <c r="C2514" s="108" t="s">
        <v>10535</v>
      </c>
      <c r="D2514" s="108" t="s">
        <v>969</v>
      </c>
      <c r="E2514" s="108" t="s">
        <v>970</v>
      </c>
      <c r="F2514" s="108" t="s">
        <v>10787</v>
      </c>
      <c r="G2514" s="108" t="s">
        <v>10788</v>
      </c>
      <c r="H2514" s="108" t="s">
        <v>10789</v>
      </c>
    </row>
    <row r="2515" spans="1:8" x14ac:dyDescent="0.3">
      <c r="A2515" s="108" t="s">
        <v>10790</v>
      </c>
      <c r="B2515" s="108" t="s">
        <v>967</v>
      </c>
      <c r="C2515" s="108" t="s">
        <v>10535</v>
      </c>
      <c r="D2515" s="108" t="s">
        <v>969</v>
      </c>
      <c r="E2515" s="108" t="s">
        <v>970</v>
      </c>
      <c r="F2515" s="108" t="s">
        <v>10791</v>
      </c>
      <c r="G2515" s="108" t="s">
        <v>10792</v>
      </c>
      <c r="H2515" s="108" t="s">
        <v>10793</v>
      </c>
    </row>
    <row r="2516" spans="1:8" x14ac:dyDescent="0.3">
      <c r="A2516" s="108" t="s">
        <v>10794</v>
      </c>
      <c r="B2516" s="108" t="s">
        <v>967</v>
      </c>
      <c r="C2516" s="108" t="s">
        <v>10535</v>
      </c>
      <c r="D2516" s="108" t="s">
        <v>969</v>
      </c>
      <c r="E2516" s="108" t="s">
        <v>970</v>
      </c>
      <c r="F2516" s="108" t="s">
        <v>10795</v>
      </c>
      <c r="G2516" s="108" t="s">
        <v>10796</v>
      </c>
      <c r="H2516" s="108" t="s">
        <v>10797</v>
      </c>
    </row>
    <row r="2517" spans="1:8" x14ac:dyDescent="0.3">
      <c r="A2517" s="108" t="s">
        <v>10798</v>
      </c>
      <c r="B2517" s="108" t="s">
        <v>967</v>
      </c>
      <c r="C2517" s="108" t="s">
        <v>10535</v>
      </c>
      <c r="D2517" s="108" t="s">
        <v>969</v>
      </c>
      <c r="E2517" s="108" t="s">
        <v>970</v>
      </c>
      <c r="F2517" s="108" t="s">
        <v>10799</v>
      </c>
      <c r="G2517" s="108" t="s">
        <v>10800</v>
      </c>
      <c r="H2517" s="108" t="s">
        <v>10801</v>
      </c>
    </row>
    <row r="2518" spans="1:8" x14ac:dyDescent="0.3">
      <c r="A2518" s="108" t="s">
        <v>10802</v>
      </c>
      <c r="B2518" s="108" t="s">
        <v>967</v>
      </c>
      <c r="C2518" s="108" t="s">
        <v>10535</v>
      </c>
      <c r="D2518" s="108" t="s">
        <v>969</v>
      </c>
      <c r="E2518" s="108" t="s">
        <v>970</v>
      </c>
      <c r="F2518" s="108" t="s">
        <v>10803</v>
      </c>
      <c r="G2518" s="108" t="s">
        <v>10804</v>
      </c>
      <c r="H2518" s="108" t="s">
        <v>10805</v>
      </c>
    </row>
    <row r="2519" spans="1:8" x14ac:dyDescent="0.3">
      <c r="A2519" s="108" t="s">
        <v>10806</v>
      </c>
      <c r="B2519" s="108" t="s">
        <v>967</v>
      </c>
      <c r="C2519" s="108" t="s">
        <v>10535</v>
      </c>
      <c r="D2519" s="108" t="s">
        <v>969</v>
      </c>
      <c r="E2519" s="108" t="s">
        <v>970</v>
      </c>
      <c r="F2519" s="108" t="s">
        <v>10807</v>
      </c>
      <c r="G2519" s="108" t="s">
        <v>10808</v>
      </c>
      <c r="H2519" s="108" t="s">
        <v>10809</v>
      </c>
    </row>
    <row r="2520" spans="1:8" x14ac:dyDescent="0.3">
      <c r="A2520" s="108" t="s">
        <v>10810</v>
      </c>
      <c r="B2520" s="108" t="s">
        <v>967</v>
      </c>
      <c r="C2520" s="108" t="s">
        <v>10535</v>
      </c>
      <c r="D2520" s="108" t="s">
        <v>969</v>
      </c>
      <c r="E2520" s="108" t="s">
        <v>970</v>
      </c>
      <c r="F2520" s="108" t="s">
        <v>10811</v>
      </c>
      <c r="G2520" s="108" t="s">
        <v>10812</v>
      </c>
      <c r="H2520" s="108" t="s">
        <v>10813</v>
      </c>
    </row>
    <row r="2521" spans="1:8" x14ac:dyDescent="0.3">
      <c r="A2521" s="108" t="s">
        <v>10814</v>
      </c>
      <c r="B2521" s="108" t="s">
        <v>967</v>
      </c>
      <c r="C2521" s="108" t="s">
        <v>10535</v>
      </c>
      <c r="D2521" s="108" t="s">
        <v>969</v>
      </c>
      <c r="E2521" s="108" t="s">
        <v>970</v>
      </c>
      <c r="F2521" s="108" t="s">
        <v>10815</v>
      </c>
      <c r="G2521" s="108" t="s">
        <v>10816</v>
      </c>
      <c r="H2521" s="108" t="s">
        <v>10817</v>
      </c>
    </row>
    <row r="2522" spans="1:8" x14ac:dyDescent="0.3">
      <c r="A2522" s="108" t="s">
        <v>10818</v>
      </c>
      <c r="B2522" s="108" t="s">
        <v>967</v>
      </c>
      <c r="C2522" s="108" t="s">
        <v>10535</v>
      </c>
      <c r="D2522" s="108" t="s">
        <v>969</v>
      </c>
      <c r="E2522" s="108" t="s">
        <v>970</v>
      </c>
      <c r="F2522" s="108" t="s">
        <v>10819</v>
      </c>
      <c r="G2522" s="108" t="s">
        <v>10820</v>
      </c>
      <c r="H2522" s="108" t="s">
        <v>10821</v>
      </c>
    </row>
    <row r="2523" spans="1:8" x14ac:dyDescent="0.3">
      <c r="A2523" s="108" t="s">
        <v>10822</v>
      </c>
      <c r="B2523" s="108" t="s">
        <v>967</v>
      </c>
      <c r="C2523" s="108" t="s">
        <v>10535</v>
      </c>
      <c r="D2523" s="108" t="s">
        <v>969</v>
      </c>
      <c r="E2523" s="108" t="s">
        <v>970</v>
      </c>
      <c r="F2523" s="108" t="s">
        <v>10823</v>
      </c>
      <c r="G2523" s="108" t="s">
        <v>10824</v>
      </c>
      <c r="H2523" s="108" t="s">
        <v>10825</v>
      </c>
    </row>
    <row r="2524" spans="1:8" x14ac:dyDescent="0.3">
      <c r="A2524" s="108" t="s">
        <v>10826</v>
      </c>
      <c r="B2524" s="108" t="s">
        <v>967</v>
      </c>
      <c r="C2524" s="108" t="s">
        <v>10535</v>
      </c>
      <c r="D2524" s="108" t="s">
        <v>969</v>
      </c>
      <c r="E2524" s="108" t="s">
        <v>970</v>
      </c>
      <c r="F2524" s="108" t="s">
        <v>10827</v>
      </c>
      <c r="G2524" s="108" t="s">
        <v>10828</v>
      </c>
      <c r="H2524" s="108" t="s">
        <v>10829</v>
      </c>
    </row>
    <row r="2525" spans="1:8" x14ac:dyDescent="0.3">
      <c r="A2525" s="108" t="s">
        <v>10830</v>
      </c>
      <c r="B2525" s="108" t="s">
        <v>967</v>
      </c>
      <c r="C2525" s="108" t="s">
        <v>10535</v>
      </c>
      <c r="D2525" s="108" t="s">
        <v>969</v>
      </c>
      <c r="E2525" s="108" t="s">
        <v>970</v>
      </c>
      <c r="F2525" s="108" t="s">
        <v>10831</v>
      </c>
      <c r="G2525" s="108" t="s">
        <v>10832</v>
      </c>
      <c r="H2525" s="108" t="s">
        <v>10833</v>
      </c>
    </row>
    <row r="2526" spans="1:8" x14ac:dyDescent="0.3">
      <c r="A2526" s="108" t="s">
        <v>10834</v>
      </c>
      <c r="B2526" s="108" t="s">
        <v>967</v>
      </c>
      <c r="C2526" s="108" t="s">
        <v>10535</v>
      </c>
      <c r="D2526" s="108" t="s">
        <v>969</v>
      </c>
      <c r="E2526" s="108" t="s">
        <v>970</v>
      </c>
      <c r="F2526" s="108" t="s">
        <v>10835</v>
      </c>
      <c r="G2526" s="108" t="s">
        <v>10836</v>
      </c>
      <c r="H2526" s="108" t="s">
        <v>10837</v>
      </c>
    </row>
    <row r="2527" spans="1:8" x14ac:dyDescent="0.3">
      <c r="A2527" s="108" t="s">
        <v>10838</v>
      </c>
      <c r="B2527" s="108" t="s">
        <v>967</v>
      </c>
      <c r="C2527" s="108" t="s">
        <v>10535</v>
      </c>
      <c r="D2527" s="108" t="s">
        <v>969</v>
      </c>
      <c r="E2527" s="108" t="s">
        <v>970</v>
      </c>
      <c r="F2527" s="108" t="s">
        <v>10839</v>
      </c>
      <c r="G2527" s="108" t="s">
        <v>10840</v>
      </c>
      <c r="H2527" s="108" t="s">
        <v>10841</v>
      </c>
    </row>
    <row r="2528" spans="1:8" x14ac:dyDescent="0.3">
      <c r="A2528" s="108" t="s">
        <v>10842</v>
      </c>
      <c r="B2528" s="108" t="s">
        <v>967</v>
      </c>
      <c r="C2528" s="108" t="s">
        <v>10535</v>
      </c>
      <c r="D2528" s="108" t="s">
        <v>969</v>
      </c>
      <c r="E2528" s="108" t="s">
        <v>970</v>
      </c>
      <c r="F2528" s="108" t="s">
        <v>10843</v>
      </c>
      <c r="G2528" s="108" t="s">
        <v>10844</v>
      </c>
      <c r="H2528" s="108" t="s">
        <v>10845</v>
      </c>
    </row>
    <row r="2529" spans="1:8" x14ac:dyDescent="0.3">
      <c r="A2529" s="108" t="s">
        <v>10846</v>
      </c>
      <c r="B2529" s="108" t="s">
        <v>967</v>
      </c>
      <c r="C2529" s="108" t="s">
        <v>10535</v>
      </c>
      <c r="D2529" s="108" t="s">
        <v>969</v>
      </c>
      <c r="E2529" s="108" t="s">
        <v>970</v>
      </c>
      <c r="F2529" s="108" t="s">
        <v>10847</v>
      </c>
      <c r="G2529" s="108" t="s">
        <v>10848</v>
      </c>
      <c r="H2529" s="108" t="s">
        <v>10849</v>
      </c>
    </row>
    <row r="2530" spans="1:8" x14ac:dyDescent="0.3">
      <c r="A2530" s="108" t="s">
        <v>10850</v>
      </c>
      <c r="B2530" s="108" t="s">
        <v>967</v>
      </c>
      <c r="C2530" s="108" t="s">
        <v>10535</v>
      </c>
      <c r="D2530" s="108" t="s">
        <v>969</v>
      </c>
      <c r="E2530" s="108" t="s">
        <v>970</v>
      </c>
      <c r="F2530" s="108" t="s">
        <v>10851</v>
      </c>
      <c r="G2530" s="108" t="s">
        <v>10852</v>
      </c>
      <c r="H2530" s="108" t="s">
        <v>10853</v>
      </c>
    </row>
    <row r="2531" spans="1:8" x14ac:dyDescent="0.3">
      <c r="A2531" s="108" t="s">
        <v>10854</v>
      </c>
      <c r="B2531" s="108" t="s">
        <v>967</v>
      </c>
      <c r="C2531" s="108" t="s">
        <v>10535</v>
      </c>
      <c r="D2531" s="108" t="s">
        <v>969</v>
      </c>
      <c r="E2531" s="108" t="s">
        <v>970</v>
      </c>
      <c r="F2531" s="108" t="s">
        <v>10855</v>
      </c>
      <c r="G2531" s="108" t="s">
        <v>10856</v>
      </c>
      <c r="H2531" s="108" t="s">
        <v>10857</v>
      </c>
    </row>
    <row r="2532" spans="1:8" x14ac:dyDescent="0.3">
      <c r="A2532" s="108" t="s">
        <v>10858</v>
      </c>
      <c r="B2532" s="108" t="s">
        <v>967</v>
      </c>
      <c r="C2532" s="108" t="s">
        <v>10535</v>
      </c>
      <c r="D2532" s="108" t="s">
        <v>969</v>
      </c>
      <c r="E2532" s="108" t="s">
        <v>970</v>
      </c>
      <c r="F2532" s="108" t="s">
        <v>10859</v>
      </c>
      <c r="G2532" s="108" t="s">
        <v>10860</v>
      </c>
      <c r="H2532" s="108" t="s">
        <v>10861</v>
      </c>
    </row>
    <row r="2533" spans="1:8" x14ac:dyDescent="0.3">
      <c r="A2533" s="108" t="s">
        <v>10862</v>
      </c>
      <c r="B2533" s="108" t="s">
        <v>967</v>
      </c>
      <c r="C2533" s="108" t="s">
        <v>10535</v>
      </c>
      <c r="D2533" s="108" t="s">
        <v>1880</v>
      </c>
      <c r="E2533" s="108" t="s">
        <v>970</v>
      </c>
      <c r="F2533" s="108" t="s">
        <v>10863</v>
      </c>
      <c r="G2533" s="108" t="s">
        <v>10864</v>
      </c>
      <c r="H2533" s="108" t="s">
        <v>10865</v>
      </c>
    </row>
    <row r="2534" spans="1:8" x14ac:dyDescent="0.3">
      <c r="A2534" s="108" t="s">
        <v>10866</v>
      </c>
      <c r="B2534" s="108" t="s">
        <v>967</v>
      </c>
      <c r="C2534" s="108" t="s">
        <v>10535</v>
      </c>
      <c r="D2534" s="108" t="s">
        <v>1880</v>
      </c>
      <c r="E2534" s="108" t="s">
        <v>970</v>
      </c>
      <c r="F2534" s="108" t="s">
        <v>10867</v>
      </c>
      <c r="G2534" s="108" t="s">
        <v>10868</v>
      </c>
      <c r="H2534" s="108" t="s">
        <v>10869</v>
      </c>
    </row>
    <row r="2535" spans="1:8" x14ac:dyDescent="0.3">
      <c r="A2535" s="108" t="s">
        <v>10870</v>
      </c>
      <c r="B2535" s="108" t="s">
        <v>967</v>
      </c>
      <c r="C2535" s="108" t="s">
        <v>10535</v>
      </c>
      <c r="D2535" s="108" t="s">
        <v>1880</v>
      </c>
      <c r="E2535" s="108" t="s">
        <v>970</v>
      </c>
      <c r="F2535" s="108" t="s">
        <v>10871</v>
      </c>
      <c r="G2535" s="108" t="s">
        <v>10872</v>
      </c>
      <c r="H2535" s="108" t="s">
        <v>10873</v>
      </c>
    </row>
    <row r="2536" spans="1:8" x14ac:dyDescent="0.3">
      <c r="A2536" s="108" t="s">
        <v>10874</v>
      </c>
      <c r="B2536" s="108" t="s">
        <v>967</v>
      </c>
      <c r="C2536" s="108" t="s">
        <v>10535</v>
      </c>
      <c r="D2536" s="108" t="s">
        <v>1880</v>
      </c>
      <c r="E2536" s="108" t="s">
        <v>970</v>
      </c>
      <c r="F2536" s="108" t="s">
        <v>10875</v>
      </c>
      <c r="G2536" s="108" t="s">
        <v>10876</v>
      </c>
      <c r="H2536" s="108" t="s">
        <v>10877</v>
      </c>
    </row>
    <row r="2537" spans="1:8" x14ac:dyDescent="0.3">
      <c r="A2537" s="108" t="s">
        <v>10878</v>
      </c>
      <c r="B2537" s="108" t="s">
        <v>967</v>
      </c>
      <c r="C2537" s="108" t="s">
        <v>10535</v>
      </c>
      <c r="D2537" s="108" t="s">
        <v>1880</v>
      </c>
      <c r="E2537" s="108" t="s">
        <v>970</v>
      </c>
      <c r="F2537" s="108" t="s">
        <v>10879</v>
      </c>
      <c r="G2537" s="108" t="s">
        <v>10880</v>
      </c>
      <c r="H2537" s="108" t="s">
        <v>10881</v>
      </c>
    </row>
    <row r="2538" spans="1:8" x14ac:dyDescent="0.3">
      <c r="A2538" s="108" t="s">
        <v>10882</v>
      </c>
      <c r="B2538" s="108" t="s">
        <v>967</v>
      </c>
      <c r="C2538" s="108" t="s">
        <v>10535</v>
      </c>
      <c r="D2538" s="108" t="s">
        <v>1880</v>
      </c>
      <c r="E2538" s="108" t="s">
        <v>970</v>
      </c>
      <c r="F2538" s="108" t="s">
        <v>10883</v>
      </c>
      <c r="G2538" s="108" t="s">
        <v>10884</v>
      </c>
      <c r="H2538" s="108" t="s">
        <v>10885</v>
      </c>
    </row>
    <row r="2539" spans="1:8" x14ac:dyDescent="0.3">
      <c r="A2539" s="108" t="s">
        <v>10886</v>
      </c>
      <c r="B2539" s="108" t="s">
        <v>967</v>
      </c>
      <c r="C2539" s="108" t="s">
        <v>10535</v>
      </c>
      <c r="D2539" s="108" t="s">
        <v>1880</v>
      </c>
      <c r="E2539" s="108" t="s">
        <v>970</v>
      </c>
      <c r="F2539" s="108" t="s">
        <v>10887</v>
      </c>
      <c r="G2539" s="108" t="s">
        <v>10888</v>
      </c>
      <c r="H2539" s="108" t="s">
        <v>10889</v>
      </c>
    </row>
    <row r="2540" spans="1:8" x14ac:dyDescent="0.3">
      <c r="A2540" s="108" t="s">
        <v>10890</v>
      </c>
      <c r="B2540" s="108" t="s">
        <v>967</v>
      </c>
      <c r="C2540" s="108" t="s">
        <v>10535</v>
      </c>
      <c r="D2540" s="108" t="s">
        <v>1880</v>
      </c>
      <c r="E2540" s="108" t="s">
        <v>970</v>
      </c>
      <c r="F2540" s="108" t="s">
        <v>10891</v>
      </c>
      <c r="G2540" s="108" t="s">
        <v>10892</v>
      </c>
      <c r="H2540" s="108" t="s">
        <v>10893</v>
      </c>
    </row>
    <row r="2541" spans="1:8" x14ac:dyDescent="0.3">
      <c r="A2541" s="108" t="s">
        <v>10894</v>
      </c>
      <c r="B2541" s="108" t="s">
        <v>967</v>
      </c>
      <c r="C2541" s="108" t="s">
        <v>10535</v>
      </c>
      <c r="D2541" s="108" t="s">
        <v>1880</v>
      </c>
      <c r="E2541" s="108" t="s">
        <v>970</v>
      </c>
      <c r="F2541" s="108" t="s">
        <v>10895</v>
      </c>
      <c r="G2541" s="108" t="s">
        <v>10896</v>
      </c>
      <c r="H2541" s="108" t="s">
        <v>10897</v>
      </c>
    </row>
    <row r="2542" spans="1:8" x14ac:dyDescent="0.3">
      <c r="A2542" s="108" t="s">
        <v>10898</v>
      </c>
      <c r="B2542" s="108" t="s">
        <v>967</v>
      </c>
      <c r="C2542" s="108" t="s">
        <v>10535</v>
      </c>
      <c r="D2542" s="108" t="s">
        <v>1880</v>
      </c>
      <c r="E2542" s="108" t="s">
        <v>970</v>
      </c>
      <c r="F2542" s="108" t="s">
        <v>10899</v>
      </c>
      <c r="G2542" s="108" t="s">
        <v>10900</v>
      </c>
      <c r="H2542" s="108" t="s">
        <v>10901</v>
      </c>
    </row>
    <row r="2543" spans="1:8" x14ac:dyDescent="0.3">
      <c r="A2543" s="108" t="s">
        <v>10902</v>
      </c>
      <c r="B2543" s="108" t="s">
        <v>967</v>
      </c>
      <c r="C2543" s="108" t="s">
        <v>10535</v>
      </c>
      <c r="D2543" s="108" t="s">
        <v>1880</v>
      </c>
      <c r="E2543" s="108" t="s">
        <v>970</v>
      </c>
      <c r="F2543" s="108" t="s">
        <v>10903</v>
      </c>
      <c r="G2543" s="108" t="s">
        <v>10904</v>
      </c>
      <c r="H2543" s="108" t="s">
        <v>10905</v>
      </c>
    </row>
    <row r="2544" spans="1:8" x14ac:dyDescent="0.3">
      <c r="A2544" s="108" t="s">
        <v>10906</v>
      </c>
      <c r="B2544" s="108" t="s">
        <v>967</v>
      </c>
      <c r="C2544" s="108" t="s">
        <v>10535</v>
      </c>
      <c r="D2544" s="108" t="s">
        <v>1880</v>
      </c>
      <c r="E2544" s="108" t="s">
        <v>970</v>
      </c>
      <c r="F2544" s="108" t="s">
        <v>10907</v>
      </c>
      <c r="G2544" s="108" t="s">
        <v>10908</v>
      </c>
      <c r="H2544" s="108" t="s">
        <v>10909</v>
      </c>
    </row>
    <row r="2545" spans="1:8" x14ac:dyDescent="0.3">
      <c r="A2545" s="108" t="s">
        <v>10910</v>
      </c>
      <c r="B2545" s="108" t="s">
        <v>967</v>
      </c>
      <c r="C2545" s="108" t="s">
        <v>10535</v>
      </c>
      <c r="D2545" s="108" t="s">
        <v>1880</v>
      </c>
      <c r="E2545" s="108" t="s">
        <v>970</v>
      </c>
      <c r="F2545" s="108" t="s">
        <v>10911</v>
      </c>
      <c r="G2545" s="108" t="s">
        <v>10912</v>
      </c>
      <c r="H2545" s="108" t="s">
        <v>10913</v>
      </c>
    </row>
    <row r="2546" spans="1:8" x14ac:dyDescent="0.3">
      <c r="A2546" s="108" t="s">
        <v>10914</v>
      </c>
      <c r="B2546" s="108" t="s">
        <v>967</v>
      </c>
      <c r="C2546" s="108" t="s">
        <v>10535</v>
      </c>
      <c r="D2546" s="108" t="s">
        <v>1880</v>
      </c>
      <c r="E2546" s="108" t="s">
        <v>970</v>
      </c>
      <c r="F2546" s="108" t="s">
        <v>10915</v>
      </c>
      <c r="G2546" s="108" t="s">
        <v>10916</v>
      </c>
      <c r="H2546" s="108" t="s">
        <v>10917</v>
      </c>
    </row>
    <row r="2547" spans="1:8" x14ac:dyDescent="0.3">
      <c r="A2547" s="108" t="s">
        <v>10918</v>
      </c>
      <c r="B2547" s="108" t="s">
        <v>967</v>
      </c>
      <c r="C2547" s="108" t="s">
        <v>10535</v>
      </c>
      <c r="D2547" s="108" t="s">
        <v>1880</v>
      </c>
      <c r="E2547" s="108" t="s">
        <v>970</v>
      </c>
      <c r="F2547" s="108" t="s">
        <v>10919</v>
      </c>
      <c r="G2547" s="108" t="s">
        <v>10920</v>
      </c>
      <c r="H2547" s="108" t="s">
        <v>10921</v>
      </c>
    </row>
    <row r="2548" spans="1:8" x14ac:dyDescent="0.3">
      <c r="A2548" s="108" t="s">
        <v>10922</v>
      </c>
      <c r="B2548" s="108" t="s">
        <v>967</v>
      </c>
      <c r="C2548" s="108" t="s">
        <v>10535</v>
      </c>
      <c r="D2548" s="108" t="s">
        <v>1880</v>
      </c>
      <c r="E2548" s="108" t="s">
        <v>970</v>
      </c>
      <c r="F2548" s="108" t="s">
        <v>10923</v>
      </c>
      <c r="G2548" s="108" t="s">
        <v>10924</v>
      </c>
      <c r="H2548" s="108" t="s">
        <v>10925</v>
      </c>
    </row>
    <row r="2549" spans="1:8" x14ac:dyDescent="0.3">
      <c r="A2549" s="108" t="s">
        <v>10926</v>
      </c>
      <c r="B2549" s="108" t="s">
        <v>967</v>
      </c>
      <c r="C2549" s="108" t="s">
        <v>10535</v>
      </c>
      <c r="D2549" s="108" t="s">
        <v>1880</v>
      </c>
      <c r="E2549" s="108" t="s">
        <v>970</v>
      </c>
      <c r="F2549" s="108" t="s">
        <v>10927</v>
      </c>
      <c r="G2549" s="108" t="s">
        <v>10928</v>
      </c>
      <c r="H2549" s="108" t="s">
        <v>10929</v>
      </c>
    </row>
    <row r="2550" spans="1:8" x14ac:dyDescent="0.3">
      <c r="A2550" s="108" t="s">
        <v>10930</v>
      </c>
      <c r="B2550" s="108" t="s">
        <v>967</v>
      </c>
      <c r="C2550" s="108" t="s">
        <v>10535</v>
      </c>
      <c r="D2550" s="108" t="s">
        <v>1880</v>
      </c>
      <c r="E2550" s="108" t="s">
        <v>970</v>
      </c>
      <c r="F2550" s="108" t="s">
        <v>10931</v>
      </c>
      <c r="G2550" s="108" t="s">
        <v>10932</v>
      </c>
      <c r="H2550" s="108" t="s">
        <v>10739</v>
      </c>
    </row>
    <row r="2551" spans="1:8" x14ac:dyDescent="0.3">
      <c r="A2551" s="108" t="s">
        <v>10933</v>
      </c>
      <c r="B2551" s="108" t="s">
        <v>967</v>
      </c>
      <c r="C2551" s="108" t="s">
        <v>10535</v>
      </c>
      <c r="D2551" s="108" t="s">
        <v>1880</v>
      </c>
      <c r="E2551" s="108" t="s">
        <v>970</v>
      </c>
      <c r="F2551" s="108" t="s">
        <v>10934</v>
      </c>
      <c r="G2551" s="108" t="s">
        <v>10935</v>
      </c>
      <c r="H2551" s="108" t="s">
        <v>10936</v>
      </c>
    </row>
    <row r="2552" spans="1:8" x14ac:dyDescent="0.3">
      <c r="A2552" s="108" t="s">
        <v>10937</v>
      </c>
      <c r="B2552" s="108" t="s">
        <v>967</v>
      </c>
      <c r="C2552" s="108" t="s">
        <v>10535</v>
      </c>
      <c r="D2552" s="108" t="s">
        <v>1880</v>
      </c>
      <c r="E2552" s="108" t="s">
        <v>970</v>
      </c>
      <c r="F2552" s="108" t="s">
        <v>10938</v>
      </c>
      <c r="G2552" s="108" t="s">
        <v>10939</v>
      </c>
      <c r="H2552" s="108" t="s">
        <v>10940</v>
      </c>
    </row>
    <row r="2553" spans="1:8" x14ac:dyDescent="0.3">
      <c r="A2553" s="108" t="s">
        <v>10941</v>
      </c>
      <c r="B2553" s="108" t="s">
        <v>967</v>
      </c>
      <c r="C2553" s="108" t="s">
        <v>10535</v>
      </c>
      <c r="D2553" s="108" t="s">
        <v>1880</v>
      </c>
      <c r="E2553" s="108" t="s">
        <v>970</v>
      </c>
      <c r="F2553" s="108" t="s">
        <v>10942</v>
      </c>
      <c r="G2553" s="108" t="s">
        <v>10943</v>
      </c>
      <c r="H2553" s="108" t="s">
        <v>10944</v>
      </c>
    </row>
    <row r="2554" spans="1:8" x14ac:dyDescent="0.3">
      <c r="A2554" s="108" t="s">
        <v>10945</v>
      </c>
      <c r="B2554" s="108" t="s">
        <v>967</v>
      </c>
      <c r="C2554" s="108" t="s">
        <v>10535</v>
      </c>
      <c r="D2554" s="108" t="s">
        <v>1880</v>
      </c>
      <c r="E2554" s="108" t="s">
        <v>970</v>
      </c>
      <c r="F2554" s="108" t="s">
        <v>10946</v>
      </c>
      <c r="G2554" s="108" t="s">
        <v>10947</v>
      </c>
      <c r="H2554" s="108" t="s">
        <v>10948</v>
      </c>
    </row>
    <row r="2555" spans="1:8" x14ac:dyDescent="0.3">
      <c r="A2555" s="108" t="s">
        <v>10949</v>
      </c>
      <c r="B2555" s="108" t="s">
        <v>967</v>
      </c>
      <c r="C2555" s="108" t="s">
        <v>10535</v>
      </c>
      <c r="D2555" s="108" t="s">
        <v>1880</v>
      </c>
      <c r="E2555" s="108" t="s">
        <v>970</v>
      </c>
      <c r="F2555" s="108" t="s">
        <v>10950</v>
      </c>
      <c r="G2555" s="108" t="s">
        <v>10951</v>
      </c>
      <c r="H2555" s="108" t="s">
        <v>10813</v>
      </c>
    </row>
    <row r="2556" spans="1:8" x14ac:dyDescent="0.3">
      <c r="A2556" s="108" t="s">
        <v>10952</v>
      </c>
      <c r="B2556" s="108" t="s">
        <v>967</v>
      </c>
      <c r="C2556" s="108" t="s">
        <v>10535</v>
      </c>
      <c r="D2556" s="108" t="s">
        <v>1880</v>
      </c>
      <c r="E2556" s="108" t="s">
        <v>970</v>
      </c>
      <c r="F2556" s="108" t="s">
        <v>10953</v>
      </c>
      <c r="G2556" s="108" t="s">
        <v>10954</v>
      </c>
      <c r="H2556" s="108" t="s">
        <v>10955</v>
      </c>
    </row>
    <row r="2557" spans="1:8" x14ac:dyDescent="0.3">
      <c r="A2557" s="108" t="s">
        <v>10956</v>
      </c>
      <c r="B2557" s="108" t="s">
        <v>967</v>
      </c>
      <c r="C2557" s="108" t="s">
        <v>10535</v>
      </c>
      <c r="D2557" s="108" t="s">
        <v>1880</v>
      </c>
      <c r="E2557" s="108" t="s">
        <v>970</v>
      </c>
      <c r="F2557" s="108" t="s">
        <v>10957</v>
      </c>
      <c r="G2557" s="108" t="s">
        <v>10958</v>
      </c>
      <c r="H2557" s="108" t="s">
        <v>10959</v>
      </c>
    </row>
    <row r="2558" spans="1:8" x14ac:dyDescent="0.3">
      <c r="A2558" s="108" t="s">
        <v>10960</v>
      </c>
      <c r="B2558" s="108" t="s">
        <v>967</v>
      </c>
      <c r="C2558" s="108" t="s">
        <v>10535</v>
      </c>
      <c r="D2558" s="108" t="s">
        <v>1880</v>
      </c>
      <c r="E2558" s="108" t="s">
        <v>970</v>
      </c>
      <c r="F2558" s="108" t="s">
        <v>10961</v>
      </c>
      <c r="G2558" s="108" t="s">
        <v>10962</v>
      </c>
      <c r="H2558" s="108" t="s">
        <v>10963</v>
      </c>
    </row>
    <row r="2559" spans="1:8" x14ac:dyDescent="0.3">
      <c r="A2559" s="108" t="s">
        <v>10964</v>
      </c>
      <c r="B2559" s="108" t="s">
        <v>967</v>
      </c>
      <c r="C2559" s="108" t="s">
        <v>10965</v>
      </c>
      <c r="D2559" s="108" t="s">
        <v>969</v>
      </c>
      <c r="E2559" s="108" t="s">
        <v>970</v>
      </c>
      <c r="F2559" s="108" t="s">
        <v>10966</v>
      </c>
      <c r="G2559" s="108" t="s">
        <v>10967</v>
      </c>
      <c r="H2559" s="108" t="s">
        <v>10968</v>
      </c>
    </row>
    <row r="2560" spans="1:8" x14ac:dyDescent="0.3">
      <c r="A2560" s="108" t="s">
        <v>10969</v>
      </c>
      <c r="B2560" s="108" t="s">
        <v>967</v>
      </c>
      <c r="C2560" s="108" t="s">
        <v>10965</v>
      </c>
      <c r="D2560" s="108" t="s">
        <v>969</v>
      </c>
      <c r="E2560" s="108" t="s">
        <v>970</v>
      </c>
      <c r="F2560" s="108" t="s">
        <v>10970</v>
      </c>
      <c r="G2560" s="108" t="s">
        <v>10971</v>
      </c>
      <c r="H2560" s="108" t="s">
        <v>10972</v>
      </c>
    </row>
    <row r="2561" spans="1:8" x14ac:dyDescent="0.3">
      <c r="A2561" s="108" t="s">
        <v>10973</v>
      </c>
      <c r="B2561" s="108" t="s">
        <v>967</v>
      </c>
      <c r="C2561" s="108" t="s">
        <v>10965</v>
      </c>
      <c r="D2561" s="108" t="s">
        <v>969</v>
      </c>
      <c r="E2561" s="108" t="s">
        <v>970</v>
      </c>
      <c r="F2561" s="108" t="s">
        <v>10974</v>
      </c>
      <c r="G2561" s="108" t="s">
        <v>10975</v>
      </c>
      <c r="H2561" s="108" t="s">
        <v>10976</v>
      </c>
    </row>
    <row r="2562" spans="1:8" x14ac:dyDescent="0.3">
      <c r="A2562" s="108" t="s">
        <v>10977</v>
      </c>
      <c r="B2562" s="108" t="s">
        <v>967</v>
      </c>
      <c r="C2562" s="108" t="s">
        <v>10965</v>
      </c>
      <c r="D2562" s="108" t="s">
        <v>969</v>
      </c>
      <c r="E2562" s="108" t="s">
        <v>970</v>
      </c>
      <c r="F2562" s="108" t="s">
        <v>10978</v>
      </c>
      <c r="G2562" s="108" t="s">
        <v>10979</v>
      </c>
      <c r="H2562" s="108" t="s">
        <v>10976</v>
      </c>
    </row>
    <row r="2563" spans="1:8" x14ac:dyDescent="0.3">
      <c r="A2563" s="108" t="s">
        <v>10980</v>
      </c>
      <c r="B2563" s="108" t="s">
        <v>967</v>
      </c>
      <c r="C2563" s="108" t="s">
        <v>10965</v>
      </c>
      <c r="D2563" s="108" t="s">
        <v>969</v>
      </c>
      <c r="E2563" s="108" t="s">
        <v>970</v>
      </c>
      <c r="F2563" s="108" t="s">
        <v>10981</v>
      </c>
      <c r="G2563" s="108" t="s">
        <v>10982</v>
      </c>
      <c r="H2563" s="108" t="s">
        <v>10983</v>
      </c>
    </row>
    <row r="2564" spans="1:8" x14ac:dyDescent="0.3">
      <c r="A2564" s="108" t="s">
        <v>10984</v>
      </c>
      <c r="B2564" s="108" t="s">
        <v>967</v>
      </c>
      <c r="C2564" s="108" t="s">
        <v>10965</v>
      </c>
      <c r="D2564" s="108" t="s">
        <v>969</v>
      </c>
      <c r="E2564" s="108" t="s">
        <v>970</v>
      </c>
      <c r="F2564" s="108" t="s">
        <v>10985</v>
      </c>
      <c r="G2564" s="108" t="s">
        <v>10986</v>
      </c>
      <c r="H2564" s="108" t="s">
        <v>10987</v>
      </c>
    </row>
    <row r="2565" spans="1:8" x14ac:dyDescent="0.3">
      <c r="A2565" s="108" t="s">
        <v>10988</v>
      </c>
      <c r="B2565" s="108" t="s">
        <v>967</v>
      </c>
      <c r="C2565" s="108" t="s">
        <v>10965</v>
      </c>
      <c r="D2565" s="108" t="s">
        <v>969</v>
      </c>
      <c r="E2565" s="108" t="s">
        <v>970</v>
      </c>
      <c r="F2565" s="108" t="s">
        <v>10989</v>
      </c>
      <c r="G2565" s="108" t="s">
        <v>10990</v>
      </c>
      <c r="H2565" s="108" t="s">
        <v>10991</v>
      </c>
    </row>
    <row r="2566" spans="1:8" x14ac:dyDescent="0.3">
      <c r="A2566" s="108" t="s">
        <v>10992</v>
      </c>
      <c r="B2566" s="108" t="s">
        <v>967</v>
      </c>
      <c r="C2566" s="108" t="s">
        <v>10965</v>
      </c>
      <c r="D2566" s="108" t="s">
        <v>969</v>
      </c>
      <c r="E2566" s="108" t="s">
        <v>970</v>
      </c>
      <c r="F2566" s="108" t="s">
        <v>10993</v>
      </c>
      <c r="G2566" s="108" t="s">
        <v>10994</v>
      </c>
      <c r="H2566" s="108" t="s">
        <v>10995</v>
      </c>
    </row>
    <row r="2567" spans="1:8" x14ac:dyDescent="0.3">
      <c r="A2567" s="108" t="s">
        <v>10996</v>
      </c>
      <c r="B2567" s="108" t="s">
        <v>967</v>
      </c>
      <c r="C2567" s="108" t="s">
        <v>10965</v>
      </c>
      <c r="D2567" s="108" t="s">
        <v>969</v>
      </c>
      <c r="E2567" s="108" t="s">
        <v>970</v>
      </c>
      <c r="F2567" s="108" t="s">
        <v>10997</v>
      </c>
      <c r="G2567" s="108" t="s">
        <v>10998</v>
      </c>
      <c r="H2567" s="108" t="s">
        <v>10972</v>
      </c>
    </row>
    <row r="2568" spans="1:8" x14ac:dyDescent="0.3">
      <c r="A2568" s="108" t="s">
        <v>10999</v>
      </c>
      <c r="B2568" s="108" t="s">
        <v>967</v>
      </c>
      <c r="C2568" s="108" t="s">
        <v>10965</v>
      </c>
      <c r="D2568" s="108" t="s">
        <v>969</v>
      </c>
      <c r="E2568" s="108" t="s">
        <v>970</v>
      </c>
      <c r="F2568" s="108" t="s">
        <v>11000</v>
      </c>
      <c r="G2568" s="108" t="s">
        <v>11001</v>
      </c>
      <c r="H2568" s="108" t="s">
        <v>11002</v>
      </c>
    </row>
    <row r="2569" spans="1:8" x14ac:dyDescent="0.3">
      <c r="A2569" s="108" t="s">
        <v>11003</v>
      </c>
      <c r="B2569" s="108" t="s">
        <v>967</v>
      </c>
      <c r="C2569" s="108" t="s">
        <v>10965</v>
      </c>
      <c r="D2569" s="108" t="s">
        <v>969</v>
      </c>
      <c r="E2569" s="108" t="s">
        <v>970</v>
      </c>
      <c r="F2569" s="108" t="s">
        <v>11004</v>
      </c>
      <c r="G2569" s="108" t="s">
        <v>11005</v>
      </c>
      <c r="H2569" s="108" t="s">
        <v>11006</v>
      </c>
    </row>
    <row r="2570" spans="1:8" x14ac:dyDescent="0.3">
      <c r="A2570" s="108" t="s">
        <v>11007</v>
      </c>
      <c r="B2570" s="108" t="s">
        <v>967</v>
      </c>
      <c r="C2570" s="108" t="s">
        <v>10965</v>
      </c>
      <c r="D2570" s="108" t="s">
        <v>969</v>
      </c>
      <c r="E2570" s="108" t="s">
        <v>970</v>
      </c>
      <c r="F2570" s="108" t="s">
        <v>11008</v>
      </c>
      <c r="G2570" s="108" t="s">
        <v>11009</v>
      </c>
      <c r="H2570" s="108" t="s">
        <v>11010</v>
      </c>
    </row>
    <row r="2571" spans="1:8" x14ac:dyDescent="0.3">
      <c r="A2571" s="108" t="s">
        <v>11011</v>
      </c>
      <c r="B2571" s="108" t="s">
        <v>967</v>
      </c>
      <c r="C2571" s="108" t="s">
        <v>10965</v>
      </c>
      <c r="D2571" s="108" t="s">
        <v>969</v>
      </c>
      <c r="E2571" s="108" t="s">
        <v>970</v>
      </c>
      <c r="F2571" s="108" t="s">
        <v>11012</v>
      </c>
      <c r="G2571" s="108" t="s">
        <v>11013</v>
      </c>
      <c r="H2571" s="108" t="s">
        <v>11014</v>
      </c>
    </row>
    <row r="2572" spans="1:8" x14ac:dyDescent="0.3">
      <c r="A2572" s="108" t="s">
        <v>11015</v>
      </c>
      <c r="B2572" s="108" t="s">
        <v>967</v>
      </c>
      <c r="C2572" s="108" t="s">
        <v>10965</v>
      </c>
      <c r="D2572" s="108" t="s">
        <v>969</v>
      </c>
      <c r="E2572" s="108" t="s">
        <v>970</v>
      </c>
      <c r="F2572" s="108" t="s">
        <v>11016</v>
      </c>
      <c r="G2572" s="108" t="s">
        <v>11017</v>
      </c>
      <c r="H2572" s="108" t="s">
        <v>11018</v>
      </c>
    </row>
    <row r="2573" spans="1:8" x14ac:dyDescent="0.3">
      <c r="A2573" s="108" t="s">
        <v>11019</v>
      </c>
      <c r="B2573" s="108" t="s">
        <v>967</v>
      </c>
      <c r="C2573" s="108" t="s">
        <v>10965</v>
      </c>
      <c r="D2573" s="108" t="s">
        <v>969</v>
      </c>
      <c r="E2573" s="108" t="s">
        <v>970</v>
      </c>
      <c r="F2573" s="108" t="s">
        <v>11020</v>
      </c>
      <c r="G2573" s="108" t="s">
        <v>11021</v>
      </c>
      <c r="H2573" s="108" t="s">
        <v>11022</v>
      </c>
    </row>
    <row r="2574" spans="1:8" x14ac:dyDescent="0.3">
      <c r="A2574" s="108" t="s">
        <v>11023</v>
      </c>
      <c r="B2574" s="108" t="s">
        <v>967</v>
      </c>
      <c r="C2574" s="108" t="s">
        <v>10965</v>
      </c>
      <c r="D2574" s="108" t="s">
        <v>969</v>
      </c>
      <c r="E2574" s="108" t="s">
        <v>970</v>
      </c>
      <c r="F2574" s="108" t="s">
        <v>11024</v>
      </c>
      <c r="G2574" s="108" t="s">
        <v>11025</v>
      </c>
      <c r="H2574" s="108" t="s">
        <v>11026</v>
      </c>
    </row>
    <row r="2575" spans="1:8" x14ac:dyDescent="0.3">
      <c r="A2575" s="108" t="s">
        <v>11027</v>
      </c>
      <c r="B2575" s="108" t="s">
        <v>967</v>
      </c>
      <c r="C2575" s="108" t="s">
        <v>10965</v>
      </c>
      <c r="D2575" s="108" t="s">
        <v>969</v>
      </c>
      <c r="E2575" s="108" t="s">
        <v>970</v>
      </c>
      <c r="F2575" s="108" t="s">
        <v>11028</v>
      </c>
      <c r="G2575" s="108" t="s">
        <v>11029</v>
      </c>
      <c r="H2575" s="108" t="s">
        <v>11030</v>
      </c>
    </row>
    <row r="2576" spans="1:8" x14ac:dyDescent="0.3">
      <c r="A2576" s="108" t="s">
        <v>11031</v>
      </c>
      <c r="B2576" s="108" t="s">
        <v>967</v>
      </c>
      <c r="C2576" s="108" t="s">
        <v>10965</v>
      </c>
      <c r="D2576" s="108" t="s">
        <v>969</v>
      </c>
      <c r="E2576" s="108" t="s">
        <v>970</v>
      </c>
      <c r="F2576" s="108" t="s">
        <v>11032</v>
      </c>
      <c r="G2576" s="108" t="s">
        <v>11033</v>
      </c>
      <c r="H2576" s="108" t="s">
        <v>11034</v>
      </c>
    </row>
    <row r="2577" spans="1:8" x14ac:dyDescent="0.3">
      <c r="A2577" s="108" t="s">
        <v>11035</v>
      </c>
      <c r="B2577" s="108" t="s">
        <v>967</v>
      </c>
      <c r="C2577" s="108" t="s">
        <v>10965</v>
      </c>
      <c r="D2577" s="108" t="s">
        <v>969</v>
      </c>
      <c r="E2577" s="108" t="s">
        <v>970</v>
      </c>
      <c r="F2577" s="108" t="s">
        <v>11036</v>
      </c>
      <c r="G2577" s="108" t="s">
        <v>11037</v>
      </c>
      <c r="H2577" s="108" t="s">
        <v>11038</v>
      </c>
    </row>
    <row r="2578" spans="1:8" x14ac:dyDescent="0.3">
      <c r="A2578" s="108" t="s">
        <v>11039</v>
      </c>
      <c r="B2578" s="108" t="s">
        <v>967</v>
      </c>
      <c r="C2578" s="108" t="s">
        <v>10965</v>
      </c>
      <c r="D2578" s="108" t="s">
        <v>969</v>
      </c>
      <c r="E2578" s="108" t="s">
        <v>970</v>
      </c>
      <c r="F2578" s="108" t="s">
        <v>11040</v>
      </c>
      <c r="G2578" s="108" t="s">
        <v>11041</v>
      </c>
      <c r="H2578" s="108" t="s">
        <v>11042</v>
      </c>
    </row>
    <row r="2579" spans="1:8" x14ac:dyDescent="0.3">
      <c r="A2579" s="108" t="s">
        <v>11043</v>
      </c>
      <c r="B2579" s="108" t="s">
        <v>967</v>
      </c>
      <c r="C2579" s="108" t="s">
        <v>10965</v>
      </c>
      <c r="D2579" s="108" t="s">
        <v>969</v>
      </c>
      <c r="E2579" s="108" t="s">
        <v>970</v>
      </c>
      <c r="F2579" s="108" t="s">
        <v>11044</v>
      </c>
      <c r="G2579" s="108" t="s">
        <v>11045</v>
      </c>
      <c r="H2579" s="108" t="s">
        <v>11046</v>
      </c>
    </row>
    <row r="2580" spans="1:8" x14ac:dyDescent="0.3">
      <c r="A2580" s="108" t="s">
        <v>11047</v>
      </c>
      <c r="B2580" s="108" t="s">
        <v>967</v>
      </c>
      <c r="C2580" s="108" t="s">
        <v>10965</v>
      </c>
      <c r="D2580" s="108" t="s">
        <v>969</v>
      </c>
      <c r="E2580" s="108" t="s">
        <v>970</v>
      </c>
      <c r="F2580" s="108" t="s">
        <v>11048</v>
      </c>
      <c r="G2580" s="108" t="s">
        <v>11049</v>
      </c>
      <c r="H2580" s="108" t="s">
        <v>11050</v>
      </c>
    </row>
    <row r="2581" spans="1:8" x14ac:dyDescent="0.3">
      <c r="A2581" s="108" t="s">
        <v>11051</v>
      </c>
      <c r="B2581" s="108" t="s">
        <v>967</v>
      </c>
      <c r="C2581" s="108" t="s">
        <v>10965</v>
      </c>
      <c r="D2581" s="108" t="s">
        <v>969</v>
      </c>
      <c r="E2581" s="108" t="s">
        <v>970</v>
      </c>
      <c r="F2581" s="108" t="s">
        <v>11052</v>
      </c>
      <c r="G2581" s="108" t="s">
        <v>11053</v>
      </c>
      <c r="H2581" s="108" t="s">
        <v>11054</v>
      </c>
    </row>
    <row r="2582" spans="1:8" x14ac:dyDescent="0.3">
      <c r="A2582" s="108" t="s">
        <v>11055</v>
      </c>
      <c r="B2582" s="108" t="s">
        <v>967</v>
      </c>
      <c r="C2582" s="108" t="s">
        <v>10965</v>
      </c>
      <c r="D2582" s="108" t="s">
        <v>969</v>
      </c>
      <c r="E2582" s="108" t="s">
        <v>970</v>
      </c>
      <c r="F2582" s="108" t="s">
        <v>11056</v>
      </c>
      <c r="G2582" s="108" t="s">
        <v>11057</v>
      </c>
      <c r="H2582" s="108" t="s">
        <v>11058</v>
      </c>
    </row>
    <row r="2583" spans="1:8" x14ac:dyDescent="0.3">
      <c r="A2583" s="108" t="s">
        <v>11059</v>
      </c>
      <c r="B2583" s="108" t="s">
        <v>967</v>
      </c>
      <c r="C2583" s="108" t="s">
        <v>10965</v>
      </c>
      <c r="D2583" s="108" t="s">
        <v>969</v>
      </c>
      <c r="E2583" s="108" t="s">
        <v>970</v>
      </c>
      <c r="F2583" s="108" t="s">
        <v>11060</v>
      </c>
      <c r="G2583" s="108" t="s">
        <v>11061</v>
      </c>
      <c r="H2583" s="108" t="s">
        <v>11062</v>
      </c>
    </row>
    <row r="2584" spans="1:8" x14ac:dyDescent="0.3">
      <c r="A2584" s="108" t="s">
        <v>11063</v>
      </c>
      <c r="B2584" s="108" t="s">
        <v>967</v>
      </c>
      <c r="C2584" s="108" t="s">
        <v>10965</v>
      </c>
      <c r="D2584" s="108" t="s">
        <v>969</v>
      </c>
      <c r="E2584" s="108" t="s">
        <v>970</v>
      </c>
      <c r="F2584" s="108" t="s">
        <v>11064</v>
      </c>
      <c r="G2584" s="108" t="s">
        <v>11065</v>
      </c>
      <c r="H2584" s="108" t="s">
        <v>11066</v>
      </c>
    </row>
    <row r="2585" spans="1:8" x14ac:dyDescent="0.3">
      <c r="A2585" s="108" t="s">
        <v>11067</v>
      </c>
      <c r="B2585" s="108" t="s">
        <v>967</v>
      </c>
      <c r="C2585" s="108" t="s">
        <v>10965</v>
      </c>
      <c r="D2585" s="108" t="s">
        <v>969</v>
      </c>
      <c r="E2585" s="108" t="s">
        <v>970</v>
      </c>
      <c r="F2585" s="108" t="s">
        <v>11068</v>
      </c>
      <c r="G2585" s="108" t="s">
        <v>11069</v>
      </c>
      <c r="H2585" s="108" t="s">
        <v>11070</v>
      </c>
    </row>
    <row r="2586" spans="1:8" x14ac:dyDescent="0.3">
      <c r="A2586" s="108" t="s">
        <v>11071</v>
      </c>
      <c r="B2586" s="108" t="s">
        <v>967</v>
      </c>
      <c r="C2586" s="108" t="s">
        <v>10965</v>
      </c>
      <c r="D2586" s="108" t="s">
        <v>969</v>
      </c>
      <c r="E2586" s="108" t="s">
        <v>970</v>
      </c>
      <c r="F2586" s="108" t="s">
        <v>11072</v>
      </c>
      <c r="G2586" s="108" t="s">
        <v>11073</v>
      </c>
      <c r="H2586" s="108" t="s">
        <v>11074</v>
      </c>
    </row>
    <row r="2587" spans="1:8" x14ac:dyDescent="0.3">
      <c r="A2587" s="108" t="s">
        <v>11075</v>
      </c>
      <c r="B2587" s="108" t="s">
        <v>967</v>
      </c>
      <c r="C2587" s="108" t="s">
        <v>10965</v>
      </c>
      <c r="D2587" s="108" t="s">
        <v>969</v>
      </c>
      <c r="E2587" s="108" t="s">
        <v>970</v>
      </c>
      <c r="F2587" s="108" t="s">
        <v>11076</v>
      </c>
      <c r="G2587" s="108" t="s">
        <v>11077</v>
      </c>
      <c r="H2587" s="108" t="s">
        <v>11078</v>
      </c>
    </row>
    <row r="2588" spans="1:8" x14ac:dyDescent="0.3">
      <c r="A2588" s="108" t="s">
        <v>11079</v>
      </c>
      <c r="B2588" s="108" t="s">
        <v>967</v>
      </c>
      <c r="C2588" s="108" t="s">
        <v>10965</v>
      </c>
      <c r="D2588" s="108" t="s">
        <v>969</v>
      </c>
      <c r="E2588" s="108" t="s">
        <v>970</v>
      </c>
      <c r="F2588" s="108" t="s">
        <v>11080</v>
      </c>
      <c r="G2588" s="108" t="s">
        <v>11081</v>
      </c>
      <c r="H2588" s="108" t="s">
        <v>11082</v>
      </c>
    </row>
    <row r="2589" spans="1:8" x14ac:dyDescent="0.3">
      <c r="A2589" s="108" t="s">
        <v>11083</v>
      </c>
      <c r="B2589" s="108" t="s">
        <v>967</v>
      </c>
      <c r="C2589" s="108" t="s">
        <v>10965</v>
      </c>
      <c r="D2589" s="108" t="s">
        <v>969</v>
      </c>
      <c r="E2589" s="108" t="s">
        <v>970</v>
      </c>
      <c r="F2589" s="108" t="s">
        <v>11084</v>
      </c>
      <c r="G2589" s="108" t="s">
        <v>11085</v>
      </c>
      <c r="H2589" s="108" t="s">
        <v>11086</v>
      </c>
    </row>
    <row r="2590" spans="1:8" x14ac:dyDescent="0.3">
      <c r="A2590" s="108" t="s">
        <v>11087</v>
      </c>
      <c r="B2590" s="108" t="s">
        <v>967</v>
      </c>
      <c r="C2590" s="108" t="s">
        <v>10965</v>
      </c>
      <c r="D2590" s="108" t="s">
        <v>969</v>
      </c>
      <c r="E2590" s="108" t="s">
        <v>970</v>
      </c>
      <c r="F2590" s="108" t="s">
        <v>11088</v>
      </c>
      <c r="G2590" s="108" t="s">
        <v>11089</v>
      </c>
      <c r="H2590" s="108" t="s">
        <v>11090</v>
      </c>
    </row>
    <row r="2591" spans="1:8" x14ac:dyDescent="0.3">
      <c r="A2591" s="108" t="s">
        <v>11091</v>
      </c>
      <c r="B2591" s="108" t="s">
        <v>967</v>
      </c>
      <c r="C2591" s="108" t="s">
        <v>10965</v>
      </c>
      <c r="D2591" s="108" t="s">
        <v>969</v>
      </c>
      <c r="E2591" s="108" t="s">
        <v>970</v>
      </c>
      <c r="F2591" s="108" t="s">
        <v>11092</v>
      </c>
      <c r="G2591" s="108" t="s">
        <v>11093</v>
      </c>
      <c r="H2591" s="108" t="s">
        <v>11094</v>
      </c>
    </row>
    <row r="2592" spans="1:8" x14ac:dyDescent="0.3">
      <c r="A2592" s="108" t="s">
        <v>11095</v>
      </c>
      <c r="B2592" s="108" t="s">
        <v>967</v>
      </c>
      <c r="C2592" s="108" t="s">
        <v>10965</v>
      </c>
      <c r="D2592" s="108" t="s">
        <v>969</v>
      </c>
      <c r="E2592" s="108" t="s">
        <v>970</v>
      </c>
      <c r="F2592" s="108" t="s">
        <v>11096</v>
      </c>
      <c r="G2592" s="108" t="s">
        <v>11097</v>
      </c>
      <c r="H2592" s="108" t="s">
        <v>11098</v>
      </c>
    </row>
    <row r="2593" spans="1:8" x14ac:dyDescent="0.3">
      <c r="A2593" s="108" t="s">
        <v>11099</v>
      </c>
      <c r="B2593" s="108" t="s">
        <v>967</v>
      </c>
      <c r="C2593" s="108" t="s">
        <v>10965</v>
      </c>
      <c r="D2593" s="108" t="s">
        <v>969</v>
      </c>
      <c r="E2593" s="108" t="s">
        <v>970</v>
      </c>
      <c r="F2593" s="108" t="s">
        <v>11100</v>
      </c>
      <c r="G2593" s="108" t="s">
        <v>11101</v>
      </c>
      <c r="H2593" s="108" t="s">
        <v>11102</v>
      </c>
    </row>
    <row r="2594" spans="1:8" x14ac:dyDescent="0.3">
      <c r="A2594" s="108" t="s">
        <v>11103</v>
      </c>
      <c r="B2594" s="108" t="s">
        <v>967</v>
      </c>
      <c r="C2594" s="108" t="s">
        <v>10965</v>
      </c>
      <c r="D2594" s="108" t="s">
        <v>969</v>
      </c>
      <c r="E2594" s="108" t="s">
        <v>970</v>
      </c>
      <c r="F2594" s="108" t="s">
        <v>11104</v>
      </c>
      <c r="G2594" s="108" t="s">
        <v>11105</v>
      </c>
      <c r="H2594" s="108" t="s">
        <v>11106</v>
      </c>
    </row>
    <row r="2595" spans="1:8" x14ac:dyDescent="0.3">
      <c r="A2595" s="108" t="s">
        <v>11107</v>
      </c>
      <c r="B2595" s="108" t="s">
        <v>967</v>
      </c>
      <c r="C2595" s="108" t="s">
        <v>10965</v>
      </c>
      <c r="D2595" s="108" t="s">
        <v>969</v>
      </c>
      <c r="E2595" s="108" t="s">
        <v>970</v>
      </c>
      <c r="F2595" s="108" t="s">
        <v>11108</v>
      </c>
      <c r="G2595" s="108" t="s">
        <v>11109</v>
      </c>
      <c r="H2595" s="108" t="s">
        <v>11110</v>
      </c>
    </row>
    <row r="2596" spans="1:8" x14ac:dyDescent="0.3">
      <c r="A2596" s="108" t="s">
        <v>11111</v>
      </c>
      <c r="B2596" s="108" t="s">
        <v>967</v>
      </c>
      <c r="C2596" s="108" t="s">
        <v>10965</v>
      </c>
      <c r="D2596" s="108" t="s">
        <v>969</v>
      </c>
      <c r="E2596" s="108" t="s">
        <v>970</v>
      </c>
      <c r="F2596" s="108" t="s">
        <v>11112</v>
      </c>
      <c r="G2596" s="108" t="s">
        <v>11113</v>
      </c>
      <c r="H2596" s="108" t="s">
        <v>11114</v>
      </c>
    </row>
    <row r="2597" spans="1:8" x14ac:dyDescent="0.3">
      <c r="A2597" s="108" t="s">
        <v>11115</v>
      </c>
      <c r="B2597" s="108" t="s">
        <v>967</v>
      </c>
      <c r="C2597" s="108" t="s">
        <v>10965</v>
      </c>
      <c r="D2597" s="108" t="s">
        <v>969</v>
      </c>
      <c r="E2597" s="108" t="s">
        <v>970</v>
      </c>
      <c r="F2597" s="108" t="s">
        <v>11116</v>
      </c>
      <c r="G2597" s="108" t="s">
        <v>11117</v>
      </c>
      <c r="H2597" s="108" t="s">
        <v>11110</v>
      </c>
    </row>
    <row r="2598" spans="1:8" x14ac:dyDescent="0.3">
      <c r="A2598" s="108" t="s">
        <v>11118</v>
      </c>
      <c r="B2598" s="108" t="s">
        <v>967</v>
      </c>
      <c r="C2598" s="108" t="s">
        <v>10965</v>
      </c>
      <c r="D2598" s="108" t="s">
        <v>969</v>
      </c>
      <c r="E2598" s="108" t="s">
        <v>970</v>
      </c>
      <c r="F2598" s="108" t="s">
        <v>11119</v>
      </c>
      <c r="G2598" s="108" t="s">
        <v>11120</v>
      </c>
      <c r="H2598" s="108" t="s">
        <v>11121</v>
      </c>
    </row>
    <row r="2599" spans="1:8" x14ac:dyDescent="0.3">
      <c r="A2599" s="108" t="s">
        <v>11122</v>
      </c>
      <c r="B2599" s="108" t="s">
        <v>967</v>
      </c>
      <c r="C2599" s="108" t="s">
        <v>10965</v>
      </c>
      <c r="D2599" s="108" t="s">
        <v>969</v>
      </c>
      <c r="E2599" s="108" t="s">
        <v>970</v>
      </c>
      <c r="F2599" s="108" t="s">
        <v>11123</v>
      </c>
      <c r="G2599" s="108" t="s">
        <v>11124</v>
      </c>
      <c r="H2599" s="108" t="s">
        <v>11121</v>
      </c>
    </row>
    <row r="2600" spans="1:8" x14ac:dyDescent="0.3">
      <c r="A2600" s="108" t="s">
        <v>11125</v>
      </c>
      <c r="B2600" s="108" t="s">
        <v>967</v>
      </c>
      <c r="C2600" s="108" t="s">
        <v>10965</v>
      </c>
      <c r="D2600" s="108" t="s">
        <v>969</v>
      </c>
      <c r="E2600" s="108" t="s">
        <v>970</v>
      </c>
      <c r="F2600" s="108" t="s">
        <v>11126</v>
      </c>
      <c r="G2600" s="108" t="s">
        <v>11127</v>
      </c>
      <c r="H2600" s="108" t="s">
        <v>11128</v>
      </c>
    </row>
    <row r="2601" spans="1:8" x14ac:dyDescent="0.3">
      <c r="A2601" s="108" t="s">
        <v>11129</v>
      </c>
      <c r="B2601" s="108" t="s">
        <v>967</v>
      </c>
      <c r="C2601" s="108" t="s">
        <v>10965</v>
      </c>
      <c r="D2601" s="108" t="s">
        <v>969</v>
      </c>
      <c r="E2601" s="108" t="s">
        <v>970</v>
      </c>
      <c r="F2601" s="108" t="s">
        <v>11130</v>
      </c>
      <c r="G2601" s="108" t="s">
        <v>11131</v>
      </c>
      <c r="H2601" s="108" t="s">
        <v>11132</v>
      </c>
    </row>
    <row r="2602" spans="1:8" x14ac:dyDescent="0.3">
      <c r="A2602" s="108" t="s">
        <v>11133</v>
      </c>
      <c r="B2602" s="108" t="s">
        <v>967</v>
      </c>
      <c r="C2602" s="108" t="s">
        <v>10965</v>
      </c>
      <c r="D2602" s="108" t="s">
        <v>969</v>
      </c>
      <c r="E2602" s="108" t="s">
        <v>970</v>
      </c>
      <c r="F2602" s="108" t="s">
        <v>11134</v>
      </c>
      <c r="G2602" s="108" t="s">
        <v>11135</v>
      </c>
      <c r="H2602" s="108" t="s">
        <v>11136</v>
      </c>
    </row>
    <row r="2603" spans="1:8" x14ac:dyDescent="0.3">
      <c r="A2603" s="108" t="s">
        <v>11137</v>
      </c>
      <c r="B2603" s="108" t="s">
        <v>967</v>
      </c>
      <c r="C2603" s="108" t="s">
        <v>10965</v>
      </c>
      <c r="D2603" s="108" t="s">
        <v>969</v>
      </c>
      <c r="E2603" s="108" t="s">
        <v>970</v>
      </c>
      <c r="F2603" s="108" t="s">
        <v>11138</v>
      </c>
      <c r="G2603" s="108" t="s">
        <v>11139</v>
      </c>
      <c r="H2603" s="108" t="s">
        <v>11140</v>
      </c>
    </row>
    <row r="2604" spans="1:8" x14ac:dyDescent="0.3">
      <c r="A2604" s="108" t="s">
        <v>11141</v>
      </c>
      <c r="B2604" s="108" t="s">
        <v>967</v>
      </c>
      <c r="C2604" s="108" t="s">
        <v>10965</v>
      </c>
      <c r="D2604" s="108" t="s">
        <v>969</v>
      </c>
      <c r="E2604" s="108" t="s">
        <v>970</v>
      </c>
      <c r="F2604" s="108" t="s">
        <v>11142</v>
      </c>
      <c r="G2604" s="108" t="s">
        <v>11143</v>
      </c>
      <c r="H2604" s="108" t="s">
        <v>11144</v>
      </c>
    </row>
    <row r="2605" spans="1:8" x14ac:dyDescent="0.3">
      <c r="A2605" s="108" t="s">
        <v>11145</v>
      </c>
      <c r="B2605" s="108" t="s">
        <v>967</v>
      </c>
      <c r="C2605" s="108" t="s">
        <v>10965</v>
      </c>
      <c r="D2605" s="108" t="s">
        <v>969</v>
      </c>
      <c r="E2605" s="108" t="s">
        <v>970</v>
      </c>
      <c r="F2605" s="108" t="s">
        <v>11146</v>
      </c>
      <c r="G2605" s="108" t="s">
        <v>11147</v>
      </c>
      <c r="H2605" s="108" t="s">
        <v>11148</v>
      </c>
    </row>
    <row r="2606" spans="1:8" x14ac:dyDescent="0.3">
      <c r="A2606" s="108" t="s">
        <v>11149</v>
      </c>
      <c r="B2606" s="108" t="s">
        <v>967</v>
      </c>
      <c r="C2606" s="108" t="s">
        <v>10965</v>
      </c>
      <c r="D2606" s="108" t="s">
        <v>969</v>
      </c>
      <c r="E2606" s="108" t="s">
        <v>970</v>
      </c>
      <c r="F2606" s="108" t="s">
        <v>11150</v>
      </c>
      <c r="G2606" s="108" t="s">
        <v>11151</v>
      </c>
      <c r="H2606" s="108" t="s">
        <v>11152</v>
      </c>
    </row>
    <row r="2607" spans="1:8" x14ac:dyDescent="0.3">
      <c r="A2607" s="108" t="s">
        <v>11153</v>
      </c>
      <c r="B2607" s="108" t="s">
        <v>967</v>
      </c>
      <c r="C2607" s="108" t="s">
        <v>10965</v>
      </c>
      <c r="D2607" s="108" t="s">
        <v>969</v>
      </c>
      <c r="E2607" s="108" t="s">
        <v>970</v>
      </c>
      <c r="F2607" s="108" t="s">
        <v>11154</v>
      </c>
      <c r="G2607" s="108" t="s">
        <v>11155</v>
      </c>
      <c r="H2607" s="108" t="s">
        <v>11156</v>
      </c>
    </row>
    <row r="2608" spans="1:8" x14ac:dyDescent="0.3">
      <c r="A2608" s="108" t="s">
        <v>11157</v>
      </c>
      <c r="B2608" s="108" t="s">
        <v>967</v>
      </c>
      <c r="C2608" s="108" t="s">
        <v>10965</v>
      </c>
      <c r="D2608" s="108" t="s">
        <v>969</v>
      </c>
      <c r="E2608" s="108" t="s">
        <v>970</v>
      </c>
      <c r="F2608" s="108" t="s">
        <v>11158</v>
      </c>
      <c r="G2608" s="108" t="s">
        <v>11159</v>
      </c>
      <c r="H2608" s="108" t="s">
        <v>11160</v>
      </c>
    </row>
    <row r="2609" spans="1:8" x14ac:dyDescent="0.3">
      <c r="A2609" s="108" t="s">
        <v>11161</v>
      </c>
      <c r="B2609" s="108" t="s">
        <v>967</v>
      </c>
      <c r="C2609" s="108" t="s">
        <v>10965</v>
      </c>
      <c r="D2609" s="108" t="s">
        <v>969</v>
      </c>
      <c r="E2609" s="108" t="s">
        <v>970</v>
      </c>
      <c r="F2609" s="108" t="s">
        <v>11162</v>
      </c>
      <c r="G2609" s="108" t="s">
        <v>11163</v>
      </c>
      <c r="H2609" s="108" t="s">
        <v>11164</v>
      </c>
    </row>
    <row r="2610" spans="1:8" x14ac:dyDescent="0.3">
      <c r="A2610" s="108" t="s">
        <v>11165</v>
      </c>
      <c r="B2610" s="108" t="s">
        <v>967</v>
      </c>
      <c r="C2610" s="108" t="s">
        <v>10965</v>
      </c>
      <c r="D2610" s="108" t="s">
        <v>969</v>
      </c>
      <c r="E2610" s="108" t="s">
        <v>970</v>
      </c>
      <c r="F2610" s="108" t="s">
        <v>11166</v>
      </c>
      <c r="G2610" s="108" t="s">
        <v>11167</v>
      </c>
      <c r="H2610" s="108" t="s">
        <v>11168</v>
      </c>
    </row>
    <row r="2611" spans="1:8" x14ac:dyDescent="0.3">
      <c r="A2611" s="108" t="s">
        <v>11169</v>
      </c>
      <c r="B2611" s="108" t="s">
        <v>967</v>
      </c>
      <c r="C2611" s="108" t="s">
        <v>10965</v>
      </c>
      <c r="D2611" s="108" t="s">
        <v>969</v>
      </c>
      <c r="E2611" s="108" t="s">
        <v>970</v>
      </c>
      <c r="F2611" s="108" t="s">
        <v>11170</v>
      </c>
      <c r="G2611" s="108" t="s">
        <v>11171</v>
      </c>
      <c r="H2611" s="108" t="s">
        <v>11172</v>
      </c>
    </row>
    <row r="2612" spans="1:8" x14ac:dyDescent="0.3">
      <c r="A2612" s="108" t="s">
        <v>11173</v>
      </c>
      <c r="B2612" s="108" t="s">
        <v>967</v>
      </c>
      <c r="C2612" s="108" t="s">
        <v>10965</v>
      </c>
      <c r="D2612" s="108" t="s">
        <v>969</v>
      </c>
      <c r="E2612" s="108" t="s">
        <v>970</v>
      </c>
      <c r="F2612" s="108" t="s">
        <v>11174</v>
      </c>
      <c r="G2612" s="108" t="s">
        <v>11175</v>
      </c>
      <c r="H2612" s="108" t="s">
        <v>11176</v>
      </c>
    </row>
    <row r="2613" spans="1:8" x14ac:dyDescent="0.3">
      <c r="A2613" s="108" t="s">
        <v>11177</v>
      </c>
      <c r="B2613" s="108" t="s">
        <v>967</v>
      </c>
      <c r="C2613" s="108" t="s">
        <v>10965</v>
      </c>
      <c r="D2613" s="108" t="s">
        <v>969</v>
      </c>
      <c r="E2613" s="108" t="s">
        <v>970</v>
      </c>
      <c r="F2613" s="108" t="s">
        <v>11178</v>
      </c>
      <c r="G2613" s="108" t="s">
        <v>11179</v>
      </c>
      <c r="H2613" s="108" t="s">
        <v>11180</v>
      </c>
    </row>
    <row r="2614" spans="1:8" x14ac:dyDescent="0.3">
      <c r="A2614" s="108" t="s">
        <v>11181</v>
      </c>
      <c r="B2614" s="108" t="s">
        <v>967</v>
      </c>
      <c r="C2614" s="108" t="s">
        <v>10965</v>
      </c>
      <c r="D2614" s="108" t="s">
        <v>969</v>
      </c>
      <c r="E2614" s="108" t="s">
        <v>970</v>
      </c>
      <c r="F2614" s="108" t="s">
        <v>11182</v>
      </c>
      <c r="G2614" s="108" t="s">
        <v>11183</v>
      </c>
      <c r="H2614" s="108" t="s">
        <v>11184</v>
      </c>
    </row>
    <row r="2615" spans="1:8" x14ac:dyDescent="0.3">
      <c r="A2615" s="108" t="s">
        <v>11185</v>
      </c>
      <c r="B2615" s="108" t="s">
        <v>967</v>
      </c>
      <c r="C2615" s="108" t="s">
        <v>10965</v>
      </c>
      <c r="D2615" s="108" t="s">
        <v>969</v>
      </c>
      <c r="E2615" s="108" t="s">
        <v>970</v>
      </c>
      <c r="F2615" s="108" t="s">
        <v>11186</v>
      </c>
      <c r="G2615" s="108" t="s">
        <v>11187</v>
      </c>
      <c r="H2615" s="108" t="s">
        <v>11188</v>
      </c>
    </row>
    <row r="2616" spans="1:8" x14ac:dyDescent="0.3">
      <c r="A2616" s="108" t="s">
        <v>11189</v>
      </c>
      <c r="B2616" s="108" t="s">
        <v>967</v>
      </c>
      <c r="C2616" s="108" t="s">
        <v>10965</v>
      </c>
      <c r="D2616" s="108" t="s">
        <v>969</v>
      </c>
      <c r="E2616" s="108" t="s">
        <v>970</v>
      </c>
      <c r="F2616" s="108" t="s">
        <v>11190</v>
      </c>
      <c r="G2616" s="108" t="s">
        <v>11191</v>
      </c>
      <c r="H2616" s="108" t="s">
        <v>11192</v>
      </c>
    </row>
    <row r="2617" spans="1:8" x14ac:dyDescent="0.3">
      <c r="A2617" s="108" t="s">
        <v>11193</v>
      </c>
      <c r="B2617" s="108" t="s">
        <v>967</v>
      </c>
      <c r="C2617" s="108" t="s">
        <v>10965</v>
      </c>
      <c r="D2617" s="108" t="s">
        <v>969</v>
      </c>
      <c r="E2617" s="108" t="s">
        <v>970</v>
      </c>
      <c r="F2617" s="108" t="s">
        <v>11194</v>
      </c>
      <c r="G2617" s="108" t="s">
        <v>11195</v>
      </c>
      <c r="H2617" s="108" t="s">
        <v>11196</v>
      </c>
    </row>
    <row r="2618" spans="1:8" x14ac:dyDescent="0.3">
      <c r="A2618" s="108" t="s">
        <v>11197</v>
      </c>
      <c r="B2618" s="108" t="s">
        <v>967</v>
      </c>
      <c r="C2618" s="108" t="s">
        <v>10965</v>
      </c>
      <c r="D2618" s="108" t="s">
        <v>969</v>
      </c>
      <c r="E2618" s="108" t="s">
        <v>970</v>
      </c>
      <c r="F2618" s="108" t="s">
        <v>11198</v>
      </c>
      <c r="G2618" s="108" t="s">
        <v>11199</v>
      </c>
      <c r="H2618" s="108" t="s">
        <v>11200</v>
      </c>
    </row>
    <row r="2619" spans="1:8" x14ac:dyDescent="0.3">
      <c r="A2619" s="108" t="s">
        <v>11201</v>
      </c>
      <c r="B2619" s="108" t="s">
        <v>967</v>
      </c>
      <c r="C2619" s="108" t="s">
        <v>10965</v>
      </c>
      <c r="D2619" s="108" t="s">
        <v>969</v>
      </c>
      <c r="E2619" s="108" t="s">
        <v>970</v>
      </c>
      <c r="F2619" s="108" t="s">
        <v>11202</v>
      </c>
      <c r="G2619" s="108" t="s">
        <v>11203</v>
      </c>
      <c r="H2619" s="108" t="s">
        <v>11204</v>
      </c>
    </row>
    <row r="2620" spans="1:8" x14ac:dyDescent="0.3">
      <c r="A2620" s="108" t="s">
        <v>11205</v>
      </c>
      <c r="B2620" s="108" t="s">
        <v>967</v>
      </c>
      <c r="C2620" s="108" t="s">
        <v>10965</v>
      </c>
      <c r="D2620" s="108" t="s">
        <v>969</v>
      </c>
      <c r="E2620" s="108" t="s">
        <v>970</v>
      </c>
      <c r="F2620" s="108" t="s">
        <v>11206</v>
      </c>
      <c r="G2620" s="108" t="s">
        <v>11207</v>
      </c>
      <c r="H2620" s="108" t="s">
        <v>11208</v>
      </c>
    </row>
    <row r="2621" spans="1:8" x14ac:dyDescent="0.3">
      <c r="A2621" s="108" t="s">
        <v>11209</v>
      </c>
      <c r="B2621" s="108" t="s">
        <v>967</v>
      </c>
      <c r="C2621" s="108" t="s">
        <v>10965</v>
      </c>
      <c r="D2621" s="108" t="s">
        <v>969</v>
      </c>
      <c r="E2621" s="108" t="s">
        <v>970</v>
      </c>
      <c r="F2621" s="108" t="s">
        <v>11210</v>
      </c>
      <c r="G2621" s="108" t="s">
        <v>11211</v>
      </c>
      <c r="H2621" s="108" t="s">
        <v>11212</v>
      </c>
    </row>
    <row r="2622" spans="1:8" x14ac:dyDescent="0.3">
      <c r="A2622" s="108" t="s">
        <v>11213</v>
      </c>
      <c r="B2622" s="108" t="s">
        <v>967</v>
      </c>
      <c r="C2622" s="108" t="s">
        <v>10965</v>
      </c>
      <c r="D2622" s="108" t="s">
        <v>969</v>
      </c>
      <c r="E2622" s="108" t="s">
        <v>970</v>
      </c>
      <c r="F2622" s="108" t="s">
        <v>11214</v>
      </c>
      <c r="G2622" s="108" t="s">
        <v>11215</v>
      </c>
      <c r="H2622" s="108" t="s">
        <v>11216</v>
      </c>
    </row>
    <row r="2623" spans="1:8" x14ac:dyDescent="0.3">
      <c r="A2623" s="108" t="s">
        <v>11217</v>
      </c>
      <c r="B2623" s="108" t="s">
        <v>967</v>
      </c>
      <c r="C2623" s="108" t="s">
        <v>10965</v>
      </c>
      <c r="D2623" s="108" t="s">
        <v>969</v>
      </c>
      <c r="E2623" s="108" t="s">
        <v>970</v>
      </c>
      <c r="F2623" s="108" t="s">
        <v>11218</v>
      </c>
      <c r="G2623" s="108" t="s">
        <v>11219</v>
      </c>
      <c r="H2623" s="108" t="s">
        <v>11220</v>
      </c>
    </row>
    <row r="2624" spans="1:8" x14ac:dyDescent="0.3">
      <c r="A2624" s="108" t="s">
        <v>11221</v>
      </c>
      <c r="B2624" s="108" t="s">
        <v>967</v>
      </c>
      <c r="C2624" s="108" t="s">
        <v>10965</v>
      </c>
      <c r="D2624" s="108" t="s">
        <v>969</v>
      </c>
      <c r="E2624" s="108" t="s">
        <v>970</v>
      </c>
      <c r="F2624" s="108" t="s">
        <v>11222</v>
      </c>
      <c r="G2624" s="108" t="s">
        <v>11223</v>
      </c>
      <c r="H2624" s="108" t="s">
        <v>11224</v>
      </c>
    </row>
    <row r="2625" spans="1:8" x14ac:dyDescent="0.3">
      <c r="A2625" s="108" t="s">
        <v>11225</v>
      </c>
      <c r="B2625" s="108" t="s">
        <v>967</v>
      </c>
      <c r="C2625" s="108" t="s">
        <v>10965</v>
      </c>
      <c r="D2625" s="108" t="s">
        <v>1880</v>
      </c>
      <c r="E2625" s="108" t="s">
        <v>970</v>
      </c>
      <c r="F2625" s="108" t="s">
        <v>11226</v>
      </c>
      <c r="G2625" s="108" t="s">
        <v>11227</v>
      </c>
      <c r="H2625" s="108" t="s">
        <v>11228</v>
      </c>
    </row>
    <row r="2626" spans="1:8" x14ac:dyDescent="0.3">
      <c r="A2626" s="108" t="s">
        <v>11229</v>
      </c>
      <c r="B2626" s="108" t="s">
        <v>967</v>
      </c>
      <c r="C2626" s="108" t="s">
        <v>10965</v>
      </c>
      <c r="D2626" s="108" t="s">
        <v>1880</v>
      </c>
      <c r="E2626" s="108" t="s">
        <v>970</v>
      </c>
      <c r="F2626" s="108" t="s">
        <v>11230</v>
      </c>
      <c r="G2626" s="108" t="s">
        <v>11231</v>
      </c>
      <c r="H2626" s="108" t="s">
        <v>11232</v>
      </c>
    </row>
    <row r="2627" spans="1:8" x14ac:dyDescent="0.3">
      <c r="A2627" s="108" t="s">
        <v>11233</v>
      </c>
      <c r="B2627" s="108" t="s">
        <v>967</v>
      </c>
      <c r="C2627" s="108" t="s">
        <v>10965</v>
      </c>
      <c r="D2627" s="108" t="s">
        <v>1880</v>
      </c>
      <c r="E2627" s="108" t="s">
        <v>970</v>
      </c>
      <c r="F2627" s="108" t="s">
        <v>11234</v>
      </c>
      <c r="G2627" s="108" t="s">
        <v>11231</v>
      </c>
      <c r="H2627" s="108" t="s">
        <v>11232</v>
      </c>
    </row>
    <row r="2628" spans="1:8" x14ac:dyDescent="0.3">
      <c r="A2628" s="108" t="s">
        <v>11235</v>
      </c>
      <c r="B2628" s="108" t="s">
        <v>967</v>
      </c>
      <c r="C2628" s="108" t="s">
        <v>10965</v>
      </c>
      <c r="D2628" s="108" t="s">
        <v>1880</v>
      </c>
      <c r="E2628" s="108" t="s">
        <v>970</v>
      </c>
      <c r="F2628" s="108" t="s">
        <v>11236</v>
      </c>
      <c r="G2628" s="108" t="s">
        <v>11237</v>
      </c>
      <c r="H2628" s="108" t="s">
        <v>11238</v>
      </c>
    </row>
    <row r="2629" spans="1:8" x14ac:dyDescent="0.3">
      <c r="A2629" s="108" t="s">
        <v>11239</v>
      </c>
      <c r="B2629" s="108" t="s">
        <v>967</v>
      </c>
      <c r="C2629" s="108" t="s">
        <v>10965</v>
      </c>
      <c r="D2629" s="108" t="s">
        <v>1880</v>
      </c>
      <c r="E2629" s="108" t="s">
        <v>970</v>
      </c>
      <c r="F2629" s="108" t="s">
        <v>11240</v>
      </c>
      <c r="G2629" s="108" t="s">
        <v>11241</v>
      </c>
      <c r="H2629" s="108" t="s">
        <v>11242</v>
      </c>
    </row>
    <row r="2630" spans="1:8" x14ac:dyDescent="0.3">
      <c r="A2630" s="108" t="s">
        <v>11243</v>
      </c>
      <c r="B2630" s="108" t="s">
        <v>967</v>
      </c>
      <c r="C2630" s="108" t="s">
        <v>10965</v>
      </c>
      <c r="D2630" s="108" t="s">
        <v>1880</v>
      </c>
      <c r="E2630" s="108" t="s">
        <v>970</v>
      </c>
      <c r="F2630" s="108" t="s">
        <v>11244</v>
      </c>
      <c r="G2630" s="108" t="s">
        <v>11245</v>
      </c>
      <c r="H2630" s="108" t="s">
        <v>11246</v>
      </c>
    </row>
    <row r="2631" spans="1:8" x14ac:dyDescent="0.3">
      <c r="A2631" s="108" t="s">
        <v>11247</v>
      </c>
      <c r="B2631" s="108" t="s">
        <v>967</v>
      </c>
      <c r="C2631" s="108" t="s">
        <v>10965</v>
      </c>
      <c r="D2631" s="108" t="s">
        <v>1880</v>
      </c>
      <c r="E2631" s="108" t="s">
        <v>970</v>
      </c>
      <c r="F2631" s="108" t="s">
        <v>11248</v>
      </c>
      <c r="G2631" s="108" t="s">
        <v>11249</v>
      </c>
      <c r="H2631" s="108" t="s">
        <v>11250</v>
      </c>
    </row>
    <row r="2632" spans="1:8" x14ac:dyDescent="0.3">
      <c r="A2632" s="108" t="s">
        <v>11251</v>
      </c>
      <c r="B2632" s="108" t="s">
        <v>967</v>
      </c>
      <c r="C2632" s="108" t="s">
        <v>10965</v>
      </c>
      <c r="D2632" s="108" t="s">
        <v>1880</v>
      </c>
      <c r="E2632" s="108" t="s">
        <v>970</v>
      </c>
      <c r="F2632" s="108" t="s">
        <v>11252</v>
      </c>
      <c r="G2632" s="108" t="s">
        <v>11253</v>
      </c>
      <c r="H2632" s="108" t="s">
        <v>11254</v>
      </c>
    </row>
    <row r="2633" spans="1:8" x14ac:dyDescent="0.3">
      <c r="A2633" s="108" t="s">
        <v>11255</v>
      </c>
      <c r="B2633" s="108" t="s">
        <v>967</v>
      </c>
      <c r="C2633" s="108" t="s">
        <v>10965</v>
      </c>
      <c r="D2633" s="108" t="s">
        <v>1880</v>
      </c>
      <c r="E2633" s="108" t="s">
        <v>970</v>
      </c>
      <c r="F2633" s="108" t="s">
        <v>11256</v>
      </c>
      <c r="G2633" s="108" t="s">
        <v>11257</v>
      </c>
      <c r="H2633" s="108" t="s">
        <v>11258</v>
      </c>
    </row>
    <row r="2634" spans="1:8" x14ac:dyDescent="0.3">
      <c r="A2634" s="108" t="s">
        <v>11259</v>
      </c>
      <c r="B2634" s="108" t="s">
        <v>967</v>
      </c>
      <c r="C2634" s="108" t="s">
        <v>10965</v>
      </c>
      <c r="D2634" s="108" t="s">
        <v>1880</v>
      </c>
      <c r="E2634" s="108" t="s">
        <v>970</v>
      </c>
      <c r="F2634" s="108" t="s">
        <v>11260</v>
      </c>
      <c r="G2634" s="108" t="s">
        <v>11261</v>
      </c>
      <c r="H2634" s="108" t="s">
        <v>11262</v>
      </c>
    </row>
    <row r="2635" spans="1:8" x14ac:dyDescent="0.3">
      <c r="A2635" s="108" t="s">
        <v>11263</v>
      </c>
      <c r="B2635" s="108" t="s">
        <v>967</v>
      </c>
      <c r="C2635" s="108" t="s">
        <v>10965</v>
      </c>
      <c r="D2635" s="108" t="s">
        <v>1880</v>
      </c>
      <c r="E2635" s="108" t="s">
        <v>970</v>
      </c>
      <c r="F2635" s="108" t="s">
        <v>11264</v>
      </c>
      <c r="G2635" s="108" t="s">
        <v>11265</v>
      </c>
      <c r="H2635" s="108" t="s">
        <v>11266</v>
      </c>
    </row>
    <row r="2636" spans="1:8" x14ac:dyDescent="0.3">
      <c r="A2636" s="108" t="s">
        <v>11267</v>
      </c>
      <c r="B2636" s="108" t="s">
        <v>967</v>
      </c>
      <c r="C2636" s="108" t="s">
        <v>10965</v>
      </c>
      <c r="D2636" s="108" t="s">
        <v>1880</v>
      </c>
      <c r="E2636" s="108" t="s">
        <v>970</v>
      </c>
      <c r="F2636" s="108" t="s">
        <v>11268</v>
      </c>
      <c r="G2636" s="108" t="s">
        <v>11269</v>
      </c>
      <c r="H2636" s="108" t="s">
        <v>11270</v>
      </c>
    </row>
    <row r="2637" spans="1:8" x14ac:dyDescent="0.3">
      <c r="A2637" s="108" t="s">
        <v>11271</v>
      </c>
      <c r="B2637" s="108" t="s">
        <v>967</v>
      </c>
      <c r="C2637" s="108" t="s">
        <v>10965</v>
      </c>
      <c r="D2637" s="108" t="s">
        <v>1880</v>
      </c>
      <c r="E2637" s="108" t="s">
        <v>970</v>
      </c>
      <c r="F2637" s="108" t="s">
        <v>11272</v>
      </c>
      <c r="G2637" s="108" t="s">
        <v>11273</v>
      </c>
      <c r="H2637" s="108" t="s">
        <v>11274</v>
      </c>
    </row>
    <row r="2638" spans="1:8" x14ac:dyDescent="0.3">
      <c r="A2638" s="108" t="s">
        <v>11275</v>
      </c>
      <c r="B2638" s="108" t="s">
        <v>967</v>
      </c>
      <c r="C2638" s="108" t="s">
        <v>10965</v>
      </c>
      <c r="D2638" s="108" t="s">
        <v>1880</v>
      </c>
      <c r="E2638" s="108" t="s">
        <v>970</v>
      </c>
      <c r="F2638" s="108" t="s">
        <v>11276</v>
      </c>
      <c r="G2638" s="108" t="s">
        <v>11277</v>
      </c>
      <c r="H2638" s="108" t="s">
        <v>11278</v>
      </c>
    </row>
    <row r="2639" spans="1:8" x14ac:dyDescent="0.3">
      <c r="A2639" s="108" t="s">
        <v>11279</v>
      </c>
      <c r="B2639" s="108" t="s">
        <v>967</v>
      </c>
      <c r="C2639" s="108" t="s">
        <v>10965</v>
      </c>
      <c r="D2639" s="108" t="s">
        <v>1880</v>
      </c>
      <c r="E2639" s="108" t="s">
        <v>970</v>
      </c>
      <c r="F2639" s="108" t="s">
        <v>11280</v>
      </c>
      <c r="G2639" s="108" t="s">
        <v>11281</v>
      </c>
      <c r="H2639" s="108" t="s">
        <v>11282</v>
      </c>
    </row>
    <row r="2640" spans="1:8" x14ac:dyDescent="0.3">
      <c r="A2640" s="108" t="s">
        <v>11283</v>
      </c>
      <c r="B2640" s="108" t="s">
        <v>967</v>
      </c>
      <c r="C2640" s="108" t="s">
        <v>10965</v>
      </c>
      <c r="D2640" s="108" t="s">
        <v>1880</v>
      </c>
      <c r="E2640" s="108" t="s">
        <v>970</v>
      </c>
      <c r="F2640" s="108" t="s">
        <v>11284</v>
      </c>
      <c r="G2640" s="108" t="s">
        <v>11285</v>
      </c>
      <c r="H2640" s="108" t="s">
        <v>11286</v>
      </c>
    </row>
    <row r="2641" spans="1:8" x14ac:dyDescent="0.3">
      <c r="A2641" s="108" t="s">
        <v>11287</v>
      </c>
      <c r="B2641" s="108" t="s">
        <v>967</v>
      </c>
      <c r="C2641" s="108" t="s">
        <v>10965</v>
      </c>
      <c r="D2641" s="108" t="s">
        <v>1880</v>
      </c>
      <c r="E2641" s="108" t="s">
        <v>970</v>
      </c>
      <c r="F2641" s="108" t="s">
        <v>11288</v>
      </c>
      <c r="G2641" s="108" t="s">
        <v>11289</v>
      </c>
      <c r="H2641" s="108" t="s">
        <v>11121</v>
      </c>
    </row>
    <row r="2642" spans="1:8" x14ac:dyDescent="0.3">
      <c r="A2642" s="108" t="s">
        <v>11290</v>
      </c>
      <c r="B2642" s="108" t="s">
        <v>967</v>
      </c>
      <c r="C2642" s="108" t="s">
        <v>10965</v>
      </c>
      <c r="D2642" s="108" t="s">
        <v>1880</v>
      </c>
      <c r="E2642" s="108" t="s">
        <v>970</v>
      </c>
      <c r="F2642" s="108" t="s">
        <v>11291</v>
      </c>
      <c r="G2642" s="108" t="s">
        <v>11292</v>
      </c>
      <c r="H2642" s="108" t="s">
        <v>11293</v>
      </c>
    </row>
    <row r="2643" spans="1:8" x14ac:dyDescent="0.3">
      <c r="A2643" s="108" t="s">
        <v>11294</v>
      </c>
      <c r="B2643" s="108" t="s">
        <v>967</v>
      </c>
      <c r="C2643" s="108" t="s">
        <v>10965</v>
      </c>
      <c r="D2643" s="108" t="s">
        <v>1880</v>
      </c>
      <c r="E2643" s="108" t="s">
        <v>970</v>
      </c>
      <c r="F2643" s="108" t="s">
        <v>11295</v>
      </c>
      <c r="G2643" s="108" t="s">
        <v>11296</v>
      </c>
      <c r="H2643" s="108" t="s">
        <v>11172</v>
      </c>
    </row>
    <row r="2644" spans="1:8" x14ac:dyDescent="0.3">
      <c r="A2644" s="108" t="s">
        <v>11297</v>
      </c>
      <c r="B2644" s="108" t="s">
        <v>967</v>
      </c>
      <c r="C2644" s="108" t="s">
        <v>10965</v>
      </c>
      <c r="D2644" s="108" t="s">
        <v>1880</v>
      </c>
      <c r="E2644" s="108" t="s">
        <v>970</v>
      </c>
      <c r="F2644" s="108" t="s">
        <v>11298</v>
      </c>
      <c r="G2644" s="108" t="s">
        <v>11299</v>
      </c>
      <c r="H2644" s="108" t="s">
        <v>11300</v>
      </c>
    </row>
    <row r="2645" spans="1:8" x14ac:dyDescent="0.3">
      <c r="A2645" s="108" t="s">
        <v>11301</v>
      </c>
      <c r="B2645" s="108" t="s">
        <v>967</v>
      </c>
      <c r="C2645" s="108" t="s">
        <v>10965</v>
      </c>
      <c r="D2645" s="108" t="s">
        <v>1880</v>
      </c>
      <c r="E2645" s="108" t="s">
        <v>970</v>
      </c>
      <c r="F2645" s="108" t="s">
        <v>11302</v>
      </c>
      <c r="G2645" s="108" t="s">
        <v>11303</v>
      </c>
      <c r="H2645" s="108" t="s">
        <v>11304</v>
      </c>
    </row>
    <row r="2646" spans="1:8" x14ac:dyDescent="0.3">
      <c r="A2646" s="108" t="s">
        <v>11305</v>
      </c>
      <c r="B2646" s="108" t="s">
        <v>967</v>
      </c>
      <c r="C2646" s="108" t="s">
        <v>11306</v>
      </c>
      <c r="D2646" s="108" t="s">
        <v>969</v>
      </c>
      <c r="E2646" s="108" t="s">
        <v>970</v>
      </c>
      <c r="F2646" s="108" t="s">
        <v>11307</v>
      </c>
      <c r="G2646" s="108" t="s">
        <v>11308</v>
      </c>
      <c r="H2646" s="108" t="s">
        <v>11309</v>
      </c>
    </row>
    <row r="2647" spans="1:8" x14ac:dyDescent="0.3">
      <c r="A2647" s="108" t="s">
        <v>11310</v>
      </c>
      <c r="B2647" s="108" t="s">
        <v>967</v>
      </c>
      <c r="C2647" s="108" t="s">
        <v>11306</v>
      </c>
      <c r="D2647" s="108" t="s">
        <v>969</v>
      </c>
      <c r="E2647" s="108" t="s">
        <v>970</v>
      </c>
      <c r="F2647" s="108" t="s">
        <v>11311</v>
      </c>
      <c r="G2647" s="108" t="s">
        <v>11312</v>
      </c>
      <c r="H2647" s="108" t="s">
        <v>11313</v>
      </c>
    </row>
    <row r="2648" spans="1:8" x14ac:dyDescent="0.3">
      <c r="A2648" s="108" t="s">
        <v>11314</v>
      </c>
      <c r="B2648" s="108" t="s">
        <v>967</v>
      </c>
      <c r="C2648" s="108" t="s">
        <v>11306</v>
      </c>
      <c r="D2648" s="108" t="s">
        <v>969</v>
      </c>
      <c r="E2648" s="108" t="s">
        <v>1123</v>
      </c>
      <c r="F2648" s="108" t="s">
        <v>11315</v>
      </c>
      <c r="G2648" s="108" t="s">
        <v>11316</v>
      </c>
      <c r="H2648" s="108" t="s">
        <v>11317</v>
      </c>
    </row>
    <row r="2649" spans="1:8" x14ac:dyDescent="0.3">
      <c r="A2649" s="108" t="s">
        <v>11319</v>
      </c>
      <c r="B2649" s="108" t="s">
        <v>967</v>
      </c>
      <c r="C2649" s="108" t="s">
        <v>11306</v>
      </c>
      <c r="D2649" s="108" t="s">
        <v>969</v>
      </c>
      <c r="E2649" s="108" t="s">
        <v>1123</v>
      </c>
      <c r="F2649" s="108" t="s">
        <v>11320</v>
      </c>
      <c r="G2649" s="108" t="s">
        <v>11321</v>
      </c>
      <c r="H2649" s="108" t="s">
        <v>11322</v>
      </c>
    </row>
    <row r="2650" spans="1:8" x14ac:dyDescent="0.3">
      <c r="A2650" s="108" t="s">
        <v>11323</v>
      </c>
      <c r="B2650" s="108" t="s">
        <v>967</v>
      </c>
      <c r="C2650" s="108" t="s">
        <v>11306</v>
      </c>
      <c r="D2650" s="108" t="s">
        <v>969</v>
      </c>
      <c r="E2650" s="108" t="s">
        <v>970</v>
      </c>
      <c r="F2650" s="108" t="s">
        <v>11324</v>
      </c>
      <c r="G2650" s="108" t="s">
        <v>11325</v>
      </c>
      <c r="H2650" s="108" t="s">
        <v>11326</v>
      </c>
    </row>
    <row r="2651" spans="1:8" x14ac:dyDescent="0.3">
      <c r="A2651" s="108" t="s">
        <v>11327</v>
      </c>
      <c r="B2651" s="108" t="s">
        <v>967</v>
      </c>
      <c r="C2651" s="108" t="s">
        <v>11306</v>
      </c>
      <c r="D2651" s="108" t="s">
        <v>969</v>
      </c>
      <c r="E2651" s="108" t="s">
        <v>970</v>
      </c>
      <c r="F2651" s="108" t="s">
        <v>11328</v>
      </c>
      <c r="G2651" s="108" t="s">
        <v>11329</v>
      </c>
      <c r="H2651" s="108" t="s">
        <v>11330</v>
      </c>
    </row>
    <row r="2652" spans="1:8" x14ac:dyDescent="0.3">
      <c r="A2652" s="108" t="s">
        <v>11331</v>
      </c>
      <c r="B2652" s="108" t="s">
        <v>967</v>
      </c>
      <c r="C2652" s="108" t="s">
        <v>11306</v>
      </c>
      <c r="D2652" s="108" t="s">
        <v>969</v>
      </c>
      <c r="E2652" s="108" t="s">
        <v>970</v>
      </c>
      <c r="F2652" s="108" t="s">
        <v>11332</v>
      </c>
      <c r="G2652" s="108" t="s">
        <v>11333</v>
      </c>
      <c r="H2652" s="108" t="s">
        <v>11334</v>
      </c>
    </row>
    <row r="2653" spans="1:8" x14ac:dyDescent="0.3">
      <c r="A2653" s="108" t="s">
        <v>11335</v>
      </c>
      <c r="B2653" s="108" t="s">
        <v>967</v>
      </c>
      <c r="C2653" s="108" t="s">
        <v>11306</v>
      </c>
      <c r="D2653" s="108" t="s">
        <v>969</v>
      </c>
      <c r="E2653" s="108" t="s">
        <v>970</v>
      </c>
      <c r="F2653" s="108" t="s">
        <v>11336</v>
      </c>
      <c r="G2653" s="108" t="s">
        <v>11337</v>
      </c>
      <c r="H2653" s="108" t="s">
        <v>11338</v>
      </c>
    </row>
    <row r="2654" spans="1:8" x14ac:dyDescent="0.3">
      <c r="A2654" s="108" t="s">
        <v>11339</v>
      </c>
      <c r="B2654" s="108" t="s">
        <v>967</v>
      </c>
      <c r="C2654" s="108" t="s">
        <v>11306</v>
      </c>
      <c r="D2654" s="108" t="s">
        <v>969</v>
      </c>
      <c r="E2654" s="108" t="s">
        <v>970</v>
      </c>
      <c r="F2654" s="108" t="s">
        <v>11340</v>
      </c>
      <c r="G2654" s="108" t="s">
        <v>11341</v>
      </c>
      <c r="H2654" s="108" t="s">
        <v>11342</v>
      </c>
    </row>
    <row r="2655" spans="1:8" x14ac:dyDescent="0.3">
      <c r="A2655" s="108" t="s">
        <v>11343</v>
      </c>
      <c r="B2655" s="108" t="s">
        <v>967</v>
      </c>
      <c r="C2655" s="108" t="s">
        <v>11306</v>
      </c>
      <c r="D2655" s="108" t="s">
        <v>969</v>
      </c>
      <c r="E2655" s="108" t="s">
        <v>970</v>
      </c>
      <c r="F2655" s="108" t="s">
        <v>11344</v>
      </c>
      <c r="G2655" s="108" t="s">
        <v>11345</v>
      </c>
      <c r="H2655" s="108" t="s">
        <v>11346</v>
      </c>
    </row>
    <row r="2656" spans="1:8" x14ac:dyDescent="0.3">
      <c r="A2656" s="108" t="s">
        <v>11347</v>
      </c>
      <c r="B2656" s="108" t="s">
        <v>967</v>
      </c>
      <c r="C2656" s="108" t="s">
        <v>11306</v>
      </c>
      <c r="D2656" s="108" t="s">
        <v>969</v>
      </c>
      <c r="E2656" s="108" t="s">
        <v>970</v>
      </c>
      <c r="F2656" s="108" t="s">
        <v>11348</v>
      </c>
      <c r="G2656" s="108" t="s">
        <v>11349</v>
      </c>
      <c r="H2656" s="108" t="s">
        <v>11350</v>
      </c>
    </row>
    <row r="2657" spans="1:8" x14ac:dyDescent="0.3">
      <c r="A2657" s="108" t="s">
        <v>11351</v>
      </c>
      <c r="B2657" s="108" t="s">
        <v>967</v>
      </c>
      <c r="C2657" s="108" t="s">
        <v>11306</v>
      </c>
      <c r="D2657" s="108" t="s">
        <v>969</v>
      </c>
      <c r="E2657" s="108" t="s">
        <v>970</v>
      </c>
      <c r="F2657" s="108" t="s">
        <v>11352</v>
      </c>
      <c r="G2657" s="108" t="s">
        <v>11353</v>
      </c>
      <c r="H2657" s="108" t="s">
        <v>11354</v>
      </c>
    </row>
    <row r="2658" spans="1:8" x14ac:dyDescent="0.3">
      <c r="A2658" s="108" t="s">
        <v>11355</v>
      </c>
      <c r="B2658" s="108" t="s">
        <v>967</v>
      </c>
      <c r="C2658" s="108" t="s">
        <v>11306</v>
      </c>
      <c r="D2658" s="108" t="s">
        <v>969</v>
      </c>
      <c r="E2658" s="108" t="s">
        <v>970</v>
      </c>
      <c r="F2658" s="108" t="s">
        <v>11356</v>
      </c>
      <c r="G2658" s="108" t="s">
        <v>11357</v>
      </c>
      <c r="H2658" s="108" t="s">
        <v>11358</v>
      </c>
    </row>
    <row r="2659" spans="1:8" x14ac:dyDescent="0.3">
      <c r="A2659" s="108" t="s">
        <v>11359</v>
      </c>
      <c r="B2659" s="108" t="s">
        <v>967</v>
      </c>
      <c r="C2659" s="108" t="s">
        <v>11306</v>
      </c>
      <c r="D2659" s="108" t="s">
        <v>969</v>
      </c>
      <c r="E2659" s="108" t="s">
        <v>970</v>
      </c>
      <c r="F2659" s="108" t="s">
        <v>11360</v>
      </c>
      <c r="G2659" s="108" t="s">
        <v>11361</v>
      </c>
      <c r="H2659" s="108" t="s">
        <v>11362</v>
      </c>
    </row>
    <row r="2660" spans="1:8" x14ac:dyDescent="0.3">
      <c r="A2660" s="108" t="s">
        <v>11363</v>
      </c>
      <c r="B2660" s="108" t="s">
        <v>967</v>
      </c>
      <c r="C2660" s="108" t="s">
        <v>11306</v>
      </c>
      <c r="D2660" s="108" t="s">
        <v>969</v>
      </c>
      <c r="E2660" s="108" t="s">
        <v>970</v>
      </c>
      <c r="F2660" s="108" t="s">
        <v>11364</v>
      </c>
      <c r="G2660" s="108" t="s">
        <v>11365</v>
      </c>
      <c r="H2660" s="108" t="s">
        <v>11366</v>
      </c>
    </row>
    <row r="2661" spans="1:8" x14ac:dyDescent="0.3">
      <c r="A2661" s="108" t="s">
        <v>11367</v>
      </c>
      <c r="B2661" s="108" t="s">
        <v>967</v>
      </c>
      <c r="C2661" s="108" t="s">
        <v>11306</v>
      </c>
      <c r="D2661" s="108" t="s">
        <v>969</v>
      </c>
      <c r="E2661" s="108" t="s">
        <v>970</v>
      </c>
      <c r="F2661" s="108" t="s">
        <v>11368</v>
      </c>
      <c r="G2661" s="108" t="s">
        <v>11369</v>
      </c>
      <c r="H2661" s="108" t="s">
        <v>11370</v>
      </c>
    </row>
    <row r="2662" spans="1:8" x14ac:dyDescent="0.3">
      <c r="A2662" s="108" t="s">
        <v>11371</v>
      </c>
      <c r="B2662" s="108" t="s">
        <v>967</v>
      </c>
      <c r="C2662" s="108" t="s">
        <v>11306</v>
      </c>
      <c r="D2662" s="108" t="s">
        <v>969</v>
      </c>
      <c r="E2662" s="108" t="s">
        <v>970</v>
      </c>
      <c r="F2662" s="108" t="s">
        <v>11372</v>
      </c>
      <c r="G2662" s="108" t="s">
        <v>11373</v>
      </c>
      <c r="H2662" s="108" t="s">
        <v>11374</v>
      </c>
    </row>
    <row r="2663" spans="1:8" x14ac:dyDescent="0.3">
      <c r="A2663" s="108" t="s">
        <v>11375</v>
      </c>
      <c r="B2663" s="108" t="s">
        <v>967</v>
      </c>
      <c r="C2663" s="108" t="s">
        <v>11306</v>
      </c>
      <c r="D2663" s="108" t="s">
        <v>969</v>
      </c>
      <c r="E2663" s="108" t="s">
        <v>970</v>
      </c>
      <c r="F2663" s="108" t="s">
        <v>11376</v>
      </c>
      <c r="G2663" s="108" t="s">
        <v>11377</v>
      </c>
      <c r="H2663" s="108" t="s">
        <v>11378</v>
      </c>
    </row>
    <row r="2664" spans="1:8" x14ac:dyDescent="0.3">
      <c r="A2664" s="108" t="s">
        <v>11379</v>
      </c>
      <c r="B2664" s="108" t="s">
        <v>967</v>
      </c>
      <c r="C2664" s="108" t="s">
        <v>11306</v>
      </c>
      <c r="D2664" s="108" t="s">
        <v>969</v>
      </c>
      <c r="E2664" s="108" t="s">
        <v>970</v>
      </c>
      <c r="F2664" s="108" t="s">
        <v>11380</v>
      </c>
      <c r="G2664" s="108" t="s">
        <v>11381</v>
      </c>
      <c r="H2664" s="108" t="s">
        <v>11382</v>
      </c>
    </row>
    <row r="2665" spans="1:8" x14ac:dyDescent="0.3">
      <c r="A2665" s="108" t="s">
        <v>11383</v>
      </c>
      <c r="B2665" s="108" t="s">
        <v>967</v>
      </c>
      <c r="C2665" s="108" t="s">
        <v>11306</v>
      </c>
      <c r="D2665" s="108" t="s">
        <v>969</v>
      </c>
      <c r="E2665" s="108" t="s">
        <v>970</v>
      </c>
      <c r="F2665" s="108" t="s">
        <v>11384</v>
      </c>
      <c r="G2665" s="108" t="s">
        <v>11385</v>
      </c>
      <c r="H2665" s="108" t="s">
        <v>11386</v>
      </c>
    </row>
    <row r="2666" spans="1:8" x14ac:dyDescent="0.3">
      <c r="A2666" s="108" t="s">
        <v>11387</v>
      </c>
      <c r="B2666" s="108" t="s">
        <v>967</v>
      </c>
      <c r="C2666" s="108" t="s">
        <v>11306</v>
      </c>
      <c r="D2666" s="108" t="s">
        <v>969</v>
      </c>
      <c r="E2666" s="108" t="s">
        <v>970</v>
      </c>
      <c r="F2666" s="108" t="s">
        <v>11388</v>
      </c>
      <c r="G2666" s="108" t="s">
        <v>11389</v>
      </c>
      <c r="H2666" s="108" t="s">
        <v>11390</v>
      </c>
    </row>
    <row r="2667" spans="1:8" x14ac:dyDescent="0.3">
      <c r="A2667" s="108" t="s">
        <v>11391</v>
      </c>
      <c r="B2667" s="108" t="s">
        <v>967</v>
      </c>
      <c r="C2667" s="108" t="s">
        <v>11306</v>
      </c>
      <c r="D2667" s="108" t="s">
        <v>969</v>
      </c>
      <c r="E2667" s="108" t="s">
        <v>970</v>
      </c>
      <c r="F2667" s="108" t="s">
        <v>11392</v>
      </c>
      <c r="G2667" s="108" t="s">
        <v>11393</v>
      </c>
      <c r="H2667" s="108" t="s">
        <v>11394</v>
      </c>
    </row>
    <row r="2668" spans="1:8" x14ac:dyDescent="0.3">
      <c r="A2668" s="108" t="s">
        <v>11395</v>
      </c>
      <c r="B2668" s="108" t="s">
        <v>967</v>
      </c>
      <c r="C2668" s="108" t="s">
        <v>11306</v>
      </c>
      <c r="D2668" s="108" t="s">
        <v>969</v>
      </c>
      <c r="E2668" s="108" t="s">
        <v>970</v>
      </c>
      <c r="F2668" s="108" t="s">
        <v>11396</v>
      </c>
      <c r="G2668" s="108" t="s">
        <v>11397</v>
      </c>
      <c r="H2668" s="108" t="s">
        <v>11398</v>
      </c>
    </row>
    <row r="2669" spans="1:8" x14ac:dyDescent="0.3">
      <c r="A2669" s="108" t="s">
        <v>11399</v>
      </c>
      <c r="B2669" s="108" t="s">
        <v>967</v>
      </c>
      <c r="C2669" s="108" t="s">
        <v>11306</v>
      </c>
      <c r="D2669" s="108" t="s">
        <v>969</v>
      </c>
      <c r="E2669" s="108" t="s">
        <v>970</v>
      </c>
      <c r="F2669" s="108" t="s">
        <v>11400</v>
      </c>
      <c r="G2669" s="108" t="s">
        <v>11401</v>
      </c>
      <c r="H2669" s="108" t="s">
        <v>11402</v>
      </c>
    </row>
    <row r="2670" spans="1:8" x14ac:dyDescent="0.3">
      <c r="A2670" s="108" t="s">
        <v>11403</v>
      </c>
      <c r="B2670" s="108" t="s">
        <v>967</v>
      </c>
      <c r="C2670" s="108" t="s">
        <v>11306</v>
      </c>
      <c r="D2670" s="108" t="s">
        <v>969</v>
      </c>
      <c r="E2670" s="108" t="s">
        <v>970</v>
      </c>
      <c r="F2670" s="108" t="s">
        <v>11404</v>
      </c>
      <c r="G2670" s="108" t="s">
        <v>11405</v>
      </c>
      <c r="H2670" s="108" t="s">
        <v>11406</v>
      </c>
    </row>
    <row r="2671" spans="1:8" x14ac:dyDescent="0.3">
      <c r="A2671" s="108" t="s">
        <v>11407</v>
      </c>
      <c r="B2671" s="108" t="s">
        <v>967</v>
      </c>
      <c r="C2671" s="108" t="s">
        <v>11306</v>
      </c>
      <c r="D2671" s="108" t="s">
        <v>969</v>
      </c>
      <c r="E2671" s="108" t="s">
        <v>970</v>
      </c>
      <c r="F2671" s="108" t="s">
        <v>11408</v>
      </c>
      <c r="G2671" s="108" t="s">
        <v>11409</v>
      </c>
      <c r="H2671" s="108" t="s">
        <v>11410</v>
      </c>
    </row>
    <row r="2672" spans="1:8" x14ac:dyDescent="0.3">
      <c r="A2672" s="108" t="s">
        <v>11411</v>
      </c>
      <c r="B2672" s="108" t="s">
        <v>967</v>
      </c>
      <c r="C2672" s="108" t="s">
        <v>11306</v>
      </c>
      <c r="D2672" s="108" t="s">
        <v>969</v>
      </c>
      <c r="E2672" s="108" t="s">
        <v>1123</v>
      </c>
      <c r="F2672" s="108" t="s">
        <v>11412</v>
      </c>
      <c r="G2672" s="108" t="s">
        <v>11413</v>
      </c>
      <c r="H2672" s="108" t="s">
        <v>11414</v>
      </c>
    </row>
    <row r="2673" spans="1:8" x14ac:dyDescent="0.3">
      <c r="A2673" s="108" t="s">
        <v>11415</v>
      </c>
      <c r="B2673" s="108" t="s">
        <v>967</v>
      </c>
      <c r="C2673" s="108" t="s">
        <v>11306</v>
      </c>
      <c r="D2673" s="108" t="s">
        <v>969</v>
      </c>
      <c r="E2673" s="108" t="s">
        <v>970</v>
      </c>
      <c r="F2673" s="108" t="s">
        <v>11416</v>
      </c>
      <c r="G2673" s="108" t="s">
        <v>11417</v>
      </c>
      <c r="H2673" s="108" t="s">
        <v>11342</v>
      </c>
    </row>
    <row r="2674" spans="1:8" x14ac:dyDescent="0.3">
      <c r="A2674" s="108" t="s">
        <v>11418</v>
      </c>
      <c r="B2674" s="108" t="s">
        <v>967</v>
      </c>
      <c r="C2674" s="108" t="s">
        <v>11306</v>
      </c>
      <c r="D2674" s="108" t="s">
        <v>969</v>
      </c>
      <c r="E2674" s="108" t="s">
        <v>970</v>
      </c>
      <c r="F2674" s="108" t="s">
        <v>11419</v>
      </c>
      <c r="G2674" s="108" t="s">
        <v>11420</v>
      </c>
      <c r="H2674" s="108" t="s">
        <v>11421</v>
      </c>
    </row>
    <row r="2675" spans="1:8" x14ac:dyDescent="0.3">
      <c r="A2675" s="108" t="s">
        <v>11422</v>
      </c>
      <c r="B2675" s="108" t="s">
        <v>967</v>
      </c>
      <c r="C2675" s="108" t="s">
        <v>11306</v>
      </c>
      <c r="D2675" s="108" t="s">
        <v>969</v>
      </c>
      <c r="E2675" s="108" t="s">
        <v>970</v>
      </c>
      <c r="F2675" s="108" t="s">
        <v>11423</v>
      </c>
      <c r="G2675" s="108" t="s">
        <v>11424</v>
      </c>
      <c r="H2675" s="108" t="s">
        <v>11425</v>
      </c>
    </row>
    <row r="2676" spans="1:8" x14ac:dyDescent="0.3">
      <c r="A2676" s="108" t="s">
        <v>11426</v>
      </c>
      <c r="B2676" s="108" t="s">
        <v>967</v>
      </c>
      <c r="C2676" s="108" t="s">
        <v>11306</v>
      </c>
      <c r="D2676" s="108" t="s">
        <v>969</v>
      </c>
      <c r="E2676" s="108" t="s">
        <v>2445</v>
      </c>
      <c r="F2676" s="108" t="s">
        <v>11427</v>
      </c>
      <c r="G2676" s="108" t="s">
        <v>11428</v>
      </c>
      <c r="H2676" s="108" t="s">
        <v>11429</v>
      </c>
    </row>
    <row r="2677" spans="1:8" x14ac:dyDescent="0.3">
      <c r="A2677" s="108" t="s">
        <v>11430</v>
      </c>
      <c r="B2677" s="108" t="s">
        <v>967</v>
      </c>
      <c r="C2677" s="108" t="s">
        <v>11306</v>
      </c>
      <c r="D2677" s="108" t="s">
        <v>969</v>
      </c>
      <c r="E2677" s="108" t="s">
        <v>970</v>
      </c>
      <c r="F2677" s="108" t="s">
        <v>11431</v>
      </c>
      <c r="G2677" s="108" t="s">
        <v>11432</v>
      </c>
      <c r="H2677" s="108" t="s">
        <v>11433</v>
      </c>
    </row>
    <row r="2678" spans="1:8" x14ac:dyDescent="0.3">
      <c r="A2678" s="108" t="s">
        <v>11434</v>
      </c>
      <c r="B2678" s="108" t="s">
        <v>967</v>
      </c>
      <c r="C2678" s="108" t="s">
        <v>11306</v>
      </c>
      <c r="D2678" s="108" t="s">
        <v>969</v>
      </c>
      <c r="E2678" s="108" t="s">
        <v>970</v>
      </c>
      <c r="F2678" s="108" t="s">
        <v>11435</v>
      </c>
      <c r="G2678" s="108" t="s">
        <v>11436</v>
      </c>
      <c r="H2678" s="108" t="s">
        <v>11437</v>
      </c>
    </row>
    <row r="2679" spans="1:8" x14ac:dyDescent="0.3">
      <c r="A2679" s="108" t="s">
        <v>11438</v>
      </c>
      <c r="B2679" s="108" t="s">
        <v>967</v>
      </c>
      <c r="C2679" s="108" t="s">
        <v>11306</v>
      </c>
      <c r="D2679" s="108" t="s">
        <v>969</v>
      </c>
      <c r="E2679" s="108" t="s">
        <v>970</v>
      </c>
      <c r="F2679" s="108" t="s">
        <v>11439</v>
      </c>
      <c r="G2679" s="108" t="s">
        <v>11440</v>
      </c>
      <c r="H2679" s="108" t="s">
        <v>11441</v>
      </c>
    </row>
    <row r="2680" spans="1:8" x14ac:dyDescent="0.3">
      <c r="A2680" s="108" t="s">
        <v>11442</v>
      </c>
      <c r="B2680" s="108" t="s">
        <v>967</v>
      </c>
      <c r="C2680" s="108" t="s">
        <v>11306</v>
      </c>
      <c r="D2680" s="108" t="s">
        <v>969</v>
      </c>
      <c r="E2680" s="108" t="s">
        <v>970</v>
      </c>
      <c r="F2680" s="108" t="s">
        <v>11443</v>
      </c>
      <c r="G2680" s="108" t="s">
        <v>11444</v>
      </c>
      <c r="H2680" s="108" t="s">
        <v>11445</v>
      </c>
    </row>
    <row r="2681" spans="1:8" x14ac:dyDescent="0.3">
      <c r="A2681" s="108" t="s">
        <v>11446</v>
      </c>
      <c r="B2681" s="108" t="s">
        <v>967</v>
      </c>
      <c r="C2681" s="108" t="s">
        <v>11306</v>
      </c>
      <c r="D2681" s="108" t="s">
        <v>969</v>
      </c>
      <c r="E2681" s="108" t="s">
        <v>970</v>
      </c>
      <c r="F2681" s="108" t="s">
        <v>11447</v>
      </c>
      <c r="G2681" s="108" t="s">
        <v>11448</v>
      </c>
      <c r="H2681" s="108" t="s">
        <v>11449</v>
      </c>
    </row>
    <row r="2682" spans="1:8" x14ac:dyDescent="0.3">
      <c r="A2682" s="108" t="s">
        <v>11450</v>
      </c>
      <c r="B2682" s="108" t="s">
        <v>967</v>
      </c>
      <c r="C2682" s="108" t="s">
        <v>11306</v>
      </c>
      <c r="D2682" s="108" t="s">
        <v>969</v>
      </c>
      <c r="E2682" s="108" t="s">
        <v>970</v>
      </c>
      <c r="F2682" s="108" t="s">
        <v>11451</v>
      </c>
      <c r="G2682" s="108" t="s">
        <v>11452</v>
      </c>
      <c r="H2682" s="108" t="s">
        <v>11453</v>
      </c>
    </row>
    <row r="2683" spans="1:8" x14ac:dyDescent="0.3">
      <c r="A2683" s="108" t="s">
        <v>11454</v>
      </c>
      <c r="B2683" s="108" t="s">
        <v>967</v>
      </c>
      <c r="C2683" s="108" t="s">
        <v>11306</v>
      </c>
      <c r="D2683" s="108" t="s">
        <v>969</v>
      </c>
      <c r="E2683" s="108" t="s">
        <v>970</v>
      </c>
      <c r="F2683" s="108" t="s">
        <v>11455</v>
      </c>
      <c r="G2683" s="108" t="s">
        <v>11456</v>
      </c>
      <c r="H2683" s="108" t="s">
        <v>11457</v>
      </c>
    </row>
    <row r="2684" spans="1:8" x14ac:dyDescent="0.3">
      <c r="A2684" s="108" t="s">
        <v>11458</v>
      </c>
      <c r="B2684" s="108" t="s">
        <v>967</v>
      </c>
      <c r="C2684" s="108" t="s">
        <v>11306</v>
      </c>
      <c r="D2684" s="108" t="s">
        <v>969</v>
      </c>
      <c r="E2684" s="108" t="s">
        <v>970</v>
      </c>
      <c r="F2684" s="108" t="s">
        <v>11459</v>
      </c>
      <c r="G2684" s="108" t="s">
        <v>11460</v>
      </c>
      <c r="H2684" s="108" t="s">
        <v>11461</v>
      </c>
    </row>
    <row r="2685" spans="1:8" x14ac:dyDescent="0.3">
      <c r="A2685" s="108" t="s">
        <v>11462</v>
      </c>
      <c r="B2685" s="108" t="s">
        <v>967</v>
      </c>
      <c r="C2685" s="108" t="s">
        <v>11306</v>
      </c>
      <c r="D2685" s="108" t="s">
        <v>969</v>
      </c>
      <c r="E2685" s="108" t="s">
        <v>970</v>
      </c>
      <c r="F2685" s="108" t="s">
        <v>11463</v>
      </c>
      <c r="G2685" s="108" t="s">
        <v>11464</v>
      </c>
      <c r="H2685" s="108" t="s">
        <v>11465</v>
      </c>
    </row>
    <row r="2686" spans="1:8" x14ac:dyDescent="0.3">
      <c r="A2686" s="108" t="s">
        <v>11466</v>
      </c>
      <c r="B2686" s="108" t="s">
        <v>967</v>
      </c>
      <c r="C2686" s="108" t="s">
        <v>11306</v>
      </c>
      <c r="D2686" s="108" t="s">
        <v>969</v>
      </c>
      <c r="E2686" s="108" t="s">
        <v>970</v>
      </c>
      <c r="F2686" s="108" t="s">
        <v>11467</v>
      </c>
      <c r="G2686" s="108" t="s">
        <v>11468</v>
      </c>
      <c r="H2686" s="108" t="s">
        <v>11469</v>
      </c>
    </row>
    <row r="2687" spans="1:8" x14ac:dyDescent="0.3">
      <c r="A2687" s="108" t="s">
        <v>11470</v>
      </c>
      <c r="B2687" s="108" t="s">
        <v>967</v>
      </c>
      <c r="C2687" s="108" t="s">
        <v>11306</v>
      </c>
      <c r="D2687" s="108" t="s">
        <v>969</v>
      </c>
      <c r="E2687" s="108" t="s">
        <v>970</v>
      </c>
      <c r="F2687" s="108" t="s">
        <v>11471</v>
      </c>
      <c r="G2687" s="108" t="s">
        <v>11472</v>
      </c>
      <c r="H2687" s="108" t="s">
        <v>11473</v>
      </c>
    </row>
    <row r="2688" spans="1:8" x14ac:dyDescent="0.3">
      <c r="A2688" s="108" t="s">
        <v>11474</v>
      </c>
      <c r="B2688" s="108" t="s">
        <v>967</v>
      </c>
      <c r="C2688" s="108" t="s">
        <v>11306</v>
      </c>
      <c r="D2688" s="108" t="s">
        <v>969</v>
      </c>
      <c r="E2688" s="108" t="s">
        <v>970</v>
      </c>
      <c r="F2688" s="108" t="s">
        <v>11475</v>
      </c>
      <c r="G2688" s="108" t="s">
        <v>11476</v>
      </c>
      <c r="H2688" s="108" t="s">
        <v>11477</v>
      </c>
    </row>
    <row r="2689" spans="1:8" x14ac:dyDescent="0.3">
      <c r="A2689" s="108" t="s">
        <v>11478</v>
      </c>
      <c r="B2689" s="108" t="s">
        <v>967</v>
      </c>
      <c r="C2689" s="108" t="s">
        <v>11306</v>
      </c>
      <c r="D2689" s="108" t="s">
        <v>969</v>
      </c>
      <c r="E2689" s="108" t="s">
        <v>970</v>
      </c>
      <c r="F2689" s="108" t="s">
        <v>11479</v>
      </c>
      <c r="G2689" s="108" t="s">
        <v>11480</v>
      </c>
      <c r="H2689" s="108" t="s">
        <v>11481</v>
      </c>
    </row>
    <row r="2690" spans="1:8" x14ac:dyDescent="0.3">
      <c r="A2690" s="108" t="s">
        <v>11482</v>
      </c>
      <c r="B2690" s="108" t="s">
        <v>967</v>
      </c>
      <c r="C2690" s="108" t="s">
        <v>11306</v>
      </c>
      <c r="D2690" s="108" t="s">
        <v>969</v>
      </c>
      <c r="E2690" s="108" t="s">
        <v>970</v>
      </c>
      <c r="F2690" s="108" t="s">
        <v>11483</v>
      </c>
      <c r="G2690" s="108" t="s">
        <v>11484</v>
      </c>
      <c r="H2690" s="108" t="s">
        <v>11485</v>
      </c>
    </row>
    <row r="2691" spans="1:8" x14ac:dyDescent="0.3">
      <c r="A2691" s="108" t="s">
        <v>11486</v>
      </c>
      <c r="B2691" s="108" t="s">
        <v>967</v>
      </c>
      <c r="C2691" s="108" t="s">
        <v>11306</v>
      </c>
      <c r="D2691" s="108" t="s">
        <v>969</v>
      </c>
      <c r="E2691" s="108" t="s">
        <v>970</v>
      </c>
      <c r="F2691" s="108" t="s">
        <v>11487</v>
      </c>
      <c r="G2691" s="108" t="s">
        <v>11488</v>
      </c>
      <c r="H2691" s="108" t="s">
        <v>11489</v>
      </c>
    </row>
    <row r="2692" spans="1:8" x14ac:dyDescent="0.3">
      <c r="A2692" s="108" t="s">
        <v>11490</v>
      </c>
      <c r="B2692" s="108" t="s">
        <v>967</v>
      </c>
      <c r="C2692" s="108" t="s">
        <v>11306</v>
      </c>
      <c r="D2692" s="108" t="s">
        <v>969</v>
      </c>
      <c r="E2692" s="108" t="s">
        <v>970</v>
      </c>
      <c r="F2692" s="108" t="s">
        <v>11491</v>
      </c>
      <c r="G2692" s="108" t="s">
        <v>11492</v>
      </c>
      <c r="H2692" s="108" t="s">
        <v>11493</v>
      </c>
    </row>
    <row r="2693" spans="1:8" x14ac:dyDescent="0.3">
      <c r="A2693" s="108" t="s">
        <v>11494</v>
      </c>
      <c r="B2693" s="108" t="s">
        <v>967</v>
      </c>
      <c r="C2693" s="108" t="s">
        <v>11306</v>
      </c>
      <c r="D2693" s="108" t="s">
        <v>969</v>
      </c>
      <c r="E2693" s="108" t="s">
        <v>970</v>
      </c>
      <c r="F2693" s="108" t="s">
        <v>11495</v>
      </c>
      <c r="G2693" s="108" t="s">
        <v>11496</v>
      </c>
      <c r="H2693" s="108" t="s">
        <v>11497</v>
      </c>
    </row>
    <row r="2694" spans="1:8" x14ac:dyDescent="0.3">
      <c r="A2694" s="108" t="s">
        <v>11498</v>
      </c>
      <c r="B2694" s="108" t="s">
        <v>967</v>
      </c>
      <c r="C2694" s="108" t="s">
        <v>11306</v>
      </c>
      <c r="D2694" s="108" t="s">
        <v>969</v>
      </c>
      <c r="E2694" s="108" t="s">
        <v>1123</v>
      </c>
      <c r="F2694" s="108" t="s">
        <v>11499</v>
      </c>
      <c r="G2694" s="108" t="s">
        <v>11500</v>
      </c>
      <c r="H2694" s="108" t="s">
        <v>11501</v>
      </c>
    </row>
    <row r="2695" spans="1:8" x14ac:dyDescent="0.3">
      <c r="A2695" s="108" t="s">
        <v>11503</v>
      </c>
      <c r="B2695" s="108" t="s">
        <v>967</v>
      </c>
      <c r="C2695" s="108" t="s">
        <v>11306</v>
      </c>
      <c r="D2695" s="108" t="s">
        <v>969</v>
      </c>
      <c r="E2695" s="108" t="s">
        <v>970</v>
      </c>
      <c r="F2695" s="108" t="s">
        <v>11504</v>
      </c>
      <c r="G2695" s="108" t="s">
        <v>11505</v>
      </c>
      <c r="H2695" s="108" t="s">
        <v>11506</v>
      </c>
    </row>
    <row r="2696" spans="1:8" x14ac:dyDescent="0.3">
      <c r="A2696" s="108" t="s">
        <v>11507</v>
      </c>
      <c r="B2696" s="108" t="s">
        <v>967</v>
      </c>
      <c r="C2696" s="108" t="s">
        <v>11306</v>
      </c>
      <c r="D2696" s="108" t="s">
        <v>969</v>
      </c>
      <c r="E2696" s="108" t="s">
        <v>970</v>
      </c>
      <c r="F2696" s="108" t="s">
        <v>11508</v>
      </c>
      <c r="G2696" s="108" t="s">
        <v>11509</v>
      </c>
      <c r="H2696" s="108" t="s">
        <v>11510</v>
      </c>
    </row>
    <row r="2697" spans="1:8" x14ac:dyDescent="0.3">
      <c r="A2697" s="108" t="s">
        <v>11511</v>
      </c>
      <c r="B2697" s="108" t="s">
        <v>967</v>
      </c>
      <c r="C2697" s="108" t="s">
        <v>11306</v>
      </c>
      <c r="D2697" s="108" t="s">
        <v>969</v>
      </c>
      <c r="E2697" s="108" t="s">
        <v>970</v>
      </c>
      <c r="F2697" s="108" t="s">
        <v>11512</v>
      </c>
      <c r="G2697" s="108" t="s">
        <v>11513</v>
      </c>
      <c r="H2697" s="108" t="s">
        <v>11514</v>
      </c>
    </row>
    <row r="2698" spans="1:8" x14ac:dyDescent="0.3">
      <c r="A2698" s="108" t="s">
        <v>11515</v>
      </c>
      <c r="B2698" s="108" t="s">
        <v>967</v>
      </c>
      <c r="C2698" s="108" t="s">
        <v>11306</v>
      </c>
      <c r="D2698" s="108" t="s">
        <v>969</v>
      </c>
      <c r="E2698" s="108" t="s">
        <v>970</v>
      </c>
      <c r="F2698" s="108" t="s">
        <v>11516</v>
      </c>
      <c r="G2698" s="108" t="s">
        <v>11517</v>
      </c>
      <c r="H2698" s="108" t="s">
        <v>11518</v>
      </c>
    </row>
    <row r="2699" spans="1:8" x14ac:dyDescent="0.3">
      <c r="A2699" s="108" t="s">
        <v>11519</v>
      </c>
      <c r="B2699" s="108" t="s">
        <v>967</v>
      </c>
      <c r="C2699" s="108" t="s">
        <v>11306</v>
      </c>
      <c r="D2699" s="108" t="s">
        <v>969</v>
      </c>
      <c r="E2699" s="108" t="s">
        <v>970</v>
      </c>
      <c r="F2699" s="108" t="s">
        <v>11520</v>
      </c>
      <c r="G2699" s="108" t="s">
        <v>11521</v>
      </c>
      <c r="H2699" s="108" t="s">
        <v>11522</v>
      </c>
    </row>
    <row r="2700" spans="1:8" x14ac:dyDescent="0.3">
      <c r="A2700" s="108" t="s">
        <v>11523</v>
      </c>
      <c r="B2700" s="108" t="s">
        <v>967</v>
      </c>
      <c r="C2700" s="108" t="s">
        <v>11306</v>
      </c>
      <c r="D2700" s="108" t="s">
        <v>969</v>
      </c>
      <c r="E2700" s="108" t="s">
        <v>970</v>
      </c>
      <c r="F2700" s="108" t="s">
        <v>11524</v>
      </c>
      <c r="G2700" s="108" t="s">
        <v>11525</v>
      </c>
      <c r="H2700" s="108" t="s">
        <v>11526</v>
      </c>
    </row>
    <row r="2701" spans="1:8" x14ac:dyDescent="0.3">
      <c r="A2701" s="108" t="s">
        <v>11527</v>
      </c>
      <c r="B2701" s="108" t="s">
        <v>967</v>
      </c>
      <c r="C2701" s="108" t="s">
        <v>11306</v>
      </c>
      <c r="D2701" s="108" t="s">
        <v>969</v>
      </c>
      <c r="E2701" s="108" t="s">
        <v>970</v>
      </c>
      <c r="F2701" s="108" t="s">
        <v>11528</v>
      </c>
      <c r="G2701" s="108" t="s">
        <v>11529</v>
      </c>
      <c r="H2701" s="108" t="s">
        <v>11530</v>
      </c>
    </row>
    <row r="2702" spans="1:8" x14ac:dyDescent="0.3">
      <c r="A2702" s="108" t="s">
        <v>11531</v>
      </c>
      <c r="B2702" s="108" t="s">
        <v>967</v>
      </c>
      <c r="C2702" s="108" t="s">
        <v>11306</v>
      </c>
      <c r="D2702" s="108" t="s">
        <v>969</v>
      </c>
      <c r="E2702" s="108" t="s">
        <v>970</v>
      </c>
      <c r="F2702" s="108" t="s">
        <v>11532</v>
      </c>
      <c r="G2702" s="108" t="s">
        <v>11533</v>
      </c>
      <c r="H2702" s="108" t="s">
        <v>11534</v>
      </c>
    </row>
    <row r="2703" spans="1:8" x14ac:dyDescent="0.3">
      <c r="A2703" s="108" t="s">
        <v>11535</v>
      </c>
      <c r="B2703" s="108" t="s">
        <v>967</v>
      </c>
      <c r="C2703" s="108" t="s">
        <v>11306</v>
      </c>
      <c r="D2703" s="108" t="s">
        <v>969</v>
      </c>
      <c r="E2703" s="108" t="s">
        <v>970</v>
      </c>
      <c r="F2703" s="108" t="s">
        <v>11536</v>
      </c>
      <c r="G2703" s="108" t="s">
        <v>11537</v>
      </c>
      <c r="H2703" s="108" t="s">
        <v>11538</v>
      </c>
    </row>
    <row r="2704" spans="1:8" x14ac:dyDescent="0.3">
      <c r="A2704" s="108" t="s">
        <v>11539</v>
      </c>
      <c r="B2704" s="108" t="s">
        <v>967</v>
      </c>
      <c r="C2704" s="108" t="s">
        <v>11306</v>
      </c>
      <c r="D2704" s="108" t="s">
        <v>969</v>
      </c>
      <c r="E2704" s="108" t="s">
        <v>970</v>
      </c>
      <c r="F2704" s="108" t="s">
        <v>11540</v>
      </c>
      <c r="G2704" s="108" t="s">
        <v>11541</v>
      </c>
      <c r="H2704" s="108" t="s">
        <v>11542</v>
      </c>
    </row>
    <row r="2705" spans="1:8" x14ac:dyDescent="0.3">
      <c r="A2705" s="108" t="s">
        <v>11543</v>
      </c>
      <c r="B2705" s="108" t="s">
        <v>967</v>
      </c>
      <c r="C2705" s="108" t="s">
        <v>11306</v>
      </c>
      <c r="D2705" s="108" t="s">
        <v>969</v>
      </c>
      <c r="E2705" s="108" t="s">
        <v>970</v>
      </c>
      <c r="F2705" s="108" t="s">
        <v>11544</v>
      </c>
      <c r="G2705" s="108" t="s">
        <v>11545</v>
      </c>
      <c r="H2705" s="108" t="s">
        <v>11546</v>
      </c>
    </row>
    <row r="2706" spans="1:8" x14ac:dyDescent="0.3">
      <c r="A2706" s="108" t="s">
        <v>11547</v>
      </c>
      <c r="B2706" s="108" t="s">
        <v>967</v>
      </c>
      <c r="C2706" s="108" t="s">
        <v>11306</v>
      </c>
      <c r="D2706" s="108" t="s">
        <v>969</v>
      </c>
      <c r="E2706" s="108" t="s">
        <v>970</v>
      </c>
      <c r="F2706" s="108" t="s">
        <v>11548</v>
      </c>
      <c r="G2706" s="108" t="s">
        <v>11549</v>
      </c>
      <c r="H2706" s="108" t="s">
        <v>11550</v>
      </c>
    </row>
    <row r="2707" spans="1:8" x14ac:dyDescent="0.3">
      <c r="A2707" s="108" t="s">
        <v>11551</v>
      </c>
      <c r="B2707" s="108" t="s">
        <v>967</v>
      </c>
      <c r="C2707" s="108" t="s">
        <v>11306</v>
      </c>
      <c r="D2707" s="108" t="s">
        <v>969</v>
      </c>
      <c r="E2707" s="108" t="s">
        <v>970</v>
      </c>
      <c r="F2707" s="108" t="s">
        <v>11552</v>
      </c>
      <c r="G2707" s="108" t="s">
        <v>11553</v>
      </c>
      <c r="H2707" s="108" t="s">
        <v>11554</v>
      </c>
    </row>
    <row r="2708" spans="1:8" x14ac:dyDescent="0.3">
      <c r="A2708" s="108" t="s">
        <v>11555</v>
      </c>
      <c r="B2708" s="108" t="s">
        <v>967</v>
      </c>
      <c r="C2708" s="108" t="s">
        <v>11306</v>
      </c>
      <c r="D2708" s="108" t="s">
        <v>969</v>
      </c>
      <c r="E2708" s="108" t="s">
        <v>970</v>
      </c>
      <c r="F2708" s="108" t="s">
        <v>11556</v>
      </c>
      <c r="G2708" s="108" t="s">
        <v>11557</v>
      </c>
      <c r="H2708" s="108" t="s">
        <v>11558</v>
      </c>
    </row>
    <row r="2709" spans="1:8" x14ac:dyDescent="0.3">
      <c r="A2709" s="108" t="s">
        <v>11559</v>
      </c>
      <c r="B2709" s="108" t="s">
        <v>967</v>
      </c>
      <c r="C2709" s="108" t="s">
        <v>11306</v>
      </c>
      <c r="D2709" s="108" t="s">
        <v>969</v>
      </c>
      <c r="E2709" s="108" t="s">
        <v>970</v>
      </c>
      <c r="F2709" s="108" t="s">
        <v>11560</v>
      </c>
      <c r="G2709" s="108" t="s">
        <v>11561</v>
      </c>
      <c r="H2709" s="108" t="s">
        <v>11558</v>
      </c>
    </row>
    <row r="2710" spans="1:8" x14ac:dyDescent="0.3">
      <c r="A2710" s="108" t="s">
        <v>11562</v>
      </c>
      <c r="B2710" s="108" t="s">
        <v>967</v>
      </c>
      <c r="C2710" s="108" t="s">
        <v>11306</v>
      </c>
      <c r="D2710" s="108" t="s">
        <v>969</v>
      </c>
      <c r="E2710" s="108" t="s">
        <v>970</v>
      </c>
      <c r="F2710" s="108" t="s">
        <v>11563</v>
      </c>
      <c r="G2710" s="108" t="s">
        <v>11564</v>
      </c>
      <c r="H2710" s="108" t="s">
        <v>11565</v>
      </c>
    </row>
    <row r="2711" spans="1:8" x14ac:dyDescent="0.3">
      <c r="A2711" s="108" t="s">
        <v>11566</v>
      </c>
      <c r="B2711" s="108" t="s">
        <v>967</v>
      </c>
      <c r="C2711" s="108" t="s">
        <v>11306</v>
      </c>
      <c r="D2711" s="108" t="s">
        <v>969</v>
      </c>
      <c r="E2711" s="108" t="s">
        <v>970</v>
      </c>
      <c r="F2711" s="108" t="s">
        <v>11567</v>
      </c>
      <c r="G2711" s="108" t="s">
        <v>11568</v>
      </c>
      <c r="H2711" s="108" t="s">
        <v>11569</v>
      </c>
    </row>
    <row r="2712" spans="1:8" x14ac:dyDescent="0.3">
      <c r="A2712" s="108" t="s">
        <v>11570</v>
      </c>
      <c r="B2712" s="108" t="s">
        <v>967</v>
      </c>
      <c r="C2712" s="108" t="s">
        <v>11306</v>
      </c>
      <c r="D2712" s="108" t="s">
        <v>969</v>
      </c>
      <c r="E2712" s="108" t="s">
        <v>970</v>
      </c>
      <c r="F2712" s="108" t="s">
        <v>11571</v>
      </c>
      <c r="G2712" s="108" t="s">
        <v>11572</v>
      </c>
      <c r="H2712" s="108" t="s">
        <v>11573</v>
      </c>
    </row>
    <row r="2713" spans="1:8" x14ac:dyDescent="0.3">
      <c r="A2713" s="108" t="s">
        <v>11574</v>
      </c>
      <c r="B2713" s="108" t="s">
        <v>967</v>
      </c>
      <c r="C2713" s="108" t="s">
        <v>11306</v>
      </c>
      <c r="D2713" s="108" t="s">
        <v>969</v>
      </c>
      <c r="E2713" s="108" t="s">
        <v>970</v>
      </c>
      <c r="F2713" s="108" t="s">
        <v>11575</v>
      </c>
      <c r="G2713" s="108" t="s">
        <v>11576</v>
      </c>
      <c r="H2713" s="108" t="s">
        <v>11577</v>
      </c>
    </row>
    <row r="2714" spans="1:8" x14ac:dyDescent="0.3">
      <c r="A2714" s="108" t="s">
        <v>11578</v>
      </c>
      <c r="B2714" s="108" t="s">
        <v>967</v>
      </c>
      <c r="C2714" s="108" t="s">
        <v>11306</v>
      </c>
      <c r="D2714" s="108" t="s">
        <v>969</v>
      </c>
      <c r="E2714" s="108" t="s">
        <v>970</v>
      </c>
      <c r="F2714" s="108" t="s">
        <v>11579</v>
      </c>
      <c r="G2714" s="108" t="s">
        <v>11580</v>
      </c>
      <c r="H2714" s="108" t="s">
        <v>11581</v>
      </c>
    </row>
    <row r="2715" spans="1:8" x14ac:dyDescent="0.3">
      <c r="A2715" s="108" t="s">
        <v>11582</v>
      </c>
      <c r="B2715" s="108" t="s">
        <v>967</v>
      </c>
      <c r="C2715" s="108" t="s">
        <v>11306</v>
      </c>
      <c r="D2715" s="108" t="s">
        <v>969</v>
      </c>
      <c r="E2715" s="108" t="s">
        <v>970</v>
      </c>
      <c r="F2715" s="108" t="s">
        <v>11583</v>
      </c>
      <c r="G2715" s="108" t="s">
        <v>11584</v>
      </c>
      <c r="H2715" s="108" t="s">
        <v>11585</v>
      </c>
    </row>
    <row r="2716" spans="1:8" x14ac:dyDescent="0.3">
      <c r="A2716" s="108" t="s">
        <v>11586</v>
      </c>
      <c r="B2716" s="108" t="s">
        <v>967</v>
      </c>
      <c r="C2716" s="108" t="s">
        <v>11306</v>
      </c>
      <c r="D2716" s="108" t="s">
        <v>969</v>
      </c>
      <c r="E2716" s="108" t="s">
        <v>970</v>
      </c>
      <c r="F2716" s="108" t="s">
        <v>11587</v>
      </c>
      <c r="G2716" s="108" t="s">
        <v>11588</v>
      </c>
      <c r="H2716" s="108" t="s">
        <v>11589</v>
      </c>
    </row>
    <row r="2717" spans="1:8" x14ac:dyDescent="0.3">
      <c r="A2717" s="108" t="s">
        <v>11590</v>
      </c>
      <c r="B2717" s="108" t="s">
        <v>967</v>
      </c>
      <c r="C2717" s="108" t="s">
        <v>11306</v>
      </c>
      <c r="D2717" s="108" t="s">
        <v>969</v>
      </c>
      <c r="E2717" s="108" t="s">
        <v>970</v>
      </c>
      <c r="F2717" s="108" t="s">
        <v>11591</v>
      </c>
      <c r="G2717" s="108" t="s">
        <v>11592</v>
      </c>
      <c r="H2717" s="108" t="s">
        <v>11593</v>
      </c>
    </row>
    <row r="2718" spans="1:8" x14ac:dyDescent="0.3">
      <c r="A2718" s="108" t="s">
        <v>11594</v>
      </c>
      <c r="B2718" s="108" t="s">
        <v>967</v>
      </c>
      <c r="C2718" s="108" t="s">
        <v>11306</v>
      </c>
      <c r="D2718" s="108" t="s">
        <v>969</v>
      </c>
      <c r="E2718" s="108" t="s">
        <v>970</v>
      </c>
      <c r="F2718" s="108" t="s">
        <v>11595</v>
      </c>
      <c r="G2718" s="108" t="s">
        <v>11596</v>
      </c>
      <c r="H2718" s="108" t="s">
        <v>11597</v>
      </c>
    </row>
    <row r="2719" spans="1:8" x14ac:dyDescent="0.3">
      <c r="A2719" s="108" t="s">
        <v>11598</v>
      </c>
      <c r="B2719" s="108" t="s">
        <v>967</v>
      </c>
      <c r="C2719" s="108" t="s">
        <v>11306</v>
      </c>
      <c r="D2719" s="108" t="s">
        <v>969</v>
      </c>
      <c r="E2719" s="108" t="s">
        <v>970</v>
      </c>
      <c r="F2719" s="108" t="s">
        <v>11599</v>
      </c>
      <c r="G2719" s="108" t="s">
        <v>11600</v>
      </c>
      <c r="H2719" s="108" t="s">
        <v>11601</v>
      </c>
    </row>
    <row r="2720" spans="1:8" x14ac:dyDescent="0.3">
      <c r="A2720" s="108" t="s">
        <v>11602</v>
      </c>
      <c r="B2720" s="108" t="s">
        <v>967</v>
      </c>
      <c r="C2720" s="108" t="s">
        <v>11306</v>
      </c>
      <c r="D2720" s="108" t="s">
        <v>969</v>
      </c>
      <c r="E2720" s="108" t="s">
        <v>970</v>
      </c>
      <c r="F2720" s="108" t="s">
        <v>11603</v>
      </c>
      <c r="G2720" s="108" t="s">
        <v>11604</v>
      </c>
      <c r="H2720" s="108" t="s">
        <v>11605</v>
      </c>
    </row>
    <row r="2721" spans="1:8" x14ac:dyDescent="0.3">
      <c r="A2721" s="108" t="s">
        <v>11606</v>
      </c>
      <c r="B2721" s="108" t="s">
        <v>967</v>
      </c>
      <c r="C2721" s="108" t="s">
        <v>11306</v>
      </c>
      <c r="D2721" s="108" t="s">
        <v>969</v>
      </c>
      <c r="E2721" s="108" t="s">
        <v>970</v>
      </c>
      <c r="F2721" s="108" t="s">
        <v>11607</v>
      </c>
      <c r="G2721" s="108" t="s">
        <v>11608</v>
      </c>
      <c r="H2721" s="108" t="s">
        <v>11609</v>
      </c>
    </row>
    <row r="2722" spans="1:8" x14ac:dyDescent="0.3">
      <c r="A2722" s="108" t="s">
        <v>11610</v>
      </c>
      <c r="B2722" s="108" t="s">
        <v>967</v>
      </c>
      <c r="C2722" s="108" t="s">
        <v>11306</v>
      </c>
      <c r="D2722" s="108" t="s">
        <v>969</v>
      </c>
      <c r="E2722" s="108" t="s">
        <v>970</v>
      </c>
      <c r="F2722" s="108" t="s">
        <v>11611</v>
      </c>
      <c r="G2722" s="108" t="s">
        <v>11612</v>
      </c>
      <c r="H2722" s="108" t="s">
        <v>11613</v>
      </c>
    </row>
    <row r="2723" spans="1:8" x14ac:dyDescent="0.3">
      <c r="A2723" s="108" t="s">
        <v>11614</v>
      </c>
      <c r="B2723" s="108" t="s">
        <v>967</v>
      </c>
      <c r="C2723" s="108" t="s">
        <v>11306</v>
      </c>
      <c r="D2723" s="108" t="s">
        <v>969</v>
      </c>
      <c r="E2723" s="108" t="s">
        <v>970</v>
      </c>
      <c r="F2723" s="108" t="s">
        <v>11615</v>
      </c>
      <c r="G2723" s="108" t="s">
        <v>11616</v>
      </c>
      <c r="H2723" s="108" t="s">
        <v>11617</v>
      </c>
    </row>
    <row r="2724" spans="1:8" x14ac:dyDescent="0.3">
      <c r="A2724" s="108" t="s">
        <v>11618</v>
      </c>
      <c r="B2724" s="108" t="s">
        <v>967</v>
      </c>
      <c r="C2724" s="108" t="s">
        <v>11306</v>
      </c>
      <c r="D2724" s="108" t="s">
        <v>969</v>
      </c>
      <c r="E2724" s="108" t="s">
        <v>970</v>
      </c>
      <c r="F2724" s="108" t="s">
        <v>11619</v>
      </c>
      <c r="G2724" s="108" t="s">
        <v>11620</v>
      </c>
      <c r="H2724" s="108" t="s">
        <v>11621</v>
      </c>
    </row>
    <row r="2725" spans="1:8" x14ac:dyDescent="0.3">
      <c r="A2725" s="108" t="s">
        <v>11622</v>
      </c>
      <c r="B2725" s="108" t="s">
        <v>967</v>
      </c>
      <c r="C2725" s="108" t="s">
        <v>11306</v>
      </c>
      <c r="D2725" s="108" t="s">
        <v>969</v>
      </c>
      <c r="E2725" s="108" t="s">
        <v>970</v>
      </c>
      <c r="F2725" s="108" t="s">
        <v>11623</v>
      </c>
      <c r="G2725" s="108" t="s">
        <v>11624</v>
      </c>
      <c r="H2725" s="108" t="s">
        <v>11625</v>
      </c>
    </row>
    <row r="2726" spans="1:8" x14ac:dyDescent="0.3">
      <c r="A2726" s="108" t="s">
        <v>11626</v>
      </c>
      <c r="B2726" s="108" t="s">
        <v>967</v>
      </c>
      <c r="C2726" s="108" t="s">
        <v>11306</v>
      </c>
      <c r="D2726" s="108" t="s">
        <v>969</v>
      </c>
      <c r="E2726" s="108" t="s">
        <v>970</v>
      </c>
      <c r="F2726" s="108" t="s">
        <v>11627</v>
      </c>
      <c r="G2726" s="108" t="s">
        <v>11628</v>
      </c>
      <c r="H2726" s="108" t="s">
        <v>11629</v>
      </c>
    </row>
    <row r="2727" spans="1:8" x14ac:dyDescent="0.3">
      <c r="A2727" s="108" t="s">
        <v>11630</v>
      </c>
      <c r="B2727" s="108" t="s">
        <v>967</v>
      </c>
      <c r="C2727" s="108" t="s">
        <v>11306</v>
      </c>
      <c r="D2727" s="108" t="s">
        <v>969</v>
      </c>
      <c r="E2727" s="108" t="s">
        <v>970</v>
      </c>
      <c r="F2727" s="108" t="s">
        <v>11631</v>
      </c>
      <c r="G2727" s="108" t="s">
        <v>11632</v>
      </c>
      <c r="H2727" s="108" t="s">
        <v>11633</v>
      </c>
    </row>
    <row r="2728" spans="1:8" x14ac:dyDescent="0.3">
      <c r="A2728" s="108" t="s">
        <v>11634</v>
      </c>
      <c r="B2728" s="108" t="s">
        <v>967</v>
      </c>
      <c r="C2728" s="108" t="s">
        <v>11306</v>
      </c>
      <c r="D2728" s="108" t="s">
        <v>969</v>
      </c>
      <c r="E2728" s="108" t="s">
        <v>970</v>
      </c>
      <c r="F2728" s="108" t="s">
        <v>11635</v>
      </c>
      <c r="G2728" s="108" t="s">
        <v>11636</v>
      </c>
      <c r="H2728" s="108" t="s">
        <v>11637</v>
      </c>
    </row>
    <row r="2729" spans="1:8" x14ac:dyDescent="0.3">
      <c r="A2729" s="108" t="s">
        <v>11638</v>
      </c>
      <c r="B2729" s="108" t="s">
        <v>967</v>
      </c>
      <c r="C2729" s="108" t="s">
        <v>11306</v>
      </c>
      <c r="D2729" s="108" t="s">
        <v>969</v>
      </c>
      <c r="E2729" s="108" t="s">
        <v>970</v>
      </c>
      <c r="F2729" s="108" t="s">
        <v>11639</v>
      </c>
      <c r="G2729" s="108" t="s">
        <v>11640</v>
      </c>
      <c r="H2729" s="108" t="s">
        <v>11641</v>
      </c>
    </row>
    <row r="2730" spans="1:8" x14ac:dyDescent="0.3">
      <c r="A2730" s="108" t="s">
        <v>11642</v>
      </c>
      <c r="B2730" s="108" t="s">
        <v>967</v>
      </c>
      <c r="C2730" s="108" t="s">
        <v>11306</v>
      </c>
      <c r="D2730" s="108" t="s">
        <v>969</v>
      </c>
      <c r="E2730" s="108" t="s">
        <v>970</v>
      </c>
      <c r="F2730" s="108" t="s">
        <v>11643</v>
      </c>
      <c r="G2730" s="108" t="s">
        <v>11644</v>
      </c>
      <c r="H2730" s="108" t="s">
        <v>11645</v>
      </c>
    </row>
    <row r="2731" spans="1:8" x14ac:dyDescent="0.3">
      <c r="A2731" s="108" t="s">
        <v>11646</v>
      </c>
      <c r="B2731" s="108" t="s">
        <v>967</v>
      </c>
      <c r="C2731" s="108" t="s">
        <v>11306</v>
      </c>
      <c r="D2731" s="108" t="s">
        <v>969</v>
      </c>
      <c r="E2731" s="108" t="s">
        <v>970</v>
      </c>
      <c r="F2731" s="108" t="s">
        <v>11647</v>
      </c>
      <c r="G2731" s="108" t="s">
        <v>11648</v>
      </c>
      <c r="H2731" s="108" t="s">
        <v>11649</v>
      </c>
    </row>
    <row r="2732" spans="1:8" x14ac:dyDescent="0.3">
      <c r="A2732" s="108" t="s">
        <v>11650</v>
      </c>
      <c r="B2732" s="108" t="s">
        <v>967</v>
      </c>
      <c r="C2732" s="108" t="s">
        <v>11306</v>
      </c>
      <c r="D2732" s="108" t="s">
        <v>969</v>
      </c>
      <c r="E2732" s="108" t="s">
        <v>2445</v>
      </c>
      <c r="F2732" s="108" t="s">
        <v>11651</v>
      </c>
      <c r="G2732" s="108" t="s">
        <v>11652</v>
      </c>
      <c r="H2732" s="108" t="s">
        <v>11653</v>
      </c>
    </row>
    <row r="2733" spans="1:8" x14ac:dyDescent="0.3">
      <c r="A2733" s="108" t="s">
        <v>11654</v>
      </c>
      <c r="B2733" s="108" t="s">
        <v>967</v>
      </c>
      <c r="C2733" s="108" t="s">
        <v>11306</v>
      </c>
      <c r="D2733" s="108" t="s">
        <v>969</v>
      </c>
      <c r="E2733" s="108" t="s">
        <v>970</v>
      </c>
      <c r="F2733" s="108" t="s">
        <v>11655</v>
      </c>
      <c r="G2733" s="108" t="s">
        <v>11656</v>
      </c>
      <c r="H2733" s="108" t="s">
        <v>11657</v>
      </c>
    </row>
    <row r="2734" spans="1:8" x14ac:dyDescent="0.3">
      <c r="A2734" s="108" t="s">
        <v>11658</v>
      </c>
      <c r="B2734" s="108" t="s">
        <v>967</v>
      </c>
      <c r="C2734" s="108" t="s">
        <v>11306</v>
      </c>
      <c r="D2734" s="108" t="s">
        <v>969</v>
      </c>
      <c r="E2734" s="108" t="s">
        <v>2445</v>
      </c>
      <c r="F2734" s="108" t="s">
        <v>11659</v>
      </c>
      <c r="G2734" s="108" t="s">
        <v>11660</v>
      </c>
      <c r="H2734" s="108" t="s">
        <v>11661</v>
      </c>
    </row>
    <row r="2735" spans="1:8" x14ac:dyDescent="0.3">
      <c r="A2735" s="108" t="s">
        <v>11662</v>
      </c>
      <c r="B2735" s="108" t="s">
        <v>967</v>
      </c>
      <c r="C2735" s="108" t="s">
        <v>11306</v>
      </c>
      <c r="D2735" s="108" t="s">
        <v>969</v>
      </c>
      <c r="E2735" s="108" t="s">
        <v>2445</v>
      </c>
      <c r="F2735" s="108" t="s">
        <v>11663</v>
      </c>
      <c r="G2735" s="108" t="s">
        <v>11664</v>
      </c>
      <c r="H2735" s="108" t="s">
        <v>11665</v>
      </c>
    </row>
    <row r="2736" spans="1:8" x14ac:dyDescent="0.3">
      <c r="A2736" s="108" t="s">
        <v>11666</v>
      </c>
      <c r="B2736" s="108" t="s">
        <v>967</v>
      </c>
      <c r="C2736" s="108" t="s">
        <v>11306</v>
      </c>
      <c r="D2736" s="108" t="s">
        <v>969</v>
      </c>
      <c r="E2736" s="108" t="s">
        <v>970</v>
      </c>
      <c r="F2736" s="108" t="s">
        <v>11667</v>
      </c>
      <c r="G2736" s="108" t="s">
        <v>11668</v>
      </c>
      <c r="H2736" s="108" t="s">
        <v>11669</v>
      </c>
    </row>
    <row r="2737" spans="1:8" x14ac:dyDescent="0.3">
      <c r="A2737" s="108" t="s">
        <v>11670</v>
      </c>
      <c r="B2737" s="108" t="s">
        <v>967</v>
      </c>
      <c r="C2737" s="108" t="s">
        <v>11306</v>
      </c>
      <c r="D2737" s="108" t="s">
        <v>969</v>
      </c>
      <c r="E2737" s="108" t="s">
        <v>970</v>
      </c>
      <c r="F2737" s="108" t="s">
        <v>11671</v>
      </c>
      <c r="G2737" s="108" t="s">
        <v>11672</v>
      </c>
      <c r="H2737" s="108" t="s">
        <v>11382</v>
      </c>
    </row>
    <row r="2738" spans="1:8" x14ac:dyDescent="0.3">
      <c r="A2738" s="108" t="s">
        <v>11673</v>
      </c>
      <c r="B2738" s="108" t="s">
        <v>967</v>
      </c>
      <c r="C2738" s="108" t="s">
        <v>11306</v>
      </c>
      <c r="D2738" s="108" t="s">
        <v>969</v>
      </c>
      <c r="E2738" s="108" t="s">
        <v>970</v>
      </c>
      <c r="F2738" s="108" t="s">
        <v>11674</v>
      </c>
      <c r="G2738" s="108" t="s">
        <v>11675</v>
      </c>
      <c r="H2738" s="108" t="s">
        <v>11676</v>
      </c>
    </row>
    <row r="2739" spans="1:8" x14ac:dyDescent="0.3">
      <c r="A2739" s="108" t="s">
        <v>11677</v>
      </c>
      <c r="B2739" s="108" t="s">
        <v>967</v>
      </c>
      <c r="C2739" s="108" t="s">
        <v>11306</v>
      </c>
      <c r="D2739" s="108" t="s">
        <v>969</v>
      </c>
      <c r="E2739" s="108" t="s">
        <v>970</v>
      </c>
      <c r="F2739" s="108" t="s">
        <v>11678</v>
      </c>
      <c r="G2739" s="108" t="s">
        <v>11679</v>
      </c>
      <c r="H2739" s="108" t="s">
        <v>11573</v>
      </c>
    </row>
    <row r="2740" spans="1:8" x14ac:dyDescent="0.3">
      <c r="A2740" s="108" t="s">
        <v>11680</v>
      </c>
      <c r="B2740" s="108" t="s">
        <v>967</v>
      </c>
      <c r="C2740" s="108" t="s">
        <v>11306</v>
      </c>
      <c r="D2740" s="108" t="s">
        <v>969</v>
      </c>
      <c r="E2740" s="108" t="s">
        <v>970</v>
      </c>
      <c r="F2740" s="108" t="s">
        <v>11681</v>
      </c>
      <c r="G2740" s="108" t="s">
        <v>11682</v>
      </c>
      <c r="H2740" s="108" t="s">
        <v>11683</v>
      </c>
    </row>
    <row r="2741" spans="1:8" x14ac:dyDescent="0.3">
      <c r="A2741" s="108" t="s">
        <v>11318</v>
      </c>
      <c r="B2741" s="108" t="s">
        <v>967</v>
      </c>
      <c r="C2741" s="108" t="s">
        <v>11306</v>
      </c>
      <c r="D2741" s="108" t="s">
        <v>969</v>
      </c>
      <c r="E2741" s="108" t="s">
        <v>970</v>
      </c>
      <c r="F2741" s="108" t="s">
        <v>11684</v>
      </c>
      <c r="G2741" s="108" t="s">
        <v>11321</v>
      </c>
      <c r="H2741" s="108" t="s">
        <v>11322</v>
      </c>
    </row>
    <row r="2742" spans="1:8" x14ac:dyDescent="0.3">
      <c r="A2742" s="108" t="s">
        <v>11502</v>
      </c>
      <c r="B2742" s="108" t="s">
        <v>967</v>
      </c>
      <c r="C2742" s="108" t="s">
        <v>11306</v>
      </c>
      <c r="D2742" s="108" t="s">
        <v>969</v>
      </c>
      <c r="E2742" s="108" t="s">
        <v>970</v>
      </c>
      <c r="F2742" s="108" t="s">
        <v>11685</v>
      </c>
      <c r="G2742" s="108" t="s">
        <v>11686</v>
      </c>
      <c r="H2742" s="108" t="s">
        <v>11501</v>
      </c>
    </row>
    <row r="2743" spans="1:8" x14ac:dyDescent="0.3">
      <c r="A2743" s="108" t="s">
        <v>11687</v>
      </c>
      <c r="B2743" s="108" t="s">
        <v>967</v>
      </c>
      <c r="C2743" s="108" t="s">
        <v>11306</v>
      </c>
      <c r="D2743" s="108" t="s">
        <v>1880</v>
      </c>
      <c r="E2743" s="108" t="s">
        <v>970</v>
      </c>
      <c r="F2743" s="108" t="s">
        <v>11688</v>
      </c>
      <c r="G2743" s="108" t="s">
        <v>11689</v>
      </c>
      <c r="H2743" s="108" t="s">
        <v>11690</v>
      </c>
    </row>
    <row r="2744" spans="1:8" x14ac:dyDescent="0.3">
      <c r="A2744" s="108" t="s">
        <v>11691</v>
      </c>
      <c r="B2744" s="108" t="s">
        <v>967</v>
      </c>
      <c r="C2744" s="108" t="s">
        <v>11306</v>
      </c>
      <c r="D2744" s="108" t="s">
        <v>1880</v>
      </c>
      <c r="E2744" s="108" t="s">
        <v>970</v>
      </c>
      <c r="F2744" s="108" t="s">
        <v>11692</v>
      </c>
      <c r="G2744" s="108" t="s">
        <v>11693</v>
      </c>
      <c r="H2744" s="108" t="s">
        <v>11694</v>
      </c>
    </row>
    <row r="2745" spans="1:8" x14ac:dyDescent="0.3">
      <c r="A2745" s="108" t="s">
        <v>11695</v>
      </c>
      <c r="B2745" s="108" t="s">
        <v>967</v>
      </c>
      <c r="C2745" s="108" t="s">
        <v>11306</v>
      </c>
      <c r="D2745" s="108" t="s">
        <v>1880</v>
      </c>
      <c r="E2745" s="108" t="s">
        <v>970</v>
      </c>
      <c r="F2745" s="108" t="s">
        <v>11696</v>
      </c>
      <c r="G2745" s="108" t="s">
        <v>11697</v>
      </c>
      <c r="H2745" s="108" t="s">
        <v>11342</v>
      </c>
    </row>
    <row r="2746" spans="1:8" x14ac:dyDescent="0.3">
      <c r="A2746" s="108" t="s">
        <v>11698</v>
      </c>
      <c r="B2746" s="108" t="s">
        <v>967</v>
      </c>
      <c r="C2746" s="108" t="s">
        <v>11306</v>
      </c>
      <c r="D2746" s="108" t="s">
        <v>1880</v>
      </c>
      <c r="E2746" s="108" t="s">
        <v>970</v>
      </c>
      <c r="F2746" s="108" t="s">
        <v>11699</v>
      </c>
      <c r="G2746" s="108" t="s">
        <v>11700</v>
      </c>
      <c r="H2746" s="108" t="s">
        <v>11701</v>
      </c>
    </row>
    <row r="2747" spans="1:8" x14ac:dyDescent="0.3">
      <c r="A2747" s="108" t="s">
        <v>11702</v>
      </c>
      <c r="B2747" s="108" t="s">
        <v>967</v>
      </c>
      <c r="C2747" s="108" t="s">
        <v>11306</v>
      </c>
      <c r="D2747" s="108" t="s">
        <v>1880</v>
      </c>
      <c r="E2747" s="108" t="s">
        <v>970</v>
      </c>
      <c r="F2747" s="108" t="s">
        <v>11703</v>
      </c>
      <c r="G2747" s="108" t="s">
        <v>11704</v>
      </c>
      <c r="H2747" s="108" t="s">
        <v>11705</v>
      </c>
    </row>
    <row r="2748" spans="1:8" x14ac:dyDescent="0.3">
      <c r="A2748" s="108" t="s">
        <v>11706</v>
      </c>
      <c r="B2748" s="108" t="s">
        <v>967</v>
      </c>
      <c r="C2748" s="108" t="s">
        <v>11306</v>
      </c>
      <c r="D2748" s="108" t="s">
        <v>1880</v>
      </c>
      <c r="E2748" s="108" t="s">
        <v>970</v>
      </c>
      <c r="F2748" s="108" t="s">
        <v>11707</v>
      </c>
      <c r="G2748" s="108" t="s">
        <v>11708</v>
      </c>
      <c r="H2748" s="108" t="s">
        <v>11709</v>
      </c>
    </row>
    <row r="2749" spans="1:8" x14ac:dyDescent="0.3">
      <c r="A2749" s="108" t="s">
        <v>11710</v>
      </c>
      <c r="B2749" s="108" t="s">
        <v>967</v>
      </c>
      <c r="C2749" s="108" t="s">
        <v>11306</v>
      </c>
      <c r="D2749" s="108" t="s">
        <v>1880</v>
      </c>
      <c r="E2749" s="108" t="s">
        <v>970</v>
      </c>
      <c r="F2749" s="108" t="s">
        <v>11711</v>
      </c>
      <c r="G2749" s="108" t="s">
        <v>11712</v>
      </c>
      <c r="H2749" s="108" t="s">
        <v>11713</v>
      </c>
    </row>
    <row r="2750" spans="1:8" x14ac:dyDescent="0.3">
      <c r="A2750" s="108" t="s">
        <v>11714</v>
      </c>
      <c r="B2750" s="108" t="s">
        <v>967</v>
      </c>
      <c r="C2750" s="108" t="s">
        <v>11306</v>
      </c>
      <c r="D2750" s="108" t="s">
        <v>1880</v>
      </c>
      <c r="E2750" s="108" t="s">
        <v>970</v>
      </c>
      <c r="F2750" s="108" t="s">
        <v>11715</v>
      </c>
      <c r="G2750" s="108" t="s">
        <v>11716</v>
      </c>
      <c r="H2750" s="108" t="s">
        <v>11717</v>
      </c>
    </row>
    <row r="2751" spans="1:8" x14ac:dyDescent="0.3">
      <c r="A2751" s="108" t="s">
        <v>11718</v>
      </c>
      <c r="B2751" s="108" t="s">
        <v>967</v>
      </c>
      <c r="C2751" s="108" t="s">
        <v>11306</v>
      </c>
      <c r="D2751" s="108" t="s">
        <v>1880</v>
      </c>
      <c r="E2751" s="108" t="s">
        <v>970</v>
      </c>
      <c r="F2751" s="108" t="s">
        <v>11719</v>
      </c>
      <c r="G2751" s="108" t="s">
        <v>11720</v>
      </c>
      <c r="H2751" s="108" t="s">
        <v>11721</v>
      </c>
    </row>
    <row r="2752" spans="1:8" x14ac:dyDescent="0.3">
      <c r="A2752" s="108" t="s">
        <v>11722</v>
      </c>
      <c r="B2752" s="108" t="s">
        <v>967</v>
      </c>
      <c r="C2752" s="108" t="s">
        <v>11306</v>
      </c>
      <c r="D2752" s="108" t="s">
        <v>1880</v>
      </c>
      <c r="E2752" s="108" t="s">
        <v>970</v>
      </c>
      <c r="F2752" s="108" t="s">
        <v>11723</v>
      </c>
      <c r="G2752" s="108" t="s">
        <v>11724</v>
      </c>
      <c r="H2752" s="108" t="s">
        <v>11725</v>
      </c>
    </row>
    <row r="2753" spans="1:8" x14ac:dyDescent="0.3">
      <c r="A2753" s="108" t="s">
        <v>11726</v>
      </c>
      <c r="B2753" s="108" t="s">
        <v>967</v>
      </c>
      <c r="C2753" s="108" t="s">
        <v>11306</v>
      </c>
      <c r="D2753" s="108" t="s">
        <v>1880</v>
      </c>
      <c r="E2753" s="108" t="s">
        <v>970</v>
      </c>
      <c r="F2753" s="108" t="s">
        <v>11727</v>
      </c>
      <c r="G2753" s="108" t="s">
        <v>11728</v>
      </c>
      <c r="H2753" s="108" t="s">
        <v>11729</v>
      </c>
    </row>
    <row r="2754" spans="1:8" x14ac:dyDescent="0.3">
      <c r="A2754" s="108" t="s">
        <v>11730</v>
      </c>
      <c r="B2754" s="108" t="s">
        <v>967</v>
      </c>
      <c r="C2754" s="108" t="s">
        <v>11306</v>
      </c>
      <c r="D2754" s="108" t="s">
        <v>1880</v>
      </c>
      <c r="E2754" s="108" t="s">
        <v>970</v>
      </c>
      <c r="F2754" s="108" t="s">
        <v>11731</v>
      </c>
      <c r="G2754" s="108" t="s">
        <v>11732</v>
      </c>
      <c r="H2754" s="108" t="s">
        <v>11358</v>
      </c>
    </row>
    <row r="2755" spans="1:8" x14ac:dyDescent="0.3">
      <c r="A2755" s="108" t="s">
        <v>11733</v>
      </c>
      <c r="B2755" s="108" t="s">
        <v>967</v>
      </c>
      <c r="C2755" s="108" t="s">
        <v>11306</v>
      </c>
      <c r="D2755" s="108" t="s">
        <v>1880</v>
      </c>
      <c r="E2755" s="108" t="s">
        <v>970</v>
      </c>
      <c r="F2755" s="108" t="s">
        <v>11734</v>
      </c>
      <c r="G2755" s="108" t="s">
        <v>11735</v>
      </c>
      <c r="H2755" s="108" t="s">
        <v>11736</v>
      </c>
    </row>
    <row r="2756" spans="1:8" x14ac:dyDescent="0.3">
      <c r="A2756" s="108" t="s">
        <v>11737</v>
      </c>
      <c r="B2756" s="108" t="s">
        <v>967</v>
      </c>
      <c r="C2756" s="108" t="s">
        <v>11306</v>
      </c>
      <c r="D2756" s="108" t="s">
        <v>1880</v>
      </c>
      <c r="E2756" s="108" t="s">
        <v>970</v>
      </c>
      <c r="F2756" s="108" t="s">
        <v>11738</v>
      </c>
      <c r="G2756" s="108" t="s">
        <v>11739</v>
      </c>
      <c r="H2756" s="108" t="s">
        <v>11740</v>
      </c>
    </row>
    <row r="2757" spans="1:8" x14ac:dyDescent="0.3">
      <c r="A2757" s="108" t="s">
        <v>11741</v>
      </c>
      <c r="B2757" s="108" t="s">
        <v>967</v>
      </c>
      <c r="C2757" s="108" t="s">
        <v>11306</v>
      </c>
      <c r="D2757" s="108" t="s">
        <v>1880</v>
      </c>
      <c r="E2757" s="108" t="s">
        <v>970</v>
      </c>
      <c r="F2757" s="108" t="s">
        <v>11742</v>
      </c>
      <c r="G2757" s="108" t="s">
        <v>11743</v>
      </c>
      <c r="H2757" s="108" t="s">
        <v>11744</v>
      </c>
    </row>
    <row r="2758" spans="1:8" x14ac:dyDescent="0.3">
      <c r="A2758" s="108" t="s">
        <v>11745</v>
      </c>
      <c r="B2758" s="108" t="s">
        <v>967</v>
      </c>
      <c r="C2758" s="108" t="s">
        <v>11306</v>
      </c>
      <c r="D2758" s="108" t="s">
        <v>1880</v>
      </c>
      <c r="E2758" s="108" t="s">
        <v>970</v>
      </c>
      <c r="F2758" s="108" t="s">
        <v>11746</v>
      </c>
      <c r="G2758" s="108" t="s">
        <v>11747</v>
      </c>
      <c r="H2758" s="108" t="s">
        <v>11748</v>
      </c>
    </row>
    <row r="2759" spans="1:8" x14ac:dyDescent="0.3">
      <c r="A2759" s="108" t="s">
        <v>11749</v>
      </c>
      <c r="B2759" s="108" t="s">
        <v>967</v>
      </c>
      <c r="C2759" s="108" t="s">
        <v>11306</v>
      </c>
      <c r="D2759" s="108" t="s">
        <v>1880</v>
      </c>
      <c r="E2759" s="108" t="s">
        <v>970</v>
      </c>
      <c r="F2759" s="108" t="s">
        <v>11750</v>
      </c>
      <c r="G2759" s="108" t="s">
        <v>11751</v>
      </c>
      <c r="H2759" s="108" t="s">
        <v>11752</v>
      </c>
    </row>
    <row r="2760" spans="1:8" x14ac:dyDescent="0.3">
      <c r="A2760" s="108" t="s">
        <v>11753</v>
      </c>
      <c r="B2760" s="108" t="s">
        <v>967</v>
      </c>
      <c r="C2760" s="108" t="s">
        <v>11306</v>
      </c>
      <c r="D2760" s="108" t="s">
        <v>1880</v>
      </c>
      <c r="E2760" s="108" t="s">
        <v>970</v>
      </c>
      <c r="F2760" s="108" t="s">
        <v>11754</v>
      </c>
      <c r="G2760" s="108" t="s">
        <v>11755</v>
      </c>
      <c r="H2760" s="108" t="s">
        <v>11756</v>
      </c>
    </row>
    <row r="2761" spans="1:8" x14ac:dyDescent="0.3">
      <c r="A2761" s="108" t="s">
        <v>11757</v>
      </c>
      <c r="B2761" s="108" t="s">
        <v>967</v>
      </c>
      <c r="C2761" s="108" t="s">
        <v>11306</v>
      </c>
      <c r="D2761" s="108" t="s">
        <v>1880</v>
      </c>
      <c r="E2761" s="108" t="s">
        <v>970</v>
      </c>
      <c r="F2761" s="108" t="s">
        <v>11758</v>
      </c>
      <c r="G2761" s="108" t="s">
        <v>11759</v>
      </c>
      <c r="H2761" s="108" t="s">
        <v>11760</v>
      </c>
    </row>
    <row r="2762" spans="1:8" x14ac:dyDescent="0.3">
      <c r="A2762" s="108" t="s">
        <v>11761</v>
      </c>
      <c r="B2762" s="108" t="s">
        <v>967</v>
      </c>
      <c r="C2762" s="108" t="s">
        <v>11306</v>
      </c>
      <c r="D2762" s="108" t="s">
        <v>1880</v>
      </c>
      <c r="E2762" s="108" t="s">
        <v>970</v>
      </c>
      <c r="F2762" s="108" t="s">
        <v>11762</v>
      </c>
      <c r="G2762" s="108" t="s">
        <v>11763</v>
      </c>
      <c r="H2762" s="108" t="s">
        <v>11764</v>
      </c>
    </row>
    <row r="2763" spans="1:8" x14ac:dyDescent="0.3">
      <c r="A2763" s="108" t="s">
        <v>11765</v>
      </c>
      <c r="B2763" s="108" t="s">
        <v>967</v>
      </c>
      <c r="C2763" s="108" t="s">
        <v>11306</v>
      </c>
      <c r="D2763" s="108" t="s">
        <v>1880</v>
      </c>
      <c r="E2763" s="108" t="s">
        <v>970</v>
      </c>
      <c r="F2763" s="108" t="s">
        <v>11766</v>
      </c>
      <c r="G2763" s="108" t="s">
        <v>11767</v>
      </c>
      <c r="H2763" s="108" t="s">
        <v>11768</v>
      </c>
    </row>
    <row r="2764" spans="1:8" x14ac:dyDescent="0.3">
      <c r="A2764" s="108" t="s">
        <v>11769</v>
      </c>
      <c r="B2764" s="108" t="s">
        <v>967</v>
      </c>
      <c r="C2764" s="108" t="s">
        <v>11306</v>
      </c>
      <c r="D2764" s="108" t="s">
        <v>1880</v>
      </c>
      <c r="E2764" s="108" t="s">
        <v>970</v>
      </c>
      <c r="F2764" s="108" t="s">
        <v>11770</v>
      </c>
      <c r="G2764" s="108" t="s">
        <v>11771</v>
      </c>
      <c r="H2764" s="108" t="s">
        <v>11772</v>
      </c>
    </row>
    <row r="2765" spans="1:8" x14ac:dyDescent="0.3">
      <c r="A2765" s="108" t="s">
        <v>11773</v>
      </c>
      <c r="B2765" s="108" t="s">
        <v>967</v>
      </c>
      <c r="C2765" s="108" t="s">
        <v>11306</v>
      </c>
      <c r="D2765" s="108" t="s">
        <v>1880</v>
      </c>
      <c r="E2765" s="108" t="s">
        <v>970</v>
      </c>
      <c r="F2765" s="108" t="s">
        <v>11774</v>
      </c>
      <c r="G2765" s="108" t="s">
        <v>11775</v>
      </c>
      <c r="H2765" s="108" t="s">
        <v>11776</v>
      </c>
    </row>
    <row r="2766" spans="1:8" x14ac:dyDescent="0.3">
      <c r="A2766" s="108" t="s">
        <v>11777</v>
      </c>
      <c r="B2766" s="108" t="s">
        <v>967</v>
      </c>
      <c r="C2766" s="108" t="s">
        <v>11306</v>
      </c>
      <c r="D2766" s="108" t="s">
        <v>1880</v>
      </c>
      <c r="E2766" s="108" t="s">
        <v>970</v>
      </c>
      <c r="F2766" s="108" t="s">
        <v>11778</v>
      </c>
      <c r="G2766" s="108" t="s">
        <v>11779</v>
      </c>
      <c r="H2766" s="108" t="s">
        <v>11780</v>
      </c>
    </row>
    <row r="2767" spans="1:8" x14ac:dyDescent="0.3">
      <c r="A2767" s="108" t="s">
        <v>11781</v>
      </c>
      <c r="B2767" s="108" t="s">
        <v>967</v>
      </c>
      <c r="C2767" s="108" t="s">
        <v>11306</v>
      </c>
      <c r="D2767" s="108" t="s">
        <v>1880</v>
      </c>
      <c r="E2767" s="108" t="s">
        <v>970</v>
      </c>
      <c r="F2767" s="108" t="s">
        <v>11782</v>
      </c>
      <c r="G2767" s="108" t="s">
        <v>11783</v>
      </c>
      <c r="H2767" s="108" t="s">
        <v>11780</v>
      </c>
    </row>
    <row r="2768" spans="1:8" x14ac:dyDescent="0.3">
      <c r="A2768" s="108" t="s">
        <v>11784</v>
      </c>
      <c r="B2768" s="108" t="s">
        <v>967</v>
      </c>
      <c r="C2768" s="108" t="s">
        <v>11306</v>
      </c>
      <c r="D2768" s="108" t="s">
        <v>1880</v>
      </c>
      <c r="E2768" s="108" t="s">
        <v>970</v>
      </c>
      <c r="F2768" s="108" t="s">
        <v>11785</v>
      </c>
      <c r="G2768" s="108" t="s">
        <v>11786</v>
      </c>
      <c r="H2768" s="108" t="s">
        <v>11787</v>
      </c>
    </row>
    <row r="2769" spans="1:8" x14ac:dyDescent="0.3">
      <c r="A2769" s="108" t="s">
        <v>11788</v>
      </c>
      <c r="B2769" s="108" t="s">
        <v>967</v>
      </c>
      <c r="C2769" s="108" t="s">
        <v>11306</v>
      </c>
      <c r="D2769" s="108" t="s">
        <v>1880</v>
      </c>
      <c r="E2769" s="108" t="s">
        <v>970</v>
      </c>
      <c r="F2769" s="108" t="s">
        <v>11789</v>
      </c>
      <c r="G2769" s="108" t="s">
        <v>11790</v>
      </c>
      <c r="H2769" s="108" t="s">
        <v>11791</v>
      </c>
    </row>
    <row r="2770" spans="1:8" x14ac:dyDescent="0.3">
      <c r="A2770" s="108" t="s">
        <v>11792</v>
      </c>
      <c r="B2770" s="108" t="s">
        <v>967</v>
      </c>
      <c r="C2770" s="108" t="s">
        <v>11306</v>
      </c>
      <c r="D2770" s="108" t="s">
        <v>1880</v>
      </c>
      <c r="E2770" s="108" t="s">
        <v>970</v>
      </c>
      <c r="F2770" s="108" t="s">
        <v>11793</v>
      </c>
      <c r="G2770" s="108" t="s">
        <v>11794</v>
      </c>
      <c r="H2770" s="108" t="s">
        <v>11795</v>
      </c>
    </row>
    <row r="2771" spans="1:8" x14ac:dyDescent="0.3">
      <c r="A2771" s="108" t="s">
        <v>11796</v>
      </c>
      <c r="B2771" s="108" t="s">
        <v>967</v>
      </c>
      <c r="C2771" s="108" t="s">
        <v>11306</v>
      </c>
      <c r="D2771" s="108" t="s">
        <v>1880</v>
      </c>
      <c r="E2771" s="108" t="s">
        <v>970</v>
      </c>
      <c r="F2771" s="108" t="s">
        <v>11797</v>
      </c>
      <c r="G2771" s="108" t="s">
        <v>11798</v>
      </c>
      <c r="H2771" s="108" t="s">
        <v>11799</v>
      </c>
    </row>
    <row r="2772" spans="1:8" x14ac:dyDescent="0.3">
      <c r="A2772" s="108" t="s">
        <v>11800</v>
      </c>
      <c r="B2772" s="108" t="s">
        <v>967</v>
      </c>
      <c r="C2772" s="108" t="s">
        <v>11306</v>
      </c>
      <c r="D2772" s="108" t="s">
        <v>1880</v>
      </c>
      <c r="E2772" s="108" t="s">
        <v>970</v>
      </c>
      <c r="F2772" s="108" t="s">
        <v>11801</v>
      </c>
      <c r="G2772" s="108" t="s">
        <v>11802</v>
      </c>
      <c r="H2772" s="108" t="s">
        <v>11803</v>
      </c>
    </row>
    <row r="2773" spans="1:8" x14ac:dyDescent="0.3">
      <c r="A2773" s="108" t="s">
        <v>11804</v>
      </c>
      <c r="B2773" s="108" t="s">
        <v>967</v>
      </c>
      <c r="C2773" s="108" t="s">
        <v>11306</v>
      </c>
      <c r="D2773" s="108" t="s">
        <v>1880</v>
      </c>
      <c r="E2773" s="108" t="s">
        <v>970</v>
      </c>
      <c r="F2773" s="108" t="s">
        <v>11805</v>
      </c>
      <c r="G2773" s="108" t="s">
        <v>11806</v>
      </c>
      <c r="H2773" s="108" t="s">
        <v>11807</v>
      </c>
    </row>
    <row r="2774" spans="1:8" x14ac:dyDescent="0.3">
      <c r="A2774" s="108" t="s">
        <v>11808</v>
      </c>
      <c r="B2774" s="108" t="s">
        <v>967</v>
      </c>
      <c r="C2774" s="108" t="s">
        <v>11306</v>
      </c>
      <c r="D2774" s="108" t="s">
        <v>1880</v>
      </c>
      <c r="E2774" s="108" t="s">
        <v>970</v>
      </c>
      <c r="F2774" s="108" t="s">
        <v>11809</v>
      </c>
      <c r="G2774" s="108" t="s">
        <v>11810</v>
      </c>
      <c r="H2774" s="108" t="s">
        <v>11811</v>
      </c>
    </row>
    <row r="2775" spans="1:8" x14ac:dyDescent="0.3">
      <c r="A2775" s="108" t="s">
        <v>11812</v>
      </c>
      <c r="B2775" s="108" t="s">
        <v>967</v>
      </c>
      <c r="C2775" s="108" t="s">
        <v>11306</v>
      </c>
      <c r="D2775" s="108" t="s">
        <v>1880</v>
      </c>
      <c r="E2775" s="108" t="s">
        <v>970</v>
      </c>
      <c r="F2775" s="108" t="s">
        <v>11813</v>
      </c>
      <c r="G2775" s="108" t="s">
        <v>11814</v>
      </c>
      <c r="H2775" s="108" t="s">
        <v>11558</v>
      </c>
    </row>
    <row r="2776" spans="1:8" x14ac:dyDescent="0.3">
      <c r="A2776" s="108" t="s">
        <v>11815</v>
      </c>
      <c r="B2776" s="108" t="s">
        <v>967</v>
      </c>
      <c r="C2776" s="108" t="s">
        <v>11306</v>
      </c>
      <c r="D2776" s="108" t="s">
        <v>1880</v>
      </c>
      <c r="E2776" s="108" t="s">
        <v>970</v>
      </c>
      <c r="F2776" s="108" t="s">
        <v>11816</v>
      </c>
      <c r="G2776" s="108" t="s">
        <v>11817</v>
      </c>
      <c r="H2776" s="108" t="s">
        <v>11818</v>
      </c>
    </row>
    <row r="2777" spans="1:8" x14ac:dyDescent="0.3">
      <c r="A2777" s="108" t="s">
        <v>11819</v>
      </c>
      <c r="B2777" s="108" t="s">
        <v>967</v>
      </c>
      <c r="C2777" s="108" t="s">
        <v>11306</v>
      </c>
      <c r="D2777" s="108" t="s">
        <v>1880</v>
      </c>
      <c r="E2777" s="108" t="s">
        <v>970</v>
      </c>
      <c r="F2777" s="108" t="s">
        <v>11820</v>
      </c>
      <c r="G2777" s="108" t="s">
        <v>11821</v>
      </c>
      <c r="H2777" s="108" t="s">
        <v>11822</v>
      </c>
    </row>
    <row r="2778" spans="1:8" x14ac:dyDescent="0.3">
      <c r="A2778" s="108" t="s">
        <v>11823</v>
      </c>
      <c r="B2778" s="108" t="s">
        <v>967</v>
      </c>
      <c r="C2778" s="108" t="s">
        <v>11306</v>
      </c>
      <c r="D2778" s="108" t="s">
        <v>1880</v>
      </c>
      <c r="E2778" s="108" t="s">
        <v>970</v>
      </c>
      <c r="F2778" s="108" t="s">
        <v>11824</v>
      </c>
      <c r="G2778" s="108" t="s">
        <v>11825</v>
      </c>
      <c r="H2778" s="108" t="s">
        <v>11826</v>
      </c>
    </row>
    <row r="2779" spans="1:8" x14ac:dyDescent="0.3">
      <c r="A2779" s="108" t="s">
        <v>11827</v>
      </c>
      <c r="B2779" s="108" t="s">
        <v>967</v>
      </c>
      <c r="C2779" s="108" t="s">
        <v>11306</v>
      </c>
      <c r="D2779" s="108" t="s">
        <v>1880</v>
      </c>
      <c r="E2779" s="108" t="s">
        <v>970</v>
      </c>
      <c r="F2779" s="108" t="s">
        <v>11828</v>
      </c>
      <c r="G2779" s="108" t="s">
        <v>11829</v>
      </c>
      <c r="H2779" s="108" t="s">
        <v>11830</v>
      </c>
    </row>
    <row r="2780" spans="1:8" x14ac:dyDescent="0.3">
      <c r="A2780" s="108" t="s">
        <v>11831</v>
      </c>
      <c r="B2780" s="108" t="s">
        <v>967</v>
      </c>
      <c r="C2780" s="108" t="s">
        <v>11306</v>
      </c>
      <c r="D2780" s="108" t="s">
        <v>1880</v>
      </c>
      <c r="E2780" s="108" t="s">
        <v>970</v>
      </c>
      <c r="F2780" s="108" t="s">
        <v>11832</v>
      </c>
      <c r="G2780" s="108" t="s">
        <v>11833</v>
      </c>
      <c r="H2780" s="108" t="s">
        <v>11834</v>
      </c>
    </row>
    <row r="2781" spans="1:8" x14ac:dyDescent="0.3">
      <c r="A2781" s="108" t="s">
        <v>11835</v>
      </c>
      <c r="B2781" s="108" t="s">
        <v>967</v>
      </c>
      <c r="C2781" s="108" t="s">
        <v>11306</v>
      </c>
      <c r="D2781" s="108" t="s">
        <v>1880</v>
      </c>
      <c r="E2781" s="108" t="s">
        <v>970</v>
      </c>
      <c r="F2781" s="108" t="s">
        <v>11836</v>
      </c>
      <c r="G2781" s="108" t="s">
        <v>11837</v>
      </c>
      <c r="H2781" s="108" t="s">
        <v>11838</v>
      </c>
    </row>
    <row r="2782" spans="1:8" x14ac:dyDescent="0.3">
      <c r="A2782" s="108" t="s">
        <v>11839</v>
      </c>
      <c r="B2782" s="108" t="s">
        <v>967</v>
      </c>
      <c r="C2782" s="108" t="s">
        <v>11306</v>
      </c>
      <c r="D2782" s="108" t="s">
        <v>1880</v>
      </c>
      <c r="E2782" s="108" t="s">
        <v>970</v>
      </c>
      <c r="F2782" s="108" t="s">
        <v>11840</v>
      </c>
      <c r="G2782" s="108" t="s">
        <v>11841</v>
      </c>
      <c r="H2782" s="108" t="s">
        <v>11842</v>
      </c>
    </row>
    <row r="2783" spans="1:8" x14ac:dyDescent="0.3">
      <c r="A2783" s="108" t="s">
        <v>11843</v>
      </c>
      <c r="B2783" s="108" t="s">
        <v>967</v>
      </c>
      <c r="C2783" s="108" t="s">
        <v>11306</v>
      </c>
      <c r="D2783" s="108" t="s">
        <v>1880</v>
      </c>
      <c r="E2783" s="108" t="s">
        <v>970</v>
      </c>
      <c r="F2783" s="108" t="s">
        <v>11844</v>
      </c>
      <c r="G2783" s="108" t="s">
        <v>11845</v>
      </c>
      <c r="H2783" s="108" t="s">
        <v>11846</v>
      </c>
    </row>
    <row r="2784" spans="1:8" x14ac:dyDescent="0.3">
      <c r="A2784" s="108" t="s">
        <v>11847</v>
      </c>
      <c r="B2784" s="108" t="s">
        <v>967</v>
      </c>
      <c r="C2784" s="108" t="s">
        <v>11306</v>
      </c>
      <c r="D2784" s="108" t="s">
        <v>1880</v>
      </c>
      <c r="E2784" s="108" t="s">
        <v>970</v>
      </c>
      <c r="F2784" s="108" t="s">
        <v>11848</v>
      </c>
      <c r="G2784" s="108" t="s">
        <v>11849</v>
      </c>
      <c r="H2784" s="108" t="s">
        <v>11850</v>
      </c>
    </row>
    <row r="2785" spans="1:8" x14ac:dyDescent="0.3">
      <c r="A2785" s="108" t="s">
        <v>11851</v>
      </c>
      <c r="B2785" s="108" t="s">
        <v>967</v>
      </c>
      <c r="C2785" s="108" t="s">
        <v>11306</v>
      </c>
      <c r="D2785" s="108" t="s">
        <v>1880</v>
      </c>
      <c r="E2785" s="108" t="s">
        <v>970</v>
      </c>
      <c r="F2785" s="108" t="s">
        <v>11852</v>
      </c>
      <c r="G2785" s="108" t="s">
        <v>11853</v>
      </c>
      <c r="H2785" s="108" t="s">
        <v>11854</v>
      </c>
    </row>
    <row r="2786" spans="1:8" x14ac:dyDescent="0.3">
      <c r="A2786" s="108" t="s">
        <v>11855</v>
      </c>
      <c r="B2786" s="108" t="s">
        <v>967</v>
      </c>
      <c r="C2786" s="108" t="s">
        <v>11306</v>
      </c>
      <c r="D2786" s="108" t="s">
        <v>1880</v>
      </c>
      <c r="E2786" s="108" t="s">
        <v>970</v>
      </c>
      <c r="F2786" s="108" t="s">
        <v>11856</v>
      </c>
      <c r="G2786" s="108" t="s">
        <v>11857</v>
      </c>
      <c r="H2786" s="108" t="s">
        <v>11858</v>
      </c>
    </row>
    <row r="2787" spans="1:8" x14ac:dyDescent="0.3">
      <c r="A2787" s="108" t="s">
        <v>11859</v>
      </c>
      <c r="B2787" s="108" t="s">
        <v>967</v>
      </c>
      <c r="C2787" s="108" t="s">
        <v>11306</v>
      </c>
      <c r="D2787" s="108" t="s">
        <v>1880</v>
      </c>
      <c r="E2787" s="108" t="s">
        <v>970</v>
      </c>
      <c r="F2787" s="108" t="s">
        <v>11860</v>
      </c>
      <c r="G2787" s="108" t="s">
        <v>11861</v>
      </c>
      <c r="H2787" s="108" t="s">
        <v>11772</v>
      </c>
    </row>
    <row r="2788" spans="1:8" x14ac:dyDescent="0.3">
      <c r="A2788" s="108" t="s">
        <v>11862</v>
      </c>
      <c r="B2788" s="108" t="s">
        <v>967</v>
      </c>
      <c r="C2788" s="108" t="s">
        <v>11863</v>
      </c>
      <c r="D2788" s="108" t="s">
        <v>5207</v>
      </c>
      <c r="E2788" s="108" t="s">
        <v>970</v>
      </c>
      <c r="F2788" s="108" t="s">
        <v>11864</v>
      </c>
      <c r="G2788" s="108" t="s">
        <v>11865</v>
      </c>
      <c r="H2788" s="108" t="s">
        <v>11866</v>
      </c>
    </row>
    <row r="2789" spans="1:8" x14ac:dyDescent="0.3">
      <c r="A2789" s="108" t="s">
        <v>11867</v>
      </c>
      <c r="B2789" s="108" t="s">
        <v>967</v>
      </c>
      <c r="C2789" s="108" t="s">
        <v>11863</v>
      </c>
      <c r="D2789" s="108" t="s">
        <v>5207</v>
      </c>
      <c r="E2789" s="108" t="s">
        <v>970</v>
      </c>
      <c r="F2789" s="108" t="s">
        <v>11868</v>
      </c>
      <c r="G2789" s="108" t="s">
        <v>11869</v>
      </c>
      <c r="H2789" s="108" t="s">
        <v>11870</v>
      </c>
    </row>
    <row r="2790" spans="1:8" x14ac:dyDescent="0.3">
      <c r="A2790" s="108" t="s">
        <v>11871</v>
      </c>
      <c r="B2790" s="108" t="s">
        <v>967</v>
      </c>
      <c r="C2790" s="108" t="s">
        <v>11863</v>
      </c>
      <c r="D2790" s="108" t="s">
        <v>969</v>
      </c>
      <c r="E2790" s="108" t="s">
        <v>970</v>
      </c>
      <c r="F2790" s="108" t="s">
        <v>11872</v>
      </c>
      <c r="G2790" s="108" t="s">
        <v>11873</v>
      </c>
      <c r="H2790" s="108" t="s">
        <v>11874</v>
      </c>
    </row>
    <row r="2791" spans="1:8" x14ac:dyDescent="0.3">
      <c r="A2791" s="108" t="s">
        <v>11875</v>
      </c>
      <c r="B2791" s="108" t="s">
        <v>967</v>
      </c>
      <c r="C2791" s="108" t="s">
        <v>11863</v>
      </c>
      <c r="D2791" s="108" t="s">
        <v>969</v>
      </c>
      <c r="E2791" s="108" t="s">
        <v>970</v>
      </c>
      <c r="F2791" s="108" t="s">
        <v>11876</v>
      </c>
      <c r="G2791" s="108" t="s">
        <v>11877</v>
      </c>
      <c r="H2791" s="108" t="s">
        <v>11878</v>
      </c>
    </row>
    <row r="2792" spans="1:8" x14ac:dyDescent="0.3">
      <c r="A2792" s="108" t="s">
        <v>11879</v>
      </c>
      <c r="B2792" s="108" t="s">
        <v>967</v>
      </c>
      <c r="C2792" s="108" t="s">
        <v>11863</v>
      </c>
      <c r="D2792" s="108" t="s">
        <v>969</v>
      </c>
      <c r="E2792" s="108" t="s">
        <v>970</v>
      </c>
      <c r="F2792" s="108" t="s">
        <v>11880</v>
      </c>
      <c r="G2792" s="108" t="s">
        <v>11881</v>
      </c>
      <c r="H2792" s="108" t="s">
        <v>11882</v>
      </c>
    </row>
    <row r="2793" spans="1:8" x14ac:dyDescent="0.3">
      <c r="A2793" s="108" t="s">
        <v>11883</v>
      </c>
      <c r="B2793" s="108" t="s">
        <v>967</v>
      </c>
      <c r="C2793" s="108" t="s">
        <v>11863</v>
      </c>
      <c r="D2793" s="108" t="s">
        <v>969</v>
      </c>
      <c r="E2793" s="108" t="s">
        <v>970</v>
      </c>
      <c r="F2793" s="108" t="s">
        <v>11884</v>
      </c>
      <c r="G2793" s="108" t="s">
        <v>11885</v>
      </c>
      <c r="H2793" s="108" t="s">
        <v>11886</v>
      </c>
    </row>
    <row r="2794" spans="1:8" x14ac:dyDescent="0.3">
      <c r="A2794" s="108" t="s">
        <v>11887</v>
      </c>
      <c r="B2794" s="108" t="s">
        <v>967</v>
      </c>
      <c r="C2794" s="108" t="s">
        <v>11863</v>
      </c>
      <c r="D2794" s="108" t="s">
        <v>969</v>
      </c>
      <c r="E2794" s="108" t="s">
        <v>970</v>
      </c>
      <c r="F2794" s="108" t="s">
        <v>11888</v>
      </c>
      <c r="G2794" s="108" t="s">
        <v>11889</v>
      </c>
      <c r="H2794" s="108" t="s">
        <v>11890</v>
      </c>
    </row>
    <row r="2795" spans="1:8" x14ac:dyDescent="0.3">
      <c r="A2795" s="108" t="s">
        <v>11891</v>
      </c>
      <c r="B2795" s="108" t="s">
        <v>967</v>
      </c>
      <c r="C2795" s="108" t="s">
        <v>11863</v>
      </c>
      <c r="D2795" s="108" t="s">
        <v>969</v>
      </c>
      <c r="E2795" s="108" t="s">
        <v>970</v>
      </c>
      <c r="F2795" s="108" t="s">
        <v>11892</v>
      </c>
      <c r="G2795" s="108" t="s">
        <v>11893</v>
      </c>
      <c r="H2795" s="108" t="s">
        <v>11894</v>
      </c>
    </row>
    <row r="2796" spans="1:8" x14ac:dyDescent="0.3">
      <c r="A2796" s="108" t="s">
        <v>11895</v>
      </c>
      <c r="B2796" s="108" t="s">
        <v>967</v>
      </c>
      <c r="C2796" s="108" t="s">
        <v>11863</v>
      </c>
      <c r="D2796" s="108" t="s">
        <v>969</v>
      </c>
      <c r="E2796" s="108" t="s">
        <v>970</v>
      </c>
      <c r="F2796" s="108" t="s">
        <v>11896</v>
      </c>
      <c r="G2796" s="108" t="s">
        <v>11897</v>
      </c>
      <c r="H2796" s="108" t="s">
        <v>11898</v>
      </c>
    </row>
    <row r="2797" spans="1:8" x14ac:dyDescent="0.3">
      <c r="A2797" s="108" t="s">
        <v>11899</v>
      </c>
      <c r="B2797" s="108" t="s">
        <v>967</v>
      </c>
      <c r="C2797" s="108" t="s">
        <v>11863</v>
      </c>
      <c r="D2797" s="108" t="s">
        <v>969</v>
      </c>
      <c r="E2797" s="108" t="s">
        <v>970</v>
      </c>
      <c r="F2797" s="108" t="s">
        <v>11900</v>
      </c>
      <c r="G2797" s="108" t="s">
        <v>11901</v>
      </c>
      <c r="H2797" s="108" t="s">
        <v>11902</v>
      </c>
    </row>
    <row r="2798" spans="1:8" x14ac:dyDescent="0.3">
      <c r="A2798" s="108" t="s">
        <v>11903</v>
      </c>
      <c r="B2798" s="108" t="s">
        <v>967</v>
      </c>
      <c r="C2798" s="108" t="s">
        <v>11863</v>
      </c>
      <c r="D2798" s="108" t="s">
        <v>969</v>
      </c>
      <c r="E2798" s="108" t="s">
        <v>970</v>
      </c>
      <c r="F2798" s="108" t="s">
        <v>11904</v>
      </c>
      <c r="G2798" s="108" t="s">
        <v>11905</v>
      </c>
      <c r="H2798" s="108" t="s">
        <v>11906</v>
      </c>
    </row>
    <row r="2799" spans="1:8" x14ac:dyDescent="0.3">
      <c r="A2799" s="108" t="s">
        <v>11907</v>
      </c>
      <c r="B2799" s="108" t="s">
        <v>967</v>
      </c>
      <c r="C2799" s="108" t="s">
        <v>11863</v>
      </c>
      <c r="D2799" s="108" t="s">
        <v>969</v>
      </c>
      <c r="E2799" s="108" t="s">
        <v>970</v>
      </c>
      <c r="F2799" s="108" t="s">
        <v>11908</v>
      </c>
      <c r="G2799" s="108" t="s">
        <v>11909</v>
      </c>
      <c r="H2799" s="108" t="s">
        <v>11910</v>
      </c>
    </row>
    <row r="2800" spans="1:8" x14ac:dyDescent="0.3">
      <c r="A2800" s="108" t="s">
        <v>11911</v>
      </c>
      <c r="B2800" s="108" t="s">
        <v>967</v>
      </c>
      <c r="C2800" s="108" t="s">
        <v>11863</v>
      </c>
      <c r="D2800" s="108" t="s">
        <v>969</v>
      </c>
      <c r="E2800" s="108" t="s">
        <v>970</v>
      </c>
      <c r="F2800" s="108" t="s">
        <v>11912</v>
      </c>
      <c r="G2800" s="108" t="s">
        <v>11913</v>
      </c>
      <c r="H2800" s="108" t="s">
        <v>11914</v>
      </c>
    </row>
    <row r="2801" spans="1:8" x14ac:dyDescent="0.3">
      <c r="A2801" s="108" t="s">
        <v>11915</v>
      </c>
      <c r="B2801" s="108" t="s">
        <v>967</v>
      </c>
      <c r="C2801" s="108" t="s">
        <v>11863</v>
      </c>
      <c r="D2801" s="108" t="s">
        <v>969</v>
      </c>
      <c r="E2801" s="108" t="s">
        <v>970</v>
      </c>
      <c r="F2801" s="108" t="s">
        <v>11916</v>
      </c>
      <c r="G2801" s="108" t="s">
        <v>11917</v>
      </c>
      <c r="H2801" s="108" t="s">
        <v>11918</v>
      </c>
    </row>
    <row r="2802" spans="1:8" x14ac:dyDescent="0.3">
      <c r="A2802" s="108" t="s">
        <v>11919</v>
      </c>
      <c r="B2802" s="108" t="s">
        <v>967</v>
      </c>
      <c r="C2802" s="108" t="s">
        <v>11863</v>
      </c>
      <c r="D2802" s="108" t="s">
        <v>969</v>
      </c>
      <c r="E2802" s="108" t="s">
        <v>970</v>
      </c>
      <c r="F2802" s="108" t="s">
        <v>11920</v>
      </c>
      <c r="G2802" s="108" t="s">
        <v>11921</v>
      </c>
      <c r="H2802" s="108" t="s">
        <v>11922</v>
      </c>
    </row>
    <row r="2803" spans="1:8" x14ac:dyDescent="0.3">
      <c r="A2803" s="108" t="s">
        <v>11923</v>
      </c>
      <c r="B2803" s="108" t="s">
        <v>967</v>
      </c>
      <c r="C2803" s="108" t="s">
        <v>11863</v>
      </c>
      <c r="D2803" s="108" t="s">
        <v>969</v>
      </c>
      <c r="E2803" s="108" t="s">
        <v>970</v>
      </c>
      <c r="F2803" s="108" t="s">
        <v>11924</v>
      </c>
      <c r="G2803" s="108" t="s">
        <v>11925</v>
      </c>
      <c r="H2803" s="108" t="s">
        <v>11926</v>
      </c>
    </row>
    <row r="2804" spans="1:8" x14ac:dyDescent="0.3">
      <c r="A2804" s="108" t="s">
        <v>11927</v>
      </c>
      <c r="B2804" s="108" t="s">
        <v>967</v>
      </c>
      <c r="C2804" s="108" t="s">
        <v>11863</v>
      </c>
      <c r="D2804" s="108" t="s">
        <v>969</v>
      </c>
      <c r="E2804" s="108" t="s">
        <v>970</v>
      </c>
      <c r="F2804" s="108" t="s">
        <v>11928</v>
      </c>
      <c r="G2804" s="108" t="s">
        <v>11929</v>
      </c>
      <c r="H2804" s="108" t="s">
        <v>11930</v>
      </c>
    </row>
    <row r="2805" spans="1:8" x14ac:dyDescent="0.3">
      <c r="A2805" s="108" t="s">
        <v>11931</v>
      </c>
      <c r="B2805" s="108" t="s">
        <v>967</v>
      </c>
      <c r="C2805" s="108" t="s">
        <v>11863</v>
      </c>
      <c r="D2805" s="108" t="s">
        <v>969</v>
      </c>
      <c r="E2805" s="108" t="s">
        <v>970</v>
      </c>
      <c r="F2805" s="108" t="s">
        <v>11932</v>
      </c>
      <c r="G2805" s="108" t="s">
        <v>11933</v>
      </c>
      <c r="H2805" s="108" t="s">
        <v>11934</v>
      </c>
    </row>
    <row r="2806" spans="1:8" x14ac:dyDescent="0.3">
      <c r="A2806" s="108" t="s">
        <v>11935</v>
      </c>
      <c r="B2806" s="108" t="s">
        <v>967</v>
      </c>
      <c r="C2806" s="108" t="s">
        <v>11863</v>
      </c>
      <c r="D2806" s="108" t="s">
        <v>969</v>
      </c>
      <c r="E2806" s="108" t="s">
        <v>970</v>
      </c>
      <c r="F2806" s="108" t="s">
        <v>11936</v>
      </c>
      <c r="G2806" s="108" t="s">
        <v>11937</v>
      </c>
      <c r="H2806" s="108" t="s">
        <v>11938</v>
      </c>
    </row>
    <row r="2807" spans="1:8" x14ac:dyDescent="0.3">
      <c r="A2807" s="108" t="s">
        <v>11939</v>
      </c>
      <c r="B2807" s="108" t="s">
        <v>967</v>
      </c>
      <c r="C2807" s="108" t="s">
        <v>11863</v>
      </c>
      <c r="D2807" s="108" t="s">
        <v>969</v>
      </c>
      <c r="E2807" s="108" t="s">
        <v>970</v>
      </c>
      <c r="F2807" s="108" t="s">
        <v>11940</v>
      </c>
      <c r="G2807" s="108" t="s">
        <v>11941</v>
      </c>
      <c r="H2807" s="108" t="s">
        <v>11942</v>
      </c>
    </row>
    <row r="2808" spans="1:8" x14ac:dyDescent="0.3">
      <c r="A2808" s="108" t="s">
        <v>11943</v>
      </c>
      <c r="B2808" s="108" t="s">
        <v>967</v>
      </c>
      <c r="C2808" s="108" t="s">
        <v>11863</v>
      </c>
      <c r="D2808" s="108" t="s">
        <v>969</v>
      </c>
      <c r="E2808" s="108" t="s">
        <v>970</v>
      </c>
      <c r="F2808" s="108" t="s">
        <v>11944</v>
      </c>
      <c r="G2808" s="108" t="s">
        <v>11945</v>
      </c>
      <c r="H2808" s="108" t="s">
        <v>11946</v>
      </c>
    </row>
    <row r="2809" spans="1:8" x14ac:dyDescent="0.3">
      <c r="A2809" s="108" t="s">
        <v>11947</v>
      </c>
      <c r="B2809" s="108" t="s">
        <v>967</v>
      </c>
      <c r="C2809" s="108" t="s">
        <v>11863</v>
      </c>
      <c r="D2809" s="108" t="s">
        <v>969</v>
      </c>
      <c r="E2809" s="108" t="s">
        <v>970</v>
      </c>
      <c r="F2809" s="108" t="s">
        <v>11948</v>
      </c>
      <c r="G2809" s="108" t="s">
        <v>11949</v>
      </c>
      <c r="H2809" s="108" t="s">
        <v>11950</v>
      </c>
    </row>
    <row r="2810" spans="1:8" x14ac:dyDescent="0.3">
      <c r="A2810" s="108" t="s">
        <v>11951</v>
      </c>
      <c r="B2810" s="108" t="s">
        <v>967</v>
      </c>
      <c r="C2810" s="108" t="s">
        <v>11863</v>
      </c>
      <c r="D2810" s="108" t="s">
        <v>969</v>
      </c>
      <c r="E2810" s="108" t="s">
        <v>970</v>
      </c>
      <c r="F2810" s="108" t="s">
        <v>11952</v>
      </c>
      <c r="G2810" s="108" t="s">
        <v>11953</v>
      </c>
      <c r="H2810" s="108" t="s">
        <v>11954</v>
      </c>
    </row>
    <row r="2811" spans="1:8" x14ac:dyDescent="0.3">
      <c r="A2811" s="108" t="s">
        <v>11955</v>
      </c>
      <c r="B2811" s="108" t="s">
        <v>967</v>
      </c>
      <c r="C2811" s="108" t="s">
        <v>11863</v>
      </c>
      <c r="D2811" s="108" t="s">
        <v>969</v>
      </c>
      <c r="E2811" s="108" t="s">
        <v>970</v>
      </c>
      <c r="F2811" s="108" t="s">
        <v>11956</v>
      </c>
      <c r="G2811" s="108" t="s">
        <v>11957</v>
      </c>
      <c r="H2811" s="108" t="s">
        <v>11958</v>
      </c>
    </row>
    <row r="2812" spans="1:8" x14ac:dyDescent="0.3">
      <c r="A2812" s="108" t="s">
        <v>11959</v>
      </c>
      <c r="B2812" s="108" t="s">
        <v>967</v>
      </c>
      <c r="C2812" s="108" t="s">
        <v>11863</v>
      </c>
      <c r="D2812" s="108" t="s">
        <v>969</v>
      </c>
      <c r="E2812" s="108" t="s">
        <v>970</v>
      </c>
      <c r="F2812" s="108" t="s">
        <v>11960</v>
      </c>
      <c r="G2812" s="108" t="s">
        <v>11961</v>
      </c>
      <c r="H2812" s="108" t="s">
        <v>11962</v>
      </c>
    </row>
    <row r="2813" spans="1:8" x14ac:dyDescent="0.3">
      <c r="A2813" s="108" t="s">
        <v>11963</v>
      </c>
      <c r="B2813" s="108" t="s">
        <v>967</v>
      </c>
      <c r="C2813" s="108" t="s">
        <v>11863</v>
      </c>
      <c r="D2813" s="108" t="s">
        <v>969</v>
      </c>
      <c r="E2813" s="108" t="s">
        <v>970</v>
      </c>
      <c r="F2813" s="108" t="s">
        <v>11964</v>
      </c>
      <c r="G2813" s="108" t="s">
        <v>11965</v>
      </c>
      <c r="H2813" s="108" t="s">
        <v>11966</v>
      </c>
    </row>
    <row r="2814" spans="1:8" x14ac:dyDescent="0.3">
      <c r="A2814" s="108" t="s">
        <v>11967</v>
      </c>
      <c r="B2814" s="108" t="s">
        <v>967</v>
      </c>
      <c r="C2814" s="108" t="s">
        <v>11863</v>
      </c>
      <c r="D2814" s="108" t="s">
        <v>969</v>
      </c>
      <c r="E2814" s="108" t="s">
        <v>970</v>
      </c>
      <c r="F2814" s="108" t="s">
        <v>11968</v>
      </c>
      <c r="G2814" s="108" t="s">
        <v>11969</v>
      </c>
      <c r="H2814" s="108" t="s">
        <v>11970</v>
      </c>
    </row>
    <row r="2815" spans="1:8" x14ac:dyDescent="0.3">
      <c r="A2815" s="108" t="s">
        <v>11971</v>
      </c>
      <c r="B2815" s="108" t="s">
        <v>967</v>
      </c>
      <c r="C2815" s="108" t="s">
        <v>11863</v>
      </c>
      <c r="D2815" s="108" t="s">
        <v>969</v>
      </c>
      <c r="E2815" s="108" t="s">
        <v>970</v>
      </c>
      <c r="F2815" s="108" t="s">
        <v>11972</v>
      </c>
      <c r="G2815" s="108" t="s">
        <v>11973</v>
      </c>
      <c r="H2815" s="108" t="s">
        <v>11974</v>
      </c>
    </row>
    <row r="2816" spans="1:8" x14ac:dyDescent="0.3">
      <c r="A2816" s="108" t="s">
        <v>11975</v>
      </c>
      <c r="B2816" s="108" t="s">
        <v>967</v>
      </c>
      <c r="C2816" s="108" t="s">
        <v>11863</v>
      </c>
      <c r="D2816" s="108" t="s">
        <v>969</v>
      </c>
      <c r="E2816" s="108" t="s">
        <v>970</v>
      </c>
      <c r="F2816" s="108" t="s">
        <v>11976</v>
      </c>
      <c r="G2816" s="108" t="s">
        <v>11977</v>
      </c>
      <c r="H2816" s="108" t="s">
        <v>11978</v>
      </c>
    </row>
    <row r="2817" spans="1:8" x14ac:dyDescent="0.3">
      <c r="A2817" s="108" t="s">
        <v>11979</v>
      </c>
      <c r="B2817" s="108" t="s">
        <v>967</v>
      </c>
      <c r="C2817" s="108" t="s">
        <v>11863</v>
      </c>
      <c r="D2817" s="108" t="s">
        <v>969</v>
      </c>
      <c r="E2817" s="108" t="s">
        <v>970</v>
      </c>
      <c r="F2817" s="108" t="s">
        <v>11980</v>
      </c>
      <c r="G2817" s="108" t="s">
        <v>11981</v>
      </c>
      <c r="H2817" s="108" t="s">
        <v>11982</v>
      </c>
    </row>
    <row r="2818" spans="1:8" x14ac:dyDescent="0.3">
      <c r="A2818" s="108" t="s">
        <v>11983</v>
      </c>
      <c r="B2818" s="108" t="s">
        <v>967</v>
      </c>
      <c r="C2818" s="108" t="s">
        <v>11863</v>
      </c>
      <c r="D2818" s="108" t="s">
        <v>969</v>
      </c>
      <c r="E2818" s="108" t="s">
        <v>970</v>
      </c>
      <c r="F2818" s="108" t="s">
        <v>11984</v>
      </c>
      <c r="G2818" s="108" t="s">
        <v>11985</v>
      </c>
      <c r="H2818" s="108" t="s">
        <v>11986</v>
      </c>
    </row>
    <row r="2819" spans="1:8" x14ac:dyDescent="0.3">
      <c r="A2819" s="108" t="s">
        <v>11987</v>
      </c>
      <c r="B2819" s="108" t="s">
        <v>967</v>
      </c>
      <c r="C2819" s="108" t="s">
        <v>11863</v>
      </c>
      <c r="D2819" s="108" t="s">
        <v>969</v>
      </c>
      <c r="E2819" s="108" t="s">
        <v>970</v>
      </c>
      <c r="F2819" s="108" t="s">
        <v>11988</v>
      </c>
      <c r="G2819" s="108" t="s">
        <v>11989</v>
      </c>
      <c r="H2819" s="108" t="s">
        <v>11990</v>
      </c>
    </row>
    <row r="2820" spans="1:8" x14ac:dyDescent="0.3">
      <c r="A2820" s="108" t="s">
        <v>11991</v>
      </c>
      <c r="B2820" s="108" t="s">
        <v>967</v>
      </c>
      <c r="C2820" s="108" t="s">
        <v>11863</v>
      </c>
      <c r="D2820" s="108" t="s">
        <v>969</v>
      </c>
      <c r="E2820" s="108" t="s">
        <v>970</v>
      </c>
      <c r="F2820" s="108" t="s">
        <v>11992</v>
      </c>
      <c r="G2820" s="108" t="s">
        <v>11993</v>
      </c>
      <c r="H2820" s="108" t="s">
        <v>11994</v>
      </c>
    </row>
    <row r="2821" spans="1:8" x14ac:dyDescent="0.3">
      <c r="A2821" s="108" t="s">
        <v>11995</v>
      </c>
      <c r="B2821" s="108" t="s">
        <v>967</v>
      </c>
      <c r="C2821" s="108" t="s">
        <v>11863</v>
      </c>
      <c r="D2821" s="108" t="s">
        <v>969</v>
      </c>
      <c r="E2821" s="108" t="s">
        <v>970</v>
      </c>
      <c r="F2821" s="108" t="s">
        <v>11996</v>
      </c>
      <c r="G2821" s="108" t="s">
        <v>11997</v>
      </c>
      <c r="H2821" s="108" t="s">
        <v>11998</v>
      </c>
    </row>
    <row r="2822" spans="1:8" x14ac:dyDescent="0.3">
      <c r="A2822" s="108" t="s">
        <v>11999</v>
      </c>
      <c r="B2822" s="108" t="s">
        <v>967</v>
      </c>
      <c r="C2822" s="108" t="s">
        <v>11863</v>
      </c>
      <c r="D2822" s="108" t="s">
        <v>969</v>
      </c>
      <c r="E2822" s="108" t="s">
        <v>970</v>
      </c>
      <c r="F2822" s="108" t="s">
        <v>12000</v>
      </c>
      <c r="G2822" s="108" t="s">
        <v>12001</v>
      </c>
      <c r="H2822" s="108" t="s">
        <v>12002</v>
      </c>
    </row>
    <row r="2823" spans="1:8" x14ac:dyDescent="0.3">
      <c r="A2823" s="108" t="s">
        <v>12003</v>
      </c>
      <c r="B2823" s="108" t="s">
        <v>967</v>
      </c>
      <c r="C2823" s="108" t="s">
        <v>11863</v>
      </c>
      <c r="D2823" s="108" t="s">
        <v>969</v>
      </c>
      <c r="E2823" s="108" t="s">
        <v>970</v>
      </c>
      <c r="F2823" s="108" t="s">
        <v>12004</v>
      </c>
      <c r="G2823" s="108" t="s">
        <v>12005</v>
      </c>
      <c r="H2823" s="108" t="s">
        <v>12006</v>
      </c>
    </row>
    <row r="2824" spans="1:8" x14ac:dyDescent="0.3">
      <c r="A2824" s="108" t="s">
        <v>12007</v>
      </c>
      <c r="B2824" s="108" t="s">
        <v>967</v>
      </c>
      <c r="C2824" s="108" t="s">
        <v>11863</v>
      </c>
      <c r="D2824" s="108" t="s">
        <v>969</v>
      </c>
      <c r="E2824" s="108" t="s">
        <v>970</v>
      </c>
      <c r="F2824" s="108" t="s">
        <v>12008</v>
      </c>
      <c r="G2824" s="108" t="s">
        <v>12009</v>
      </c>
      <c r="H2824" s="108" t="s">
        <v>12010</v>
      </c>
    </row>
    <row r="2825" spans="1:8" x14ac:dyDescent="0.3">
      <c r="A2825" s="108" t="s">
        <v>12011</v>
      </c>
      <c r="B2825" s="108" t="s">
        <v>967</v>
      </c>
      <c r="C2825" s="108" t="s">
        <v>11863</v>
      </c>
      <c r="D2825" s="108" t="s">
        <v>969</v>
      </c>
      <c r="E2825" s="108" t="s">
        <v>970</v>
      </c>
      <c r="F2825" s="108" t="s">
        <v>12012</v>
      </c>
      <c r="G2825" s="108" t="s">
        <v>12013</v>
      </c>
      <c r="H2825" s="108" t="s">
        <v>12014</v>
      </c>
    </row>
    <row r="2826" spans="1:8" x14ac:dyDescent="0.3">
      <c r="A2826" s="108" t="s">
        <v>12015</v>
      </c>
      <c r="B2826" s="108" t="s">
        <v>967</v>
      </c>
      <c r="C2826" s="108" t="s">
        <v>11863</v>
      </c>
      <c r="D2826" s="108" t="s">
        <v>969</v>
      </c>
      <c r="E2826" s="108" t="s">
        <v>970</v>
      </c>
      <c r="F2826" s="108" t="s">
        <v>12016</v>
      </c>
      <c r="G2826" s="108" t="s">
        <v>12017</v>
      </c>
      <c r="H2826" s="108" t="s">
        <v>12018</v>
      </c>
    </row>
    <row r="2827" spans="1:8" x14ac:dyDescent="0.3">
      <c r="A2827" s="108" t="s">
        <v>12019</v>
      </c>
      <c r="B2827" s="108" t="s">
        <v>967</v>
      </c>
      <c r="C2827" s="108" t="s">
        <v>11863</v>
      </c>
      <c r="D2827" s="108" t="s">
        <v>969</v>
      </c>
      <c r="E2827" s="108" t="s">
        <v>970</v>
      </c>
      <c r="F2827" s="108" t="s">
        <v>12020</v>
      </c>
      <c r="G2827" s="108" t="s">
        <v>12021</v>
      </c>
      <c r="H2827" s="108" t="s">
        <v>12022</v>
      </c>
    </row>
    <row r="2828" spans="1:8" x14ac:dyDescent="0.3">
      <c r="A2828" s="108" t="s">
        <v>12023</v>
      </c>
      <c r="B2828" s="108" t="s">
        <v>967</v>
      </c>
      <c r="C2828" s="108" t="s">
        <v>11863</v>
      </c>
      <c r="D2828" s="108" t="s">
        <v>969</v>
      </c>
      <c r="E2828" s="108" t="s">
        <v>970</v>
      </c>
      <c r="F2828" s="108" t="s">
        <v>12024</v>
      </c>
      <c r="G2828" s="108" t="s">
        <v>12025</v>
      </c>
      <c r="H2828" s="108" t="s">
        <v>12026</v>
      </c>
    </row>
    <row r="2829" spans="1:8" x14ac:dyDescent="0.3">
      <c r="A2829" s="108" t="s">
        <v>12027</v>
      </c>
      <c r="B2829" s="108" t="s">
        <v>967</v>
      </c>
      <c r="C2829" s="108" t="s">
        <v>11863</v>
      </c>
      <c r="D2829" s="108" t="s">
        <v>969</v>
      </c>
      <c r="E2829" s="108" t="s">
        <v>970</v>
      </c>
      <c r="F2829" s="108" t="s">
        <v>12028</v>
      </c>
      <c r="G2829" s="108" t="s">
        <v>12029</v>
      </c>
      <c r="H2829" s="108" t="s">
        <v>12030</v>
      </c>
    </row>
    <row r="2830" spans="1:8" x14ac:dyDescent="0.3">
      <c r="A2830" s="108" t="s">
        <v>12031</v>
      </c>
      <c r="B2830" s="108" t="s">
        <v>967</v>
      </c>
      <c r="C2830" s="108" t="s">
        <v>11863</v>
      </c>
      <c r="D2830" s="108" t="s">
        <v>969</v>
      </c>
      <c r="E2830" s="108" t="s">
        <v>970</v>
      </c>
      <c r="F2830" s="108" t="s">
        <v>12032</v>
      </c>
      <c r="G2830" s="108" t="s">
        <v>12033</v>
      </c>
      <c r="H2830" s="108" t="s">
        <v>12034</v>
      </c>
    </row>
    <row r="2831" spans="1:8" x14ac:dyDescent="0.3">
      <c r="A2831" s="108" t="s">
        <v>12035</v>
      </c>
      <c r="B2831" s="108" t="s">
        <v>967</v>
      </c>
      <c r="C2831" s="108" t="s">
        <v>11863</v>
      </c>
      <c r="D2831" s="108" t="s">
        <v>969</v>
      </c>
      <c r="E2831" s="108" t="s">
        <v>970</v>
      </c>
      <c r="F2831" s="108" t="s">
        <v>12036</v>
      </c>
      <c r="G2831" s="108" t="s">
        <v>12037</v>
      </c>
      <c r="H2831" s="108" t="s">
        <v>12038</v>
      </c>
    </row>
    <row r="2832" spans="1:8" x14ac:dyDescent="0.3">
      <c r="A2832" s="108" t="s">
        <v>12039</v>
      </c>
      <c r="B2832" s="108" t="s">
        <v>967</v>
      </c>
      <c r="C2832" s="108" t="s">
        <v>11863</v>
      </c>
      <c r="D2832" s="108" t="s">
        <v>969</v>
      </c>
      <c r="E2832" s="108" t="s">
        <v>970</v>
      </c>
      <c r="F2832" s="108" t="s">
        <v>12040</v>
      </c>
      <c r="G2832" s="108" t="s">
        <v>12041</v>
      </c>
      <c r="H2832" s="108" t="s">
        <v>12042</v>
      </c>
    </row>
    <row r="2833" spans="1:8" x14ac:dyDescent="0.3">
      <c r="A2833" s="108" t="s">
        <v>12043</v>
      </c>
      <c r="B2833" s="108" t="s">
        <v>967</v>
      </c>
      <c r="C2833" s="108" t="s">
        <v>11863</v>
      </c>
      <c r="D2833" s="108" t="s">
        <v>969</v>
      </c>
      <c r="E2833" s="108" t="s">
        <v>970</v>
      </c>
      <c r="F2833" s="108" t="s">
        <v>12044</v>
      </c>
      <c r="G2833" s="108" t="s">
        <v>12045</v>
      </c>
      <c r="H2833" s="108" t="s">
        <v>12046</v>
      </c>
    </row>
    <row r="2834" spans="1:8" x14ac:dyDescent="0.3">
      <c r="A2834" s="108" t="s">
        <v>12047</v>
      </c>
      <c r="B2834" s="108" t="s">
        <v>967</v>
      </c>
      <c r="C2834" s="108" t="s">
        <v>11863</v>
      </c>
      <c r="D2834" s="108" t="s">
        <v>969</v>
      </c>
      <c r="E2834" s="108" t="s">
        <v>970</v>
      </c>
      <c r="F2834" s="108" t="s">
        <v>12048</v>
      </c>
      <c r="G2834" s="108" t="s">
        <v>12049</v>
      </c>
      <c r="H2834" s="108" t="s">
        <v>12050</v>
      </c>
    </row>
    <row r="2835" spans="1:8" x14ac:dyDescent="0.3">
      <c r="A2835" s="108" t="s">
        <v>12051</v>
      </c>
      <c r="B2835" s="108" t="s">
        <v>967</v>
      </c>
      <c r="C2835" s="108" t="s">
        <v>11863</v>
      </c>
      <c r="D2835" s="108" t="s">
        <v>969</v>
      </c>
      <c r="E2835" s="108" t="s">
        <v>970</v>
      </c>
      <c r="F2835" s="108" t="s">
        <v>12052</v>
      </c>
      <c r="G2835" s="108" t="s">
        <v>12053</v>
      </c>
      <c r="H2835" s="108" t="s">
        <v>12054</v>
      </c>
    </row>
    <row r="2836" spans="1:8" x14ac:dyDescent="0.3">
      <c r="A2836" s="108" t="s">
        <v>12055</v>
      </c>
      <c r="B2836" s="108" t="s">
        <v>967</v>
      </c>
      <c r="C2836" s="108" t="s">
        <v>11863</v>
      </c>
      <c r="D2836" s="108" t="s">
        <v>969</v>
      </c>
      <c r="E2836" s="108" t="s">
        <v>970</v>
      </c>
      <c r="F2836" s="108" t="s">
        <v>12056</v>
      </c>
      <c r="G2836" s="108" t="s">
        <v>12057</v>
      </c>
      <c r="H2836" s="108" t="s">
        <v>12058</v>
      </c>
    </row>
    <row r="2837" spans="1:8" x14ac:dyDescent="0.3">
      <c r="A2837" s="108" t="s">
        <v>12059</v>
      </c>
      <c r="B2837" s="108" t="s">
        <v>967</v>
      </c>
      <c r="C2837" s="108" t="s">
        <v>11863</v>
      </c>
      <c r="D2837" s="108" t="s">
        <v>969</v>
      </c>
      <c r="E2837" s="108" t="s">
        <v>970</v>
      </c>
      <c r="F2837" s="108" t="s">
        <v>12060</v>
      </c>
      <c r="G2837" s="108" t="s">
        <v>12061</v>
      </c>
      <c r="H2837" s="108" t="s">
        <v>12062</v>
      </c>
    </row>
    <row r="2838" spans="1:8" x14ac:dyDescent="0.3">
      <c r="A2838" s="108" t="s">
        <v>12063</v>
      </c>
      <c r="B2838" s="108" t="s">
        <v>967</v>
      </c>
      <c r="C2838" s="108" t="s">
        <v>11863</v>
      </c>
      <c r="D2838" s="108" t="s">
        <v>969</v>
      </c>
      <c r="E2838" s="108" t="s">
        <v>970</v>
      </c>
      <c r="F2838" s="108" t="s">
        <v>12064</v>
      </c>
      <c r="G2838" s="108" t="s">
        <v>12065</v>
      </c>
      <c r="H2838" s="108" t="s">
        <v>12066</v>
      </c>
    </row>
    <row r="2839" spans="1:8" x14ac:dyDescent="0.3">
      <c r="A2839" s="108" t="s">
        <v>12067</v>
      </c>
      <c r="B2839" s="108" t="s">
        <v>967</v>
      </c>
      <c r="C2839" s="108" t="s">
        <v>11863</v>
      </c>
      <c r="D2839" s="108" t="s">
        <v>969</v>
      </c>
      <c r="E2839" s="108" t="s">
        <v>970</v>
      </c>
      <c r="F2839" s="108" t="s">
        <v>12068</v>
      </c>
      <c r="G2839" s="108" t="s">
        <v>12069</v>
      </c>
      <c r="H2839" s="108" t="s">
        <v>12070</v>
      </c>
    </row>
    <row r="2840" spans="1:8" x14ac:dyDescent="0.3">
      <c r="A2840" s="108" t="s">
        <v>12071</v>
      </c>
      <c r="B2840" s="108" t="s">
        <v>967</v>
      </c>
      <c r="C2840" s="108" t="s">
        <v>11863</v>
      </c>
      <c r="D2840" s="108" t="s">
        <v>969</v>
      </c>
      <c r="E2840" s="108" t="s">
        <v>970</v>
      </c>
      <c r="F2840" s="108" t="s">
        <v>12072</v>
      </c>
      <c r="G2840" s="108" t="s">
        <v>12073</v>
      </c>
      <c r="H2840" s="108" t="s">
        <v>12074</v>
      </c>
    </row>
    <row r="2841" spans="1:8" x14ac:dyDescent="0.3">
      <c r="A2841" s="108" t="s">
        <v>12075</v>
      </c>
      <c r="B2841" s="108" t="s">
        <v>967</v>
      </c>
      <c r="C2841" s="108" t="s">
        <v>11863</v>
      </c>
      <c r="D2841" s="108" t="s">
        <v>969</v>
      </c>
      <c r="E2841" s="108" t="s">
        <v>970</v>
      </c>
      <c r="F2841" s="108" t="s">
        <v>12076</v>
      </c>
      <c r="G2841" s="108" t="s">
        <v>12077</v>
      </c>
      <c r="H2841" s="108" t="s">
        <v>12078</v>
      </c>
    </row>
    <row r="2842" spans="1:8" x14ac:dyDescent="0.3">
      <c r="A2842" s="108" t="s">
        <v>12079</v>
      </c>
      <c r="B2842" s="108" t="s">
        <v>967</v>
      </c>
      <c r="C2842" s="108" t="s">
        <v>11863</v>
      </c>
      <c r="D2842" s="108" t="s">
        <v>969</v>
      </c>
      <c r="E2842" s="108" t="s">
        <v>970</v>
      </c>
      <c r="F2842" s="108" t="s">
        <v>12080</v>
      </c>
      <c r="G2842" s="108" t="s">
        <v>12081</v>
      </c>
      <c r="H2842" s="108" t="s">
        <v>12082</v>
      </c>
    </row>
    <row r="2843" spans="1:8" x14ac:dyDescent="0.3">
      <c r="A2843" s="108" t="s">
        <v>12083</v>
      </c>
      <c r="B2843" s="108" t="s">
        <v>967</v>
      </c>
      <c r="C2843" s="108" t="s">
        <v>11863</v>
      </c>
      <c r="D2843" s="108" t="s">
        <v>969</v>
      </c>
      <c r="E2843" s="108" t="s">
        <v>970</v>
      </c>
      <c r="F2843" s="108" t="s">
        <v>12084</v>
      </c>
      <c r="G2843" s="108" t="s">
        <v>12085</v>
      </c>
      <c r="H2843" s="108" t="s">
        <v>12086</v>
      </c>
    </row>
    <row r="2844" spans="1:8" x14ac:dyDescent="0.3">
      <c r="A2844" s="108" t="s">
        <v>12087</v>
      </c>
      <c r="B2844" s="108" t="s">
        <v>967</v>
      </c>
      <c r="C2844" s="108" t="s">
        <v>11863</v>
      </c>
      <c r="D2844" s="108" t="s">
        <v>969</v>
      </c>
      <c r="E2844" s="108" t="s">
        <v>1123</v>
      </c>
      <c r="F2844" s="108" t="s">
        <v>12088</v>
      </c>
      <c r="G2844" s="108" t="s">
        <v>12089</v>
      </c>
      <c r="H2844" s="108" t="s">
        <v>12090</v>
      </c>
    </row>
    <row r="2845" spans="1:8" x14ac:dyDescent="0.3">
      <c r="A2845" s="108" t="s">
        <v>12092</v>
      </c>
      <c r="B2845" s="108" t="s">
        <v>967</v>
      </c>
      <c r="C2845" s="108" t="s">
        <v>11863</v>
      </c>
      <c r="D2845" s="108" t="s">
        <v>969</v>
      </c>
      <c r="E2845" s="108" t="s">
        <v>970</v>
      </c>
      <c r="F2845" s="108" t="s">
        <v>12093</v>
      </c>
      <c r="G2845" s="108" t="s">
        <v>12094</v>
      </c>
      <c r="H2845" s="108" t="s">
        <v>12095</v>
      </c>
    </row>
    <row r="2846" spans="1:8" x14ac:dyDescent="0.3">
      <c r="A2846" s="108" t="s">
        <v>12096</v>
      </c>
      <c r="B2846" s="108" t="s">
        <v>967</v>
      </c>
      <c r="C2846" s="108" t="s">
        <v>11863</v>
      </c>
      <c r="D2846" s="108" t="s">
        <v>969</v>
      </c>
      <c r="E2846" s="108" t="s">
        <v>1123</v>
      </c>
      <c r="F2846" s="108" t="s">
        <v>12097</v>
      </c>
      <c r="G2846" s="108" t="s">
        <v>12098</v>
      </c>
      <c r="H2846" s="108" t="s">
        <v>12099</v>
      </c>
    </row>
    <row r="2847" spans="1:8" x14ac:dyDescent="0.3">
      <c r="A2847" s="108" t="s">
        <v>12100</v>
      </c>
      <c r="B2847" s="108" t="s">
        <v>967</v>
      </c>
      <c r="C2847" s="108" t="s">
        <v>11863</v>
      </c>
      <c r="D2847" s="108" t="s">
        <v>969</v>
      </c>
      <c r="E2847" s="108" t="s">
        <v>970</v>
      </c>
      <c r="F2847" s="108" t="s">
        <v>12101</v>
      </c>
      <c r="G2847" s="108" t="s">
        <v>12102</v>
      </c>
      <c r="H2847" s="108" t="s">
        <v>12103</v>
      </c>
    </row>
    <row r="2848" spans="1:8" x14ac:dyDescent="0.3">
      <c r="A2848" s="108" t="s">
        <v>12104</v>
      </c>
      <c r="B2848" s="108" t="s">
        <v>967</v>
      </c>
      <c r="C2848" s="108" t="s">
        <v>11863</v>
      </c>
      <c r="D2848" s="108" t="s">
        <v>969</v>
      </c>
      <c r="E2848" s="108" t="s">
        <v>1123</v>
      </c>
      <c r="F2848" s="108" t="s">
        <v>12105</v>
      </c>
      <c r="G2848" s="108" t="s">
        <v>12106</v>
      </c>
      <c r="H2848" s="108" t="s">
        <v>12107</v>
      </c>
    </row>
    <row r="2849" spans="1:8" x14ac:dyDescent="0.3">
      <c r="A2849" s="108" t="s">
        <v>12108</v>
      </c>
      <c r="B2849" s="108" t="s">
        <v>967</v>
      </c>
      <c r="C2849" s="108" t="s">
        <v>11863</v>
      </c>
      <c r="D2849" s="108" t="s">
        <v>969</v>
      </c>
      <c r="E2849" s="108" t="s">
        <v>970</v>
      </c>
      <c r="F2849" s="108" t="s">
        <v>12109</v>
      </c>
      <c r="G2849" s="108" t="s">
        <v>12110</v>
      </c>
      <c r="H2849" s="108" t="s">
        <v>12111</v>
      </c>
    </row>
    <row r="2850" spans="1:8" x14ac:dyDescent="0.3">
      <c r="A2850" s="108" t="s">
        <v>12112</v>
      </c>
      <c r="B2850" s="108" t="s">
        <v>967</v>
      </c>
      <c r="C2850" s="108" t="s">
        <v>11863</v>
      </c>
      <c r="D2850" s="108" t="s">
        <v>969</v>
      </c>
      <c r="E2850" s="108" t="s">
        <v>970</v>
      </c>
      <c r="F2850" s="108" t="s">
        <v>12113</v>
      </c>
      <c r="G2850" s="108" t="s">
        <v>12114</v>
      </c>
      <c r="H2850" s="108" t="s">
        <v>12115</v>
      </c>
    </row>
    <row r="2851" spans="1:8" x14ac:dyDescent="0.3">
      <c r="A2851" s="108" t="s">
        <v>12116</v>
      </c>
      <c r="B2851" s="108" t="s">
        <v>967</v>
      </c>
      <c r="C2851" s="108" t="s">
        <v>11863</v>
      </c>
      <c r="D2851" s="108" t="s">
        <v>969</v>
      </c>
      <c r="E2851" s="108" t="s">
        <v>970</v>
      </c>
      <c r="F2851" s="108" t="s">
        <v>12117</v>
      </c>
      <c r="G2851" s="108" t="s">
        <v>12118</v>
      </c>
      <c r="H2851" s="108" t="s">
        <v>12119</v>
      </c>
    </row>
    <row r="2852" spans="1:8" x14ac:dyDescent="0.3">
      <c r="A2852" s="108" t="s">
        <v>12120</v>
      </c>
      <c r="B2852" s="108" t="s">
        <v>967</v>
      </c>
      <c r="C2852" s="108" t="s">
        <v>11863</v>
      </c>
      <c r="D2852" s="108" t="s">
        <v>969</v>
      </c>
      <c r="E2852" s="108" t="s">
        <v>970</v>
      </c>
      <c r="F2852" s="108" t="s">
        <v>12121</v>
      </c>
      <c r="G2852" s="108" t="s">
        <v>12122</v>
      </c>
      <c r="H2852" s="108" t="s">
        <v>12123</v>
      </c>
    </row>
    <row r="2853" spans="1:8" x14ac:dyDescent="0.3">
      <c r="A2853" s="108" t="s">
        <v>12124</v>
      </c>
      <c r="B2853" s="108" t="s">
        <v>967</v>
      </c>
      <c r="C2853" s="108" t="s">
        <v>11863</v>
      </c>
      <c r="D2853" s="108" t="s">
        <v>969</v>
      </c>
      <c r="E2853" s="108" t="s">
        <v>970</v>
      </c>
      <c r="F2853" s="108" t="s">
        <v>12125</v>
      </c>
      <c r="G2853" s="108" t="s">
        <v>12126</v>
      </c>
      <c r="H2853" s="108" t="s">
        <v>12127</v>
      </c>
    </row>
    <row r="2854" spans="1:8" x14ac:dyDescent="0.3">
      <c r="A2854" s="108" t="s">
        <v>12128</v>
      </c>
      <c r="B2854" s="108" t="s">
        <v>967</v>
      </c>
      <c r="C2854" s="108" t="s">
        <v>11863</v>
      </c>
      <c r="D2854" s="108" t="s">
        <v>969</v>
      </c>
      <c r="E2854" s="108" t="s">
        <v>970</v>
      </c>
      <c r="F2854" s="108" t="s">
        <v>12129</v>
      </c>
      <c r="G2854" s="108" t="s">
        <v>12130</v>
      </c>
      <c r="H2854" s="108" t="s">
        <v>12131</v>
      </c>
    </row>
    <row r="2855" spans="1:8" x14ac:dyDescent="0.3">
      <c r="A2855" s="108" t="s">
        <v>12132</v>
      </c>
      <c r="B2855" s="108" t="s">
        <v>967</v>
      </c>
      <c r="C2855" s="108" t="s">
        <v>11863</v>
      </c>
      <c r="D2855" s="108" t="s">
        <v>969</v>
      </c>
      <c r="E2855" s="108" t="s">
        <v>970</v>
      </c>
      <c r="F2855" s="108" t="s">
        <v>12133</v>
      </c>
      <c r="G2855" s="108" t="s">
        <v>12134</v>
      </c>
      <c r="H2855" s="108" t="s">
        <v>12135</v>
      </c>
    </row>
    <row r="2856" spans="1:8" x14ac:dyDescent="0.3">
      <c r="A2856" s="108" t="s">
        <v>12136</v>
      </c>
      <c r="B2856" s="108" t="s">
        <v>967</v>
      </c>
      <c r="C2856" s="108" t="s">
        <v>11863</v>
      </c>
      <c r="D2856" s="108" t="s">
        <v>969</v>
      </c>
      <c r="E2856" s="108" t="s">
        <v>970</v>
      </c>
      <c r="F2856" s="108" t="s">
        <v>12137</v>
      </c>
      <c r="G2856" s="108" t="s">
        <v>12138</v>
      </c>
      <c r="H2856" s="108" t="s">
        <v>12139</v>
      </c>
    </row>
    <row r="2857" spans="1:8" x14ac:dyDescent="0.3">
      <c r="A2857" s="108" t="s">
        <v>12140</v>
      </c>
      <c r="B2857" s="108" t="s">
        <v>967</v>
      </c>
      <c r="C2857" s="108" t="s">
        <v>11863</v>
      </c>
      <c r="D2857" s="108" t="s">
        <v>969</v>
      </c>
      <c r="E2857" s="108" t="s">
        <v>970</v>
      </c>
      <c r="F2857" s="108" t="s">
        <v>12141</v>
      </c>
      <c r="G2857" s="108" t="s">
        <v>12142</v>
      </c>
      <c r="H2857" s="108" t="s">
        <v>12143</v>
      </c>
    </row>
    <row r="2858" spans="1:8" x14ac:dyDescent="0.3">
      <c r="A2858" s="108" t="s">
        <v>12144</v>
      </c>
      <c r="B2858" s="108" t="s">
        <v>967</v>
      </c>
      <c r="C2858" s="108" t="s">
        <v>11863</v>
      </c>
      <c r="D2858" s="108" t="s">
        <v>969</v>
      </c>
      <c r="E2858" s="108" t="s">
        <v>970</v>
      </c>
      <c r="F2858" s="108" t="s">
        <v>12145</v>
      </c>
      <c r="G2858" s="108" t="s">
        <v>12146</v>
      </c>
      <c r="H2858" s="108" t="s">
        <v>12147</v>
      </c>
    </row>
    <row r="2859" spans="1:8" x14ac:dyDescent="0.3">
      <c r="A2859" s="108" t="s">
        <v>12148</v>
      </c>
      <c r="B2859" s="108" t="s">
        <v>967</v>
      </c>
      <c r="C2859" s="108" t="s">
        <v>11863</v>
      </c>
      <c r="D2859" s="108" t="s">
        <v>969</v>
      </c>
      <c r="E2859" s="108" t="s">
        <v>970</v>
      </c>
      <c r="F2859" s="108" t="s">
        <v>12149</v>
      </c>
      <c r="G2859" s="108" t="s">
        <v>12150</v>
      </c>
      <c r="H2859" s="108" t="s">
        <v>12151</v>
      </c>
    </row>
    <row r="2860" spans="1:8" x14ac:dyDescent="0.3">
      <c r="A2860" s="108" t="s">
        <v>12152</v>
      </c>
      <c r="B2860" s="108" t="s">
        <v>967</v>
      </c>
      <c r="C2860" s="108" t="s">
        <v>11863</v>
      </c>
      <c r="D2860" s="108" t="s">
        <v>969</v>
      </c>
      <c r="E2860" s="108" t="s">
        <v>970</v>
      </c>
      <c r="F2860" s="108" t="s">
        <v>12153</v>
      </c>
      <c r="G2860" s="108" t="s">
        <v>12154</v>
      </c>
      <c r="H2860" s="108" t="s">
        <v>12155</v>
      </c>
    </row>
    <row r="2861" spans="1:8" x14ac:dyDescent="0.3">
      <c r="A2861" s="108" t="s">
        <v>12156</v>
      </c>
      <c r="B2861" s="108" t="s">
        <v>967</v>
      </c>
      <c r="C2861" s="108" t="s">
        <v>11863</v>
      </c>
      <c r="D2861" s="108" t="s">
        <v>969</v>
      </c>
      <c r="E2861" s="108" t="s">
        <v>970</v>
      </c>
      <c r="F2861" s="108" t="s">
        <v>12157</v>
      </c>
      <c r="G2861" s="108" t="s">
        <v>12158</v>
      </c>
      <c r="H2861" s="108" t="s">
        <v>12159</v>
      </c>
    </row>
    <row r="2862" spans="1:8" x14ac:dyDescent="0.3">
      <c r="A2862" s="108" t="s">
        <v>12160</v>
      </c>
      <c r="B2862" s="108" t="s">
        <v>967</v>
      </c>
      <c r="C2862" s="108" t="s">
        <v>11863</v>
      </c>
      <c r="D2862" s="108" t="s">
        <v>969</v>
      </c>
      <c r="E2862" s="108" t="s">
        <v>970</v>
      </c>
      <c r="F2862" s="108" t="s">
        <v>12161</v>
      </c>
      <c r="G2862" s="108" t="s">
        <v>12162</v>
      </c>
      <c r="H2862" s="108" t="s">
        <v>12163</v>
      </c>
    </row>
    <row r="2863" spans="1:8" x14ac:dyDescent="0.3">
      <c r="A2863" s="108" t="s">
        <v>12164</v>
      </c>
      <c r="B2863" s="108" t="s">
        <v>967</v>
      </c>
      <c r="C2863" s="108" t="s">
        <v>11863</v>
      </c>
      <c r="D2863" s="108" t="s">
        <v>969</v>
      </c>
      <c r="E2863" s="108" t="s">
        <v>970</v>
      </c>
      <c r="F2863" s="108" t="s">
        <v>12165</v>
      </c>
      <c r="G2863" s="108" t="s">
        <v>12166</v>
      </c>
      <c r="H2863" s="108" t="s">
        <v>12167</v>
      </c>
    </row>
    <row r="2864" spans="1:8" x14ac:dyDescent="0.3">
      <c r="A2864" s="108" t="s">
        <v>12168</v>
      </c>
      <c r="B2864" s="108" t="s">
        <v>967</v>
      </c>
      <c r="C2864" s="108" t="s">
        <v>11863</v>
      </c>
      <c r="D2864" s="108" t="s">
        <v>969</v>
      </c>
      <c r="E2864" s="108" t="s">
        <v>970</v>
      </c>
      <c r="F2864" s="108" t="s">
        <v>12169</v>
      </c>
      <c r="G2864" s="108" t="s">
        <v>12170</v>
      </c>
      <c r="H2864" s="108" t="s">
        <v>12171</v>
      </c>
    </row>
    <row r="2865" spans="1:8" x14ac:dyDescent="0.3">
      <c r="A2865" s="108" t="s">
        <v>12172</v>
      </c>
      <c r="B2865" s="108" t="s">
        <v>967</v>
      </c>
      <c r="C2865" s="108" t="s">
        <v>11863</v>
      </c>
      <c r="D2865" s="108" t="s">
        <v>969</v>
      </c>
      <c r="E2865" s="108" t="s">
        <v>970</v>
      </c>
      <c r="F2865" s="108" t="s">
        <v>12173</v>
      </c>
      <c r="G2865" s="108" t="s">
        <v>12174</v>
      </c>
      <c r="H2865" s="108" t="s">
        <v>12171</v>
      </c>
    </row>
    <row r="2866" spans="1:8" x14ac:dyDescent="0.3">
      <c r="A2866" s="108" t="s">
        <v>12175</v>
      </c>
      <c r="B2866" s="108" t="s">
        <v>967</v>
      </c>
      <c r="C2866" s="108" t="s">
        <v>11863</v>
      </c>
      <c r="D2866" s="108" t="s">
        <v>969</v>
      </c>
      <c r="E2866" s="108" t="s">
        <v>970</v>
      </c>
      <c r="F2866" s="108" t="s">
        <v>12176</v>
      </c>
      <c r="G2866" s="108" t="s">
        <v>12177</v>
      </c>
      <c r="H2866" s="108" t="s">
        <v>12178</v>
      </c>
    </row>
    <row r="2867" spans="1:8" x14ac:dyDescent="0.3">
      <c r="A2867" s="108" t="s">
        <v>12179</v>
      </c>
      <c r="B2867" s="108" t="s">
        <v>967</v>
      </c>
      <c r="C2867" s="108" t="s">
        <v>11863</v>
      </c>
      <c r="D2867" s="108" t="s">
        <v>969</v>
      </c>
      <c r="E2867" s="108" t="s">
        <v>970</v>
      </c>
      <c r="F2867" s="108" t="s">
        <v>12180</v>
      </c>
      <c r="G2867" s="108" t="s">
        <v>12181</v>
      </c>
      <c r="H2867" s="108" t="s">
        <v>12182</v>
      </c>
    </row>
    <row r="2868" spans="1:8" x14ac:dyDescent="0.3">
      <c r="A2868" s="108" t="s">
        <v>12183</v>
      </c>
      <c r="B2868" s="108" t="s">
        <v>967</v>
      </c>
      <c r="C2868" s="108" t="s">
        <v>11863</v>
      </c>
      <c r="D2868" s="108" t="s">
        <v>969</v>
      </c>
      <c r="E2868" s="108" t="s">
        <v>970</v>
      </c>
      <c r="F2868" s="108" t="s">
        <v>12184</v>
      </c>
      <c r="G2868" s="108" t="s">
        <v>12185</v>
      </c>
      <c r="H2868" s="108" t="s">
        <v>12186</v>
      </c>
    </row>
    <row r="2869" spans="1:8" x14ac:dyDescent="0.3">
      <c r="A2869" s="108" t="s">
        <v>12187</v>
      </c>
      <c r="B2869" s="108" t="s">
        <v>967</v>
      </c>
      <c r="C2869" s="108" t="s">
        <v>11863</v>
      </c>
      <c r="D2869" s="108" t="s">
        <v>969</v>
      </c>
      <c r="E2869" s="108" t="s">
        <v>970</v>
      </c>
      <c r="F2869" s="108" t="s">
        <v>12188</v>
      </c>
      <c r="G2869" s="108" t="s">
        <v>12189</v>
      </c>
      <c r="H2869" s="108" t="s">
        <v>12190</v>
      </c>
    </row>
    <row r="2870" spans="1:8" x14ac:dyDescent="0.3">
      <c r="A2870" s="108" t="s">
        <v>12191</v>
      </c>
      <c r="B2870" s="108" t="s">
        <v>967</v>
      </c>
      <c r="C2870" s="108" t="s">
        <v>11863</v>
      </c>
      <c r="D2870" s="108" t="s">
        <v>969</v>
      </c>
      <c r="E2870" s="108" t="s">
        <v>970</v>
      </c>
      <c r="F2870" s="108" t="s">
        <v>12192</v>
      </c>
      <c r="G2870" s="108" t="s">
        <v>12193</v>
      </c>
      <c r="H2870" s="108" t="s">
        <v>12194</v>
      </c>
    </row>
    <row r="2871" spans="1:8" x14ac:dyDescent="0.3">
      <c r="A2871" s="108" t="s">
        <v>12195</v>
      </c>
      <c r="B2871" s="108" t="s">
        <v>967</v>
      </c>
      <c r="C2871" s="108" t="s">
        <v>11863</v>
      </c>
      <c r="D2871" s="108" t="s">
        <v>969</v>
      </c>
      <c r="E2871" s="108" t="s">
        <v>970</v>
      </c>
      <c r="F2871" s="108" t="s">
        <v>12196</v>
      </c>
      <c r="G2871" s="108" t="s">
        <v>12197</v>
      </c>
      <c r="H2871" s="108" t="s">
        <v>12198</v>
      </c>
    </row>
    <row r="2872" spans="1:8" x14ac:dyDescent="0.3">
      <c r="A2872" s="108" t="s">
        <v>12199</v>
      </c>
      <c r="B2872" s="108" t="s">
        <v>967</v>
      </c>
      <c r="C2872" s="108" t="s">
        <v>11863</v>
      </c>
      <c r="D2872" s="108" t="s">
        <v>969</v>
      </c>
      <c r="E2872" s="108" t="s">
        <v>970</v>
      </c>
      <c r="F2872" s="108" t="s">
        <v>12200</v>
      </c>
      <c r="G2872" s="108" t="s">
        <v>12201</v>
      </c>
      <c r="H2872" s="108" t="s">
        <v>12202</v>
      </c>
    </row>
    <row r="2873" spans="1:8" x14ac:dyDescent="0.3">
      <c r="A2873" s="108" t="s">
        <v>12203</v>
      </c>
      <c r="B2873" s="108" t="s">
        <v>967</v>
      </c>
      <c r="C2873" s="108" t="s">
        <v>11863</v>
      </c>
      <c r="D2873" s="108" t="s">
        <v>969</v>
      </c>
      <c r="E2873" s="108" t="s">
        <v>970</v>
      </c>
      <c r="F2873" s="108" t="s">
        <v>12204</v>
      </c>
      <c r="G2873" s="108" t="s">
        <v>12205</v>
      </c>
      <c r="H2873" s="108" t="s">
        <v>12206</v>
      </c>
    </row>
    <row r="2874" spans="1:8" x14ac:dyDescent="0.3">
      <c r="A2874" s="108" t="s">
        <v>12207</v>
      </c>
      <c r="B2874" s="108" t="s">
        <v>967</v>
      </c>
      <c r="C2874" s="108" t="s">
        <v>11863</v>
      </c>
      <c r="D2874" s="108" t="s">
        <v>969</v>
      </c>
      <c r="E2874" s="108" t="s">
        <v>970</v>
      </c>
      <c r="F2874" s="108" t="s">
        <v>12208</v>
      </c>
      <c r="G2874" s="108" t="s">
        <v>12209</v>
      </c>
      <c r="H2874" s="108" t="s">
        <v>12210</v>
      </c>
    </row>
    <row r="2875" spans="1:8" x14ac:dyDescent="0.3">
      <c r="A2875" s="108" t="s">
        <v>12211</v>
      </c>
      <c r="B2875" s="108" t="s">
        <v>967</v>
      </c>
      <c r="C2875" s="108" t="s">
        <v>11863</v>
      </c>
      <c r="D2875" s="108" t="s">
        <v>969</v>
      </c>
      <c r="E2875" s="108" t="s">
        <v>970</v>
      </c>
      <c r="F2875" s="108" t="s">
        <v>12212</v>
      </c>
      <c r="G2875" s="108" t="s">
        <v>12213</v>
      </c>
      <c r="H2875" s="108" t="s">
        <v>12214</v>
      </c>
    </row>
    <row r="2876" spans="1:8" x14ac:dyDescent="0.3">
      <c r="A2876" s="108" t="s">
        <v>12215</v>
      </c>
      <c r="B2876" s="108" t="s">
        <v>967</v>
      </c>
      <c r="C2876" s="108" t="s">
        <v>11863</v>
      </c>
      <c r="D2876" s="108" t="s">
        <v>969</v>
      </c>
      <c r="E2876" s="108" t="s">
        <v>970</v>
      </c>
      <c r="F2876" s="108" t="s">
        <v>12216</v>
      </c>
      <c r="G2876" s="108" t="s">
        <v>12217</v>
      </c>
      <c r="H2876" s="108" t="s">
        <v>12218</v>
      </c>
    </row>
    <row r="2877" spans="1:8" x14ac:dyDescent="0.3">
      <c r="A2877" s="108" t="s">
        <v>12219</v>
      </c>
      <c r="B2877" s="108" t="s">
        <v>967</v>
      </c>
      <c r="C2877" s="108" t="s">
        <v>11863</v>
      </c>
      <c r="D2877" s="108" t="s">
        <v>969</v>
      </c>
      <c r="E2877" s="108" t="s">
        <v>970</v>
      </c>
      <c r="F2877" s="108" t="s">
        <v>12220</v>
      </c>
      <c r="G2877" s="108" t="s">
        <v>12221</v>
      </c>
      <c r="H2877" s="108" t="s">
        <v>12222</v>
      </c>
    </row>
    <row r="2878" spans="1:8" x14ac:dyDescent="0.3">
      <c r="A2878" s="108" t="s">
        <v>12223</v>
      </c>
      <c r="B2878" s="108" t="s">
        <v>967</v>
      </c>
      <c r="C2878" s="108" t="s">
        <v>11863</v>
      </c>
      <c r="D2878" s="108" t="s">
        <v>969</v>
      </c>
      <c r="E2878" s="108" t="s">
        <v>970</v>
      </c>
      <c r="F2878" s="108" t="s">
        <v>12224</v>
      </c>
      <c r="G2878" s="108" t="s">
        <v>12225</v>
      </c>
      <c r="H2878" s="108" t="s">
        <v>12226</v>
      </c>
    </row>
    <row r="2879" spans="1:8" x14ac:dyDescent="0.3">
      <c r="A2879" s="108" t="s">
        <v>12227</v>
      </c>
      <c r="B2879" s="108" t="s">
        <v>967</v>
      </c>
      <c r="C2879" s="108" t="s">
        <v>11863</v>
      </c>
      <c r="D2879" s="108" t="s">
        <v>969</v>
      </c>
      <c r="E2879" s="108" t="s">
        <v>970</v>
      </c>
      <c r="F2879" s="108" t="s">
        <v>12228</v>
      </c>
      <c r="G2879" s="108" t="s">
        <v>12229</v>
      </c>
      <c r="H2879" s="108" t="s">
        <v>12230</v>
      </c>
    </row>
    <row r="2880" spans="1:8" x14ac:dyDescent="0.3">
      <c r="A2880" s="108" t="s">
        <v>12231</v>
      </c>
      <c r="B2880" s="108" t="s">
        <v>967</v>
      </c>
      <c r="C2880" s="108" t="s">
        <v>11863</v>
      </c>
      <c r="D2880" s="108" t="s">
        <v>969</v>
      </c>
      <c r="E2880" s="108" t="s">
        <v>970</v>
      </c>
      <c r="F2880" s="108" t="s">
        <v>12232</v>
      </c>
      <c r="G2880" s="108" t="s">
        <v>12233</v>
      </c>
      <c r="H2880" s="108" t="s">
        <v>12234</v>
      </c>
    </row>
    <row r="2881" spans="1:8" x14ac:dyDescent="0.3">
      <c r="A2881" s="108" t="s">
        <v>12235</v>
      </c>
      <c r="B2881" s="108" t="s">
        <v>967</v>
      </c>
      <c r="C2881" s="108" t="s">
        <v>11863</v>
      </c>
      <c r="D2881" s="108" t="s">
        <v>969</v>
      </c>
      <c r="E2881" s="108" t="s">
        <v>970</v>
      </c>
      <c r="F2881" s="108" t="s">
        <v>12236</v>
      </c>
      <c r="G2881" s="108" t="s">
        <v>12237</v>
      </c>
      <c r="H2881" s="108" t="s">
        <v>12238</v>
      </c>
    </row>
    <row r="2882" spans="1:8" x14ac:dyDescent="0.3">
      <c r="A2882" s="108" t="s">
        <v>12239</v>
      </c>
      <c r="B2882" s="108" t="s">
        <v>967</v>
      </c>
      <c r="C2882" s="108" t="s">
        <v>11863</v>
      </c>
      <c r="D2882" s="108" t="s">
        <v>969</v>
      </c>
      <c r="E2882" s="108" t="s">
        <v>970</v>
      </c>
      <c r="F2882" s="108" t="s">
        <v>12240</v>
      </c>
      <c r="G2882" s="108" t="s">
        <v>12241</v>
      </c>
      <c r="H2882" s="108" t="s">
        <v>12242</v>
      </c>
    </row>
    <row r="2883" spans="1:8" x14ac:dyDescent="0.3">
      <c r="A2883" s="108" t="s">
        <v>12243</v>
      </c>
      <c r="B2883" s="108" t="s">
        <v>967</v>
      </c>
      <c r="C2883" s="108" t="s">
        <v>11863</v>
      </c>
      <c r="D2883" s="108" t="s">
        <v>969</v>
      </c>
      <c r="E2883" s="108" t="s">
        <v>970</v>
      </c>
      <c r="F2883" s="108" t="s">
        <v>12244</v>
      </c>
      <c r="G2883" s="108" t="s">
        <v>12245</v>
      </c>
      <c r="H2883" s="108" t="s">
        <v>12246</v>
      </c>
    </row>
    <row r="2884" spans="1:8" x14ac:dyDescent="0.3">
      <c r="A2884" s="108" t="s">
        <v>12247</v>
      </c>
      <c r="B2884" s="108" t="s">
        <v>967</v>
      </c>
      <c r="C2884" s="108" t="s">
        <v>11863</v>
      </c>
      <c r="D2884" s="108" t="s">
        <v>969</v>
      </c>
      <c r="E2884" s="108" t="s">
        <v>970</v>
      </c>
      <c r="F2884" s="108" t="s">
        <v>12248</v>
      </c>
      <c r="G2884" s="108" t="s">
        <v>12249</v>
      </c>
      <c r="H2884" s="108" t="s">
        <v>12250</v>
      </c>
    </row>
    <row r="2885" spans="1:8" x14ac:dyDescent="0.3">
      <c r="A2885" s="108" t="s">
        <v>12251</v>
      </c>
      <c r="B2885" s="108" t="s">
        <v>967</v>
      </c>
      <c r="C2885" s="108" t="s">
        <v>11863</v>
      </c>
      <c r="D2885" s="108" t="s">
        <v>969</v>
      </c>
      <c r="E2885" s="108" t="s">
        <v>970</v>
      </c>
      <c r="F2885" s="108" t="s">
        <v>12252</v>
      </c>
      <c r="G2885" s="108" t="s">
        <v>12253</v>
      </c>
      <c r="H2885" s="108" t="s">
        <v>12254</v>
      </c>
    </row>
    <row r="2886" spans="1:8" x14ac:dyDescent="0.3">
      <c r="A2886" s="108" t="s">
        <v>12255</v>
      </c>
      <c r="B2886" s="108" t="s">
        <v>967</v>
      </c>
      <c r="C2886" s="108" t="s">
        <v>11863</v>
      </c>
      <c r="D2886" s="108" t="s">
        <v>969</v>
      </c>
      <c r="E2886" s="108" t="s">
        <v>970</v>
      </c>
      <c r="F2886" s="108" t="s">
        <v>12256</v>
      </c>
      <c r="G2886" s="108" t="s">
        <v>12257</v>
      </c>
      <c r="H2886" s="108" t="s">
        <v>12258</v>
      </c>
    </row>
    <row r="2887" spans="1:8" x14ac:dyDescent="0.3">
      <c r="A2887" s="108" t="s">
        <v>12259</v>
      </c>
      <c r="B2887" s="108" t="s">
        <v>967</v>
      </c>
      <c r="C2887" s="108" t="s">
        <v>11863</v>
      </c>
      <c r="D2887" s="108" t="s">
        <v>969</v>
      </c>
      <c r="E2887" s="108" t="s">
        <v>970</v>
      </c>
      <c r="F2887" s="108" t="s">
        <v>12260</v>
      </c>
      <c r="G2887" s="108" t="s">
        <v>12261</v>
      </c>
      <c r="H2887" s="108" t="s">
        <v>12262</v>
      </c>
    </row>
    <row r="2888" spans="1:8" x14ac:dyDescent="0.3">
      <c r="A2888" s="108" t="s">
        <v>12263</v>
      </c>
      <c r="B2888" s="108" t="s">
        <v>967</v>
      </c>
      <c r="C2888" s="108" t="s">
        <v>11863</v>
      </c>
      <c r="D2888" s="108" t="s">
        <v>969</v>
      </c>
      <c r="E2888" s="108" t="s">
        <v>970</v>
      </c>
      <c r="F2888" s="108" t="s">
        <v>12264</v>
      </c>
      <c r="G2888" s="108" t="s">
        <v>12265</v>
      </c>
      <c r="H2888" s="108" t="s">
        <v>12266</v>
      </c>
    </row>
    <row r="2889" spans="1:8" x14ac:dyDescent="0.3">
      <c r="A2889" s="108" t="s">
        <v>12267</v>
      </c>
      <c r="B2889" s="108" t="s">
        <v>967</v>
      </c>
      <c r="C2889" s="108" t="s">
        <v>11863</v>
      </c>
      <c r="D2889" s="108" t="s">
        <v>969</v>
      </c>
      <c r="E2889" s="108" t="s">
        <v>970</v>
      </c>
      <c r="F2889" s="108" t="s">
        <v>12268</v>
      </c>
      <c r="G2889" s="108" t="s">
        <v>12269</v>
      </c>
      <c r="H2889" s="108" t="s">
        <v>12270</v>
      </c>
    </row>
    <row r="2890" spans="1:8" x14ac:dyDescent="0.3">
      <c r="A2890" s="108" t="s">
        <v>12271</v>
      </c>
      <c r="B2890" s="108" t="s">
        <v>967</v>
      </c>
      <c r="C2890" s="108" t="s">
        <v>11863</v>
      </c>
      <c r="D2890" s="108" t="s">
        <v>969</v>
      </c>
      <c r="E2890" s="108" t="s">
        <v>970</v>
      </c>
      <c r="F2890" s="108" t="s">
        <v>12272</v>
      </c>
      <c r="G2890" s="108" t="s">
        <v>12273</v>
      </c>
      <c r="H2890" s="108" t="s">
        <v>12274</v>
      </c>
    </row>
    <row r="2891" spans="1:8" x14ac:dyDescent="0.3">
      <c r="A2891" s="108" t="s">
        <v>12275</v>
      </c>
      <c r="B2891" s="108" t="s">
        <v>967</v>
      </c>
      <c r="C2891" s="108" t="s">
        <v>11863</v>
      </c>
      <c r="D2891" s="108" t="s">
        <v>969</v>
      </c>
      <c r="E2891" s="108" t="s">
        <v>970</v>
      </c>
      <c r="F2891" s="108" t="s">
        <v>12276</v>
      </c>
      <c r="G2891" s="108" t="s">
        <v>12277</v>
      </c>
      <c r="H2891" s="108" t="s">
        <v>12278</v>
      </c>
    </row>
    <row r="2892" spans="1:8" x14ac:dyDescent="0.3">
      <c r="A2892" s="108" t="s">
        <v>12279</v>
      </c>
      <c r="B2892" s="108" t="s">
        <v>967</v>
      </c>
      <c r="C2892" s="108" t="s">
        <v>11863</v>
      </c>
      <c r="D2892" s="108" t="s">
        <v>969</v>
      </c>
      <c r="E2892" s="108" t="s">
        <v>970</v>
      </c>
      <c r="F2892" s="108" t="s">
        <v>12280</v>
      </c>
      <c r="G2892" s="108" t="s">
        <v>12281</v>
      </c>
      <c r="H2892" s="108" t="s">
        <v>12282</v>
      </c>
    </row>
    <row r="2893" spans="1:8" x14ac:dyDescent="0.3">
      <c r="A2893" s="108" t="s">
        <v>12283</v>
      </c>
      <c r="B2893" s="108" t="s">
        <v>967</v>
      </c>
      <c r="C2893" s="108" t="s">
        <v>11863</v>
      </c>
      <c r="D2893" s="108" t="s">
        <v>969</v>
      </c>
      <c r="E2893" s="108" t="s">
        <v>970</v>
      </c>
      <c r="F2893" s="108" t="s">
        <v>12284</v>
      </c>
      <c r="G2893" s="108" t="s">
        <v>12285</v>
      </c>
      <c r="H2893" s="108" t="s">
        <v>12286</v>
      </c>
    </row>
    <row r="2894" spans="1:8" x14ac:dyDescent="0.3">
      <c r="A2894" s="108" t="s">
        <v>12287</v>
      </c>
      <c r="B2894" s="108" t="s">
        <v>967</v>
      </c>
      <c r="C2894" s="108" t="s">
        <v>11863</v>
      </c>
      <c r="D2894" s="108" t="s">
        <v>969</v>
      </c>
      <c r="E2894" s="108" t="s">
        <v>970</v>
      </c>
      <c r="F2894" s="108" t="s">
        <v>12288</v>
      </c>
      <c r="G2894" s="108" t="s">
        <v>12289</v>
      </c>
      <c r="H2894" s="108" t="s">
        <v>12290</v>
      </c>
    </row>
    <row r="2895" spans="1:8" x14ac:dyDescent="0.3">
      <c r="A2895" s="108" t="s">
        <v>12291</v>
      </c>
      <c r="B2895" s="108" t="s">
        <v>967</v>
      </c>
      <c r="C2895" s="108" t="s">
        <v>11863</v>
      </c>
      <c r="D2895" s="108" t="s">
        <v>969</v>
      </c>
      <c r="E2895" s="108" t="s">
        <v>970</v>
      </c>
      <c r="F2895" s="108" t="s">
        <v>12292</v>
      </c>
      <c r="G2895" s="108" t="s">
        <v>12293</v>
      </c>
      <c r="H2895" s="108" t="s">
        <v>12294</v>
      </c>
    </row>
    <row r="2896" spans="1:8" x14ac:dyDescent="0.3">
      <c r="A2896" s="108" t="s">
        <v>12295</v>
      </c>
      <c r="B2896" s="108" t="s">
        <v>967</v>
      </c>
      <c r="C2896" s="108" t="s">
        <v>11863</v>
      </c>
      <c r="D2896" s="108" t="s">
        <v>969</v>
      </c>
      <c r="E2896" s="108" t="s">
        <v>970</v>
      </c>
      <c r="F2896" s="108" t="s">
        <v>12296</v>
      </c>
      <c r="G2896" s="108" t="s">
        <v>12297</v>
      </c>
      <c r="H2896" s="108" t="s">
        <v>12298</v>
      </c>
    </row>
    <row r="2897" spans="1:8" x14ac:dyDescent="0.3">
      <c r="A2897" s="108" t="s">
        <v>12299</v>
      </c>
      <c r="B2897" s="108" t="s">
        <v>967</v>
      </c>
      <c r="C2897" s="108" t="s">
        <v>11863</v>
      </c>
      <c r="D2897" s="108" t="s">
        <v>969</v>
      </c>
      <c r="E2897" s="108" t="s">
        <v>970</v>
      </c>
      <c r="F2897" s="108" t="s">
        <v>12300</v>
      </c>
      <c r="G2897" s="108" t="s">
        <v>12301</v>
      </c>
      <c r="H2897" s="108" t="s">
        <v>12302</v>
      </c>
    </row>
    <row r="2898" spans="1:8" x14ac:dyDescent="0.3">
      <c r="A2898" s="108" t="s">
        <v>12303</v>
      </c>
      <c r="B2898" s="108" t="s">
        <v>967</v>
      </c>
      <c r="C2898" s="108" t="s">
        <v>11863</v>
      </c>
      <c r="D2898" s="108" t="s">
        <v>969</v>
      </c>
      <c r="E2898" s="108" t="s">
        <v>970</v>
      </c>
      <c r="F2898" s="108" t="s">
        <v>12304</v>
      </c>
      <c r="G2898" s="108" t="s">
        <v>12305</v>
      </c>
      <c r="H2898" s="108" t="s">
        <v>12306</v>
      </c>
    </row>
    <row r="2899" spans="1:8" x14ac:dyDescent="0.3">
      <c r="A2899" s="108" t="s">
        <v>12307</v>
      </c>
      <c r="B2899" s="108" t="s">
        <v>967</v>
      </c>
      <c r="C2899" s="108" t="s">
        <v>11863</v>
      </c>
      <c r="D2899" s="108" t="s">
        <v>969</v>
      </c>
      <c r="E2899" s="108" t="s">
        <v>970</v>
      </c>
      <c r="F2899" s="108" t="s">
        <v>12308</v>
      </c>
      <c r="G2899" s="108" t="s">
        <v>12309</v>
      </c>
      <c r="H2899" s="108" t="s">
        <v>12310</v>
      </c>
    </row>
    <row r="2900" spans="1:8" x14ac:dyDescent="0.3">
      <c r="A2900" s="108" t="s">
        <v>12311</v>
      </c>
      <c r="B2900" s="108" t="s">
        <v>967</v>
      </c>
      <c r="C2900" s="108" t="s">
        <v>11863</v>
      </c>
      <c r="D2900" s="108" t="s">
        <v>969</v>
      </c>
      <c r="E2900" s="108" t="s">
        <v>970</v>
      </c>
      <c r="F2900" s="108" t="s">
        <v>12312</v>
      </c>
      <c r="G2900" s="108" t="s">
        <v>12313</v>
      </c>
      <c r="H2900" s="108" t="s">
        <v>12314</v>
      </c>
    </row>
    <row r="2901" spans="1:8" x14ac:dyDescent="0.3">
      <c r="A2901" s="108" t="s">
        <v>12315</v>
      </c>
      <c r="B2901" s="108" t="s">
        <v>967</v>
      </c>
      <c r="C2901" s="108" t="s">
        <v>11863</v>
      </c>
      <c r="D2901" s="108" t="s">
        <v>969</v>
      </c>
      <c r="E2901" s="108" t="s">
        <v>970</v>
      </c>
      <c r="F2901" s="108" t="s">
        <v>12316</v>
      </c>
      <c r="G2901" s="108" t="s">
        <v>12317</v>
      </c>
      <c r="H2901" s="108" t="s">
        <v>12318</v>
      </c>
    </row>
    <row r="2902" spans="1:8" x14ac:dyDescent="0.3">
      <c r="A2902" s="108" t="s">
        <v>12319</v>
      </c>
      <c r="B2902" s="108" t="s">
        <v>967</v>
      </c>
      <c r="C2902" s="108" t="s">
        <v>11863</v>
      </c>
      <c r="D2902" s="108" t="s">
        <v>969</v>
      </c>
      <c r="E2902" s="108" t="s">
        <v>970</v>
      </c>
      <c r="F2902" s="108" t="s">
        <v>12320</v>
      </c>
      <c r="G2902" s="108" t="s">
        <v>12321</v>
      </c>
      <c r="H2902" s="108" t="s">
        <v>12322</v>
      </c>
    </row>
    <row r="2903" spans="1:8" x14ac:dyDescent="0.3">
      <c r="A2903" s="108" t="s">
        <v>12323</v>
      </c>
      <c r="B2903" s="108" t="s">
        <v>967</v>
      </c>
      <c r="C2903" s="108" t="s">
        <v>11863</v>
      </c>
      <c r="D2903" s="108" t="s">
        <v>969</v>
      </c>
      <c r="E2903" s="108" t="s">
        <v>970</v>
      </c>
      <c r="F2903" s="108" t="s">
        <v>12324</v>
      </c>
      <c r="G2903" s="108" t="s">
        <v>12325</v>
      </c>
      <c r="H2903" s="108" t="s">
        <v>12326</v>
      </c>
    </row>
    <row r="2904" spans="1:8" x14ac:dyDescent="0.3">
      <c r="A2904" s="108" t="s">
        <v>12327</v>
      </c>
      <c r="B2904" s="108" t="s">
        <v>967</v>
      </c>
      <c r="C2904" s="108" t="s">
        <v>11863</v>
      </c>
      <c r="D2904" s="108" t="s">
        <v>969</v>
      </c>
      <c r="E2904" s="108" t="s">
        <v>970</v>
      </c>
      <c r="F2904" s="108" t="s">
        <v>12328</v>
      </c>
      <c r="G2904" s="108" t="s">
        <v>12329</v>
      </c>
      <c r="H2904" s="108" t="s">
        <v>12330</v>
      </c>
    </row>
    <row r="2905" spans="1:8" x14ac:dyDescent="0.3">
      <c r="A2905" s="108" t="s">
        <v>12331</v>
      </c>
      <c r="B2905" s="108" t="s">
        <v>967</v>
      </c>
      <c r="C2905" s="108" t="s">
        <v>11863</v>
      </c>
      <c r="D2905" s="108" t="s">
        <v>969</v>
      </c>
      <c r="E2905" s="108" t="s">
        <v>970</v>
      </c>
      <c r="F2905" s="108" t="s">
        <v>12332</v>
      </c>
      <c r="G2905" s="108" t="s">
        <v>12333</v>
      </c>
      <c r="H2905" s="108" t="s">
        <v>12334</v>
      </c>
    </row>
    <row r="2906" spans="1:8" x14ac:dyDescent="0.3">
      <c r="A2906" s="108" t="s">
        <v>12335</v>
      </c>
      <c r="B2906" s="108" t="s">
        <v>967</v>
      </c>
      <c r="C2906" s="108" t="s">
        <v>11863</v>
      </c>
      <c r="D2906" s="108" t="s">
        <v>969</v>
      </c>
      <c r="E2906" s="108" t="s">
        <v>970</v>
      </c>
      <c r="F2906" s="108" t="s">
        <v>12336</v>
      </c>
      <c r="G2906" s="108" t="s">
        <v>12337</v>
      </c>
      <c r="H2906" s="108" t="s">
        <v>12338</v>
      </c>
    </row>
    <row r="2907" spans="1:8" x14ac:dyDescent="0.3">
      <c r="A2907" s="108" t="s">
        <v>12339</v>
      </c>
      <c r="B2907" s="108" t="s">
        <v>967</v>
      </c>
      <c r="C2907" s="108" t="s">
        <v>11863</v>
      </c>
      <c r="D2907" s="108" t="s">
        <v>969</v>
      </c>
      <c r="E2907" s="108" t="s">
        <v>970</v>
      </c>
      <c r="F2907" s="108" t="s">
        <v>12340</v>
      </c>
      <c r="G2907" s="108" t="s">
        <v>12341</v>
      </c>
      <c r="H2907" s="108" t="s">
        <v>12342</v>
      </c>
    </row>
    <row r="2908" spans="1:8" x14ac:dyDescent="0.3">
      <c r="A2908" s="108" t="s">
        <v>12343</v>
      </c>
      <c r="B2908" s="108" t="s">
        <v>967</v>
      </c>
      <c r="C2908" s="108" t="s">
        <v>11863</v>
      </c>
      <c r="D2908" s="108" t="s">
        <v>969</v>
      </c>
      <c r="E2908" s="108" t="s">
        <v>970</v>
      </c>
      <c r="F2908" s="108" t="s">
        <v>12344</v>
      </c>
      <c r="G2908" s="108" t="s">
        <v>12345</v>
      </c>
      <c r="H2908" s="108" t="s">
        <v>12346</v>
      </c>
    </row>
    <row r="2909" spans="1:8" x14ac:dyDescent="0.3">
      <c r="A2909" s="108" t="s">
        <v>12347</v>
      </c>
      <c r="B2909" s="108" t="s">
        <v>967</v>
      </c>
      <c r="C2909" s="108" t="s">
        <v>11863</v>
      </c>
      <c r="D2909" s="108" t="s">
        <v>969</v>
      </c>
      <c r="E2909" s="108" t="s">
        <v>970</v>
      </c>
      <c r="F2909" s="108" t="s">
        <v>12348</v>
      </c>
      <c r="G2909" s="108" t="s">
        <v>12349</v>
      </c>
      <c r="H2909" s="108" t="s">
        <v>12350</v>
      </c>
    </row>
    <row r="2910" spans="1:8" x14ac:dyDescent="0.3">
      <c r="A2910" s="108" t="s">
        <v>12351</v>
      </c>
      <c r="B2910" s="108" t="s">
        <v>967</v>
      </c>
      <c r="C2910" s="108" t="s">
        <v>11863</v>
      </c>
      <c r="D2910" s="108" t="s">
        <v>969</v>
      </c>
      <c r="E2910" s="108" t="s">
        <v>970</v>
      </c>
      <c r="F2910" s="108" t="s">
        <v>12352</v>
      </c>
      <c r="G2910" s="108" t="s">
        <v>12353</v>
      </c>
      <c r="H2910" s="108" t="s">
        <v>12354</v>
      </c>
    </row>
    <row r="2911" spans="1:8" x14ac:dyDescent="0.3">
      <c r="A2911" s="108" t="s">
        <v>12355</v>
      </c>
      <c r="B2911" s="108" t="s">
        <v>967</v>
      </c>
      <c r="C2911" s="108" t="s">
        <v>11863</v>
      </c>
      <c r="D2911" s="108" t="s">
        <v>969</v>
      </c>
      <c r="E2911" s="108" t="s">
        <v>970</v>
      </c>
      <c r="F2911" s="108" t="s">
        <v>12356</v>
      </c>
      <c r="G2911" s="108" t="s">
        <v>12357</v>
      </c>
      <c r="H2911" s="108" t="s">
        <v>12358</v>
      </c>
    </row>
    <row r="2912" spans="1:8" x14ac:dyDescent="0.3">
      <c r="A2912" s="108" t="s">
        <v>12359</v>
      </c>
      <c r="B2912" s="108" t="s">
        <v>967</v>
      </c>
      <c r="C2912" s="108" t="s">
        <v>11863</v>
      </c>
      <c r="D2912" s="108" t="s">
        <v>969</v>
      </c>
      <c r="E2912" s="108" t="s">
        <v>970</v>
      </c>
      <c r="F2912" s="108" t="s">
        <v>12360</v>
      </c>
      <c r="G2912" s="108" t="s">
        <v>12361</v>
      </c>
      <c r="H2912" s="108" t="s">
        <v>12362</v>
      </c>
    </row>
    <row r="2913" spans="1:8" x14ac:dyDescent="0.3">
      <c r="A2913" s="108" t="s">
        <v>12363</v>
      </c>
      <c r="B2913" s="108" t="s">
        <v>967</v>
      </c>
      <c r="C2913" s="108" t="s">
        <v>11863</v>
      </c>
      <c r="D2913" s="108" t="s">
        <v>969</v>
      </c>
      <c r="E2913" s="108" t="s">
        <v>970</v>
      </c>
      <c r="F2913" s="108" t="s">
        <v>12364</v>
      </c>
      <c r="G2913" s="108" t="s">
        <v>12365</v>
      </c>
      <c r="H2913" s="108" t="s">
        <v>12366</v>
      </c>
    </row>
    <row r="2914" spans="1:8" x14ac:dyDescent="0.3">
      <c r="A2914" s="108" t="s">
        <v>12367</v>
      </c>
      <c r="B2914" s="108" t="s">
        <v>967</v>
      </c>
      <c r="C2914" s="108" t="s">
        <v>11863</v>
      </c>
      <c r="D2914" s="108" t="s">
        <v>969</v>
      </c>
      <c r="E2914" s="108" t="s">
        <v>970</v>
      </c>
      <c r="F2914" s="108" t="s">
        <v>12368</v>
      </c>
      <c r="G2914" s="108" t="s">
        <v>12369</v>
      </c>
      <c r="H2914" s="108" t="s">
        <v>12370</v>
      </c>
    </row>
    <row r="2915" spans="1:8" x14ac:dyDescent="0.3">
      <c r="A2915" s="108" t="s">
        <v>12371</v>
      </c>
      <c r="B2915" s="108" t="s">
        <v>967</v>
      </c>
      <c r="C2915" s="108" t="s">
        <v>11863</v>
      </c>
      <c r="D2915" s="108" t="s">
        <v>969</v>
      </c>
      <c r="E2915" s="108" t="s">
        <v>970</v>
      </c>
      <c r="F2915" s="108" t="s">
        <v>12372</v>
      </c>
      <c r="G2915" s="108" t="s">
        <v>12373</v>
      </c>
      <c r="H2915" s="108" t="s">
        <v>12374</v>
      </c>
    </row>
    <row r="2916" spans="1:8" x14ac:dyDescent="0.3">
      <c r="A2916" s="108" t="s">
        <v>12375</v>
      </c>
      <c r="B2916" s="108" t="s">
        <v>967</v>
      </c>
      <c r="C2916" s="108" t="s">
        <v>11863</v>
      </c>
      <c r="D2916" s="108" t="s">
        <v>969</v>
      </c>
      <c r="E2916" s="108" t="s">
        <v>970</v>
      </c>
      <c r="F2916" s="108" t="s">
        <v>12376</v>
      </c>
      <c r="G2916" s="108" t="s">
        <v>12377</v>
      </c>
      <c r="H2916" s="108" t="s">
        <v>12378</v>
      </c>
    </row>
    <row r="2917" spans="1:8" x14ac:dyDescent="0.3">
      <c r="A2917" s="108" t="s">
        <v>12379</v>
      </c>
      <c r="B2917" s="108" t="s">
        <v>967</v>
      </c>
      <c r="C2917" s="108" t="s">
        <v>11863</v>
      </c>
      <c r="D2917" s="108" t="s">
        <v>969</v>
      </c>
      <c r="E2917" s="108" t="s">
        <v>970</v>
      </c>
      <c r="F2917" s="108" t="s">
        <v>12380</v>
      </c>
      <c r="G2917" s="108" t="s">
        <v>12381</v>
      </c>
      <c r="H2917" s="108" t="s">
        <v>12382</v>
      </c>
    </row>
    <row r="2918" spans="1:8" x14ac:dyDescent="0.3">
      <c r="A2918" s="108" t="s">
        <v>12383</v>
      </c>
      <c r="B2918" s="108" t="s">
        <v>967</v>
      </c>
      <c r="C2918" s="108" t="s">
        <v>11863</v>
      </c>
      <c r="D2918" s="108" t="s">
        <v>969</v>
      </c>
      <c r="E2918" s="108" t="s">
        <v>1123</v>
      </c>
      <c r="F2918" s="108" t="s">
        <v>12384</v>
      </c>
      <c r="G2918" s="108" t="s">
        <v>12385</v>
      </c>
      <c r="H2918" s="108" t="s">
        <v>12386</v>
      </c>
    </row>
    <row r="2919" spans="1:8" x14ac:dyDescent="0.3">
      <c r="A2919" s="108" t="s">
        <v>12388</v>
      </c>
      <c r="B2919" s="108" t="s">
        <v>967</v>
      </c>
      <c r="C2919" s="108" t="s">
        <v>11863</v>
      </c>
      <c r="D2919" s="108" t="s">
        <v>969</v>
      </c>
      <c r="E2919" s="108" t="s">
        <v>1123</v>
      </c>
      <c r="F2919" s="108" t="s">
        <v>12389</v>
      </c>
      <c r="G2919" s="108" t="s">
        <v>12390</v>
      </c>
      <c r="H2919" s="108" t="s">
        <v>12391</v>
      </c>
    </row>
    <row r="2920" spans="1:8" x14ac:dyDescent="0.3">
      <c r="A2920" s="108" t="s">
        <v>12387</v>
      </c>
      <c r="B2920" s="108" t="s">
        <v>967</v>
      </c>
      <c r="C2920" s="108" t="s">
        <v>11863</v>
      </c>
      <c r="D2920" s="108" t="s">
        <v>969</v>
      </c>
      <c r="E2920" s="108" t="s">
        <v>970</v>
      </c>
      <c r="F2920" s="108" t="s">
        <v>12392</v>
      </c>
      <c r="G2920" s="108" t="s">
        <v>12385</v>
      </c>
      <c r="H2920" s="108" t="s">
        <v>12386</v>
      </c>
    </row>
    <row r="2921" spans="1:8" x14ac:dyDescent="0.3">
      <c r="A2921" s="108" t="s">
        <v>12393</v>
      </c>
      <c r="B2921" s="108" t="s">
        <v>967</v>
      </c>
      <c r="C2921" s="108" t="s">
        <v>11863</v>
      </c>
      <c r="D2921" s="108" t="s">
        <v>969</v>
      </c>
      <c r="E2921" s="108" t="s">
        <v>2445</v>
      </c>
      <c r="F2921" s="108" t="s">
        <v>12394</v>
      </c>
      <c r="G2921" s="108" t="s">
        <v>12395</v>
      </c>
      <c r="H2921" s="108" t="s">
        <v>12396</v>
      </c>
    </row>
    <row r="2922" spans="1:8" x14ac:dyDescent="0.3">
      <c r="A2922" s="108" t="s">
        <v>12397</v>
      </c>
      <c r="B2922" s="108" t="s">
        <v>967</v>
      </c>
      <c r="C2922" s="108" t="s">
        <v>11863</v>
      </c>
      <c r="D2922" s="108" t="s">
        <v>969</v>
      </c>
      <c r="E2922" s="108" t="s">
        <v>970</v>
      </c>
      <c r="F2922" s="108" t="s">
        <v>12398</v>
      </c>
      <c r="G2922" s="108" t="s">
        <v>12399</v>
      </c>
      <c r="H2922" s="108" t="s">
        <v>12400</v>
      </c>
    </row>
    <row r="2923" spans="1:8" x14ac:dyDescent="0.3">
      <c r="A2923" s="108" t="s">
        <v>12401</v>
      </c>
      <c r="B2923" s="108" t="s">
        <v>967</v>
      </c>
      <c r="C2923" s="108" t="s">
        <v>11863</v>
      </c>
      <c r="D2923" s="108" t="s">
        <v>969</v>
      </c>
      <c r="E2923" s="108" t="s">
        <v>970</v>
      </c>
      <c r="F2923" s="108" t="s">
        <v>12402</v>
      </c>
      <c r="G2923" s="108" t="s">
        <v>12403</v>
      </c>
      <c r="H2923" s="108" t="s">
        <v>12404</v>
      </c>
    </row>
    <row r="2924" spans="1:8" x14ac:dyDescent="0.3">
      <c r="A2924" s="108" t="s">
        <v>12405</v>
      </c>
      <c r="B2924" s="108" t="s">
        <v>967</v>
      </c>
      <c r="C2924" s="108" t="s">
        <v>11863</v>
      </c>
      <c r="D2924" s="108" t="s">
        <v>969</v>
      </c>
      <c r="E2924" s="108" t="s">
        <v>970</v>
      </c>
      <c r="F2924" s="108" t="s">
        <v>12406</v>
      </c>
      <c r="G2924" s="108" t="s">
        <v>12407</v>
      </c>
      <c r="H2924" s="108" t="s">
        <v>12408</v>
      </c>
    </row>
    <row r="2925" spans="1:8" x14ac:dyDescent="0.3">
      <c r="A2925" s="108" t="s">
        <v>12409</v>
      </c>
      <c r="B2925" s="108" t="s">
        <v>967</v>
      </c>
      <c r="C2925" s="108" t="s">
        <v>11863</v>
      </c>
      <c r="D2925" s="108" t="s">
        <v>969</v>
      </c>
      <c r="E2925" s="108" t="s">
        <v>970</v>
      </c>
      <c r="F2925" s="108" t="s">
        <v>12410</v>
      </c>
      <c r="G2925" s="108" t="s">
        <v>12411</v>
      </c>
      <c r="H2925" s="108" t="s">
        <v>12412</v>
      </c>
    </row>
    <row r="2926" spans="1:8" x14ac:dyDescent="0.3">
      <c r="A2926" s="108" t="s">
        <v>12413</v>
      </c>
      <c r="B2926" s="108" t="s">
        <v>967</v>
      </c>
      <c r="C2926" s="108" t="s">
        <v>11863</v>
      </c>
      <c r="D2926" s="108" t="s">
        <v>969</v>
      </c>
      <c r="E2926" s="108" t="s">
        <v>970</v>
      </c>
      <c r="F2926" s="108" t="s">
        <v>12414</v>
      </c>
      <c r="G2926" s="108" t="s">
        <v>12415</v>
      </c>
      <c r="H2926" s="108" t="s">
        <v>12416</v>
      </c>
    </row>
    <row r="2927" spans="1:8" x14ac:dyDescent="0.3">
      <c r="A2927" s="108" t="s">
        <v>12417</v>
      </c>
      <c r="B2927" s="108" t="s">
        <v>967</v>
      </c>
      <c r="C2927" s="108" t="s">
        <v>11863</v>
      </c>
      <c r="D2927" s="108" t="s">
        <v>969</v>
      </c>
      <c r="E2927" s="108" t="s">
        <v>970</v>
      </c>
      <c r="F2927" s="108" t="s">
        <v>12418</v>
      </c>
      <c r="G2927" s="108" t="s">
        <v>12419</v>
      </c>
      <c r="H2927" s="108" t="s">
        <v>12420</v>
      </c>
    </row>
    <row r="2928" spans="1:8" x14ac:dyDescent="0.3">
      <c r="A2928" s="108" t="s">
        <v>12421</v>
      </c>
      <c r="B2928" s="108" t="s">
        <v>967</v>
      </c>
      <c r="C2928" s="108" t="s">
        <v>11863</v>
      </c>
      <c r="D2928" s="108" t="s">
        <v>969</v>
      </c>
      <c r="E2928" s="108" t="s">
        <v>970</v>
      </c>
      <c r="F2928" s="108" t="s">
        <v>12422</v>
      </c>
      <c r="G2928" s="108" t="s">
        <v>12423</v>
      </c>
      <c r="H2928" s="108" t="s">
        <v>12424</v>
      </c>
    </row>
    <row r="2929" spans="1:8" x14ac:dyDescent="0.3">
      <c r="A2929" s="108" t="s">
        <v>12425</v>
      </c>
      <c r="B2929" s="108" t="s">
        <v>967</v>
      </c>
      <c r="C2929" s="108" t="s">
        <v>11863</v>
      </c>
      <c r="D2929" s="108" t="s">
        <v>969</v>
      </c>
      <c r="E2929" s="108" t="s">
        <v>970</v>
      </c>
      <c r="F2929" s="108" t="s">
        <v>12426</v>
      </c>
      <c r="G2929" s="108" t="s">
        <v>12427</v>
      </c>
      <c r="H2929" s="108" t="s">
        <v>12428</v>
      </c>
    </row>
    <row r="2930" spans="1:8" x14ac:dyDescent="0.3">
      <c r="A2930" s="108" t="s">
        <v>12429</v>
      </c>
      <c r="B2930" s="108" t="s">
        <v>967</v>
      </c>
      <c r="C2930" s="108" t="s">
        <v>11863</v>
      </c>
      <c r="D2930" s="108" t="s">
        <v>969</v>
      </c>
      <c r="E2930" s="108" t="s">
        <v>970</v>
      </c>
      <c r="F2930" s="108" t="s">
        <v>12430</v>
      </c>
      <c r="G2930" s="108" t="s">
        <v>12431</v>
      </c>
      <c r="H2930" s="108" t="s">
        <v>12432</v>
      </c>
    </row>
    <row r="2931" spans="1:8" x14ac:dyDescent="0.3">
      <c r="A2931" s="108" t="s">
        <v>12433</v>
      </c>
      <c r="B2931" s="108" t="s">
        <v>967</v>
      </c>
      <c r="C2931" s="108" t="s">
        <v>11863</v>
      </c>
      <c r="D2931" s="108" t="s">
        <v>969</v>
      </c>
      <c r="E2931" s="108" t="s">
        <v>970</v>
      </c>
      <c r="F2931" s="108" t="s">
        <v>12434</v>
      </c>
      <c r="G2931" s="108" t="s">
        <v>12435</v>
      </c>
      <c r="H2931" s="108" t="s">
        <v>12432</v>
      </c>
    </row>
    <row r="2932" spans="1:8" x14ac:dyDescent="0.3">
      <c r="A2932" s="108" t="s">
        <v>12436</v>
      </c>
      <c r="B2932" s="108" t="s">
        <v>967</v>
      </c>
      <c r="C2932" s="108" t="s">
        <v>11863</v>
      </c>
      <c r="D2932" s="108" t="s">
        <v>969</v>
      </c>
      <c r="E2932" s="108" t="s">
        <v>970</v>
      </c>
      <c r="F2932" s="108" t="s">
        <v>12437</v>
      </c>
      <c r="G2932" s="108" t="s">
        <v>12438</v>
      </c>
      <c r="H2932" s="108" t="s">
        <v>12439</v>
      </c>
    </row>
    <row r="2933" spans="1:8" x14ac:dyDescent="0.3">
      <c r="A2933" s="108" t="s">
        <v>12440</v>
      </c>
      <c r="B2933" s="108" t="s">
        <v>967</v>
      </c>
      <c r="C2933" s="108" t="s">
        <v>11863</v>
      </c>
      <c r="D2933" s="108" t="s">
        <v>969</v>
      </c>
      <c r="E2933" s="108" t="s">
        <v>970</v>
      </c>
      <c r="F2933" s="108" t="s">
        <v>12441</v>
      </c>
      <c r="G2933" s="108" t="s">
        <v>12442</v>
      </c>
      <c r="H2933" s="108" t="s">
        <v>12443</v>
      </c>
    </row>
    <row r="2934" spans="1:8" x14ac:dyDescent="0.3">
      <c r="A2934" s="108" t="s">
        <v>12444</v>
      </c>
      <c r="B2934" s="108" t="s">
        <v>967</v>
      </c>
      <c r="C2934" s="108" t="s">
        <v>11863</v>
      </c>
      <c r="D2934" s="108" t="s">
        <v>969</v>
      </c>
      <c r="E2934" s="108" t="s">
        <v>970</v>
      </c>
      <c r="F2934" s="108" t="s">
        <v>12445</v>
      </c>
      <c r="G2934" s="108" t="s">
        <v>12446</v>
      </c>
      <c r="H2934" s="108" t="s">
        <v>12447</v>
      </c>
    </row>
    <row r="2935" spans="1:8" x14ac:dyDescent="0.3">
      <c r="A2935" s="108" t="s">
        <v>12448</v>
      </c>
      <c r="B2935" s="108" t="s">
        <v>967</v>
      </c>
      <c r="C2935" s="108" t="s">
        <v>11863</v>
      </c>
      <c r="D2935" s="108" t="s">
        <v>969</v>
      </c>
      <c r="E2935" s="108" t="s">
        <v>970</v>
      </c>
      <c r="F2935" s="108" t="s">
        <v>12449</v>
      </c>
      <c r="G2935" s="108" t="s">
        <v>12450</v>
      </c>
      <c r="H2935" s="108" t="s">
        <v>12451</v>
      </c>
    </row>
    <row r="2936" spans="1:8" x14ac:dyDescent="0.3">
      <c r="A2936" s="108" t="s">
        <v>12452</v>
      </c>
      <c r="B2936" s="108" t="s">
        <v>967</v>
      </c>
      <c r="C2936" s="108" t="s">
        <v>11863</v>
      </c>
      <c r="D2936" s="108" t="s">
        <v>969</v>
      </c>
      <c r="E2936" s="108" t="s">
        <v>970</v>
      </c>
      <c r="F2936" s="108" t="s">
        <v>12453</v>
      </c>
      <c r="G2936" s="108" t="s">
        <v>12454</v>
      </c>
      <c r="H2936" s="108" t="s">
        <v>12455</v>
      </c>
    </row>
    <row r="2937" spans="1:8" x14ac:dyDescent="0.3">
      <c r="A2937" s="108" t="s">
        <v>12456</v>
      </c>
      <c r="B2937" s="108" t="s">
        <v>967</v>
      </c>
      <c r="C2937" s="108" t="s">
        <v>11863</v>
      </c>
      <c r="D2937" s="108" t="s">
        <v>969</v>
      </c>
      <c r="E2937" s="108" t="s">
        <v>970</v>
      </c>
      <c r="F2937" s="108" t="s">
        <v>12457</v>
      </c>
      <c r="G2937" s="108" t="s">
        <v>12458</v>
      </c>
      <c r="H2937" s="108" t="s">
        <v>12459</v>
      </c>
    </row>
    <row r="2938" spans="1:8" x14ac:dyDescent="0.3">
      <c r="A2938" s="108" t="s">
        <v>12460</v>
      </c>
      <c r="B2938" s="108" t="s">
        <v>967</v>
      </c>
      <c r="C2938" s="108" t="s">
        <v>11863</v>
      </c>
      <c r="D2938" s="108" t="s">
        <v>969</v>
      </c>
      <c r="E2938" s="108" t="s">
        <v>970</v>
      </c>
      <c r="F2938" s="108" t="s">
        <v>12461</v>
      </c>
      <c r="G2938" s="108" t="s">
        <v>12462</v>
      </c>
      <c r="H2938" s="108" t="s">
        <v>12463</v>
      </c>
    </row>
    <row r="2939" spans="1:8" x14ac:dyDescent="0.3">
      <c r="A2939" s="108" t="s">
        <v>12464</v>
      </c>
      <c r="B2939" s="108" t="s">
        <v>967</v>
      </c>
      <c r="C2939" s="108" t="s">
        <v>11863</v>
      </c>
      <c r="D2939" s="108" t="s">
        <v>969</v>
      </c>
      <c r="E2939" s="108" t="s">
        <v>970</v>
      </c>
      <c r="F2939" s="108" t="s">
        <v>12465</v>
      </c>
      <c r="G2939" s="108" t="s">
        <v>12466</v>
      </c>
      <c r="H2939" s="108" t="s">
        <v>12467</v>
      </c>
    </row>
    <row r="2940" spans="1:8" x14ac:dyDescent="0.3">
      <c r="A2940" s="108" t="s">
        <v>12468</v>
      </c>
      <c r="B2940" s="108" t="s">
        <v>967</v>
      </c>
      <c r="C2940" s="108" t="s">
        <v>11863</v>
      </c>
      <c r="D2940" s="108" t="s">
        <v>969</v>
      </c>
      <c r="E2940" s="108" t="s">
        <v>970</v>
      </c>
      <c r="F2940" s="108" t="s">
        <v>12469</v>
      </c>
      <c r="G2940" s="108" t="s">
        <v>12470</v>
      </c>
      <c r="H2940" s="108" t="s">
        <v>12471</v>
      </c>
    </row>
    <row r="2941" spans="1:8" x14ac:dyDescent="0.3">
      <c r="A2941" s="108" t="s">
        <v>12472</v>
      </c>
      <c r="B2941" s="108" t="s">
        <v>967</v>
      </c>
      <c r="C2941" s="108" t="s">
        <v>11863</v>
      </c>
      <c r="D2941" s="108" t="s">
        <v>969</v>
      </c>
      <c r="E2941" s="108" t="s">
        <v>970</v>
      </c>
      <c r="F2941" s="108" t="s">
        <v>12473</v>
      </c>
      <c r="G2941" s="108" t="s">
        <v>12474</v>
      </c>
      <c r="H2941" s="108" t="s">
        <v>12475</v>
      </c>
    </row>
    <row r="2942" spans="1:8" x14ac:dyDescent="0.3">
      <c r="A2942" s="108" t="s">
        <v>12476</v>
      </c>
      <c r="B2942" s="108" t="s">
        <v>967</v>
      </c>
      <c r="C2942" s="108" t="s">
        <v>11863</v>
      </c>
      <c r="D2942" s="108" t="s">
        <v>969</v>
      </c>
      <c r="E2942" s="108" t="s">
        <v>970</v>
      </c>
      <c r="F2942" s="108" t="s">
        <v>12477</v>
      </c>
      <c r="G2942" s="108" t="s">
        <v>12478</v>
      </c>
      <c r="H2942" s="108" t="s">
        <v>12479</v>
      </c>
    </row>
    <row r="2943" spans="1:8" x14ac:dyDescent="0.3">
      <c r="A2943" s="108" t="s">
        <v>12480</v>
      </c>
      <c r="B2943" s="108" t="s">
        <v>967</v>
      </c>
      <c r="C2943" s="108" t="s">
        <v>11863</v>
      </c>
      <c r="D2943" s="108" t="s">
        <v>969</v>
      </c>
      <c r="E2943" s="108" t="s">
        <v>970</v>
      </c>
      <c r="F2943" s="108" t="s">
        <v>12481</v>
      </c>
      <c r="G2943" s="108" t="s">
        <v>12482</v>
      </c>
      <c r="H2943" s="108" t="s">
        <v>12483</v>
      </c>
    </row>
    <row r="2944" spans="1:8" x14ac:dyDescent="0.3">
      <c r="A2944" s="108" t="s">
        <v>12484</v>
      </c>
      <c r="B2944" s="108" t="s">
        <v>967</v>
      </c>
      <c r="C2944" s="108" t="s">
        <v>11863</v>
      </c>
      <c r="D2944" s="108" t="s">
        <v>969</v>
      </c>
      <c r="E2944" s="108" t="s">
        <v>970</v>
      </c>
      <c r="F2944" s="108" t="s">
        <v>12485</v>
      </c>
      <c r="G2944" s="108" t="s">
        <v>12486</v>
      </c>
      <c r="H2944" s="108" t="s">
        <v>12487</v>
      </c>
    </row>
    <row r="2945" spans="1:8" x14ac:dyDescent="0.3">
      <c r="A2945" s="108" t="s">
        <v>12488</v>
      </c>
      <c r="B2945" s="108" t="s">
        <v>967</v>
      </c>
      <c r="C2945" s="108" t="s">
        <v>11863</v>
      </c>
      <c r="D2945" s="108" t="s">
        <v>969</v>
      </c>
      <c r="E2945" s="108" t="s">
        <v>970</v>
      </c>
      <c r="F2945" s="108" t="s">
        <v>12489</v>
      </c>
      <c r="G2945" s="108" t="s">
        <v>12490</v>
      </c>
      <c r="H2945" s="108" t="s">
        <v>12491</v>
      </c>
    </row>
    <row r="2946" spans="1:8" x14ac:dyDescent="0.3">
      <c r="A2946" s="108" t="s">
        <v>12492</v>
      </c>
      <c r="B2946" s="108" t="s">
        <v>967</v>
      </c>
      <c r="C2946" s="108" t="s">
        <v>11863</v>
      </c>
      <c r="D2946" s="108" t="s">
        <v>969</v>
      </c>
      <c r="E2946" s="108" t="s">
        <v>970</v>
      </c>
      <c r="F2946" s="108" t="s">
        <v>12493</v>
      </c>
      <c r="G2946" s="108" t="s">
        <v>12494</v>
      </c>
      <c r="H2946" s="108" t="s">
        <v>12495</v>
      </c>
    </row>
    <row r="2947" spans="1:8" x14ac:dyDescent="0.3">
      <c r="A2947" s="108" t="s">
        <v>12496</v>
      </c>
      <c r="B2947" s="108" t="s">
        <v>967</v>
      </c>
      <c r="C2947" s="108" t="s">
        <v>11863</v>
      </c>
      <c r="D2947" s="108" t="s">
        <v>969</v>
      </c>
      <c r="E2947" s="108" t="s">
        <v>970</v>
      </c>
      <c r="F2947" s="108" t="s">
        <v>12497</v>
      </c>
      <c r="G2947" s="108" t="s">
        <v>12498</v>
      </c>
      <c r="H2947" s="108" t="s">
        <v>12499</v>
      </c>
    </row>
    <row r="2948" spans="1:8" x14ac:dyDescent="0.3">
      <c r="A2948" s="108" t="s">
        <v>12500</v>
      </c>
      <c r="B2948" s="108" t="s">
        <v>967</v>
      </c>
      <c r="C2948" s="108" t="s">
        <v>11863</v>
      </c>
      <c r="D2948" s="108" t="s">
        <v>969</v>
      </c>
      <c r="E2948" s="108" t="s">
        <v>970</v>
      </c>
      <c r="F2948" s="108" t="s">
        <v>12501</v>
      </c>
      <c r="G2948" s="108" t="s">
        <v>12502</v>
      </c>
      <c r="H2948" s="108" t="s">
        <v>12503</v>
      </c>
    </row>
    <row r="2949" spans="1:8" x14ac:dyDescent="0.3">
      <c r="A2949" s="108" t="s">
        <v>12504</v>
      </c>
      <c r="B2949" s="108" t="s">
        <v>967</v>
      </c>
      <c r="C2949" s="108" t="s">
        <v>11863</v>
      </c>
      <c r="D2949" s="108" t="s">
        <v>969</v>
      </c>
      <c r="E2949" s="108" t="s">
        <v>970</v>
      </c>
      <c r="F2949" s="108" t="s">
        <v>12505</v>
      </c>
      <c r="G2949" s="108" t="s">
        <v>12506</v>
      </c>
      <c r="H2949" s="108" t="s">
        <v>12507</v>
      </c>
    </row>
    <row r="2950" spans="1:8" x14ac:dyDescent="0.3">
      <c r="A2950" s="108" t="s">
        <v>12508</v>
      </c>
      <c r="B2950" s="108" t="s">
        <v>967</v>
      </c>
      <c r="C2950" s="108" t="s">
        <v>11863</v>
      </c>
      <c r="D2950" s="108" t="s">
        <v>969</v>
      </c>
      <c r="E2950" s="108" t="s">
        <v>970</v>
      </c>
      <c r="F2950" s="108" t="s">
        <v>12509</v>
      </c>
      <c r="G2950" s="108" t="s">
        <v>12510</v>
      </c>
      <c r="H2950" s="108" t="s">
        <v>12511</v>
      </c>
    </row>
    <row r="2951" spans="1:8" x14ac:dyDescent="0.3">
      <c r="A2951" s="108" t="s">
        <v>12512</v>
      </c>
      <c r="B2951" s="108" t="s">
        <v>967</v>
      </c>
      <c r="C2951" s="108" t="s">
        <v>11863</v>
      </c>
      <c r="D2951" s="108" t="s">
        <v>969</v>
      </c>
      <c r="E2951" s="108" t="s">
        <v>970</v>
      </c>
      <c r="F2951" s="108" t="s">
        <v>12513</v>
      </c>
      <c r="G2951" s="108" t="s">
        <v>12514</v>
      </c>
      <c r="H2951" s="108" t="s">
        <v>12515</v>
      </c>
    </row>
    <row r="2952" spans="1:8" x14ac:dyDescent="0.3">
      <c r="A2952" s="108" t="s">
        <v>12516</v>
      </c>
      <c r="B2952" s="108" t="s">
        <v>967</v>
      </c>
      <c r="C2952" s="108" t="s">
        <v>11863</v>
      </c>
      <c r="D2952" s="108" t="s">
        <v>969</v>
      </c>
      <c r="E2952" s="108" t="s">
        <v>970</v>
      </c>
      <c r="F2952" s="108" t="s">
        <v>12517</v>
      </c>
      <c r="G2952" s="108" t="s">
        <v>12518</v>
      </c>
      <c r="H2952" s="108" t="s">
        <v>12519</v>
      </c>
    </row>
    <row r="2953" spans="1:8" x14ac:dyDescent="0.3">
      <c r="A2953" s="108" t="s">
        <v>12520</v>
      </c>
      <c r="B2953" s="108" t="s">
        <v>967</v>
      </c>
      <c r="C2953" s="108" t="s">
        <v>11863</v>
      </c>
      <c r="D2953" s="108" t="s">
        <v>969</v>
      </c>
      <c r="E2953" s="108" t="s">
        <v>970</v>
      </c>
      <c r="F2953" s="108" t="s">
        <v>12521</v>
      </c>
      <c r="G2953" s="108" t="s">
        <v>12522</v>
      </c>
      <c r="H2953" s="108" t="s">
        <v>12523</v>
      </c>
    </row>
    <row r="2954" spans="1:8" x14ac:dyDescent="0.3">
      <c r="A2954" s="108" t="s">
        <v>12524</v>
      </c>
      <c r="B2954" s="108" t="s">
        <v>967</v>
      </c>
      <c r="C2954" s="108" t="s">
        <v>11863</v>
      </c>
      <c r="D2954" s="108" t="s">
        <v>969</v>
      </c>
      <c r="E2954" s="108" t="s">
        <v>970</v>
      </c>
      <c r="F2954" s="108" t="s">
        <v>12525</v>
      </c>
      <c r="G2954" s="108" t="s">
        <v>12526</v>
      </c>
      <c r="H2954" s="108" t="s">
        <v>12527</v>
      </c>
    </row>
    <row r="2955" spans="1:8" x14ac:dyDescent="0.3">
      <c r="A2955" s="108" t="s">
        <v>12528</v>
      </c>
      <c r="B2955" s="108" t="s">
        <v>967</v>
      </c>
      <c r="C2955" s="108" t="s">
        <v>11863</v>
      </c>
      <c r="D2955" s="108" t="s">
        <v>969</v>
      </c>
      <c r="E2955" s="108" t="s">
        <v>970</v>
      </c>
      <c r="F2955" s="108" t="s">
        <v>12529</v>
      </c>
      <c r="G2955" s="108" t="s">
        <v>12530</v>
      </c>
      <c r="H2955" s="108" t="s">
        <v>12531</v>
      </c>
    </row>
    <row r="2956" spans="1:8" x14ac:dyDescent="0.3">
      <c r="A2956" s="108" t="s">
        <v>12091</v>
      </c>
      <c r="B2956" s="108" t="s">
        <v>967</v>
      </c>
      <c r="C2956" s="108" t="s">
        <v>11863</v>
      </c>
      <c r="D2956" s="108" t="s">
        <v>969</v>
      </c>
      <c r="E2956" s="108" t="s">
        <v>970</v>
      </c>
      <c r="F2956" s="108" t="s">
        <v>12532</v>
      </c>
      <c r="G2956" s="108" t="s">
        <v>12089</v>
      </c>
      <c r="H2956" s="108" t="s">
        <v>12090</v>
      </c>
    </row>
    <row r="2957" spans="1:8" x14ac:dyDescent="0.3">
      <c r="A2957" s="108" t="s">
        <v>12533</v>
      </c>
      <c r="B2957" s="108" t="s">
        <v>967</v>
      </c>
      <c r="C2957" s="108" t="s">
        <v>11863</v>
      </c>
      <c r="D2957" s="108" t="s">
        <v>969</v>
      </c>
      <c r="E2957" s="108" t="s">
        <v>970</v>
      </c>
      <c r="F2957" s="108" t="s">
        <v>12534</v>
      </c>
      <c r="G2957" s="108" t="s">
        <v>12134</v>
      </c>
      <c r="H2957" s="108" t="s">
        <v>12135</v>
      </c>
    </row>
    <row r="2958" spans="1:8" x14ac:dyDescent="0.3">
      <c r="A2958" s="108" t="s">
        <v>12535</v>
      </c>
      <c r="B2958" s="108" t="s">
        <v>967</v>
      </c>
      <c r="C2958" s="108" t="s">
        <v>11863</v>
      </c>
      <c r="D2958" s="108" t="s">
        <v>1880</v>
      </c>
      <c r="E2958" s="108" t="s">
        <v>970</v>
      </c>
      <c r="F2958" s="108" t="s">
        <v>12536</v>
      </c>
      <c r="G2958" s="108" t="s">
        <v>12537</v>
      </c>
      <c r="H2958" s="108" t="s">
        <v>12538</v>
      </c>
    </row>
    <row r="2959" spans="1:8" x14ac:dyDescent="0.3">
      <c r="A2959" s="108" t="s">
        <v>12539</v>
      </c>
      <c r="B2959" s="108" t="s">
        <v>967</v>
      </c>
      <c r="C2959" s="108" t="s">
        <v>11863</v>
      </c>
      <c r="D2959" s="108" t="s">
        <v>1880</v>
      </c>
      <c r="E2959" s="108" t="s">
        <v>970</v>
      </c>
      <c r="F2959" s="108" t="s">
        <v>12540</v>
      </c>
      <c r="G2959" s="108" t="s">
        <v>12541</v>
      </c>
      <c r="H2959" s="108" t="s">
        <v>12542</v>
      </c>
    </row>
    <row r="2960" spans="1:8" x14ac:dyDescent="0.3">
      <c r="A2960" s="108" t="s">
        <v>12543</v>
      </c>
      <c r="B2960" s="108" t="s">
        <v>967</v>
      </c>
      <c r="C2960" s="108" t="s">
        <v>11863</v>
      </c>
      <c r="D2960" s="108" t="s">
        <v>1880</v>
      </c>
      <c r="E2960" s="108" t="s">
        <v>970</v>
      </c>
      <c r="F2960" s="108" t="s">
        <v>12544</v>
      </c>
      <c r="G2960" s="108" t="s">
        <v>12545</v>
      </c>
      <c r="H2960" s="108" t="s">
        <v>12546</v>
      </c>
    </row>
    <row r="2961" spans="1:8" x14ac:dyDescent="0.3">
      <c r="A2961" s="108" t="s">
        <v>12547</v>
      </c>
      <c r="B2961" s="108" t="s">
        <v>967</v>
      </c>
      <c r="C2961" s="108" t="s">
        <v>11863</v>
      </c>
      <c r="D2961" s="108" t="s">
        <v>1880</v>
      </c>
      <c r="E2961" s="108" t="s">
        <v>970</v>
      </c>
      <c r="F2961" s="108" t="s">
        <v>12548</v>
      </c>
      <c r="G2961" s="108" t="s">
        <v>12549</v>
      </c>
      <c r="H2961" s="108" t="s">
        <v>12550</v>
      </c>
    </row>
    <row r="2962" spans="1:8" x14ac:dyDescent="0.3">
      <c r="A2962" s="108" t="s">
        <v>12551</v>
      </c>
      <c r="B2962" s="108" t="s">
        <v>967</v>
      </c>
      <c r="C2962" s="108" t="s">
        <v>11863</v>
      </c>
      <c r="D2962" s="108" t="s">
        <v>1880</v>
      </c>
      <c r="E2962" s="108" t="s">
        <v>970</v>
      </c>
      <c r="F2962" s="108" t="s">
        <v>12552</v>
      </c>
      <c r="G2962" s="108" t="s">
        <v>12553</v>
      </c>
      <c r="H2962" s="108" t="s">
        <v>12554</v>
      </c>
    </row>
    <row r="2963" spans="1:8" x14ac:dyDescent="0.3">
      <c r="A2963" s="108" t="s">
        <v>12555</v>
      </c>
      <c r="B2963" s="108" t="s">
        <v>967</v>
      </c>
      <c r="C2963" s="108" t="s">
        <v>11863</v>
      </c>
      <c r="D2963" s="108" t="s">
        <v>1880</v>
      </c>
      <c r="E2963" s="108" t="s">
        <v>970</v>
      </c>
      <c r="F2963" s="108" t="s">
        <v>12556</v>
      </c>
      <c r="G2963" s="108" t="s">
        <v>12557</v>
      </c>
      <c r="H2963" s="108" t="s">
        <v>12558</v>
      </c>
    </row>
    <row r="2964" spans="1:8" x14ac:dyDescent="0.3">
      <c r="A2964" s="108" t="s">
        <v>12559</v>
      </c>
      <c r="B2964" s="108" t="s">
        <v>967</v>
      </c>
      <c r="C2964" s="108" t="s">
        <v>11863</v>
      </c>
      <c r="D2964" s="108" t="s">
        <v>1880</v>
      </c>
      <c r="E2964" s="108" t="s">
        <v>970</v>
      </c>
      <c r="F2964" s="108" t="s">
        <v>12560</v>
      </c>
      <c r="G2964" s="108" t="s">
        <v>12561</v>
      </c>
      <c r="H2964" s="108" t="s">
        <v>11874</v>
      </c>
    </row>
    <row r="2965" spans="1:8" x14ac:dyDescent="0.3">
      <c r="A2965" s="108" t="s">
        <v>12562</v>
      </c>
      <c r="B2965" s="108" t="s">
        <v>967</v>
      </c>
      <c r="C2965" s="108" t="s">
        <v>11863</v>
      </c>
      <c r="D2965" s="108" t="s">
        <v>1880</v>
      </c>
      <c r="E2965" s="108" t="s">
        <v>970</v>
      </c>
      <c r="F2965" s="108" t="s">
        <v>12563</v>
      </c>
      <c r="G2965" s="108" t="s">
        <v>12564</v>
      </c>
      <c r="H2965" s="108" t="s">
        <v>12565</v>
      </c>
    </row>
    <row r="2966" spans="1:8" x14ac:dyDescent="0.3">
      <c r="A2966" s="108" t="s">
        <v>12566</v>
      </c>
      <c r="B2966" s="108" t="s">
        <v>967</v>
      </c>
      <c r="C2966" s="108" t="s">
        <v>11863</v>
      </c>
      <c r="D2966" s="108" t="s">
        <v>1880</v>
      </c>
      <c r="E2966" s="108" t="s">
        <v>970</v>
      </c>
      <c r="F2966" s="108" t="s">
        <v>12567</v>
      </c>
      <c r="G2966" s="108" t="s">
        <v>12568</v>
      </c>
      <c r="H2966" s="108" t="s">
        <v>12569</v>
      </c>
    </row>
    <row r="2967" spans="1:8" x14ac:dyDescent="0.3">
      <c r="A2967" s="108" t="s">
        <v>12570</v>
      </c>
      <c r="B2967" s="108" t="s">
        <v>967</v>
      </c>
      <c r="C2967" s="108" t="s">
        <v>11863</v>
      </c>
      <c r="D2967" s="108" t="s">
        <v>1880</v>
      </c>
      <c r="E2967" s="108" t="s">
        <v>970</v>
      </c>
      <c r="F2967" s="108" t="s">
        <v>12571</v>
      </c>
      <c r="G2967" s="108" t="s">
        <v>12572</v>
      </c>
      <c r="H2967" s="108" t="s">
        <v>12573</v>
      </c>
    </row>
    <row r="2968" spans="1:8" x14ac:dyDescent="0.3">
      <c r="A2968" s="108" t="s">
        <v>12574</v>
      </c>
      <c r="B2968" s="108" t="s">
        <v>967</v>
      </c>
      <c r="C2968" s="108" t="s">
        <v>11863</v>
      </c>
      <c r="D2968" s="108" t="s">
        <v>1880</v>
      </c>
      <c r="E2968" s="108" t="s">
        <v>970</v>
      </c>
      <c r="F2968" s="108" t="s">
        <v>12575</v>
      </c>
      <c r="G2968" s="108" t="s">
        <v>12576</v>
      </c>
      <c r="H2968" s="108" t="s">
        <v>12577</v>
      </c>
    </row>
    <row r="2969" spans="1:8" x14ac:dyDescent="0.3">
      <c r="A2969" s="108" t="s">
        <v>12578</v>
      </c>
      <c r="B2969" s="108" t="s">
        <v>967</v>
      </c>
      <c r="C2969" s="108" t="s">
        <v>11863</v>
      </c>
      <c r="D2969" s="108" t="s">
        <v>1880</v>
      </c>
      <c r="E2969" s="108" t="s">
        <v>970</v>
      </c>
      <c r="F2969" s="108" t="s">
        <v>12579</v>
      </c>
      <c r="G2969" s="108" t="s">
        <v>12580</v>
      </c>
      <c r="H2969" s="108" t="s">
        <v>12581</v>
      </c>
    </row>
    <row r="2970" spans="1:8" x14ac:dyDescent="0.3">
      <c r="A2970" s="108" t="s">
        <v>12582</v>
      </c>
      <c r="B2970" s="108" t="s">
        <v>967</v>
      </c>
      <c r="C2970" s="108" t="s">
        <v>11863</v>
      </c>
      <c r="D2970" s="108" t="s">
        <v>1880</v>
      </c>
      <c r="E2970" s="108" t="s">
        <v>970</v>
      </c>
      <c r="F2970" s="108" t="s">
        <v>12583</v>
      </c>
      <c r="G2970" s="108" t="s">
        <v>12584</v>
      </c>
      <c r="H2970" s="108" t="s">
        <v>12585</v>
      </c>
    </row>
    <row r="2971" spans="1:8" x14ac:dyDescent="0.3">
      <c r="A2971" s="108" t="s">
        <v>12586</v>
      </c>
      <c r="B2971" s="108" t="s">
        <v>967</v>
      </c>
      <c r="C2971" s="108" t="s">
        <v>11863</v>
      </c>
      <c r="D2971" s="108" t="s">
        <v>1880</v>
      </c>
      <c r="E2971" s="108" t="s">
        <v>970</v>
      </c>
      <c r="F2971" s="108" t="s">
        <v>12587</v>
      </c>
      <c r="G2971" s="108" t="s">
        <v>12588</v>
      </c>
      <c r="H2971" s="108" t="s">
        <v>12589</v>
      </c>
    </row>
    <row r="2972" spans="1:8" x14ac:dyDescent="0.3">
      <c r="A2972" s="108" t="s">
        <v>12590</v>
      </c>
      <c r="B2972" s="108" t="s">
        <v>967</v>
      </c>
      <c r="C2972" s="108" t="s">
        <v>11863</v>
      </c>
      <c r="D2972" s="108" t="s">
        <v>1880</v>
      </c>
      <c r="E2972" s="108" t="s">
        <v>970</v>
      </c>
      <c r="F2972" s="108" t="s">
        <v>12591</v>
      </c>
      <c r="G2972" s="108" t="s">
        <v>12592</v>
      </c>
      <c r="H2972" s="108" t="s">
        <v>12593</v>
      </c>
    </row>
    <row r="2973" spans="1:8" x14ac:dyDescent="0.3">
      <c r="A2973" s="108" t="s">
        <v>12594</v>
      </c>
      <c r="B2973" s="108" t="s">
        <v>967</v>
      </c>
      <c r="C2973" s="108" t="s">
        <v>11863</v>
      </c>
      <c r="D2973" s="108" t="s">
        <v>1880</v>
      </c>
      <c r="E2973" s="108" t="s">
        <v>970</v>
      </c>
      <c r="F2973" s="108" t="s">
        <v>12595</v>
      </c>
      <c r="G2973" s="108" t="s">
        <v>12596</v>
      </c>
      <c r="H2973" s="108" t="s">
        <v>12597</v>
      </c>
    </row>
    <row r="2974" spans="1:8" x14ac:dyDescent="0.3">
      <c r="A2974" s="108" t="s">
        <v>12598</v>
      </c>
      <c r="B2974" s="108" t="s">
        <v>967</v>
      </c>
      <c r="C2974" s="108" t="s">
        <v>11863</v>
      </c>
      <c r="D2974" s="108" t="s">
        <v>1880</v>
      </c>
      <c r="E2974" s="108" t="s">
        <v>970</v>
      </c>
      <c r="F2974" s="108" t="s">
        <v>12599</v>
      </c>
      <c r="G2974" s="108" t="s">
        <v>12600</v>
      </c>
      <c r="H2974" s="108" t="s">
        <v>12601</v>
      </c>
    </row>
    <row r="2975" spans="1:8" x14ac:dyDescent="0.3">
      <c r="A2975" s="108" t="s">
        <v>12602</v>
      </c>
      <c r="B2975" s="108" t="s">
        <v>967</v>
      </c>
      <c r="C2975" s="108" t="s">
        <v>11863</v>
      </c>
      <c r="D2975" s="108" t="s">
        <v>1880</v>
      </c>
      <c r="E2975" s="108" t="s">
        <v>970</v>
      </c>
      <c r="F2975" s="108" t="s">
        <v>12603</v>
      </c>
      <c r="G2975" s="108" t="s">
        <v>12604</v>
      </c>
      <c r="H2975" s="108" t="s">
        <v>12605</v>
      </c>
    </row>
    <row r="2976" spans="1:8" x14ac:dyDescent="0.3">
      <c r="A2976" s="108" t="s">
        <v>12606</v>
      </c>
      <c r="B2976" s="108" t="s">
        <v>967</v>
      </c>
      <c r="C2976" s="108" t="s">
        <v>11863</v>
      </c>
      <c r="D2976" s="108" t="s">
        <v>1880</v>
      </c>
      <c r="E2976" s="108" t="s">
        <v>970</v>
      </c>
      <c r="F2976" s="108" t="s">
        <v>12607</v>
      </c>
      <c r="G2976" s="108" t="s">
        <v>12608</v>
      </c>
      <c r="H2976" s="108" t="s">
        <v>12609</v>
      </c>
    </row>
    <row r="2977" spans="1:8" x14ac:dyDescent="0.3">
      <c r="A2977" s="108" t="s">
        <v>12610</v>
      </c>
      <c r="B2977" s="108" t="s">
        <v>967</v>
      </c>
      <c r="C2977" s="108" t="s">
        <v>11863</v>
      </c>
      <c r="D2977" s="108" t="s">
        <v>1880</v>
      </c>
      <c r="E2977" s="108" t="s">
        <v>970</v>
      </c>
      <c r="F2977" s="108" t="s">
        <v>12611</v>
      </c>
      <c r="G2977" s="108" t="s">
        <v>12612</v>
      </c>
      <c r="H2977" s="108" t="s">
        <v>12613</v>
      </c>
    </row>
    <row r="2978" spans="1:8" x14ac:dyDescent="0.3">
      <c r="A2978" s="108" t="s">
        <v>12614</v>
      </c>
      <c r="B2978" s="108" t="s">
        <v>967</v>
      </c>
      <c r="C2978" s="108" t="s">
        <v>11863</v>
      </c>
      <c r="D2978" s="108" t="s">
        <v>1880</v>
      </c>
      <c r="E2978" s="108" t="s">
        <v>970</v>
      </c>
      <c r="F2978" s="108" t="s">
        <v>12615</v>
      </c>
      <c r="G2978" s="108" t="s">
        <v>12616</v>
      </c>
      <c r="H2978" s="108" t="s">
        <v>12617</v>
      </c>
    </row>
    <row r="2979" spans="1:8" x14ac:dyDescent="0.3">
      <c r="A2979" s="108" t="s">
        <v>12618</v>
      </c>
      <c r="B2979" s="108" t="s">
        <v>967</v>
      </c>
      <c r="C2979" s="108" t="s">
        <v>11863</v>
      </c>
      <c r="D2979" s="108" t="s">
        <v>1880</v>
      </c>
      <c r="E2979" s="108" t="s">
        <v>970</v>
      </c>
      <c r="F2979" s="108" t="s">
        <v>12619</v>
      </c>
      <c r="G2979" s="108" t="s">
        <v>12620</v>
      </c>
      <c r="H2979" s="108" t="s">
        <v>12621</v>
      </c>
    </row>
    <row r="2980" spans="1:8" x14ac:dyDescent="0.3">
      <c r="A2980" s="108" t="s">
        <v>12622</v>
      </c>
      <c r="B2980" s="108" t="s">
        <v>967</v>
      </c>
      <c r="C2980" s="108" t="s">
        <v>11863</v>
      </c>
      <c r="D2980" s="108" t="s">
        <v>1880</v>
      </c>
      <c r="E2980" s="108" t="s">
        <v>970</v>
      </c>
      <c r="F2980" s="108" t="s">
        <v>12623</v>
      </c>
      <c r="G2980" s="108" t="s">
        <v>12624</v>
      </c>
      <c r="H2980" s="108" t="s">
        <v>12625</v>
      </c>
    </row>
    <row r="2981" spans="1:8" x14ac:dyDescent="0.3">
      <c r="A2981" s="108" t="s">
        <v>12626</v>
      </c>
      <c r="B2981" s="108" t="s">
        <v>967</v>
      </c>
      <c r="C2981" s="108" t="s">
        <v>11863</v>
      </c>
      <c r="D2981" s="108" t="s">
        <v>1880</v>
      </c>
      <c r="E2981" s="108" t="s">
        <v>970</v>
      </c>
      <c r="F2981" s="108" t="s">
        <v>12627</v>
      </c>
      <c r="G2981" s="108" t="s">
        <v>12628</v>
      </c>
      <c r="H2981" s="108" t="s">
        <v>12629</v>
      </c>
    </row>
    <row r="2982" spans="1:8" x14ac:dyDescent="0.3">
      <c r="A2982" s="108" t="s">
        <v>12630</v>
      </c>
      <c r="B2982" s="108" t="s">
        <v>967</v>
      </c>
      <c r="C2982" s="108" t="s">
        <v>11863</v>
      </c>
      <c r="D2982" s="108" t="s">
        <v>1880</v>
      </c>
      <c r="E2982" s="108" t="s">
        <v>970</v>
      </c>
      <c r="F2982" s="108" t="s">
        <v>12631</v>
      </c>
      <c r="G2982" s="108" t="s">
        <v>12632</v>
      </c>
      <c r="H2982" s="108" t="s">
        <v>12633</v>
      </c>
    </row>
    <row r="2983" spans="1:8" x14ac:dyDescent="0.3">
      <c r="A2983" s="108" t="s">
        <v>12634</v>
      </c>
      <c r="B2983" s="108" t="s">
        <v>967</v>
      </c>
      <c r="C2983" s="108" t="s">
        <v>11863</v>
      </c>
      <c r="D2983" s="108" t="s">
        <v>1880</v>
      </c>
      <c r="E2983" s="108" t="s">
        <v>970</v>
      </c>
      <c r="F2983" s="108" t="s">
        <v>12635</v>
      </c>
      <c r="G2983" s="108" t="s">
        <v>12636</v>
      </c>
      <c r="H2983" s="108" t="s">
        <v>12637</v>
      </c>
    </row>
    <row r="2984" spans="1:8" x14ac:dyDescent="0.3">
      <c r="A2984" s="108" t="s">
        <v>12638</v>
      </c>
      <c r="B2984" s="108" t="s">
        <v>967</v>
      </c>
      <c r="C2984" s="108" t="s">
        <v>11863</v>
      </c>
      <c r="D2984" s="108" t="s">
        <v>1880</v>
      </c>
      <c r="E2984" s="108" t="s">
        <v>970</v>
      </c>
      <c r="F2984" s="108" t="s">
        <v>12639</v>
      </c>
      <c r="G2984" s="108" t="s">
        <v>12640</v>
      </c>
      <c r="H2984" s="108" t="s">
        <v>12641</v>
      </c>
    </row>
    <row r="2985" spans="1:8" x14ac:dyDescent="0.3">
      <c r="A2985" s="108" t="s">
        <v>12642</v>
      </c>
      <c r="B2985" s="108" t="s">
        <v>967</v>
      </c>
      <c r="C2985" s="108" t="s">
        <v>11863</v>
      </c>
      <c r="D2985" s="108" t="s">
        <v>1880</v>
      </c>
      <c r="E2985" s="108" t="s">
        <v>970</v>
      </c>
      <c r="F2985" s="108" t="s">
        <v>12643</v>
      </c>
      <c r="G2985" s="108" t="s">
        <v>12644</v>
      </c>
      <c r="H2985" s="108" t="s">
        <v>12645</v>
      </c>
    </row>
    <row r="2986" spans="1:8" x14ac:dyDescent="0.3">
      <c r="A2986" s="108" t="s">
        <v>12646</v>
      </c>
      <c r="B2986" s="108" t="s">
        <v>967</v>
      </c>
      <c r="C2986" s="108" t="s">
        <v>11863</v>
      </c>
      <c r="D2986" s="108" t="s">
        <v>1880</v>
      </c>
      <c r="E2986" s="108" t="s">
        <v>970</v>
      </c>
      <c r="F2986" s="108" t="s">
        <v>12647</v>
      </c>
      <c r="G2986" s="108" t="s">
        <v>12648</v>
      </c>
      <c r="H2986" s="108" t="s">
        <v>12649</v>
      </c>
    </row>
    <row r="2987" spans="1:8" x14ac:dyDescent="0.3">
      <c r="A2987" s="108" t="s">
        <v>12650</v>
      </c>
      <c r="B2987" s="108" t="s">
        <v>967</v>
      </c>
      <c r="C2987" s="108" t="s">
        <v>11863</v>
      </c>
      <c r="D2987" s="108" t="s">
        <v>1880</v>
      </c>
      <c r="E2987" s="108" t="s">
        <v>970</v>
      </c>
      <c r="F2987" s="108" t="s">
        <v>12651</v>
      </c>
      <c r="G2987" s="108" t="s">
        <v>12652</v>
      </c>
      <c r="H2987" s="108" t="s">
        <v>12653</v>
      </c>
    </row>
    <row r="2988" spans="1:8" x14ac:dyDescent="0.3">
      <c r="A2988" s="108" t="s">
        <v>12654</v>
      </c>
      <c r="B2988" s="108" t="s">
        <v>967</v>
      </c>
      <c r="C2988" s="108" t="s">
        <v>11863</v>
      </c>
      <c r="D2988" s="108" t="s">
        <v>1880</v>
      </c>
      <c r="E2988" s="108" t="s">
        <v>970</v>
      </c>
      <c r="F2988" s="108" t="s">
        <v>12655</v>
      </c>
      <c r="G2988" s="108" t="s">
        <v>12656</v>
      </c>
      <c r="H2988" s="108" t="s">
        <v>12657</v>
      </c>
    </row>
    <row r="2989" spans="1:8" x14ac:dyDescent="0.3">
      <c r="A2989" s="108" t="s">
        <v>12658</v>
      </c>
      <c r="B2989" s="108" t="s">
        <v>967</v>
      </c>
      <c r="C2989" s="108" t="s">
        <v>11863</v>
      </c>
      <c r="D2989" s="108" t="s">
        <v>1880</v>
      </c>
      <c r="E2989" s="108" t="s">
        <v>970</v>
      </c>
      <c r="F2989" s="108" t="s">
        <v>12659</v>
      </c>
      <c r="G2989" s="108" t="s">
        <v>12660</v>
      </c>
      <c r="H2989" s="108" t="s">
        <v>12661</v>
      </c>
    </row>
    <row r="2990" spans="1:8" x14ac:dyDescent="0.3">
      <c r="A2990" s="108" t="s">
        <v>12662</v>
      </c>
      <c r="B2990" s="108" t="s">
        <v>967</v>
      </c>
      <c r="C2990" s="108" t="s">
        <v>11863</v>
      </c>
      <c r="D2990" s="108" t="s">
        <v>1880</v>
      </c>
      <c r="E2990" s="108" t="s">
        <v>970</v>
      </c>
      <c r="F2990" s="108" t="s">
        <v>12663</v>
      </c>
      <c r="G2990" s="108" t="s">
        <v>12664</v>
      </c>
      <c r="H2990" s="108" t="s">
        <v>12665</v>
      </c>
    </row>
    <row r="2991" spans="1:8" x14ac:dyDescent="0.3">
      <c r="A2991" s="108" t="s">
        <v>12666</v>
      </c>
      <c r="B2991" s="108" t="s">
        <v>967</v>
      </c>
      <c r="C2991" s="108" t="s">
        <v>11863</v>
      </c>
      <c r="D2991" s="108" t="s">
        <v>1880</v>
      </c>
      <c r="E2991" s="108" t="s">
        <v>970</v>
      </c>
      <c r="F2991" s="108" t="s">
        <v>12667</v>
      </c>
      <c r="G2991" s="108" t="s">
        <v>12668</v>
      </c>
      <c r="H2991" s="108" t="s">
        <v>12669</v>
      </c>
    </row>
    <row r="2992" spans="1:8" x14ac:dyDescent="0.3">
      <c r="A2992" s="108" t="s">
        <v>12670</v>
      </c>
      <c r="B2992" s="108" t="s">
        <v>967</v>
      </c>
      <c r="C2992" s="108" t="s">
        <v>11863</v>
      </c>
      <c r="D2992" s="108" t="s">
        <v>1880</v>
      </c>
      <c r="E2992" s="108" t="s">
        <v>970</v>
      </c>
      <c r="F2992" s="108" t="s">
        <v>12671</v>
      </c>
      <c r="G2992" s="108" t="s">
        <v>12672</v>
      </c>
      <c r="H2992" s="108" t="s">
        <v>12673</v>
      </c>
    </row>
    <row r="2993" spans="1:8" x14ac:dyDescent="0.3">
      <c r="A2993" s="108" t="s">
        <v>12674</v>
      </c>
      <c r="B2993" s="108" t="s">
        <v>967</v>
      </c>
      <c r="C2993" s="108" t="s">
        <v>11863</v>
      </c>
      <c r="D2993" s="108" t="s">
        <v>1880</v>
      </c>
      <c r="E2993" s="108" t="s">
        <v>970</v>
      </c>
      <c r="F2993" s="108" t="s">
        <v>12675</v>
      </c>
      <c r="G2993" s="108" t="s">
        <v>12676</v>
      </c>
      <c r="H2993" s="108" t="s">
        <v>12677</v>
      </c>
    </row>
    <row r="2994" spans="1:8" x14ac:dyDescent="0.3">
      <c r="A2994" s="108" t="s">
        <v>12678</v>
      </c>
      <c r="B2994" s="108" t="s">
        <v>967</v>
      </c>
      <c r="C2994" s="108" t="s">
        <v>11863</v>
      </c>
      <c r="D2994" s="108" t="s">
        <v>1880</v>
      </c>
      <c r="E2994" s="108" t="s">
        <v>970</v>
      </c>
      <c r="F2994" s="108" t="s">
        <v>12679</v>
      </c>
      <c r="G2994" s="108" t="s">
        <v>12680</v>
      </c>
      <c r="H2994" s="108" t="s">
        <v>12681</v>
      </c>
    </row>
    <row r="2995" spans="1:8" x14ac:dyDescent="0.3">
      <c r="A2995" s="108" t="s">
        <v>12682</v>
      </c>
      <c r="B2995" s="108" t="s">
        <v>967</v>
      </c>
      <c r="C2995" s="108" t="s">
        <v>11863</v>
      </c>
      <c r="D2995" s="108" t="s">
        <v>1880</v>
      </c>
      <c r="E2995" s="108" t="s">
        <v>970</v>
      </c>
      <c r="F2995" s="108" t="s">
        <v>12683</v>
      </c>
      <c r="G2995" s="108" t="s">
        <v>12684</v>
      </c>
      <c r="H2995" s="108" t="s">
        <v>12685</v>
      </c>
    </row>
    <row r="2996" spans="1:8" x14ac:dyDescent="0.3">
      <c r="A2996" s="108" t="s">
        <v>12686</v>
      </c>
      <c r="B2996" s="108" t="s">
        <v>967</v>
      </c>
      <c r="C2996" s="108" t="s">
        <v>11863</v>
      </c>
      <c r="D2996" s="108" t="s">
        <v>1880</v>
      </c>
      <c r="E2996" s="108" t="s">
        <v>970</v>
      </c>
      <c r="F2996" s="108" t="s">
        <v>12687</v>
      </c>
      <c r="G2996" s="108" t="s">
        <v>12688</v>
      </c>
      <c r="H2996" s="108" t="s">
        <v>12689</v>
      </c>
    </row>
    <row r="2997" spans="1:8" x14ac:dyDescent="0.3">
      <c r="A2997" s="108" t="s">
        <v>12690</v>
      </c>
      <c r="B2997" s="108" t="s">
        <v>967</v>
      </c>
      <c r="C2997" s="108" t="s">
        <v>11863</v>
      </c>
      <c r="D2997" s="108" t="s">
        <v>1880</v>
      </c>
      <c r="E2997" s="108" t="s">
        <v>970</v>
      </c>
      <c r="F2997" s="108" t="s">
        <v>12691</v>
      </c>
      <c r="G2997" s="108" t="s">
        <v>12692</v>
      </c>
      <c r="H2997" s="108" t="s">
        <v>12693</v>
      </c>
    </row>
    <row r="2998" spans="1:8" x14ac:dyDescent="0.3">
      <c r="A2998" s="108" t="s">
        <v>12694</v>
      </c>
      <c r="B2998" s="108" t="s">
        <v>967</v>
      </c>
      <c r="C2998" s="108" t="s">
        <v>11863</v>
      </c>
      <c r="D2998" s="108" t="s">
        <v>1880</v>
      </c>
      <c r="E2998" s="108" t="s">
        <v>970</v>
      </c>
      <c r="F2998" s="108" t="s">
        <v>12695</v>
      </c>
      <c r="G2998" s="108" t="s">
        <v>12696</v>
      </c>
      <c r="H2998" s="108" t="s">
        <v>11946</v>
      </c>
    </row>
    <row r="2999" spans="1:8" x14ac:dyDescent="0.3">
      <c r="A2999" s="108" t="s">
        <v>12697</v>
      </c>
      <c r="B2999" s="108" t="s">
        <v>967</v>
      </c>
      <c r="C2999" s="108" t="s">
        <v>11863</v>
      </c>
      <c r="D2999" s="108" t="s">
        <v>1880</v>
      </c>
      <c r="E2999" s="108" t="s">
        <v>970</v>
      </c>
      <c r="F2999" s="108" t="s">
        <v>8292</v>
      </c>
      <c r="G2999" s="108" t="s">
        <v>12698</v>
      </c>
      <c r="H2999" s="108" t="s">
        <v>12699</v>
      </c>
    </row>
    <row r="3000" spans="1:8" x14ac:dyDescent="0.3">
      <c r="A3000" s="108" t="s">
        <v>12700</v>
      </c>
      <c r="B3000" s="108" t="s">
        <v>967</v>
      </c>
      <c r="C3000" s="108" t="s">
        <v>11863</v>
      </c>
      <c r="D3000" s="108" t="s">
        <v>1880</v>
      </c>
      <c r="E3000" s="108" t="s">
        <v>970</v>
      </c>
      <c r="F3000" s="108" t="s">
        <v>12701</v>
      </c>
      <c r="G3000" s="108" t="s">
        <v>12702</v>
      </c>
      <c r="H3000" s="108" t="s">
        <v>12703</v>
      </c>
    </row>
    <row r="3001" spans="1:8" x14ac:dyDescent="0.3">
      <c r="A3001" s="108" t="s">
        <v>12704</v>
      </c>
      <c r="B3001" s="108" t="s">
        <v>967</v>
      </c>
      <c r="C3001" s="108" t="s">
        <v>11863</v>
      </c>
      <c r="D3001" s="108" t="s">
        <v>1880</v>
      </c>
      <c r="E3001" s="108" t="s">
        <v>970</v>
      </c>
      <c r="F3001" s="108" t="s">
        <v>12705</v>
      </c>
      <c r="G3001" s="108" t="s">
        <v>12706</v>
      </c>
      <c r="H3001" s="108" t="s">
        <v>12707</v>
      </c>
    </row>
    <row r="3002" spans="1:8" x14ac:dyDescent="0.3">
      <c r="A3002" s="108" t="s">
        <v>12708</v>
      </c>
      <c r="B3002" s="108" t="s">
        <v>967</v>
      </c>
      <c r="C3002" s="108" t="s">
        <v>11863</v>
      </c>
      <c r="D3002" s="108" t="s">
        <v>1880</v>
      </c>
      <c r="E3002" s="108" t="s">
        <v>970</v>
      </c>
      <c r="F3002" s="108" t="s">
        <v>12709</v>
      </c>
      <c r="G3002" s="108" t="s">
        <v>12710</v>
      </c>
      <c r="H3002" s="108" t="s">
        <v>12711</v>
      </c>
    </row>
    <row r="3003" spans="1:8" x14ac:dyDescent="0.3">
      <c r="A3003" s="108" t="s">
        <v>12712</v>
      </c>
      <c r="B3003" s="108" t="s">
        <v>967</v>
      </c>
      <c r="C3003" s="108" t="s">
        <v>11863</v>
      </c>
      <c r="D3003" s="108" t="s">
        <v>1880</v>
      </c>
      <c r="E3003" s="108" t="s">
        <v>970</v>
      </c>
      <c r="F3003" s="108" t="s">
        <v>12713</v>
      </c>
      <c r="G3003" s="108" t="s">
        <v>12714</v>
      </c>
      <c r="H3003" s="108" t="s">
        <v>12715</v>
      </c>
    </row>
    <row r="3004" spans="1:8" x14ac:dyDescent="0.3">
      <c r="A3004" s="108" t="s">
        <v>12716</v>
      </c>
      <c r="B3004" s="108" t="s">
        <v>967</v>
      </c>
      <c r="C3004" s="108" t="s">
        <v>11863</v>
      </c>
      <c r="D3004" s="108" t="s">
        <v>1880</v>
      </c>
      <c r="E3004" s="108" t="s">
        <v>970</v>
      </c>
      <c r="F3004" s="108" t="s">
        <v>12717</v>
      </c>
      <c r="G3004" s="108" t="s">
        <v>12718</v>
      </c>
      <c r="H3004" s="108" t="s">
        <v>12719</v>
      </c>
    </row>
    <row r="3005" spans="1:8" x14ac:dyDescent="0.3">
      <c r="A3005" s="108" t="s">
        <v>12720</v>
      </c>
      <c r="B3005" s="108" t="s">
        <v>967</v>
      </c>
      <c r="C3005" s="108" t="s">
        <v>11863</v>
      </c>
      <c r="D3005" s="108" t="s">
        <v>1880</v>
      </c>
      <c r="E3005" s="108" t="s">
        <v>970</v>
      </c>
      <c r="F3005" s="108" t="s">
        <v>12721</v>
      </c>
      <c r="G3005" s="108" t="s">
        <v>12722</v>
      </c>
      <c r="H3005" s="108" t="s">
        <v>12723</v>
      </c>
    </row>
    <row r="3006" spans="1:8" x14ac:dyDescent="0.3">
      <c r="A3006" s="108" t="s">
        <v>12724</v>
      </c>
      <c r="B3006" s="108" t="s">
        <v>967</v>
      </c>
      <c r="C3006" s="108" t="s">
        <v>11863</v>
      </c>
      <c r="D3006" s="108" t="s">
        <v>1880</v>
      </c>
      <c r="E3006" s="108" t="s">
        <v>970</v>
      </c>
      <c r="F3006" s="108" t="s">
        <v>12725</v>
      </c>
      <c r="G3006" s="108" t="s">
        <v>12726</v>
      </c>
      <c r="H3006" s="108" t="s">
        <v>12727</v>
      </c>
    </row>
    <row r="3007" spans="1:8" x14ac:dyDescent="0.3">
      <c r="A3007" s="108" t="s">
        <v>12728</v>
      </c>
      <c r="B3007" s="108" t="s">
        <v>967</v>
      </c>
      <c r="C3007" s="108" t="s">
        <v>11863</v>
      </c>
      <c r="D3007" s="108" t="s">
        <v>1880</v>
      </c>
      <c r="E3007" s="108" t="s">
        <v>1123</v>
      </c>
      <c r="F3007" s="108" t="s">
        <v>12729</v>
      </c>
      <c r="G3007" s="108" t="s">
        <v>12730</v>
      </c>
      <c r="H3007" s="108" t="s">
        <v>12731</v>
      </c>
    </row>
    <row r="3008" spans="1:8" x14ac:dyDescent="0.3">
      <c r="A3008" s="108" t="s">
        <v>12732</v>
      </c>
      <c r="B3008" s="108" t="s">
        <v>967</v>
      </c>
      <c r="C3008" s="108" t="s">
        <v>11863</v>
      </c>
      <c r="D3008" s="108" t="s">
        <v>1880</v>
      </c>
      <c r="E3008" s="108" t="s">
        <v>970</v>
      </c>
      <c r="F3008" s="108" t="s">
        <v>12733</v>
      </c>
      <c r="G3008" s="108" t="s">
        <v>12734</v>
      </c>
      <c r="H3008" s="108" t="s">
        <v>12735</v>
      </c>
    </row>
    <row r="3009" spans="1:8" x14ac:dyDescent="0.3">
      <c r="A3009" s="108" t="s">
        <v>12736</v>
      </c>
      <c r="B3009" s="108" t="s">
        <v>967</v>
      </c>
      <c r="C3009" s="108" t="s">
        <v>11863</v>
      </c>
      <c r="D3009" s="108" t="s">
        <v>1880</v>
      </c>
      <c r="E3009" s="108" t="s">
        <v>970</v>
      </c>
      <c r="F3009" s="108" t="s">
        <v>12737</v>
      </c>
      <c r="G3009" s="108" t="s">
        <v>12738</v>
      </c>
      <c r="H3009" s="108" t="s">
        <v>12739</v>
      </c>
    </row>
    <row r="3010" spans="1:8" x14ac:dyDescent="0.3">
      <c r="A3010" s="108" t="s">
        <v>12740</v>
      </c>
      <c r="B3010" s="108" t="s">
        <v>967</v>
      </c>
      <c r="C3010" s="108" t="s">
        <v>11863</v>
      </c>
      <c r="D3010" s="108" t="s">
        <v>1880</v>
      </c>
      <c r="E3010" s="108" t="s">
        <v>970</v>
      </c>
      <c r="F3010" s="108" t="s">
        <v>8110</v>
      </c>
      <c r="G3010" s="108" t="s">
        <v>12741</v>
      </c>
      <c r="H3010" s="108" t="s">
        <v>12742</v>
      </c>
    </row>
    <row r="3011" spans="1:8" x14ac:dyDescent="0.3">
      <c r="A3011" s="108" t="s">
        <v>12743</v>
      </c>
      <c r="B3011" s="108" t="s">
        <v>967</v>
      </c>
      <c r="C3011" s="108" t="s">
        <v>11863</v>
      </c>
      <c r="D3011" s="108" t="s">
        <v>1880</v>
      </c>
      <c r="E3011" s="108" t="s">
        <v>970</v>
      </c>
      <c r="F3011" s="108" t="s">
        <v>12744</v>
      </c>
      <c r="G3011" s="108" t="s">
        <v>12745</v>
      </c>
      <c r="H3011" s="108" t="s">
        <v>12746</v>
      </c>
    </row>
    <row r="3012" spans="1:8" x14ac:dyDescent="0.3">
      <c r="A3012" s="108" t="s">
        <v>12747</v>
      </c>
      <c r="B3012" s="108" t="s">
        <v>967</v>
      </c>
      <c r="C3012" s="108" t="s">
        <v>11863</v>
      </c>
      <c r="D3012" s="108" t="s">
        <v>1880</v>
      </c>
      <c r="E3012" s="108" t="s">
        <v>970</v>
      </c>
      <c r="F3012" s="108" t="s">
        <v>12748</v>
      </c>
      <c r="G3012" s="108" t="s">
        <v>12749</v>
      </c>
      <c r="H3012" s="108" t="s">
        <v>12750</v>
      </c>
    </row>
    <row r="3013" spans="1:8" x14ac:dyDescent="0.3">
      <c r="A3013" s="108" t="s">
        <v>12751</v>
      </c>
      <c r="B3013" s="108" t="s">
        <v>967</v>
      </c>
      <c r="C3013" s="108" t="s">
        <v>11863</v>
      </c>
      <c r="D3013" s="108" t="s">
        <v>1880</v>
      </c>
      <c r="E3013" s="108" t="s">
        <v>970</v>
      </c>
      <c r="F3013" s="108" t="s">
        <v>12752</v>
      </c>
      <c r="G3013" s="108" t="s">
        <v>12753</v>
      </c>
      <c r="H3013" s="108" t="s">
        <v>12754</v>
      </c>
    </row>
    <row r="3014" spans="1:8" x14ac:dyDescent="0.3">
      <c r="A3014" s="108" t="s">
        <v>12755</v>
      </c>
      <c r="B3014" s="108" t="s">
        <v>967</v>
      </c>
      <c r="C3014" s="108" t="s">
        <v>11863</v>
      </c>
      <c r="D3014" s="108" t="s">
        <v>1880</v>
      </c>
      <c r="E3014" s="108" t="s">
        <v>970</v>
      </c>
      <c r="F3014" s="108" t="s">
        <v>12756</v>
      </c>
      <c r="G3014" s="108" t="s">
        <v>12757</v>
      </c>
      <c r="H3014" s="108" t="s">
        <v>12758</v>
      </c>
    </row>
    <row r="3015" spans="1:8" x14ac:dyDescent="0.3">
      <c r="A3015" s="108" t="s">
        <v>12759</v>
      </c>
      <c r="B3015" s="108" t="s">
        <v>967</v>
      </c>
      <c r="C3015" s="108" t="s">
        <v>11863</v>
      </c>
      <c r="D3015" s="108" t="s">
        <v>1880</v>
      </c>
      <c r="E3015" s="108" t="s">
        <v>2445</v>
      </c>
      <c r="F3015" s="108" t="s">
        <v>12760</v>
      </c>
      <c r="G3015" s="108" t="s">
        <v>12761</v>
      </c>
      <c r="H3015" s="108" t="s">
        <v>12762</v>
      </c>
    </row>
    <row r="3016" spans="1:8" x14ac:dyDescent="0.3">
      <c r="A3016" s="108" t="s">
        <v>12763</v>
      </c>
      <c r="B3016" s="108" t="s">
        <v>967</v>
      </c>
      <c r="C3016" s="108" t="s">
        <v>12764</v>
      </c>
      <c r="D3016" s="108" t="s">
        <v>969</v>
      </c>
      <c r="E3016" s="108" t="s">
        <v>970</v>
      </c>
      <c r="F3016" s="108" t="s">
        <v>12765</v>
      </c>
      <c r="G3016" s="108" t="s">
        <v>12766</v>
      </c>
      <c r="H3016" s="108" t="s">
        <v>12767</v>
      </c>
    </row>
    <row r="3017" spans="1:8" x14ac:dyDescent="0.3">
      <c r="A3017" s="108" t="s">
        <v>12768</v>
      </c>
      <c r="B3017" s="108" t="s">
        <v>967</v>
      </c>
      <c r="C3017" s="108" t="s">
        <v>12764</v>
      </c>
      <c r="D3017" s="108" t="s">
        <v>969</v>
      </c>
      <c r="E3017" s="108" t="s">
        <v>970</v>
      </c>
      <c r="F3017" s="108" t="s">
        <v>12769</v>
      </c>
      <c r="G3017" s="108" t="s">
        <v>12770</v>
      </c>
      <c r="H3017" s="108" t="s">
        <v>12771</v>
      </c>
    </row>
    <row r="3018" spans="1:8" x14ac:dyDescent="0.3">
      <c r="A3018" s="108" t="s">
        <v>12772</v>
      </c>
      <c r="B3018" s="108" t="s">
        <v>967</v>
      </c>
      <c r="C3018" s="108" t="s">
        <v>12764</v>
      </c>
      <c r="D3018" s="108" t="s">
        <v>969</v>
      </c>
      <c r="E3018" s="108" t="s">
        <v>970</v>
      </c>
      <c r="F3018" s="108" t="s">
        <v>12773</v>
      </c>
      <c r="G3018" s="108" t="s">
        <v>12774</v>
      </c>
      <c r="H3018" s="108" t="s">
        <v>12775</v>
      </c>
    </row>
    <row r="3019" spans="1:8" x14ac:dyDescent="0.3">
      <c r="A3019" s="108" t="s">
        <v>12776</v>
      </c>
      <c r="B3019" s="108" t="s">
        <v>967</v>
      </c>
      <c r="C3019" s="108" t="s">
        <v>12764</v>
      </c>
      <c r="D3019" s="108" t="s">
        <v>969</v>
      </c>
      <c r="E3019" s="108" t="s">
        <v>970</v>
      </c>
      <c r="F3019" s="108" t="s">
        <v>12777</v>
      </c>
      <c r="G3019" s="108" t="s">
        <v>12778</v>
      </c>
      <c r="H3019" s="108" t="s">
        <v>12779</v>
      </c>
    </row>
    <row r="3020" spans="1:8" x14ac:dyDescent="0.3">
      <c r="A3020" s="108" t="s">
        <v>12780</v>
      </c>
      <c r="B3020" s="108" t="s">
        <v>967</v>
      </c>
      <c r="C3020" s="108" t="s">
        <v>12764</v>
      </c>
      <c r="D3020" s="108" t="s">
        <v>969</v>
      </c>
      <c r="E3020" s="108" t="s">
        <v>970</v>
      </c>
      <c r="F3020" s="108" t="s">
        <v>12781</v>
      </c>
      <c r="G3020" s="108" t="s">
        <v>12782</v>
      </c>
      <c r="H3020" s="108" t="s">
        <v>12783</v>
      </c>
    </row>
    <row r="3021" spans="1:8" x14ac:dyDescent="0.3">
      <c r="A3021" s="108" t="s">
        <v>12784</v>
      </c>
      <c r="B3021" s="108" t="s">
        <v>967</v>
      </c>
      <c r="C3021" s="108" t="s">
        <v>12764</v>
      </c>
      <c r="D3021" s="108" t="s">
        <v>969</v>
      </c>
      <c r="E3021" s="108" t="s">
        <v>970</v>
      </c>
      <c r="F3021" s="108" t="s">
        <v>12785</v>
      </c>
      <c r="G3021" s="108" t="s">
        <v>12786</v>
      </c>
      <c r="H3021" s="108" t="s">
        <v>12787</v>
      </c>
    </row>
    <row r="3022" spans="1:8" x14ac:dyDescent="0.3">
      <c r="A3022" s="108" t="s">
        <v>12788</v>
      </c>
      <c r="B3022" s="108" t="s">
        <v>967</v>
      </c>
      <c r="C3022" s="108" t="s">
        <v>12764</v>
      </c>
      <c r="D3022" s="108" t="s">
        <v>969</v>
      </c>
      <c r="E3022" s="108" t="s">
        <v>970</v>
      </c>
      <c r="F3022" s="108" t="s">
        <v>12789</v>
      </c>
      <c r="G3022" s="108" t="s">
        <v>12790</v>
      </c>
      <c r="H3022" s="108" t="s">
        <v>12791</v>
      </c>
    </row>
    <row r="3023" spans="1:8" x14ac:dyDescent="0.3">
      <c r="A3023" s="108" t="s">
        <v>12792</v>
      </c>
      <c r="B3023" s="108" t="s">
        <v>967</v>
      </c>
      <c r="C3023" s="108" t="s">
        <v>12764</v>
      </c>
      <c r="D3023" s="108" t="s">
        <v>969</v>
      </c>
      <c r="E3023" s="108" t="s">
        <v>970</v>
      </c>
      <c r="F3023" s="108" t="s">
        <v>12793</v>
      </c>
      <c r="G3023" s="108" t="s">
        <v>12794</v>
      </c>
      <c r="H3023" s="108" t="s">
        <v>12795</v>
      </c>
    </row>
    <row r="3024" spans="1:8" x14ac:dyDescent="0.3">
      <c r="A3024" s="108" t="s">
        <v>12796</v>
      </c>
      <c r="B3024" s="108" t="s">
        <v>967</v>
      </c>
      <c r="C3024" s="108" t="s">
        <v>12764</v>
      </c>
      <c r="D3024" s="108" t="s">
        <v>969</v>
      </c>
      <c r="E3024" s="108" t="s">
        <v>970</v>
      </c>
      <c r="F3024" s="108" t="s">
        <v>12797</v>
      </c>
      <c r="G3024" s="108" t="s">
        <v>12798</v>
      </c>
      <c r="H3024" s="108" t="s">
        <v>12799</v>
      </c>
    </row>
    <row r="3025" spans="1:8" x14ac:dyDescent="0.3">
      <c r="A3025" s="108" t="s">
        <v>12800</v>
      </c>
      <c r="B3025" s="108" t="s">
        <v>967</v>
      </c>
      <c r="C3025" s="108" t="s">
        <v>12764</v>
      </c>
      <c r="D3025" s="108" t="s">
        <v>969</v>
      </c>
      <c r="E3025" s="108" t="s">
        <v>970</v>
      </c>
      <c r="F3025" s="108" t="s">
        <v>12801</v>
      </c>
      <c r="G3025" s="108" t="s">
        <v>12802</v>
      </c>
      <c r="H3025" s="108" t="s">
        <v>12803</v>
      </c>
    </row>
    <row r="3026" spans="1:8" x14ac:dyDescent="0.3">
      <c r="A3026" s="108" t="s">
        <v>12804</v>
      </c>
      <c r="B3026" s="108" t="s">
        <v>967</v>
      </c>
      <c r="C3026" s="108" t="s">
        <v>12764</v>
      </c>
      <c r="D3026" s="108" t="s">
        <v>969</v>
      </c>
      <c r="E3026" s="108" t="s">
        <v>970</v>
      </c>
      <c r="F3026" s="108" t="s">
        <v>12805</v>
      </c>
      <c r="G3026" s="108" t="s">
        <v>12806</v>
      </c>
      <c r="H3026" s="108" t="s">
        <v>12807</v>
      </c>
    </row>
    <row r="3027" spans="1:8" x14ac:dyDescent="0.3">
      <c r="A3027" s="108" t="s">
        <v>12808</v>
      </c>
      <c r="B3027" s="108" t="s">
        <v>967</v>
      </c>
      <c r="C3027" s="108" t="s">
        <v>12764</v>
      </c>
      <c r="D3027" s="108" t="s">
        <v>969</v>
      </c>
      <c r="E3027" s="108" t="s">
        <v>970</v>
      </c>
      <c r="F3027" s="108" t="s">
        <v>12809</v>
      </c>
      <c r="G3027" s="108" t="s">
        <v>12810</v>
      </c>
      <c r="H3027" s="108" t="s">
        <v>12811</v>
      </c>
    </row>
    <row r="3028" spans="1:8" x14ac:dyDescent="0.3">
      <c r="A3028" s="108" t="s">
        <v>12812</v>
      </c>
      <c r="B3028" s="108" t="s">
        <v>967</v>
      </c>
      <c r="C3028" s="108" t="s">
        <v>12764</v>
      </c>
      <c r="D3028" s="108" t="s">
        <v>969</v>
      </c>
      <c r="E3028" s="108" t="s">
        <v>970</v>
      </c>
      <c r="F3028" s="108" t="s">
        <v>12813</v>
      </c>
      <c r="G3028" s="108" t="s">
        <v>12814</v>
      </c>
      <c r="H3028" s="108" t="s">
        <v>12815</v>
      </c>
    </row>
    <row r="3029" spans="1:8" x14ac:dyDescent="0.3">
      <c r="A3029" s="108" t="s">
        <v>12816</v>
      </c>
      <c r="B3029" s="108" t="s">
        <v>967</v>
      </c>
      <c r="C3029" s="108" t="s">
        <v>12764</v>
      </c>
      <c r="D3029" s="108" t="s">
        <v>969</v>
      </c>
      <c r="E3029" s="108" t="s">
        <v>970</v>
      </c>
      <c r="F3029" s="108" t="s">
        <v>12817</v>
      </c>
      <c r="G3029" s="108" t="s">
        <v>12818</v>
      </c>
      <c r="H3029" s="108" t="s">
        <v>12819</v>
      </c>
    </row>
    <row r="3030" spans="1:8" x14ac:dyDescent="0.3">
      <c r="A3030" s="108" t="s">
        <v>12820</v>
      </c>
      <c r="B3030" s="108" t="s">
        <v>967</v>
      </c>
      <c r="C3030" s="108" t="s">
        <v>12764</v>
      </c>
      <c r="D3030" s="108" t="s">
        <v>969</v>
      </c>
      <c r="E3030" s="108" t="s">
        <v>970</v>
      </c>
      <c r="F3030" s="108" t="s">
        <v>12821</v>
      </c>
      <c r="G3030" s="108" t="s">
        <v>12822</v>
      </c>
      <c r="H3030" s="108" t="s">
        <v>12823</v>
      </c>
    </row>
    <row r="3031" spans="1:8" x14ac:dyDescent="0.3">
      <c r="A3031" s="108" t="s">
        <v>12824</v>
      </c>
      <c r="B3031" s="108" t="s">
        <v>967</v>
      </c>
      <c r="C3031" s="108" t="s">
        <v>12764</v>
      </c>
      <c r="D3031" s="108" t="s">
        <v>969</v>
      </c>
      <c r="E3031" s="108" t="s">
        <v>970</v>
      </c>
      <c r="F3031" s="108" t="s">
        <v>12825</v>
      </c>
      <c r="G3031" s="108" t="s">
        <v>12826</v>
      </c>
      <c r="H3031" s="108" t="s">
        <v>12827</v>
      </c>
    </row>
    <row r="3032" spans="1:8" x14ac:dyDescent="0.3">
      <c r="A3032" s="108" t="s">
        <v>12828</v>
      </c>
      <c r="B3032" s="108" t="s">
        <v>967</v>
      </c>
      <c r="C3032" s="108" t="s">
        <v>12764</v>
      </c>
      <c r="D3032" s="108" t="s">
        <v>969</v>
      </c>
      <c r="E3032" s="108" t="s">
        <v>970</v>
      </c>
      <c r="F3032" s="108" t="s">
        <v>12829</v>
      </c>
      <c r="G3032" s="108" t="s">
        <v>12830</v>
      </c>
      <c r="H3032" s="108" t="s">
        <v>12831</v>
      </c>
    </row>
    <row r="3033" spans="1:8" x14ac:dyDescent="0.3">
      <c r="A3033" s="108" t="s">
        <v>12832</v>
      </c>
      <c r="B3033" s="108" t="s">
        <v>967</v>
      </c>
      <c r="C3033" s="108" t="s">
        <v>12764</v>
      </c>
      <c r="D3033" s="108" t="s">
        <v>969</v>
      </c>
      <c r="E3033" s="108" t="s">
        <v>970</v>
      </c>
      <c r="F3033" s="108" t="s">
        <v>12833</v>
      </c>
      <c r="G3033" s="108" t="s">
        <v>12834</v>
      </c>
      <c r="H3033" s="108" t="s">
        <v>12835</v>
      </c>
    </row>
    <row r="3034" spans="1:8" x14ac:dyDescent="0.3">
      <c r="A3034" s="108" t="s">
        <v>12836</v>
      </c>
      <c r="B3034" s="108" t="s">
        <v>967</v>
      </c>
      <c r="C3034" s="108" t="s">
        <v>12764</v>
      </c>
      <c r="D3034" s="108" t="s">
        <v>969</v>
      </c>
      <c r="E3034" s="108" t="s">
        <v>970</v>
      </c>
      <c r="F3034" s="108" t="s">
        <v>12837</v>
      </c>
      <c r="G3034" s="108" t="s">
        <v>12838</v>
      </c>
      <c r="H3034" s="108" t="s">
        <v>12839</v>
      </c>
    </row>
    <row r="3035" spans="1:8" x14ac:dyDescent="0.3">
      <c r="A3035" s="108" t="s">
        <v>12840</v>
      </c>
      <c r="B3035" s="108" t="s">
        <v>967</v>
      </c>
      <c r="C3035" s="108" t="s">
        <v>12764</v>
      </c>
      <c r="D3035" s="108" t="s">
        <v>969</v>
      </c>
      <c r="E3035" s="108" t="s">
        <v>970</v>
      </c>
      <c r="F3035" s="108" t="s">
        <v>12841</v>
      </c>
      <c r="G3035" s="108" t="s">
        <v>12842</v>
      </c>
      <c r="H3035" s="108" t="s">
        <v>12843</v>
      </c>
    </row>
    <row r="3036" spans="1:8" x14ac:dyDescent="0.3">
      <c r="A3036" s="108" t="s">
        <v>12844</v>
      </c>
      <c r="B3036" s="108" t="s">
        <v>967</v>
      </c>
      <c r="C3036" s="108" t="s">
        <v>12764</v>
      </c>
      <c r="D3036" s="108" t="s">
        <v>969</v>
      </c>
      <c r="E3036" s="108" t="s">
        <v>970</v>
      </c>
      <c r="F3036" s="108" t="s">
        <v>12845</v>
      </c>
      <c r="G3036" s="108" t="s">
        <v>12846</v>
      </c>
      <c r="H3036" s="108" t="s">
        <v>12847</v>
      </c>
    </row>
    <row r="3037" spans="1:8" x14ac:dyDescent="0.3">
      <c r="A3037" s="108" t="s">
        <v>12848</v>
      </c>
      <c r="B3037" s="108" t="s">
        <v>967</v>
      </c>
      <c r="C3037" s="108" t="s">
        <v>12764</v>
      </c>
      <c r="D3037" s="108" t="s">
        <v>969</v>
      </c>
      <c r="E3037" s="108" t="s">
        <v>970</v>
      </c>
      <c r="F3037" s="108" t="s">
        <v>12849</v>
      </c>
      <c r="G3037" s="108" t="s">
        <v>12850</v>
      </c>
      <c r="H3037" s="108" t="s">
        <v>12851</v>
      </c>
    </row>
    <row r="3038" spans="1:8" x14ac:dyDescent="0.3">
      <c r="A3038" s="108" t="s">
        <v>12852</v>
      </c>
      <c r="B3038" s="108" t="s">
        <v>967</v>
      </c>
      <c r="C3038" s="108" t="s">
        <v>12764</v>
      </c>
      <c r="D3038" s="108" t="s">
        <v>969</v>
      </c>
      <c r="E3038" s="108" t="s">
        <v>970</v>
      </c>
      <c r="F3038" s="108" t="s">
        <v>12853</v>
      </c>
      <c r="G3038" s="108" t="s">
        <v>12854</v>
      </c>
      <c r="H3038" s="108" t="s">
        <v>12855</v>
      </c>
    </row>
    <row r="3039" spans="1:8" x14ac:dyDescent="0.3">
      <c r="A3039" s="108" t="s">
        <v>12856</v>
      </c>
      <c r="B3039" s="108" t="s">
        <v>967</v>
      </c>
      <c r="C3039" s="108" t="s">
        <v>12764</v>
      </c>
      <c r="D3039" s="108" t="s">
        <v>969</v>
      </c>
      <c r="E3039" s="108" t="s">
        <v>970</v>
      </c>
      <c r="F3039" s="108" t="s">
        <v>12857</v>
      </c>
      <c r="G3039" s="108" t="s">
        <v>12858</v>
      </c>
      <c r="H3039" s="108" t="s">
        <v>12859</v>
      </c>
    </row>
    <row r="3040" spans="1:8" x14ac:dyDescent="0.3">
      <c r="A3040" s="108" t="s">
        <v>12860</v>
      </c>
      <c r="B3040" s="108" t="s">
        <v>967</v>
      </c>
      <c r="C3040" s="108" t="s">
        <v>12764</v>
      </c>
      <c r="D3040" s="108" t="s">
        <v>969</v>
      </c>
      <c r="E3040" s="108" t="s">
        <v>970</v>
      </c>
      <c r="F3040" s="108" t="s">
        <v>12861</v>
      </c>
      <c r="G3040" s="108" t="s">
        <v>12862</v>
      </c>
      <c r="H3040" s="108" t="s">
        <v>12863</v>
      </c>
    </row>
    <row r="3041" spans="1:8" x14ac:dyDescent="0.3">
      <c r="A3041" s="108" t="s">
        <v>12864</v>
      </c>
      <c r="B3041" s="108" t="s">
        <v>967</v>
      </c>
      <c r="C3041" s="108" t="s">
        <v>12764</v>
      </c>
      <c r="D3041" s="108" t="s">
        <v>969</v>
      </c>
      <c r="E3041" s="108" t="s">
        <v>970</v>
      </c>
      <c r="F3041" s="108" t="s">
        <v>12865</v>
      </c>
      <c r="G3041" s="108" t="s">
        <v>12866</v>
      </c>
      <c r="H3041" s="108" t="s">
        <v>12867</v>
      </c>
    </row>
    <row r="3042" spans="1:8" x14ac:dyDescent="0.3">
      <c r="A3042" s="108" t="s">
        <v>12868</v>
      </c>
      <c r="B3042" s="108" t="s">
        <v>967</v>
      </c>
      <c r="C3042" s="108" t="s">
        <v>12764</v>
      </c>
      <c r="D3042" s="108" t="s">
        <v>969</v>
      </c>
      <c r="E3042" s="108" t="s">
        <v>970</v>
      </c>
      <c r="F3042" s="108" t="s">
        <v>12869</v>
      </c>
      <c r="G3042" s="108" t="s">
        <v>12870</v>
      </c>
      <c r="H3042" s="108" t="s">
        <v>12871</v>
      </c>
    </row>
    <row r="3043" spans="1:8" x14ac:dyDescent="0.3">
      <c r="A3043" s="108" t="s">
        <v>12872</v>
      </c>
      <c r="B3043" s="108" t="s">
        <v>967</v>
      </c>
      <c r="C3043" s="108" t="s">
        <v>12764</v>
      </c>
      <c r="D3043" s="108" t="s">
        <v>969</v>
      </c>
      <c r="E3043" s="108" t="s">
        <v>970</v>
      </c>
      <c r="F3043" s="108" t="s">
        <v>12873</v>
      </c>
      <c r="G3043" s="108" t="s">
        <v>12874</v>
      </c>
      <c r="H3043" s="108" t="s">
        <v>12875</v>
      </c>
    </row>
    <row r="3044" spans="1:8" x14ac:dyDescent="0.3">
      <c r="A3044" s="108" t="s">
        <v>12876</v>
      </c>
      <c r="B3044" s="108" t="s">
        <v>967</v>
      </c>
      <c r="C3044" s="108" t="s">
        <v>12764</v>
      </c>
      <c r="D3044" s="108" t="s">
        <v>969</v>
      </c>
      <c r="E3044" s="108" t="s">
        <v>970</v>
      </c>
      <c r="F3044" s="108" t="s">
        <v>12877</v>
      </c>
      <c r="G3044" s="108" t="s">
        <v>12878</v>
      </c>
      <c r="H3044" s="108" t="s">
        <v>12879</v>
      </c>
    </row>
    <row r="3045" spans="1:8" x14ac:dyDescent="0.3">
      <c r="A3045" s="108" t="s">
        <v>12880</v>
      </c>
      <c r="B3045" s="108" t="s">
        <v>967</v>
      </c>
      <c r="C3045" s="108" t="s">
        <v>12764</v>
      </c>
      <c r="D3045" s="108" t="s">
        <v>969</v>
      </c>
      <c r="E3045" s="108" t="s">
        <v>970</v>
      </c>
      <c r="F3045" s="108" t="s">
        <v>12881</v>
      </c>
      <c r="G3045" s="108" t="s">
        <v>12882</v>
      </c>
      <c r="H3045" s="108" t="s">
        <v>12883</v>
      </c>
    </row>
    <row r="3046" spans="1:8" x14ac:dyDescent="0.3">
      <c r="A3046" s="108" t="s">
        <v>12884</v>
      </c>
      <c r="B3046" s="108" t="s">
        <v>967</v>
      </c>
      <c r="C3046" s="108" t="s">
        <v>12764</v>
      </c>
      <c r="D3046" s="108" t="s">
        <v>969</v>
      </c>
      <c r="E3046" s="108" t="s">
        <v>970</v>
      </c>
      <c r="F3046" s="108" t="s">
        <v>12885</v>
      </c>
      <c r="G3046" s="108" t="s">
        <v>12886</v>
      </c>
      <c r="H3046" s="108" t="s">
        <v>12887</v>
      </c>
    </row>
    <row r="3047" spans="1:8" x14ac:dyDescent="0.3">
      <c r="A3047" s="108" t="s">
        <v>12888</v>
      </c>
      <c r="B3047" s="108" t="s">
        <v>967</v>
      </c>
      <c r="C3047" s="108" t="s">
        <v>12764</v>
      </c>
      <c r="D3047" s="108" t="s">
        <v>969</v>
      </c>
      <c r="E3047" s="108" t="s">
        <v>970</v>
      </c>
      <c r="F3047" s="108" t="s">
        <v>12889</v>
      </c>
      <c r="G3047" s="108" t="s">
        <v>12890</v>
      </c>
      <c r="H3047" s="108" t="s">
        <v>12891</v>
      </c>
    </row>
    <row r="3048" spans="1:8" x14ac:dyDescent="0.3">
      <c r="A3048" s="108" t="s">
        <v>12892</v>
      </c>
      <c r="B3048" s="108" t="s">
        <v>967</v>
      </c>
      <c r="C3048" s="108" t="s">
        <v>12764</v>
      </c>
      <c r="D3048" s="108" t="s">
        <v>969</v>
      </c>
      <c r="E3048" s="108" t="s">
        <v>970</v>
      </c>
      <c r="F3048" s="108" t="s">
        <v>12893</v>
      </c>
      <c r="G3048" s="108" t="s">
        <v>12894</v>
      </c>
      <c r="H3048" s="108" t="s">
        <v>12895</v>
      </c>
    </row>
    <row r="3049" spans="1:8" x14ac:dyDescent="0.3">
      <c r="A3049" s="108" t="s">
        <v>12896</v>
      </c>
      <c r="B3049" s="108" t="s">
        <v>967</v>
      </c>
      <c r="C3049" s="108" t="s">
        <v>12764</v>
      </c>
      <c r="D3049" s="108" t="s">
        <v>969</v>
      </c>
      <c r="E3049" s="108" t="s">
        <v>970</v>
      </c>
      <c r="F3049" s="108" t="s">
        <v>12897</v>
      </c>
      <c r="G3049" s="108" t="s">
        <v>12898</v>
      </c>
      <c r="H3049" s="108" t="s">
        <v>12899</v>
      </c>
    </row>
    <row r="3050" spans="1:8" x14ac:dyDescent="0.3">
      <c r="A3050" s="108" t="s">
        <v>12900</v>
      </c>
      <c r="B3050" s="108" t="s">
        <v>967</v>
      </c>
      <c r="C3050" s="108" t="s">
        <v>12764</v>
      </c>
      <c r="D3050" s="108" t="s">
        <v>969</v>
      </c>
      <c r="E3050" s="108" t="s">
        <v>970</v>
      </c>
      <c r="F3050" s="108" t="s">
        <v>12901</v>
      </c>
      <c r="G3050" s="108" t="s">
        <v>12902</v>
      </c>
      <c r="H3050" s="108" t="s">
        <v>12903</v>
      </c>
    </row>
    <row r="3051" spans="1:8" x14ac:dyDescent="0.3">
      <c r="A3051" s="108" t="s">
        <v>12904</v>
      </c>
      <c r="B3051" s="108" t="s">
        <v>967</v>
      </c>
      <c r="C3051" s="108" t="s">
        <v>12764</v>
      </c>
      <c r="D3051" s="108" t="s">
        <v>969</v>
      </c>
      <c r="E3051" s="108" t="s">
        <v>970</v>
      </c>
      <c r="F3051" s="108" t="s">
        <v>12905</v>
      </c>
      <c r="G3051" s="108" t="s">
        <v>12906</v>
      </c>
      <c r="H3051" s="108" t="s">
        <v>12907</v>
      </c>
    </row>
    <row r="3052" spans="1:8" x14ac:dyDescent="0.3">
      <c r="A3052" s="108" t="s">
        <v>12908</v>
      </c>
      <c r="B3052" s="108" t="s">
        <v>967</v>
      </c>
      <c r="C3052" s="108" t="s">
        <v>12764</v>
      </c>
      <c r="D3052" s="108" t="s">
        <v>969</v>
      </c>
      <c r="E3052" s="108" t="s">
        <v>970</v>
      </c>
      <c r="F3052" s="108" t="s">
        <v>12909</v>
      </c>
      <c r="G3052" s="108" t="s">
        <v>12910</v>
      </c>
      <c r="H3052" s="108" t="s">
        <v>12911</v>
      </c>
    </row>
    <row r="3053" spans="1:8" x14ac:dyDescent="0.3">
      <c r="A3053" s="108" t="s">
        <v>12912</v>
      </c>
      <c r="B3053" s="108" t="s">
        <v>967</v>
      </c>
      <c r="C3053" s="108" t="s">
        <v>12764</v>
      </c>
      <c r="D3053" s="108" t="s">
        <v>969</v>
      </c>
      <c r="E3053" s="108" t="s">
        <v>970</v>
      </c>
      <c r="F3053" s="108" t="s">
        <v>12913</v>
      </c>
      <c r="G3053" s="108" t="s">
        <v>12914</v>
      </c>
      <c r="H3053" s="108" t="s">
        <v>12915</v>
      </c>
    </row>
    <row r="3054" spans="1:8" x14ac:dyDescent="0.3">
      <c r="A3054" s="108" t="s">
        <v>12916</v>
      </c>
      <c r="B3054" s="108" t="s">
        <v>967</v>
      </c>
      <c r="C3054" s="108" t="s">
        <v>12764</v>
      </c>
      <c r="D3054" s="108" t="s">
        <v>969</v>
      </c>
      <c r="E3054" s="108" t="s">
        <v>970</v>
      </c>
      <c r="F3054" s="108" t="s">
        <v>12917</v>
      </c>
      <c r="G3054" s="108" t="s">
        <v>12918</v>
      </c>
      <c r="H3054" s="108" t="s">
        <v>12919</v>
      </c>
    </row>
    <row r="3055" spans="1:8" x14ac:dyDescent="0.3">
      <c r="A3055" s="108" t="s">
        <v>12920</v>
      </c>
      <c r="B3055" s="108" t="s">
        <v>967</v>
      </c>
      <c r="C3055" s="108" t="s">
        <v>12764</v>
      </c>
      <c r="D3055" s="108" t="s">
        <v>969</v>
      </c>
      <c r="E3055" s="108" t="s">
        <v>970</v>
      </c>
      <c r="F3055" s="108" t="s">
        <v>12921</v>
      </c>
      <c r="G3055" s="108" t="s">
        <v>12922</v>
      </c>
      <c r="H3055" s="108" t="s">
        <v>12923</v>
      </c>
    </row>
    <row r="3056" spans="1:8" x14ac:dyDescent="0.3">
      <c r="A3056" s="108" t="s">
        <v>12924</v>
      </c>
      <c r="B3056" s="108" t="s">
        <v>967</v>
      </c>
      <c r="C3056" s="108" t="s">
        <v>12764</v>
      </c>
      <c r="D3056" s="108" t="s">
        <v>969</v>
      </c>
      <c r="E3056" s="108" t="s">
        <v>970</v>
      </c>
      <c r="F3056" s="108" t="s">
        <v>12925</v>
      </c>
      <c r="G3056" s="108" t="s">
        <v>12926</v>
      </c>
      <c r="H3056" s="108" t="s">
        <v>12927</v>
      </c>
    </row>
    <row r="3057" spans="1:8" x14ac:dyDescent="0.3">
      <c r="A3057" s="108" t="s">
        <v>12928</v>
      </c>
      <c r="B3057" s="108" t="s">
        <v>967</v>
      </c>
      <c r="C3057" s="108" t="s">
        <v>12764</v>
      </c>
      <c r="D3057" s="108" t="s">
        <v>969</v>
      </c>
      <c r="E3057" s="108" t="s">
        <v>970</v>
      </c>
      <c r="F3057" s="108" t="s">
        <v>12929</v>
      </c>
      <c r="G3057" s="108" t="s">
        <v>12930</v>
      </c>
      <c r="H3057" s="108" t="s">
        <v>12931</v>
      </c>
    </row>
    <row r="3058" spans="1:8" x14ac:dyDescent="0.3">
      <c r="A3058" s="108" t="s">
        <v>12932</v>
      </c>
      <c r="B3058" s="108" t="s">
        <v>967</v>
      </c>
      <c r="C3058" s="108" t="s">
        <v>12764</v>
      </c>
      <c r="D3058" s="108" t="s">
        <v>969</v>
      </c>
      <c r="E3058" s="108" t="s">
        <v>970</v>
      </c>
      <c r="F3058" s="108" t="s">
        <v>12933</v>
      </c>
      <c r="G3058" s="108" t="s">
        <v>12934</v>
      </c>
      <c r="H3058" s="108" t="s">
        <v>12935</v>
      </c>
    </row>
    <row r="3059" spans="1:8" x14ac:dyDescent="0.3">
      <c r="A3059" s="108" t="s">
        <v>12936</v>
      </c>
      <c r="B3059" s="108" t="s">
        <v>967</v>
      </c>
      <c r="C3059" s="108" t="s">
        <v>12764</v>
      </c>
      <c r="D3059" s="108" t="s">
        <v>969</v>
      </c>
      <c r="E3059" s="108" t="s">
        <v>970</v>
      </c>
      <c r="F3059" s="108" t="s">
        <v>12937</v>
      </c>
      <c r="G3059" s="108" t="s">
        <v>12938</v>
      </c>
      <c r="H3059" s="108" t="s">
        <v>12939</v>
      </c>
    </row>
    <row r="3060" spans="1:8" x14ac:dyDescent="0.3">
      <c r="A3060" s="108" t="s">
        <v>12940</v>
      </c>
      <c r="B3060" s="108" t="s">
        <v>967</v>
      </c>
      <c r="C3060" s="108" t="s">
        <v>12764</v>
      </c>
      <c r="D3060" s="108" t="s">
        <v>969</v>
      </c>
      <c r="E3060" s="108" t="s">
        <v>970</v>
      </c>
      <c r="F3060" s="108" t="s">
        <v>12941</v>
      </c>
      <c r="G3060" s="108" t="s">
        <v>12942</v>
      </c>
      <c r="H3060" s="108" t="s">
        <v>12943</v>
      </c>
    </row>
    <row r="3061" spans="1:8" x14ac:dyDescent="0.3">
      <c r="A3061" s="108" t="s">
        <v>12944</v>
      </c>
      <c r="B3061" s="108" t="s">
        <v>967</v>
      </c>
      <c r="C3061" s="108" t="s">
        <v>12764</v>
      </c>
      <c r="D3061" s="108" t="s">
        <v>969</v>
      </c>
      <c r="E3061" s="108" t="s">
        <v>2445</v>
      </c>
      <c r="F3061" s="108" t="s">
        <v>12945</v>
      </c>
      <c r="G3061" s="108" t="s">
        <v>12946</v>
      </c>
      <c r="H3061" s="108" t="s">
        <v>12947</v>
      </c>
    </row>
    <row r="3062" spans="1:8" x14ac:dyDescent="0.3">
      <c r="A3062" s="108" t="s">
        <v>12948</v>
      </c>
      <c r="B3062" s="108" t="s">
        <v>967</v>
      </c>
      <c r="C3062" s="108" t="s">
        <v>12764</v>
      </c>
      <c r="D3062" s="108" t="s">
        <v>969</v>
      </c>
      <c r="E3062" s="108" t="s">
        <v>970</v>
      </c>
      <c r="F3062" s="108" t="s">
        <v>12949</v>
      </c>
      <c r="G3062" s="108" t="s">
        <v>12950</v>
      </c>
      <c r="H3062" s="108" t="s">
        <v>12951</v>
      </c>
    </row>
    <row r="3063" spans="1:8" x14ac:dyDescent="0.3">
      <c r="A3063" s="108" t="s">
        <v>12952</v>
      </c>
      <c r="B3063" s="108" t="s">
        <v>967</v>
      </c>
      <c r="C3063" s="108" t="s">
        <v>12764</v>
      </c>
      <c r="D3063" s="108" t="s">
        <v>969</v>
      </c>
      <c r="E3063" s="108" t="s">
        <v>970</v>
      </c>
      <c r="F3063" s="108" t="s">
        <v>12953</v>
      </c>
      <c r="G3063" s="108" t="s">
        <v>12954</v>
      </c>
      <c r="H3063" s="108" t="s">
        <v>12955</v>
      </c>
    </row>
    <row r="3064" spans="1:8" x14ac:dyDescent="0.3">
      <c r="A3064" s="108" t="s">
        <v>12956</v>
      </c>
      <c r="B3064" s="108" t="s">
        <v>967</v>
      </c>
      <c r="C3064" s="108" t="s">
        <v>12764</v>
      </c>
      <c r="D3064" s="108" t="s">
        <v>969</v>
      </c>
      <c r="E3064" s="108" t="s">
        <v>970</v>
      </c>
      <c r="F3064" s="108" t="s">
        <v>12957</v>
      </c>
      <c r="G3064" s="108" t="s">
        <v>12958</v>
      </c>
      <c r="H3064" s="108" t="s">
        <v>12959</v>
      </c>
    </row>
    <row r="3065" spans="1:8" x14ac:dyDescent="0.3">
      <c r="A3065" s="108" t="s">
        <v>12960</v>
      </c>
      <c r="B3065" s="108" t="s">
        <v>967</v>
      </c>
      <c r="C3065" s="108" t="s">
        <v>12764</v>
      </c>
      <c r="D3065" s="108" t="s">
        <v>969</v>
      </c>
      <c r="E3065" s="108" t="s">
        <v>970</v>
      </c>
      <c r="F3065" s="108" t="s">
        <v>12961</v>
      </c>
      <c r="G3065" s="108" t="s">
        <v>12962</v>
      </c>
      <c r="H3065" s="108" t="s">
        <v>12963</v>
      </c>
    </row>
    <row r="3066" spans="1:8" x14ac:dyDescent="0.3">
      <c r="A3066" s="108" t="s">
        <v>12964</v>
      </c>
      <c r="B3066" s="108" t="s">
        <v>967</v>
      </c>
      <c r="C3066" s="108" t="s">
        <v>12764</v>
      </c>
      <c r="D3066" s="108" t="s">
        <v>969</v>
      </c>
      <c r="E3066" s="108" t="s">
        <v>970</v>
      </c>
      <c r="F3066" s="108" t="s">
        <v>12965</v>
      </c>
      <c r="G3066" s="108" t="s">
        <v>12966</v>
      </c>
      <c r="H3066" s="108" t="s">
        <v>12967</v>
      </c>
    </row>
    <row r="3067" spans="1:8" x14ac:dyDescent="0.3">
      <c r="A3067" s="108" t="s">
        <v>12968</v>
      </c>
      <c r="B3067" s="108" t="s">
        <v>967</v>
      </c>
      <c r="C3067" s="108" t="s">
        <v>12764</v>
      </c>
      <c r="D3067" s="108" t="s">
        <v>969</v>
      </c>
      <c r="E3067" s="108" t="s">
        <v>970</v>
      </c>
      <c r="F3067" s="108" t="s">
        <v>12969</v>
      </c>
      <c r="G3067" s="108" t="s">
        <v>12970</v>
      </c>
      <c r="H3067" s="108" t="s">
        <v>12971</v>
      </c>
    </row>
    <row r="3068" spans="1:8" x14ac:dyDescent="0.3">
      <c r="A3068" s="108" t="s">
        <v>12972</v>
      </c>
      <c r="B3068" s="108" t="s">
        <v>967</v>
      </c>
      <c r="C3068" s="108" t="s">
        <v>12764</v>
      </c>
      <c r="D3068" s="108" t="s">
        <v>969</v>
      </c>
      <c r="E3068" s="108" t="s">
        <v>970</v>
      </c>
      <c r="F3068" s="108" t="s">
        <v>12973</v>
      </c>
      <c r="G3068" s="108" t="s">
        <v>12974</v>
      </c>
      <c r="H3068" s="108" t="s">
        <v>12975</v>
      </c>
    </row>
    <row r="3069" spans="1:8" x14ac:dyDescent="0.3">
      <c r="A3069" s="108" t="s">
        <v>12976</v>
      </c>
      <c r="B3069" s="108" t="s">
        <v>967</v>
      </c>
      <c r="C3069" s="108" t="s">
        <v>12764</v>
      </c>
      <c r="D3069" s="108" t="s">
        <v>969</v>
      </c>
      <c r="E3069" s="108" t="s">
        <v>970</v>
      </c>
      <c r="F3069" s="108" t="s">
        <v>12977</v>
      </c>
      <c r="G3069" s="108" t="s">
        <v>12978</v>
      </c>
      <c r="H3069" s="108" t="s">
        <v>12979</v>
      </c>
    </row>
    <row r="3070" spans="1:8" x14ac:dyDescent="0.3">
      <c r="A3070" s="108" t="s">
        <v>12980</v>
      </c>
      <c r="B3070" s="108" t="s">
        <v>967</v>
      </c>
      <c r="C3070" s="108" t="s">
        <v>12764</v>
      </c>
      <c r="D3070" s="108" t="s">
        <v>969</v>
      </c>
      <c r="E3070" s="108" t="s">
        <v>970</v>
      </c>
      <c r="F3070" s="108" t="s">
        <v>12981</v>
      </c>
      <c r="G3070" s="108" t="s">
        <v>12982</v>
      </c>
      <c r="H3070" s="108" t="s">
        <v>12983</v>
      </c>
    </row>
    <row r="3071" spans="1:8" x14ac:dyDescent="0.3">
      <c r="A3071" s="108" t="s">
        <v>12984</v>
      </c>
      <c r="B3071" s="108" t="s">
        <v>967</v>
      </c>
      <c r="C3071" s="108" t="s">
        <v>12764</v>
      </c>
      <c r="D3071" s="108" t="s">
        <v>969</v>
      </c>
      <c r="E3071" s="108" t="s">
        <v>970</v>
      </c>
      <c r="F3071" s="108" t="s">
        <v>12985</v>
      </c>
      <c r="G3071" s="108" t="s">
        <v>12986</v>
      </c>
      <c r="H3071" s="108" t="s">
        <v>12987</v>
      </c>
    </row>
    <row r="3072" spans="1:8" x14ac:dyDescent="0.3">
      <c r="A3072" s="108" t="s">
        <v>12988</v>
      </c>
      <c r="B3072" s="108" t="s">
        <v>967</v>
      </c>
      <c r="C3072" s="108" t="s">
        <v>12764</v>
      </c>
      <c r="D3072" s="108" t="s">
        <v>969</v>
      </c>
      <c r="E3072" s="108" t="s">
        <v>970</v>
      </c>
      <c r="F3072" s="108" t="s">
        <v>12989</v>
      </c>
      <c r="G3072" s="108" t="s">
        <v>12990</v>
      </c>
      <c r="H3072" s="108" t="s">
        <v>12991</v>
      </c>
    </row>
    <row r="3073" spans="1:8" x14ac:dyDescent="0.3">
      <c r="A3073" s="108" t="s">
        <v>12992</v>
      </c>
      <c r="B3073" s="108" t="s">
        <v>967</v>
      </c>
      <c r="C3073" s="108" t="s">
        <v>12764</v>
      </c>
      <c r="D3073" s="108" t="s">
        <v>969</v>
      </c>
      <c r="E3073" s="108" t="s">
        <v>970</v>
      </c>
      <c r="F3073" s="108" t="s">
        <v>12993</v>
      </c>
      <c r="G3073" s="108" t="s">
        <v>12986</v>
      </c>
      <c r="H3073" s="108" t="s">
        <v>12987</v>
      </c>
    </row>
    <row r="3074" spans="1:8" x14ac:dyDescent="0.3">
      <c r="A3074" s="108" t="s">
        <v>12994</v>
      </c>
      <c r="B3074" s="108" t="s">
        <v>967</v>
      </c>
      <c r="C3074" s="108" t="s">
        <v>12764</v>
      </c>
      <c r="D3074" s="108" t="s">
        <v>969</v>
      </c>
      <c r="E3074" s="108" t="s">
        <v>2445</v>
      </c>
      <c r="F3074" s="108" t="s">
        <v>12995</v>
      </c>
      <c r="G3074" s="108" t="s">
        <v>12990</v>
      </c>
      <c r="H3074" s="108" t="s">
        <v>12991</v>
      </c>
    </row>
    <row r="3075" spans="1:8" x14ac:dyDescent="0.3">
      <c r="A3075" s="108" t="s">
        <v>12996</v>
      </c>
      <c r="B3075" s="108" t="s">
        <v>967</v>
      </c>
      <c r="C3075" s="108" t="s">
        <v>12764</v>
      </c>
      <c r="D3075" s="108" t="s">
        <v>1880</v>
      </c>
      <c r="E3075" s="108" t="s">
        <v>970</v>
      </c>
      <c r="F3075" s="108" t="s">
        <v>12997</v>
      </c>
      <c r="G3075" s="108" t="s">
        <v>12998</v>
      </c>
      <c r="H3075" s="108" t="s">
        <v>12999</v>
      </c>
    </row>
    <row r="3076" spans="1:8" x14ac:dyDescent="0.3">
      <c r="A3076" s="108" t="s">
        <v>13000</v>
      </c>
      <c r="B3076" s="108" t="s">
        <v>967</v>
      </c>
      <c r="C3076" s="108" t="s">
        <v>12764</v>
      </c>
      <c r="D3076" s="108" t="s">
        <v>1880</v>
      </c>
      <c r="E3076" s="108" t="s">
        <v>970</v>
      </c>
      <c r="F3076" s="108" t="s">
        <v>13001</v>
      </c>
      <c r="G3076" s="108" t="s">
        <v>13002</v>
      </c>
      <c r="H3076" s="108" t="s">
        <v>13003</v>
      </c>
    </row>
    <row r="3077" spans="1:8" x14ac:dyDescent="0.3">
      <c r="A3077" s="108" t="s">
        <v>13004</v>
      </c>
      <c r="B3077" s="108" t="s">
        <v>967</v>
      </c>
      <c r="C3077" s="108" t="s">
        <v>12764</v>
      </c>
      <c r="D3077" s="108" t="s">
        <v>1880</v>
      </c>
      <c r="E3077" s="108" t="s">
        <v>970</v>
      </c>
      <c r="F3077" s="108" t="s">
        <v>13005</v>
      </c>
      <c r="G3077" s="108" t="s">
        <v>13006</v>
      </c>
      <c r="H3077" s="108" t="s">
        <v>13007</v>
      </c>
    </row>
    <row r="3078" spans="1:8" x14ac:dyDescent="0.3">
      <c r="A3078" s="108" t="s">
        <v>13008</v>
      </c>
      <c r="B3078" s="108" t="s">
        <v>967</v>
      </c>
      <c r="C3078" s="108" t="s">
        <v>12764</v>
      </c>
      <c r="D3078" s="108" t="s">
        <v>1880</v>
      </c>
      <c r="E3078" s="108" t="s">
        <v>970</v>
      </c>
      <c r="F3078" s="108" t="s">
        <v>13009</v>
      </c>
      <c r="G3078" s="108" t="s">
        <v>13010</v>
      </c>
      <c r="H3078" s="108" t="s">
        <v>13011</v>
      </c>
    </row>
    <row r="3079" spans="1:8" x14ac:dyDescent="0.3">
      <c r="A3079" s="108" t="s">
        <v>13012</v>
      </c>
      <c r="B3079" s="108" t="s">
        <v>967</v>
      </c>
      <c r="C3079" s="108" t="s">
        <v>12764</v>
      </c>
      <c r="D3079" s="108" t="s">
        <v>1880</v>
      </c>
      <c r="E3079" s="108" t="s">
        <v>970</v>
      </c>
      <c r="F3079" s="108" t="s">
        <v>13013</v>
      </c>
      <c r="G3079" s="108" t="s">
        <v>13014</v>
      </c>
      <c r="H3079" s="108" t="s">
        <v>13015</v>
      </c>
    </row>
    <row r="3080" spans="1:8" x14ac:dyDescent="0.3">
      <c r="A3080" s="108" t="s">
        <v>13016</v>
      </c>
      <c r="B3080" s="108" t="s">
        <v>967</v>
      </c>
      <c r="C3080" s="108" t="s">
        <v>12764</v>
      </c>
      <c r="D3080" s="108" t="s">
        <v>1880</v>
      </c>
      <c r="E3080" s="108" t="s">
        <v>970</v>
      </c>
      <c r="F3080" s="108" t="s">
        <v>13017</v>
      </c>
      <c r="G3080" s="108" t="s">
        <v>13018</v>
      </c>
      <c r="H3080" s="108" t="s">
        <v>13019</v>
      </c>
    </row>
    <row r="3081" spans="1:8" x14ac:dyDescent="0.3">
      <c r="A3081" s="108" t="s">
        <v>13020</v>
      </c>
      <c r="B3081" s="108" t="s">
        <v>967</v>
      </c>
      <c r="C3081" s="108" t="s">
        <v>12764</v>
      </c>
      <c r="D3081" s="108" t="s">
        <v>1880</v>
      </c>
      <c r="E3081" s="108" t="s">
        <v>970</v>
      </c>
      <c r="F3081" s="108" t="s">
        <v>13021</v>
      </c>
      <c r="G3081" s="108" t="s">
        <v>13022</v>
      </c>
      <c r="H3081" s="108" t="s">
        <v>12871</v>
      </c>
    </row>
    <row r="3082" spans="1:8" x14ac:dyDescent="0.3">
      <c r="A3082" s="108" t="s">
        <v>13023</v>
      </c>
      <c r="B3082" s="108" t="s">
        <v>967</v>
      </c>
      <c r="C3082" s="108" t="s">
        <v>12764</v>
      </c>
      <c r="D3082" s="108" t="s">
        <v>1880</v>
      </c>
      <c r="E3082" s="108" t="s">
        <v>970</v>
      </c>
      <c r="F3082" s="108" t="s">
        <v>13024</v>
      </c>
      <c r="G3082" s="108" t="s">
        <v>13025</v>
      </c>
      <c r="H3082" s="108" t="s">
        <v>13026</v>
      </c>
    </row>
    <row r="3083" spans="1:8" x14ac:dyDescent="0.3">
      <c r="A3083" s="108" t="s">
        <v>13027</v>
      </c>
      <c r="B3083" s="108" t="s">
        <v>967</v>
      </c>
      <c r="C3083" s="108" t="s">
        <v>12764</v>
      </c>
      <c r="D3083" s="108" t="s">
        <v>1880</v>
      </c>
      <c r="E3083" s="108" t="s">
        <v>970</v>
      </c>
      <c r="F3083" s="108" t="s">
        <v>13028</v>
      </c>
      <c r="G3083" s="108" t="s">
        <v>13029</v>
      </c>
      <c r="H3083" s="108" t="s">
        <v>13030</v>
      </c>
    </row>
    <row r="3084" spans="1:8" x14ac:dyDescent="0.3">
      <c r="A3084" s="108" t="s">
        <v>13031</v>
      </c>
      <c r="B3084" s="108" t="s">
        <v>967</v>
      </c>
      <c r="C3084" s="108" t="s">
        <v>12764</v>
      </c>
      <c r="D3084" s="108" t="s">
        <v>1880</v>
      </c>
      <c r="E3084" s="108" t="s">
        <v>970</v>
      </c>
      <c r="F3084" s="108" t="s">
        <v>13032</v>
      </c>
      <c r="G3084" s="108" t="s">
        <v>13033</v>
      </c>
      <c r="H3084" s="108" t="s">
        <v>13034</v>
      </c>
    </row>
    <row r="3085" spans="1:8" x14ac:dyDescent="0.3">
      <c r="A3085" s="108" t="s">
        <v>13035</v>
      </c>
      <c r="B3085" s="108" t="s">
        <v>967</v>
      </c>
      <c r="C3085" s="108" t="s">
        <v>12764</v>
      </c>
      <c r="D3085" s="108" t="s">
        <v>1880</v>
      </c>
      <c r="E3085" s="108" t="s">
        <v>970</v>
      </c>
      <c r="F3085" s="108" t="s">
        <v>13036</v>
      </c>
      <c r="G3085" s="108" t="s">
        <v>13037</v>
      </c>
      <c r="H3085" s="108" t="s">
        <v>12931</v>
      </c>
    </row>
    <row r="3086" spans="1:8" x14ac:dyDescent="0.3">
      <c r="A3086" s="108" t="s">
        <v>13038</v>
      </c>
      <c r="B3086" s="108" t="s">
        <v>967</v>
      </c>
      <c r="C3086" s="108" t="s">
        <v>12764</v>
      </c>
      <c r="D3086" s="108" t="s">
        <v>1880</v>
      </c>
      <c r="E3086" s="108" t="s">
        <v>970</v>
      </c>
      <c r="F3086" s="108" t="s">
        <v>13039</v>
      </c>
      <c r="G3086" s="108" t="s">
        <v>13040</v>
      </c>
      <c r="H3086" s="108" t="s">
        <v>13041</v>
      </c>
    </row>
    <row r="3087" spans="1:8" x14ac:dyDescent="0.3">
      <c r="A3087" s="108" t="s">
        <v>13042</v>
      </c>
      <c r="B3087" s="108" t="s">
        <v>967</v>
      </c>
      <c r="C3087" s="108" t="s">
        <v>12764</v>
      </c>
      <c r="D3087" s="108" t="s">
        <v>1880</v>
      </c>
      <c r="E3087" s="108" t="s">
        <v>970</v>
      </c>
      <c r="F3087" s="108" t="s">
        <v>8110</v>
      </c>
      <c r="G3087" s="108" t="s">
        <v>13043</v>
      </c>
      <c r="H3087" s="108" t="s">
        <v>13044</v>
      </c>
    </row>
    <row r="3088" spans="1:8" x14ac:dyDescent="0.3">
      <c r="A3088" s="108" t="s">
        <v>13045</v>
      </c>
      <c r="B3088" s="108" t="s">
        <v>967</v>
      </c>
      <c r="C3088" s="108" t="s">
        <v>12764</v>
      </c>
      <c r="D3088" s="108" t="s">
        <v>1880</v>
      </c>
      <c r="E3088" s="108" t="s">
        <v>970</v>
      </c>
      <c r="F3088" s="108" t="s">
        <v>13046</v>
      </c>
      <c r="G3088" s="108" t="s">
        <v>13047</v>
      </c>
      <c r="H3088" s="108" t="s">
        <v>13048</v>
      </c>
    </row>
    <row r="3089" spans="1:8" x14ac:dyDescent="0.3">
      <c r="A3089" s="108" t="s">
        <v>13049</v>
      </c>
      <c r="B3089" s="108" t="s">
        <v>967</v>
      </c>
      <c r="C3089" s="108" t="s">
        <v>12764</v>
      </c>
      <c r="D3089" s="108" t="s">
        <v>1880</v>
      </c>
      <c r="E3089" s="108" t="s">
        <v>970</v>
      </c>
      <c r="F3089" s="108" t="s">
        <v>13050</v>
      </c>
      <c r="G3089" s="108" t="s">
        <v>13051</v>
      </c>
      <c r="H3089" s="108" t="s">
        <v>13052</v>
      </c>
    </row>
    <row r="3090" spans="1:8" x14ac:dyDescent="0.3">
      <c r="A3090" s="108" t="s">
        <v>13053</v>
      </c>
      <c r="B3090" s="108" t="s">
        <v>967</v>
      </c>
      <c r="C3090" s="108" t="s">
        <v>12764</v>
      </c>
      <c r="D3090" s="108" t="s">
        <v>1880</v>
      </c>
      <c r="E3090" s="108" t="s">
        <v>970</v>
      </c>
      <c r="F3090" s="108" t="s">
        <v>13054</v>
      </c>
      <c r="G3090" s="108" t="s">
        <v>13055</v>
      </c>
      <c r="H3090" s="108" t="s">
        <v>13056</v>
      </c>
    </row>
    <row r="3091" spans="1:8" x14ac:dyDescent="0.3">
      <c r="A3091" s="108" t="s">
        <v>13057</v>
      </c>
      <c r="B3091" s="108" t="s">
        <v>967</v>
      </c>
      <c r="C3091" s="108" t="s">
        <v>12764</v>
      </c>
      <c r="D3091" s="108" t="s">
        <v>1880</v>
      </c>
      <c r="E3091" s="108" t="s">
        <v>970</v>
      </c>
      <c r="F3091" s="108" t="s">
        <v>13058</v>
      </c>
      <c r="G3091" s="108" t="s">
        <v>13059</v>
      </c>
      <c r="H3091" s="108" t="s">
        <v>13060</v>
      </c>
    </row>
    <row r="3092" spans="1:8" x14ac:dyDescent="0.3">
      <c r="A3092" s="108" t="s">
        <v>13061</v>
      </c>
      <c r="B3092" s="108" t="s">
        <v>967</v>
      </c>
      <c r="C3092" s="108" t="s">
        <v>12764</v>
      </c>
      <c r="D3092" s="108" t="s">
        <v>1880</v>
      </c>
      <c r="E3092" s="108" t="s">
        <v>970</v>
      </c>
      <c r="F3092" s="108" t="s">
        <v>13062</v>
      </c>
      <c r="G3092" s="108" t="s">
        <v>13063</v>
      </c>
      <c r="H3092" s="108" t="s">
        <v>13064</v>
      </c>
    </row>
    <row r="3093" spans="1:8" x14ac:dyDescent="0.3">
      <c r="A3093" s="108" t="s">
        <v>13065</v>
      </c>
      <c r="B3093" s="108" t="s">
        <v>967</v>
      </c>
      <c r="C3093" s="108" t="s">
        <v>12764</v>
      </c>
      <c r="D3093" s="108" t="s">
        <v>1880</v>
      </c>
      <c r="E3093" s="108" t="s">
        <v>2445</v>
      </c>
      <c r="F3093" s="108" t="s">
        <v>13066</v>
      </c>
      <c r="G3093" s="108" t="s">
        <v>13067</v>
      </c>
      <c r="H3093" s="108" t="s">
        <v>13068</v>
      </c>
    </row>
    <row r="3094" spans="1:8" x14ac:dyDescent="0.3">
      <c r="A3094" s="108" t="s">
        <v>13069</v>
      </c>
      <c r="B3094" s="108" t="s">
        <v>967</v>
      </c>
      <c r="C3094" s="108" t="s">
        <v>12764</v>
      </c>
      <c r="D3094" s="108" t="s">
        <v>1880</v>
      </c>
      <c r="E3094" s="108" t="s">
        <v>2445</v>
      </c>
      <c r="F3094" s="108" t="s">
        <v>13070</v>
      </c>
      <c r="G3094" s="108" t="s">
        <v>13071</v>
      </c>
      <c r="H3094" s="108" t="s">
        <v>13072</v>
      </c>
    </row>
    <row r="3095" spans="1:8" x14ac:dyDescent="0.3">
      <c r="A3095" s="108" t="s">
        <v>13073</v>
      </c>
      <c r="B3095" s="108" t="s">
        <v>967</v>
      </c>
      <c r="C3095" s="108" t="s">
        <v>13074</v>
      </c>
      <c r="D3095" s="108" t="s">
        <v>969</v>
      </c>
      <c r="E3095" s="108" t="s">
        <v>970</v>
      </c>
      <c r="F3095" s="108" t="s">
        <v>13075</v>
      </c>
      <c r="G3095" s="108" t="s">
        <v>13076</v>
      </c>
      <c r="H3095" s="108" t="s">
        <v>13077</v>
      </c>
    </row>
    <row r="3096" spans="1:8" x14ac:dyDescent="0.3">
      <c r="A3096" s="108" t="s">
        <v>13078</v>
      </c>
      <c r="B3096" s="108" t="s">
        <v>967</v>
      </c>
      <c r="C3096" s="108" t="s">
        <v>13074</v>
      </c>
      <c r="D3096" s="108" t="s">
        <v>969</v>
      </c>
      <c r="E3096" s="108" t="s">
        <v>970</v>
      </c>
      <c r="F3096" s="108" t="s">
        <v>13079</v>
      </c>
      <c r="G3096" s="108" t="s">
        <v>13080</v>
      </c>
      <c r="H3096" s="108" t="s">
        <v>13081</v>
      </c>
    </row>
    <row r="3097" spans="1:8" x14ac:dyDescent="0.3">
      <c r="A3097" s="108" t="s">
        <v>13082</v>
      </c>
      <c r="B3097" s="108" t="s">
        <v>967</v>
      </c>
      <c r="C3097" s="108" t="s">
        <v>13074</v>
      </c>
      <c r="D3097" s="108" t="s">
        <v>969</v>
      </c>
      <c r="E3097" s="108" t="s">
        <v>970</v>
      </c>
      <c r="F3097" s="108" t="s">
        <v>13083</v>
      </c>
      <c r="G3097" s="108" t="s">
        <v>13084</v>
      </c>
      <c r="H3097" s="108" t="s">
        <v>13085</v>
      </c>
    </row>
    <row r="3098" spans="1:8" x14ac:dyDescent="0.3">
      <c r="A3098" s="108" t="s">
        <v>13086</v>
      </c>
      <c r="B3098" s="108" t="s">
        <v>967</v>
      </c>
      <c r="C3098" s="108" t="s">
        <v>13074</v>
      </c>
      <c r="D3098" s="108" t="s">
        <v>969</v>
      </c>
      <c r="E3098" s="108" t="s">
        <v>970</v>
      </c>
      <c r="F3098" s="108" t="s">
        <v>13087</v>
      </c>
      <c r="G3098" s="108" t="s">
        <v>13088</v>
      </c>
      <c r="H3098" s="108" t="s">
        <v>13089</v>
      </c>
    </row>
    <row r="3099" spans="1:8" x14ac:dyDescent="0.3">
      <c r="A3099" s="108" t="s">
        <v>13090</v>
      </c>
      <c r="B3099" s="108" t="s">
        <v>967</v>
      </c>
      <c r="C3099" s="108" t="s">
        <v>13074</v>
      </c>
      <c r="D3099" s="108" t="s">
        <v>969</v>
      </c>
      <c r="E3099" s="108" t="s">
        <v>970</v>
      </c>
      <c r="F3099" s="108" t="s">
        <v>13091</v>
      </c>
      <c r="G3099" s="108" t="s">
        <v>13092</v>
      </c>
      <c r="H3099" s="108" t="s">
        <v>13093</v>
      </c>
    </row>
    <row r="3100" spans="1:8" x14ac:dyDescent="0.3">
      <c r="A3100" s="108" t="s">
        <v>13094</v>
      </c>
      <c r="B3100" s="108" t="s">
        <v>967</v>
      </c>
      <c r="C3100" s="108" t="s">
        <v>13074</v>
      </c>
      <c r="D3100" s="108" t="s">
        <v>969</v>
      </c>
      <c r="E3100" s="108" t="s">
        <v>970</v>
      </c>
      <c r="F3100" s="108" t="s">
        <v>13095</v>
      </c>
      <c r="G3100" s="108" t="s">
        <v>13096</v>
      </c>
      <c r="H3100" s="108" t="s">
        <v>13097</v>
      </c>
    </row>
    <row r="3101" spans="1:8" x14ac:dyDescent="0.3">
      <c r="A3101" s="108" t="s">
        <v>13098</v>
      </c>
      <c r="B3101" s="108" t="s">
        <v>967</v>
      </c>
      <c r="C3101" s="108" t="s">
        <v>13074</v>
      </c>
      <c r="D3101" s="108" t="s">
        <v>969</v>
      </c>
      <c r="E3101" s="108" t="s">
        <v>970</v>
      </c>
      <c r="F3101" s="108" t="s">
        <v>13099</v>
      </c>
      <c r="G3101" s="108" t="s">
        <v>13100</v>
      </c>
      <c r="H3101" s="108" t="s">
        <v>13101</v>
      </c>
    </row>
    <row r="3102" spans="1:8" x14ac:dyDescent="0.3">
      <c r="A3102" s="108" t="s">
        <v>13102</v>
      </c>
      <c r="B3102" s="108" t="s">
        <v>967</v>
      </c>
      <c r="C3102" s="108" t="s">
        <v>13074</v>
      </c>
      <c r="D3102" s="108" t="s">
        <v>969</v>
      </c>
      <c r="E3102" s="108" t="s">
        <v>970</v>
      </c>
      <c r="F3102" s="108" t="s">
        <v>13103</v>
      </c>
      <c r="G3102" s="108" t="s">
        <v>13104</v>
      </c>
      <c r="H3102" s="108" t="s">
        <v>13105</v>
      </c>
    </row>
    <row r="3103" spans="1:8" x14ac:dyDescent="0.3">
      <c r="A3103" s="108" t="s">
        <v>13106</v>
      </c>
      <c r="B3103" s="108" t="s">
        <v>967</v>
      </c>
      <c r="C3103" s="108" t="s">
        <v>13074</v>
      </c>
      <c r="D3103" s="108" t="s">
        <v>969</v>
      </c>
      <c r="E3103" s="108" t="s">
        <v>970</v>
      </c>
      <c r="F3103" s="108" t="s">
        <v>13107</v>
      </c>
      <c r="G3103" s="108" t="s">
        <v>13108</v>
      </c>
      <c r="H3103" s="108" t="s">
        <v>13109</v>
      </c>
    </row>
    <row r="3104" spans="1:8" x14ac:dyDescent="0.3">
      <c r="A3104" s="108" t="s">
        <v>13110</v>
      </c>
      <c r="B3104" s="108" t="s">
        <v>967</v>
      </c>
      <c r="C3104" s="108" t="s">
        <v>13074</v>
      </c>
      <c r="D3104" s="108" t="s">
        <v>969</v>
      </c>
      <c r="E3104" s="108" t="s">
        <v>2445</v>
      </c>
      <c r="F3104" s="108" t="s">
        <v>13111</v>
      </c>
      <c r="G3104" s="108" t="s">
        <v>13092</v>
      </c>
      <c r="H3104" s="108" t="s">
        <v>13093</v>
      </c>
    </row>
    <row r="3105" spans="1:8" x14ac:dyDescent="0.3">
      <c r="A3105" s="108" t="s">
        <v>13112</v>
      </c>
      <c r="B3105" s="108" t="s">
        <v>967</v>
      </c>
      <c r="C3105" s="108" t="s">
        <v>13074</v>
      </c>
      <c r="D3105" s="108" t="s">
        <v>969</v>
      </c>
      <c r="E3105" s="108" t="s">
        <v>970</v>
      </c>
      <c r="F3105" s="108" t="s">
        <v>13113</v>
      </c>
      <c r="G3105" s="108" t="s">
        <v>13114</v>
      </c>
      <c r="H3105" s="108" t="s">
        <v>13115</v>
      </c>
    </row>
    <row r="3106" spans="1:8" x14ac:dyDescent="0.3">
      <c r="A3106" s="108" t="s">
        <v>13116</v>
      </c>
      <c r="B3106" s="108" t="s">
        <v>967</v>
      </c>
      <c r="C3106" s="108" t="s">
        <v>13074</v>
      </c>
      <c r="D3106" s="108" t="s">
        <v>969</v>
      </c>
      <c r="E3106" s="108" t="s">
        <v>970</v>
      </c>
      <c r="F3106" s="108" t="s">
        <v>13117</v>
      </c>
      <c r="G3106" s="108" t="s">
        <v>13118</v>
      </c>
      <c r="H3106" s="108" t="s">
        <v>13119</v>
      </c>
    </row>
    <row r="3107" spans="1:8" x14ac:dyDescent="0.3">
      <c r="A3107" s="108" t="s">
        <v>13120</v>
      </c>
      <c r="B3107" s="108" t="s">
        <v>967</v>
      </c>
      <c r="C3107" s="108" t="s">
        <v>13074</v>
      </c>
      <c r="D3107" s="108" t="s">
        <v>969</v>
      </c>
      <c r="E3107" s="108" t="s">
        <v>970</v>
      </c>
      <c r="F3107" s="108" t="s">
        <v>13121</v>
      </c>
      <c r="G3107" s="108" t="s">
        <v>13122</v>
      </c>
      <c r="H3107" s="108" t="s">
        <v>13123</v>
      </c>
    </row>
    <row r="3108" spans="1:8" x14ac:dyDescent="0.3">
      <c r="A3108" s="108" t="s">
        <v>13124</v>
      </c>
      <c r="B3108" s="108" t="s">
        <v>967</v>
      </c>
      <c r="C3108" s="108" t="s">
        <v>13074</v>
      </c>
      <c r="D3108" s="108" t="s">
        <v>969</v>
      </c>
      <c r="E3108" s="108" t="s">
        <v>970</v>
      </c>
      <c r="F3108" s="108" t="s">
        <v>13125</v>
      </c>
      <c r="G3108" s="108" t="s">
        <v>13126</v>
      </c>
      <c r="H3108" s="108" t="s">
        <v>13127</v>
      </c>
    </row>
    <row r="3109" spans="1:8" x14ac:dyDescent="0.3">
      <c r="A3109" s="108" t="s">
        <v>13128</v>
      </c>
      <c r="B3109" s="108" t="s">
        <v>967</v>
      </c>
      <c r="C3109" s="108" t="s">
        <v>13074</v>
      </c>
      <c r="D3109" s="108" t="s">
        <v>969</v>
      </c>
      <c r="E3109" s="108" t="s">
        <v>970</v>
      </c>
      <c r="F3109" s="108" t="s">
        <v>13129</v>
      </c>
      <c r="G3109" s="108" t="s">
        <v>13130</v>
      </c>
      <c r="H3109" s="108" t="s">
        <v>13131</v>
      </c>
    </row>
    <row r="3110" spans="1:8" x14ac:dyDescent="0.3">
      <c r="A3110" s="108" t="s">
        <v>13132</v>
      </c>
      <c r="B3110" s="108" t="s">
        <v>967</v>
      </c>
      <c r="C3110" s="108" t="s">
        <v>13074</v>
      </c>
      <c r="D3110" s="108" t="s">
        <v>969</v>
      </c>
      <c r="E3110" s="108" t="s">
        <v>970</v>
      </c>
      <c r="F3110" s="108" t="s">
        <v>13133</v>
      </c>
      <c r="G3110" s="108" t="s">
        <v>13134</v>
      </c>
      <c r="H3110" s="108" t="s">
        <v>13135</v>
      </c>
    </row>
    <row r="3111" spans="1:8" x14ac:dyDescent="0.3">
      <c r="A3111" s="108" t="s">
        <v>13136</v>
      </c>
      <c r="B3111" s="108" t="s">
        <v>967</v>
      </c>
      <c r="C3111" s="108" t="s">
        <v>13074</v>
      </c>
      <c r="D3111" s="108" t="s">
        <v>969</v>
      </c>
      <c r="E3111" s="108" t="s">
        <v>970</v>
      </c>
      <c r="F3111" s="108" t="s">
        <v>13137</v>
      </c>
      <c r="G3111" s="108" t="s">
        <v>13138</v>
      </c>
      <c r="H3111" s="108" t="s">
        <v>13139</v>
      </c>
    </row>
    <row r="3112" spans="1:8" x14ac:dyDescent="0.3">
      <c r="A3112" s="108" t="s">
        <v>13140</v>
      </c>
      <c r="B3112" s="108" t="s">
        <v>967</v>
      </c>
      <c r="C3112" s="108" t="s">
        <v>13074</v>
      </c>
      <c r="D3112" s="108" t="s">
        <v>969</v>
      </c>
      <c r="E3112" s="108" t="s">
        <v>970</v>
      </c>
      <c r="F3112" s="108" t="s">
        <v>13141</v>
      </c>
      <c r="G3112" s="108" t="s">
        <v>13142</v>
      </c>
      <c r="H3112" s="108" t="s">
        <v>13143</v>
      </c>
    </row>
    <row r="3113" spans="1:8" x14ac:dyDescent="0.3">
      <c r="A3113" s="108" t="s">
        <v>13144</v>
      </c>
      <c r="B3113" s="108" t="s">
        <v>967</v>
      </c>
      <c r="C3113" s="108" t="s">
        <v>13074</v>
      </c>
      <c r="D3113" s="108" t="s">
        <v>969</v>
      </c>
      <c r="E3113" s="108" t="s">
        <v>970</v>
      </c>
      <c r="F3113" s="108" t="s">
        <v>13145</v>
      </c>
      <c r="G3113" s="108" t="s">
        <v>13146</v>
      </c>
      <c r="H3113" s="108" t="s">
        <v>13147</v>
      </c>
    </row>
    <row r="3114" spans="1:8" x14ac:dyDescent="0.3">
      <c r="A3114" s="108" t="s">
        <v>13148</v>
      </c>
      <c r="B3114" s="108" t="s">
        <v>967</v>
      </c>
      <c r="C3114" s="108" t="s">
        <v>13074</v>
      </c>
      <c r="D3114" s="108" t="s">
        <v>969</v>
      </c>
      <c r="E3114" s="108" t="s">
        <v>970</v>
      </c>
      <c r="F3114" s="108" t="s">
        <v>13149</v>
      </c>
      <c r="G3114" s="108" t="s">
        <v>13150</v>
      </c>
      <c r="H3114" s="108" t="s">
        <v>13151</v>
      </c>
    </row>
    <row r="3115" spans="1:8" x14ac:dyDescent="0.3">
      <c r="A3115" s="108" t="s">
        <v>13152</v>
      </c>
      <c r="B3115" s="108" t="s">
        <v>967</v>
      </c>
      <c r="C3115" s="108" t="s">
        <v>13074</v>
      </c>
      <c r="D3115" s="108" t="s">
        <v>969</v>
      </c>
      <c r="E3115" s="108" t="s">
        <v>970</v>
      </c>
      <c r="F3115" s="108" t="s">
        <v>13153</v>
      </c>
      <c r="G3115" s="108" t="s">
        <v>13154</v>
      </c>
      <c r="H3115" s="108" t="s">
        <v>13155</v>
      </c>
    </row>
    <row r="3116" spans="1:8" x14ac:dyDescent="0.3">
      <c r="A3116" s="108" t="s">
        <v>13156</v>
      </c>
      <c r="B3116" s="108" t="s">
        <v>967</v>
      </c>
      <c r="C3116" s="108" t="s">
        <v>13074</v>
      </c>
      <c r="D3116" s="108" t="s">
        <v>969</v>
      </c>
      <c r="E3116" s="108" t="s">
        <v>970</v>
      </c>
      <c r="F3116" s="108" t="s">
        <v>13157</v>
      </c>
      <c r="G3116" s="108" t="s">
        <v>13158</v>
      </c>
      <c r="H3116" s="108" t="s">
        <v>13159</v>
      </c>
    </row>
    <row r="3117" spans="1:8" x14ac:dyDescent="0.3">
      <c r="A3117" s="108" t="s">
        <v>13160</v>
      </c>
      <c r="B3117" s="108" t="s">
        <v>967</v>
      </c>
      <c r="C3117" s="108" t="s">
        <v>13074</v>
      </c>
      <c r="D3117" s="108" t="s">
        <v>969</v>
      </c>
      <c r="E3117" s="108" t="s">
        <v>970</v>
      </c>
      <c r="F3117" s="108" t="s">
        <v>13161</v>
      </c>
      <c r="G3117" s="108" t="s">
        <v>13162</v>
      </c>
      <c r="H3117" s="108" t="s">
        <v>13163</v>
      </c>
    </row>
    <row r="3118" spans="1:8" x14ac:dyDescent="0.3">
      <c r="A3118" s="108" t="s">
        <v>13164</v>
      </c>
      <c r="B3118" s="108" t="s">
        <v>967</v>
      </c>
      <c r="C3118" s="108" t="s">
        <v>13074</v>
      </c>
      <c r="D3118" s="108" t="s">
        <v>969</v>
      </c>
      <c r="E3118" s="108" t="s">
        <v>970</v>
      </c>
      <c r="F3118" s="108" t="s">
        <v>13165</v>
      </c>
      <c r="G3118" s="108" t="s">
        <v>13166</v>
      </c>
      <c r="H3118" s="108" t="s">
        <v>13167</v>
      </c>
    </row>
    <row r="3119" spans="1:8" x14ac:dyDescent="0.3">
      <c r="A3119" s="108" t="s">
        <v>13168</v>
      </c>
      <c r="B3119" s="108" t="s">
        <v>967</v>
      </c>
      <c r="C3119" s="108" t="s">
        <v>13074</v>
      </c>
      <c r="D3119" s="108" t="s">
        <v>969</v>
      </c>
      <c r="E3119" s="108" t="s">
        <v>970</v>
      </c>
      <c r="F3119" s="108" t="s">
        <v>13169</v>
      </c>
      <c r="G3119" s="108" t="s">
        <v>13170</v>
      </c>
      <c r="H3119" s="108" t="s">
        <v>13171</v>
      </c>
    </row>
    <row r="3120" spans="1:8" x14ac:dyDescent="0.3">
      <c r="A3120" s="108" t="s">
        <v>13172</v>
      </c>
      <c r="B3120" s="108" t="s">
        <v>967</v>
      </c>
      <c r="C3120" s="108" t="s">
        <v>13074</v>
      </c>
      <c r="D3120" s="108" t="s">
        <v>969</v>
      </c>
      <c r="E3120" s="108" t="s">
        <v>970</v>
      </c>
      <c r="F3120" s="108" t="s">
        <v>13173</v>
      </c>
      <c r="G3120" s="108" t="s">
        <v>13174</v>
      </c>
      <c r="H3120" s="108" t="s">
        <v>13175</v>
      </c>
    </row>
    <row r="3121" spans="1:8" x14ac:dyDescent="0.3">
      <c r="A3121" s="108" t="s">
        <v>13176</v>
      </c>
      <c r="B3121" s="108" t="s">
        <v>967</v>
      </c>
      <c r="C3121" s="108" t="s">
        <v>13074</v>
      </c>
      <c r="D3121" s="108" t="s">
        <v>969</v>
      </c>
      <c r="E3121" s="108" t="s">
        <v>970</v>
      </c>
      <c r="F3121" s="108" t="s">
        <v>13177</v>
      </c>
      <c r="G3121" s="108" t="s">
        <v>13178</v>
      </c>
      <c r="H3121" s="108" t="s">
        <v>13179</v>
      </c>
    </row>
    <row r="3122" spans="1:8" x14ac:dyDescent="0.3">
      <c r="A3122" s="108" t="s">
        <v>13180</v>
      </c>
      <c r="B3122" s="108" t="s">
        <v>967</v>
      </c>
      <c r="C3122" s="108" t="s">
        <v>13074</v>
      </c>
      <c r="D3122" s="108" t="s">
        <v>969</v>
      </c>
      <c r="E3122" s="108" t="s">
        <v>970</v>
      </c>
      <c r="F3122" s="108" t="s">
        <v>13181</v>
      </c>
      <c r="G3122" s="108" t="s">
        <v>13182</v>
      </c>
      <c r="H3122" s="108" t="s">
        <v>13183</v>
      </c>
    </row>
    <row r="3123" spans="1:8" x14ac:dyDescent="0.3">
      <c r="A3123" s="108" t="s">
        <v>13184</v>
      </c>
      <c r="B3123" s="108" t="s">
        <v>967</v>
      </c>
      <c r="C3123" s="108" t="s">
        <v>13074</v>
      </c>
      <c r="D3123" s="108" t="s">
        <v>969</v>
      </c>
      <c r="E3123" s="108" t="s">
        <v>970</v>
      </c>
      <c r="F3123" s="108" t="s">
        <v>13185</v>
      </c>
      <c r="G3123" s="108" t="s">
        <v>13186</v>
      </c>
      <c r="H3123" s="108" t="s">
        <v>13187</v>
      </c>
    </row>
    <row r="3124" spans="1:8" x14ac:dyDescent="0.3">
      <c r="A3124" s="108" t="s">
        <v>13188</v>
      </c>
      <c r="B3124" s="108" t="s">
        <v>967</v>
      </c>
      <c r="C3124" s="108" t="s">
        <v>13074</v>
      </c>
      <c r="D3124" s="108" t="s">
        <v>969</v>
      </c>
      <c r="E3124" s="108" t="s">
        <v>970</v>
      </c>
      <c r="F3124" s="108" t="s">
        <v>13189</v>
      </c>
      <c r="G3124" s="108" t="s">
        <v>13190</v>
      </c>
      <c r="H3124" s="108" t="s">
        <v>13187</v>
      </c>
    </row>
    <row r="3125" spans="1:8" x14ac:dyDescent="0.3">
      <c r="A3125" s="108" t="s">
        <v>13191</v>
      </c>
      <c r="B3125" s="108" t="s">
        <v>967</v>
      </c>
      <c r="C3125" s="108" t="s">
        <v>13074</v>
      </c>
      <c r="D3125" s="108" t="s">
        <v>969</v>
      </c>
      <c r="E3125" s="108" t="s">
        <v>970</v>
      </c>
      <c r="F3125" s="108" t="s">
        <v>13192</v>
      </c>
      <c r="G3125" s="108" t="s">
        <v>13193</v>
      </c>
      <c r="H3125" s="108" t="s">
        <v>13194</v>
      </c>
    </row>
    <row r="3126" spans="1:8" x14ac:dyDescent="0.3">
      <c r="A3126" s="108" t="s">
        <v>13195</v>
      </c>
      <c r="B3126" s="108" t="s">
        <v>967</v>
      </c>
      <c r="C3126" s="108" t="s">
        <v>13074</v>
      </c>
      <c r="D3126" s="108" t="s">
        <v>969</v>
      </c>
      <c r="E3126" s="108" t="s">
        <v>970</v>
      </c>
      <c r="F3126" s="108" t="s">
        <v>13196</v>
      </c>
      <c r="G3126" s="108" t="s">
        <v>13197</v>
      </c>
      <c r="H3126" s="108" t="s">
        <v>13198</v>
      </c>
    </row>
    <row r="3127" spans="1:8" x14ac:dyDescent="0.3">
      <c r="A3127" s="108" t="s">
        <v>13199</v>
      </c>
      <c r="B3127" s="108" t="s">
        <v>967</v>
      </c>
      <c r="C3127" s="108" t="s">
        <v>13074</v>
      </c>
      <c r="D3127" s="108" t="s">
        <v>969</v>
      </c>
      <c r="E3127" s="108" t="s">
        <v>970</v>
      </c>
      <c r="F3127" s="108" t="s">
        <v>13200</v>
      </c>
      <c r="G3127" s="108" t="s">
        <v>13201</v>
      </c>
      <c r="H3127" s="108" t="s">
        <v>13202</v>
      </c>
    </row>
    <row r="3128" spans="1:8" x14ac:dyDescent="0.3">
      <c r="A3128" s="108" t="s">
        <v>13203</v>
      </c>
      <c r="B3128" s="108" t="s">
        <v>967</v>
      </c>
      <c r="C3128" s="108" t="s">
        <v>13074</v>
      </c>
      <c r="D3128" s="108" t="s">
        <v>969</v>
      </c>
      <c r="E3128" s="108" t="s">
        <v>970</v>
      </c>
      <c r="F3128" s="108" t="s">
        <v>13204</v>
      </c>
      <c r="G3128" s="108" t="s">
        <v>13205</v>
      </c>
      <c r="H3128" s="108" t="s">
        <v>13206</v>
      </c>
    </row>
    <row r="3129" spans="1:8" x14ac:dyDescent="0.3">
      <c r="A3129" s="108" t="s">
        <v>13207</v>
      </c>
      <c r="B3129" s="108" t="s">
        <v>967</v>
      </c>
      <c r="C3129" s="108" t="s">
        <v>13074</v>
      </c>
      <c r="D3129" s="108" t="s">
        <v>969</v>
      </c>
      <c r="E3129" s="108" t="s">
        <v>970</v>
      </c>
      <c r="F3129" s="108" t="s">
        <v>13208</v>
      </c>
      <c r="G3129" s="108" t="s">
        <v>13209</v>
      </c>
      <c r="H3129" s="108" t="s">
        <v>13210</v>
      </c>
    </row>
    <row r="3130" spans="1:8" x14ac:dyDescent="0.3">
      <c r="A3130" s="108" t="s">
        <v>13211</v>
      </c>
      <c r="B3130" s="108" t="s">
        <v>967</v>
      </c>
      <c r="C3130" s="108" t="s">
        <v>13074</v>
      </c>
      <c r="D3130" s="108" t="s">
        <v>969</v>
      </c>
      <c r="E3130" s="108" t="s">
        <v>970</v>
      </c>
      <c r="F3130" s="108" t="s">
        <v>13212</v>
      </c>
      <c r="G3130" s="108" t="s">
        <v>13213</v>
      </c>
      <c r="H3130" s="108" t="s">
        <v>13214</v>
      </c>
    </row>
    <row r="3131" spans="1:8" x14ac:dyDescent="0.3">
      <c r="A3131" s="108" t="s">
        <v>13215</v>
      </c>
      <c r="B3131" s="108" t="s">
        <v>967</v>
      </c>
      <c r="C3131" s="108" t="s">
        <v>13074</v>
      </c>
      <c r="D3131" s="108" t="s">
        <v>969</v>
      </c>
      <c r="E3131" s="108" t="s">
        <v>970</v>
      </c>
      <c r="F3131" s="108" t="s">
        <v>13216</v>
      </c>
      <c r="G3131" s="108" t="s">
        <v>13217</v>
      </c>
      <c r="H3131" s="108" t="s">
        <v>13218</v>
      </c>
    </row>
    <row r="3132" spans="1:8" x14ac:dyDescent="0.3">
      <c r="A3132" s="108" t="s">
        <v>13219</v>
      </c>
      <c r="B3132" s="108" t="s">
        <v>967</v>
      </c>
      <c r="C3132" s="108" t="s">
        <v>13074</v>
      </c>
      <c r="D3132" s="108" t="s">
        <v>969</v>
      </c>
      <c r="E3132" s="108" t="s">
        <v>970</v>
      </c>
      <c r="F3132" s="108" t="s">
        <v>13220</v>
      </c>
      <c r="G3132" s="108" t="s">
        <v>13221</v>
      </c>
      <c r="H3132" s="108" t="s">
        <v>13222</v>
      </c>
    </row>
    <row r="3133" spans="1:8" x14ac:dyDescent="0.3">
      <c r="A3133" s="108" t="s">
        <v>13223</v>
      </c>
      <c r="B3133" s="108" t="s">
        <v>967</v>
      </c>
      <c r="C3133" s="108" t="s">
        <v>13074</v>
      </c>
      <c r="D3133" s="108" t="s">
        <v>969</v>
      </c>
      <c r="E3133" s="108" t="s">
        <v>970</v>
      </c>
      <c r="F3133" s="108" t="s">
        <v>13224</v>
      </c>
      <c r="G3133" s="108" t="s">
        <v>13225</v>
      </c>
      <c r="H3133" s="108" t="s">
        <v>13226</v>
      </c>
    </row>
    <row r="3134" spans="1:8" x14ac:dyDescent="0.3">
      <c r="A3134" s="108" t="s">
        <v>13227</v>
      </c>
      <c r="B3134" s="108" t="s">
        <v>967</v>
      </c>
      <c r="C3134" s="108" t="s">
        <v>13074</v>
      </c>
      <c r="D3134" s="108" t="s">
        <v>969</v>
      </c>
      <c r="E3134" s="108" t="s">
        <v>970</v>
      </c>
      <c r="F3134" s="108" t="s">
        <v>13228</v>
      </c>
      <c r="G3134" s="108" t="s">
        <v>13229</v>
      </c>
      <c r="H3134" s="108" t="s">
        <v>13230</v>
      </c>
    </row>
    <row r="3135" spans="1:8" x14ac:dyDescent="0.3">
      <c r="A3135" s="108" t="s">
        <v>13231</v>
      </c>
      <c r="B3135" s="108" t="s">
        <v>967</v>
      </c>
      <c r="C3135" s="108" t="s">
        <v>13074</v>
      </c>
      <c r="D3135" s="108" t="s">
        <v>969</v>
      </c>
      <c r="E3135" s="108" t="s">
        <v>970</v>
      </c>
      <c r="F3135" s="108" t="s">
        <v>13232</v>
      </c>
      <c r="G3135" s="108" t="s">
        <v>13233</v>
      </c>
      <c r="H3135" s="108" t="s">
        <v>13234</v>
      </c>
    </row>
    <row r="3136" spans="1:8" x14ac:dyDescent="0.3">
      <c r="A3136" s="108" t="s">
        <v>13235</v>
      </c>
      <c r="B3136" s="108" t="s">
        <v>967</v>
      </c>
      <c r="C3136" s="108" t="s">
        <v>13074</v>
      </c>
      <c r="D3136" s="108" t="s">
        <v>969</v>
      </c>
      <c r="E3136" s="108" t="s">
        <v>970</v>
      </c>
      <c r="F3136" s="108" t="s">
        <v>13236</v>
      </c>
      <c r="G3136" s="108" t="s">
        <v>13237</v>
      </c>
      <c r="H3136" s="108" t="s">
        <v>13238</v>
      </c>
    </row>
    <row r="3137" spans="1:8" x14ac:dyDescent="0.3">
      <c r="A3137" s="108" t="s">
        <v>13239</v>
      </c>
      <c r="B3137" s="108" t="s">
        <v>967</v>
      </c>
      <c r="C3137" s="108" t="s">
        <v>13074</v>
      </c>
      <c r="D3137" s="108" t="s">
        <v>969</v>
      </c>
      <c r="E3137" s="108" t="s">
        <v>970</v>
      </c>
      <c r="F3137" s="108" t="s">
        <v>13240</v>
      </c>
      <c r="G3137" s="108" t="s">
        <v>13241</v>
      </c>
      <c r="H3137" s="108" t="s">
        <v>13242</v>
      </c>
    </row>
    <row r="3138" spans="1:8" x14ac:dyDescent="0.3">
      <c r="A3138" s="108" t="s">
        <v>13243</v>
      </c>
      <c r="B3138" s="108" t="s">
        <v>967</v>
      </c>
      <c r="C3138" s="108" t="s">
        <v>13074</v>
      </c>
      <c r="D3138" s="108" t="s">
        <v>969</v>
      </c>
      <c r="E3138" s="108" t="s">
        <v>970</v>
      </c>
      <c r="F3138" s="108" t="s">
        <v>13244</v>
      </c>
      <c r="G3138" s="108" t="s">
        <v>13245</v>
      </c>
      <c r="H3138" s="108" t="s">
        <v>13246</v>
      </c>
    </row>
    <row r="3139" spans="1:8" x14ac:dyDescent="0.3">
      <c r="A3139" s="108" t="s">
        <v>13247</v>
      </c>
      <c r="B3139" s="108" t="s">
        <v>967</v>
      </c>
      <c r="C3139" s="108" t="s">
        <v>13074</v>
      </c>
      <c r="D3139" s="108" t="s">
        <v>969</v>
      </c>
      <c r="E3139" s="108" t="s">
        <v>970</v>
      </c>
      <c r="F3139" s="108" t="s">
        <v>13248</v>
      </c>
      <c r="G3139" s="108" t="s">
        <v>13249</v>
      </c>
      <c r="H3139" s="108" t="s">
        <v>13250</v>
      </c>
    </row>
    <row r="3140" spans="1:8" x14ac:dyDescent="0.3">
      <c r="A3140" s="108" t="s">
        <v>13251</v>
      </c>
      <c r="B3140" s="108" t="s">
        <v>967</v>
      </c>
      <c r="C3140" s="108" t="s">
        <v>13074</v>
      </c>
      <c r="D3140" s="108" t="s">
        <v>969</v>
      </c>
      <c r="E3140" s="108" t="s">
        <v>970</v>
      </c>
      <c r="F3140" s="108" t="s">
        <v>13252</v>
      </c>
      <c r="G3140" s="108" t="s">
        <v>13253</v>
      </c>
      <c r="H3140" s="108" t="s">
        <v>13254</v>
      </c>
    </row>
    <row r="3141" spans="1:8" x14ac:dyDescent="0.3">
      <c r="A3141" s="108" t="s">
        <v>13255</v>
      </c>
      <c r="B3141" s="108" t="s">
        <v>967</v>
      </c>
      <c r="C3141" s="108" t="s">
        <v>13074</v>
      </c>
      <c r="D3141" s="108" t="s">
        <v>1880</v>
      </c>
      <c r="E3141" s="108" t="s">
        <v>970</v>
      </c>
      <c r="F3141" s="108" t="s">
        <v>13256</v>
      </c>
      <c r="G3141" s="108" t="s">
        <v>13257</v>
      </c>
      <c r="H3141" s="108" t="s">
        <v>13258</v>
      </c>
    </row>
    <row r="3142" spans="1:8" x14ac:dyDescent="0.3">
      <c r="A3142" s="108" t="s">
        <v>13259</v>
      </c>
      <c r="B3142" s="108" t="s">
        <v>967</v>
      </c>
      <c r="C3142" s="108" t="s">
        <v>13074</v>
      </c>
      <c r="D3142" s="108" t="s">
        <v>1880</v>
      </c>
      <c r="E3142" s="108" t="s">
        <v>970</v>
      </c>
      <c r="F3142" s="108" t="s">
        <v>13260</v>
      </c>
      <c r="G3142" s="108" t="s">
        <v>13261</v>
      </c>
      <c r="H3142" s="108" t="s">
        <v>13262</v>
      </c>
    </row>
    <row r="3143" spans="1:8" x14ac:dyDescent="0.3">
      <c r="A3143" s="108" t="s">
        <v>13263</v>
      </c>
      <c r="B3143" s="108" t="s">
        <v>967</v>
      </c>
      <c r="C3143" s="108" t="s">
        <v>13074</v>
      </c>
      <c r="D3143" s="108" t="s">
        <v>1880</v>
      </c>
      <c r="E3143" s="108" t="s">
        <v>970</v>
      </c>
      <c r="F3143" s="108" t="s">
        <v>13264</v>
      </c>
      <c r="G3143" s="108" t="s">
        <v>13265</v>
      </c>
      <c r="H3143" s="108" t="s">
        <v>13266</v>
      </c>
    </row>
    <row r="3144" spans="1:8" x14ac:dyDescent="0.3">
      <c r="A3144" s="108" t="s">
        <v>13267</v>
      </c>
      <c r="B3144" s="108" t="s">
        <v>967</v>
      </c>
      <c r="C3144" s="108" t="s">
        <v>13074</v>
      </c>
      <c r="D3144" s="108" t="s">
        <v>1880</v>
      </c>
      <c r="E3144" s="108" t="s">
        <v>970</v>
      </c>
      <c r="F3144" s="108" t="s">
        <v>13268</v>
      </c>
      <c r="G3144" s="108" t="s">
        <v>13269</v>
      </c>
      <c r="H3144" s="108" t="s">
        <v>13270</v>
      </c>
    </row>
    <row r="3145" spans="1:8" x14ac:dyDescent="0.3">
      <c r="A3145" s="108" t="s">
        <v>13271</v>
      </c>
      <c r="B3145" s="108" t="s">
        <v>967</v>
      </c>
      <c r="C3145" s="108" t="s">
        <v>13074</v>
      </c>
      <c r="D3145" s="108" t="s">
        <v>1880</v>
      </c>
      <c r="E3145" s="108" t="s">
        <v>970</v>
      </c>
      <c r="F3145" s="108" t="s">
        <v>13272</v>
      </c>
      <c r="G3145" s="108" t="s">
        <v>13273</v>
      </c>
      <c r="H3145" s="108" t="s">
        <v>13127</v>
      </c>
    </row>
    <row r="3146" spans="1:8" x14ac:dyDescent="0.3">
      <c r="A3146" s="108" t="s">
        <v>13274</v>
      </c>
      <c r="B3146" s="108" t="s">
        <v>967</v>
      </c>
      <c r="C3146" s="108" t="s">
        <v>13074</v>
      </c>
      <c r="D3146" s="108" t="s">
        <v>1880</v>
      </c>
      <c r="E3146" s="108" t="s">
        <v>970</v>
      </c>
      <c r="F3146" s="108" t="s">
        <v>13275</v>
      </c>
      <c r="G3146" s="108" t="s">
        <v>13276</v>
      </c>
      <c r="H3146" s="108" t="s">
        <v>13277</v>
      </c>
    </row>
    <row r="3147" spans="1:8" x14ac:dyDescent="0.3">
      <c r="A3147" s="108" t="s">
        <v>13278</v>
      </c>
      <c r="B3147" s="108" t="s">
        <v>967</v>
      </c>
      <c r="C3147" s="108" t="s">
        <v>13074</v>
      </c>
      <c r="D3147" s="108" t="s">
        <v>1880</v>
      </c>
      <c r="E3147" s="108" t="s">
        <v>970</v>
      </c>
      <c r="F3147" s="108" t="s">
        <v>13279</v>
      </c>
      <c r="G3147" s="108" t="s">
        <v>13280</v>
      </c>
      <c r="H3147" s="108" t="s">
        <v>13281</v>
      </c>
    </row>
    <row r="3148" spans="1:8" x14ac:dyDescent="0.3">
      <c r="A3148" s="108" t="s">
        <v>13282</v>
      </c>
      <c r="B3148" s="108" t="s">
        <v>967</v>
      </c>
      <c r="C3148" s="108" t="s">
        <v>13074</v>
      </c>
      <c r="D3148" s="108" t="s">
        <v>1880</v>
      </c>
      <c r="E3148" s="108" t="s">
        <v>970</v>
      </c>
      <c r="F3148" s="108" t="s">
        <v>13283</v>
      </c>
      <c r="G3148" s="108" t="s">
        <v>13284</v>
      </c>
      <c r="H3148" s="108" t="s">
        <v>13163</v>
      </c>
    </row>
    <row r="3149" spans="1:8" x14ac:dyDescent="0.3">
      <c r="A3149" s="108" t="s">
        <v>13285</v>
      </c>
      <c r="B3149" s="108" t="s">
        <v>967</v>
      </c>
      <c r="C3149" s="108" t="s">
        <v>13074</v>
      </c>
      <c r="D3149" s="108" t="s">
        <v>1880</v>
      </c>
      <c r="E3149" s="108" t="s">
        <v>970</v>
      </c>
      <c r="F3149" s="108" t="s">
        <v>13286</v>
      </c>
      <c r="G3149" s="108" t="s">
        <v>13287</v>
      </c>
      <c r="H3149" s="108" t="s">
        <v>13288</v>
      </c>
    </row>
    <row r="3150" spans="1:8" x14ac:dyDescent="0.3">
      <c r="A3150" s="108" t="s">
        <v>13289</v>
      </c>
      <c r="B3150" s="108" t="s">
        <v>967</v>
      </c>
      <c r="C3150" s="108" t="s">
        <v>13074</v>
      </c>
      <c r="D3150" s="108" t="s">
        <v>1880</v>
      </c>
      <c r="E3150" s="108" t="s">
        <v>1123</v>
      </c>
      <c r="F3150" s="108" t="s">
        <v>13290</v>
      </c>
      <c r="G3150" s="108" t="s">
        <v>13291</v>
      </c>
      <c r="H3150" s="108" t="s">
        <v>13292</v>
      </c>
    </row>
    <row r="3151" spans="1:8" x14ac:dyDescent="0.3">
      <c r="A3151" s="108" t="s">
        <v>13293</v>
      </c>
      <c r="B3151" s="108" t="s">
        <v>967</v>
      </c>
      <c r="C3151" s="108" t="s">
        <v>13074</v>
      </c>
      <c r="D3151" s="108" t="s">
        <v>1880</v>
      </c>
      <c r="E3151" s="108" t="s">
        <v>970</v>
      </c>
      <c r="F3151" s="108" t="s">
        <v>13290</v>
      </c>
      <c r="G3151" s="108" t="s">
        <v>13291</v>
      </c>
      <c r="H3151" s="108" t="s">
        <v>13292</v>
      </c>
    </row>
    <row r="3152" spans="1:8" x14ac:dyDescent="0.3">
      <c r="A3152" s="108" t="s">
        <v>13294</v>
      </c>
      <c r="B3152" s="108" t="s">
        <v>967</v>
      </c>
      <c r="C3152" s="108" t="s">
        <v>13074</v>
      </c>
      <c r="D3152" s="108" t="s">
        <v>1880</v>
      </c>
      <c r="E3152" s="108" t="s">
        <v>970</v>
      </c>
      <c r="F3152" s="108" t="s">
        <v>13295</v>
      </c>
      <c r="G3152" s="108" t="s">
        <v>13296</v>
      </c>
      <c r="H3152" s="108" t="s">
        <v>13297</v>
      </c>
    </row>
    <row r="3153" spans="1:8" x14ac:dyDescent="0.3">
      <c r="A3153" s="108" t="s">
        <v>13298</v>
      </c>
      <c r="B3153" s="108" t="s">
        <v>967</v>
      </c>
      <c r="C3153" s="108" t="s">
        <v>13074</v>
      </c>
      <c r="D3153" s="108" t="s">
        <v>1880</v>
      </c>
      <c r="E3153" s="108" t="s">
        <v>970</v>
      </c>
      <c r="F3153" s="108" t="s">
        <v>13299</v>
      </c>
      <c r="G3153" s="108" t="s">
        <v>13300</v>
      </c>
      <c r="H3153" s="108" t="s">
        <v>13301</v>
      </c>
    </row>
    <row r="3154" spans="1:8" x14ac:dyDescent="0.3">
      <c r="A3154" s="108" t="s">
        <v>13302</v>
      </c>
      <c r="B3154" s="108" t="s">
        <v>967</v>
      </c>
      <c r="C3154" s="108" t="s">
        <v>13303</v>
      </c>
      <c r="D3154" s="108" t="s">
        <v>5207</v>
      </c>
      <c r="E3154" s="108" t="s">
        <v>970</v>
      </c>
      <c r="F3154" s="108" t="s">
        <v>13304</v>
      </c>
      <c r="G3154" s="108" t="s">
        <v>13305</v>
      </c>
      <c r="H3154" s="108" t="s">
        <v>13306</v>
      </c>
    </row>
    <row r="3155" spans="1:8" x14ac:dyDescent="0.3">
      <c r="A3155" s="108" t="s">
        <v>13307</v>
      </c>
      <c r="B3155" s="108" t="s">
        <v>967</v>
      </c>
      <c r="C3155" s="108" t="s">
        <v>13303</v>
      </c>
      <c r="D3155" s="108" t="s">
        <v>969</v>
      </c>
      <c r="E3155" s="108" t="s">
        <v>970</v>
      </c>
      <c r="F3155" s="108" t="s">
        <v>13308</v>
      </c>
      <c r="G3155" s="108" t="s">
        <v>13309</v>
      </c>
      <c r="H3155" s="108" t="s">
        <v>13310</v>
      </c>
    </row>
    <row r="3156" spans="1:8" x14ac:dyDescent="0.3">
      <c r="A3156" s="108" t="s">
        <v>13311</v>
      </c>
      <c r="B3156" s="108" t="s">
        <v>967</v>
      </c>
      <c r="C3156" s="108" t="s">
        <v>13303</v>
      </c>
      <c r="D3156" s="108" t="s">
        <v>969</v>
      </c>
      <c r="E3156" s="108" t="s">
        <v>970</v>
      </c>
      <c r="F3156" s="108" t="s">
        <v>13312</v>
      </c>
      <c r="G3156" s="108" t="s">
        <v>13313</v>
      </c>
      <c r="H3156" s="108" t="s">
        <v>13314</v>
      </c>
    </row>
    <row r="3157" spans="1:8" x14ac:dyDescent="0.3">
      <c r="A3157" s="108" t="s">
        <v>13315</v>
      </c>
      <c r="B3157" s="108" t="s">
        <v>967</v>
      </c>
      <c r="C3157" s="108" t="s">
        <v>13303</v>
      </c>
      <c r="D3157" s="108" t="s">
        <v>969</v>
      </c>
      <c r="E3157" s="108" t="s">
        <v>970</v>
      </c>
      <c r="F3157" s="108" t="s">
        <v>13316</v>
      </c>
      <c r="G3157" s="108" t="s">
        <v>13317</v>
      </c>
      <c r="H3157" s="108" t="s">
        <v>13318</v>
      </c>
    </row>
    <row r="3158" spans="1:8" x14ac:dyDescent="0.3">
      <c r="A3158" s="108" t="s">
        <v>13319</v>
      </c>
      <c r="B3158" s="108" t="s">
        <v>967</v>
      </c>
      <c r="C3158" s="108" t="s">
        <v>13303</v>
      </c>
      <c r="D3158" s="108" t="s">
        <v>969</v>
      </c>
      <c r="E3158" s="108" t="s">
        <v>970</v>
      </c>
      <c r="F3158" s="108" t="s">
        <v>13320</v>
      </c>
      <c r="G3158" s="108" t="s">
        <v>13321</v>
      </c>
      <c r="H3158" s="108" t="s">
        <v>13322</v>
      </c>
    </row>
    <row r="3159" spans="1:8" x14ac:dyDescent="0.3">
      <c r="A3159" s="108" t="s">
        <v>13323</v>
      </c>
      <c r="B3159" s="108" t="s">
        <v>967</v>
      </c>
      <c r="C3159" s="108" t="s">
        <v>13303</v>
      </c>
      <c r="D3159" s="108" t="s">
        <v>969</v>
      </c>
      <c r="E3159" s="108" t="s">
        <v>970</v>
      </c>
      <c r="F3159" s="108" t="s">
        <v>13324</v>
      </c>
      <c r="G3159" s="108" t="s">
        <v>13325</v>
      </c>
      <c r="H3159" s="108" t="s">
        <v>13326</v>
      </c>
    </row>
    <row r="3160" spans="1:8" x14ac:dyDescent="0.3">
      <c r="A3160" s="108" t="s">
        <v>13327</v>
      </c>
      <c r="B3160" s="108" t="s">
        <v>967</v>
      </c>
      <c r="C3160" s="108" t="s">
        <v>13303</v>
      </c>
      <c r="D3160" s="108" t="s">
        <v>969</v>
      </c>
      <c r="E3160" s="108" t="s">
        <v>970</v>
      </c>
      <c r="F3160" s="108" t="s">
        <v>13328</v>
      </c>
      <c r="G3160" s="108" t="s">
        <v>13329</v>
      </c>
      <c r="H3160" s="108" t="s">
        <v>13330</v>
      </c>
    </row>
    <row r="3161" spans="1:8" x14ac:dyDescent="0.3">
      <c r="A3161" s="108" t="s">
        <v>13331</v>
      </c>
      <c r="B3161" s="108" t="s">
        <v>967</v>
      </c>
      <c r="C3161" s="108" t="s">
        <v>13303</v>
      </c>
      <c r="D3161" s="108" t="s">
        <v>969</v>
      </c>
      <c r="E3161" s="108" t="s">
        <v>970</v>
      </c>
      <c r="F3161" s="108" t="s">
        <v>13332</v>
      </c>
      <c r="G3161" s="108" t="s">
        <v>13333</v>
      </c>
      <c r="H3161" s="108" t="s">
        <v>13334</v>
      </c>
    </row>
    <row r="3162" spans="1:8" x14ac:dyDescent="0.3">
      <c r="A3162" s="108" t="s">
        <v>13335</v>
      </c>
      <c r="B3162" s="108" t="s">
        <v>967</v>
      </c>
      <c r="C3162" s="108" t="s">
        <v>13303</v>
      </c>
      <c r="D3162" s="108" t="s">
        <v>969</v>
      </c>
      <c r="E3162" s="108" t="s">
        <v>970</v>
      </c>
      <c r="F3162" s="108" t="s">
        <v>13336</v>
      </c>
      <c r="G3162" s="108" t="s">
        <v>13337</v>
      </c>
      <c r="H3162" s="108" t="s">
        <v>13338</v>
      </c>
    </row>
    <row r="3163" spans="1:8" x14ac:dyDescent="0.3">
      <c r="A3163" s="108" t="s">
        <v>13339</v>
      </c>
      <c r="B3163" s="108" t="s">
        <v>967</v>
      </c>
      <c r="C3163" s="108" t="s">
        <v>13303</v>
      </c>
      <c r="D3163" s="108" t="s">
        <v>969</v>
      </c>
      <c r="E3163" s="108" t="s">
        <v>970</v>
      </c>
      <c r="F3163" s="108" t="s">
        <v>13340</v>
      </c>
      <c r="G3163" s="108" t="s">
        <v>13341</v>
      </c>
      <c r="H3163" s="108" t="s">
        <v>13342</v>
      </c>
    </row>
    <row r="3164" spans="1:8" x14ac:dyDescent="0.3">
      <c r="A3164" s="108" t="s">
        <v>13343</v>
      </c>
      <c r="B3164" s="108" t="s">
        <v>967</v>
      </c>
      <c r="C3164" s="108" t="s">
        <v>13303</v>
      </c>
      <c r="D3164" s="108" t="s">
        <v>969</v>
      </c>
      <c r="E3164" s="108" t="s">
        <v>1123</v>
      </c>
      <c r="F3164" s="108" t="s">
        <v>13344</v>
      </c>
      <c r="G3164" s="108" t="s">
        <v>13345</v>
      </c>
      <c r="H3164" s="108" t="s">
        <v>13346</v>
      </c>
    </row>
    <row r="3165" spans="1:8" x14ac:dyDescent="0.3">
      <c r="A3165" s="108" t="s">
        <v>13347</v>
      </c>
      <c r="B3165" s="108" t="s">
        <v>967</v>
      </c>
      <c r="C3165" s="108" t="s">
        <v>13303</v>
      </c>
      <c r="D3165" s="108" t="s">
        <v>969</v>
      </c>
      <c r="E3165" s="108" t="s">
        <v>970</v>
      </c>
      <c r="F3165" s="108" t="s">
        <v>13348</v>
      </c>
      <c r="G3165" s="108" t="s">
        <v>13349</v>
      </c>
      <c r="H3165" s="108" t="s">
        <v>13350</v>
      </c>
    </row>
    <row r="3166" spans="1:8" x14ac:dyDescent="0.3">
      <c r="A3166" s="108" t="s">
        <v>13351</v>
      </c>
      <c r="B3166" s="108" t="s">
        <v>967</v>
      </c>
      <c r="C3166" s="108" t="s">
        <v>13303</v>
      </c>
      <c r="D3166" s="108" t="s">
        <v>969</v>
      </c>
      <c r="E3166" s="108" t="s">
        <v>970</v>
      </c>
      <c r="F3166" s="108" t="s">
        <v>13352</v>
      </c>
      <c r="G3166" s="108" t="s">
        <v>13353</v>
      </c>
      <c r="H3166" s="108" t="s">
        <v>13354</v>
      </c>
    </row>
    <row r="3167" spans="1:8" x14ac:dyDescent="0.3">
      <c r="A3167" s="108" t="s">
        <v>13355</v>
      </c>
      <c r="B3167" s="108" t="s">
        <v>967</v>
      </c>
      <c r="C3167" s="108" t="s">
        <v>13303</v>
      </c>
      <c r="D3167" s="108" t="s">
        <v>969</v>
      </c>
      <c r="E3167" s="108" t="s">
        <v>970</v>
      </c>
      <c r="F3167" s="108" t="s">
        <v>13356</v>
      </c>
      <c r="G3167" s="108" t="s">
        <v>13357</v>
      </c>
      <c r="H3167" s="108" t="s">
        <v>13358</v>
      </c>
    </row>
    <row r="3168" spans="1:8" x14ac:dyDescent="0.3">
      <c r="A3168" s="108" t="s">
        <v>13359</v>
      </c>
      <c r="B3168" s="108" t="s">
        <v>967</v>
      </c>
      <c r="C3168" s="108" t="s">
        <v>13303</v>
      </c>
      <c r="D3168" s="108" t="s">
        <v>969</v>
      </c>
      <c r="E3168" s="108" t="s">
        <v>1123</v>
      </c>
      <c r="F3168" s="108" t="s">
        <v>13360</v>
      </c>
      <c r="G3168" s="108" t="s">
        <v>13361</v>
      </c>
      <c r="H3168" s="108" t="s">
        <v>13362</v>
      </c>
    </row>
    <row r="3169" spans="1:8" x14ac:dyDescent="0.3">
      <c r="A3169" s="108" t="s">
        <v>13363</v>
      </c>
      <c r="B3169" s="108" t="s">
        <v>967</v>
      </c>
      <c r="C3169" s="108" t="s">
        <v>13303</v>
      </c>
      <c r="D3169" s="108" t="s">
        <v>969</v>
      </c>
      <c r="E3169" s="108" t="s">
        <v>970</v>
      </c>
      <c r="F3169" s="108" t="s">
        <v>13364</v>
      </c>
      <c r="G3169" s="108" t="s">
        <v>13365</v>
      </c>
      <c r="H3169" s="108" t="s">
        <v>13366</v>
      </c>
    </row>
    <row r="3170" spans="1:8" x14ac:dyDescent="0.3">
      <c r="A3170" s="108" t="s">
        <v>13367</v>
      </c>
      <c r="B3170" s="108" t="s">
        <v>967</v>
      </c>
      <c r="C3170" s="108" t="s">
        <v>13303</v>
      </c>
      <c r="D3170" s="108" t="s">
        <v>969</v>
      </c>
      <c r="E3170" s="108" t="s">
        <v>970</v>
      </c>
      <c r="F3170" s="108" t="s">
        <v>13368</v>
      </c>
      <c r="G3170" s="108" t="s">
        <v>13369</v>
      </c>
      <c r="H3170" s="108" t="s">
        <v>13370</v>
      </c>
    </row>
    <row r="3171" spans="1:8" x14ac:dyDescent="0.3">
      <c r="A3171" s="108" t="s">
        <v>13371</v>
      </c>
      <c r="B3171" s="108" t="s">
        <v>967</v>
      </c>
      <c r="C3171" s="108" t="s">
        <v>13303</v>
      </c>
      <c r="D3171" s="108" t="s">
        <v>969</v>
      </c>
      <c r="E3171" s="108" t="s">
        <v>970</v>
      </c>
      <c r="F3171" s="108" t="s">
        <v>13372</v>
      </c>
      <c r="G3171" s="108" t="s">
        <v>13373</v>
      </c>
      <c r="H3171" s="108" t="s">
        <v>13374</v>
      </c>
    </row>
    <row r="3172" spans="1:8" x14ac:dyDescent="0.3">
      <c r="A3172" s="108" t="s">
        <v>13375</v>
      </c>
      <c r="B3172" s="108" t="s">
        <v>967</v>
      </c>
      <c r="C3172" s="108" t="s">
        <v>13303</v>
      </c>
      <c r="D3172" s="108" t="s">
        <v>969</v>
      </c>
      <c r="E3172" s="108" t="s">
        <v>970</v>
      </c>
      <c r="F3172" s="108" t="s">
        <v>13376</v>
      </c>
      <c r="G3172" s="108" t="s">
        <v>13377</v>
      </c>
      <c r="H3172" s="108" t="s">
        <v>13378</v>
      </c>
    </row>
    <row r="3173" spans="1:8" x14ac:dyDescent="0.3">
      <c r="A3173" s="108" t="s">
        <v>13379</v>
      </c>
      <c r="B3173" s="108" t="s">
        <v>967</v>
      </c>
      <c r="C3173" s="108" t="s">
        <v>13303</v>
      </c>
      <c r="D3173" s="108" t="s">
        <v>969</v>
      </c>
      <c r="E3173" s="108" t="s">
        <v>970</v>
      </c>
      <c r="F3173" s="108" t="s">
        <v>13380</v>
      </c>
      <c r="G3173" s="108" t="s">
        <v>13381</v>
      </c>
      <c r="H3173" s="108" t="s">
        <v>13382</v>
      </c>
    </row>
    <row r="3174" spans="1:8" x14ac:dyDescent="0.3">
      <c r="A3174" s="108" t="s">
        <v>13383</v>
      </c>
      <c r="B3174" s="108" t="s">
        <v>967</v>
      </c>
      <c r="C3174" s="108" t="s">
        <v>13303</v>
      </c>
      <c r="D3174" s="108" t="s">
        <v>969</v>
      </c>
      <c r="E3174" s="108" t="s">
        <v>970</v>
      </c>
      <c r="F3174" s="108" t="s">
        <v>13384</v>
      </c>
      <c r="G3174" s="108" t="s">
        <v>13385</v>
      </c>
      <c r="H3174" s="108" t="s">
        <v>13386</v>
      </c>
    </row>
    <row r="3175" spans="1:8" x14ac:dyDescent="0.3">
      <c r="A3175" s="108" t="s">
        <v>13387</v>
      </c>
      <c r="B3175" s="108" t="s">
        <v>967</v>
      </c>
      <c r="C3175" s="108" t="s">
        <v>13303</v>
      </c>
      <c r="D3175" s="108" t="s">
        <v>969</v>
      </c>
      <c r="E3175" s="108" t="s">
        <v>970</v>
      </c>
      <c r="F3175" s="108" t="s">
        <v>13388</v>
      </c>
      <c r="G3175" s="108" t="s">
        <v>13389</v>
      </c>
      <c r="H3175" s="108" t="s">
        <v>13390</v>
      </c>
    </row>
    <row r="3176" spans="1:8" x14ac:dyDescent="0.3">
      <c r="A3176" s="108" t="s">
        <v>13391</v>
      </c>
      <c r="B3176" s="108" t="s">
        <v>967</v>
      </c>
      <c r="C3176" s="108" t="s">
        <v>13303</v>
      </c>
      <c r="D3176" s="108" t="s">
        <v>969</v>
      </c>
      <c r="E3176" s="108" t="s">
        <v>970</v>
      </c>
      <c r="F3176" s="108" t="s">
        <v>13392</v>
      </c>
      <c r="G3176" s="108" t="s">
        <v>13393</v>
      </c>
      <c r="H3176" s="108" t="s">
        <v>13394</v>
      </c>
    </row>
    <row r="3177" spans="1:8" x14ac:dyDescent="0.3">
      <c r="A3177" s="108" t="s">
        <v>13395</v>
      </c>
      <c r="B3177" s="108" t="s">
        <v>967</v>
      </c>
      <c r="C3177" s="108" t="s">
        <v>13303</v>
      </c>
      <c r="D3177" s="108" t="s">
        <v>969</v>
      </c>
      <c r="E3177" s="108" t="s">
        <v>970</v>
      </c>
      <c r="F3177" s="108" t="s">
        <v>13396</v>
      </c>
      <c r="G3177" s="108" t="s">
        <v>13397</v>
      </c>
      <c r="H3177" s="108" t="s">
        <v>13398</v>
      </c>
    </row>
    <row r="3178" spans="1:8" x14ac:dyDescent="0.3">
      <c r="A3178" s="108" t="s">
        <v>13399</v>
      </c>
      <c r="B3178" s="108" t="s">
        <v>967</v>
      </c>
      <c r="C3178" s="108" t="s">
        <v>13303</v>
      </c>
      <c r="D3178" s="108" t="s">
        <v>969</v>
      </c>
      <c r="E3178" s="108" t="s">
        <v>970</v>
      </c>
      <c r="F3178" s="108" t="s">
        <v>13400</v>
      </c>
      <c r="G3178" s="108" t="s">
        <v>13401</v>
      </c>
      <c r="H3178" s="108" t="s">
        <v>13402</v>
      </c>
    </row>
    <row r="3179" spans="1:8" x14ac:dyDescent="0.3">
      <c r="A3179" s="108" t="s">
        <v>13403</v>
      </c>
      <c r="B3179" s="108" t="s">
        <v>967</v>
      </c>
      <c r="C3179" s="108" t="s">
        <v>13303</v>
      </c>
      <c r="D3179" s="108" t="s">
        <v>969</v>
      </c>
      <c r="E3179" s="108" t="s">
        <v>2445</v>
      </c>
      <c r="F3179" s="108" t="s">
        <v>13404</v>
      </c>
      <c r="G3179" s="108" t="s">
        <v>13405</v>
      </c>
      <c r="H3179" s="108" t="s">
        <v>13406</v>
      </c>
    </row>
    <row r="3180" spans="1:8" x14ac:dyDescent="0.3">
      <c r="A3180" s="108" t="s">
        <v>13407</v>
      </c>
      <c r="B3180" s="108" t="s">
        <v>967</v>
      </c>
      <c r="C3180" s="108" t="s">
        <v>13303</v>
      </c>
      <c r="D3180" s="108" t="s">
        <v>969</v>
      </c>
      <c r="E3180" s="108" t="s">
        <v>970</v>
      </c>
      <c r="F3180" s="108" t="s">
        <v>13408</v>
      </c>
      <c r="G3180" s="108" t="s">
        <v>13409</v>
      </c>
      <c r="H3180" s="108" t="s">
        <v>13410</v>
      </c>
    </row>
    <row r="3181" spans="1:8" x14ac:dyDescent="0.3">
      <c r="A3181" s="108" t="s">
        <v>13411</v>
      </c>
      <c r="B3181" s="108" t="s">
        <v>967</v>
      </c>
      <c r="C3181" s="108" t="s">
        <v>13303</v>
      </c>
      <c r="D3181" s="108" t="s">
        <v>969</v>
      </c>
      <c r="E3181" s="108" t="s">
        <v>970</v>
      </c>
      <c r="F3181" s="108" t="s">
        <v>13412</v>
      </c>
      <c r="G3181" s="108" t="s">
        <v>13413</v>
      </c>
      <c r="H3181" s="108" t="s">
        <v>13414</v>
      </c>
    </row>
    <row r="3182" spans="1:8" x14ac:dyDescent="0.3">
      <c r="A3182" s="108" t="s">
        <v>13415</v>
      </c>
      <c r="B3182" s="108" t="s">
        <v>967</v>
      </c>
      <c r="C3182" s="108" t="s">
        <v>13303</v>
      </c>
      <c r="D3182" s="108" t="s">
        <v>969</v>
      </c>
      <c r="E3182" s="108" t="s">
        <v>970</v>
      </c>
      <c r="F3182" s="108" t="s">
        <v>13416</v>
      </c>
      <c r="G3182" s="108" t="s">
        <v>13417</v>
      </c>
      <c r="H3182" s="108" t="s">
        <v>13418</v>
      </c>
    </row>
    <row r="3183" spans="1:8" x14ac:dyDescent="0.3">
      <c r="A3183" s="108" t="s">
        <v>13419</v>
      </c>
      <c r="B3183" s="108" t="s">
        <v>967</v>
      </c>
      <c r="C3183" s="108" t="s">
        <v>13303</v>
      </c>
      <c r="D3183" s="108" t="s">
        <v>969</v>
      </c>
      <c r="E3183" s="108" t="s">
        <v>2445</v>
      </c>
      <c r="F3183" s="108" t="s">
        <v>13420</v>
      </c>
      <c r="G3183" s="108" t="s">
        <v>13421</v>
      </c>
      <c r="H3183" s="108" t="s">
        <v>13422</v>
      </c>
    </row>
    <row r="3184" spans="1:8" x14ac:dyDescent="0.3">
      <c r="A3184" s="108" t="s">
        <v>13423</v>
      </c>
      <c r="B3184" s="108" t="s">
        <v>967</v>
      </c>
      <c r="C3184" s="108" t="s">
        <v>13303</v>
      </c>
      <c r="D3184" s="108" t="s">
        <v>969</v>
      </c>
      <c r="E3184" s="108" t="s">
        <v>970</v>
      </c>
      <c r="F3184" s="108" t="s">
        <v>13424</v>
      </c>
      <c r="G3184" s="108" t="s">
        <v>13425</v>
      </c>
      <c r="H3184" s="108" t="s">
        <v>13426</v>
      </c>
    </row>
    <row r="3185" spans="1:8" x14ac:dyDescent="0.3">
      <c r="A3185" s="108" t="s">
        <v>13427</v>
      </c>
      <c r="B3185" s="108" t="s">
        <v>967</v>
      </c>
      <c r="C3185" s="108" t="s">
        <v>13303</v>
      </c>
      <c r="D3185" s="108" t="s">
        <v>969</v>
      </c>
      <c r="E3185" s="108" t="s">
        <v>1123</v>
      </c>
      <c r="F3185" s="108" t="s">
        <v>13428</v>
      </c>
      <c r="G3185" s="108" t="s">
        <v>13429</v>
      </c>
      <c r="H3185" s="108" t="s">
        <v>13430</v>
      </c>
    </row>
    <row r="3186" spans="1:8" x14ac:dyDescent="0.3">
      <c r="A3186" s="108" t="s">
        <v>13431</v>
      </c>
      <c r="B3186" s="108" t="s">
        <v>967</v>
      </c>
      <c r="C3186" s="108" t="s">
        <v>13303</v>
      </c>
      <c r="D3186" s="108" t="s">
        <v>969</v>
      </c>
      <c r="E3186" s="108" t="s">
        <v>1123</v>
      </c>
      <c r="F3186" s="108" t="s">
        <v>13432</v>
      </c>
      <c r="G3186" s="108" t="s">
        <v>13433</v>
      </c>
      <c r="H3186" s="108" t="s">
        <v>13434</v>
      </c>
    </row>
    <row r="3187" spans="1:8" x14ac:dyDescent="0.3">
      <c r="A3187" s="108" t="s">
        <v>13435</v>
      </c>
      <c r="B3187" s="108" t="s">
        <v>967</v>
      </c>
      <c r="C3187" s="108" t="s">
        <v>13303</v>
      </c>
      <c r="D3187" s="108" t="s">
        <v>969</v>
      </c>
      <c r="E3187" s="108" t="s">
        <v>970</v>
      </c>
      <c r="F3187" s="108" t="s">
        <v>13436</v>
      </c>
      <c r="G3187" s="108" t="s">
        <v>13437</v>
      </c>
      <c r="H3187" s="108" t="s">
        <v>13438</v>
      </c>
    </row>
    <row r="3188" spans="1:8" x14ac:dyDescent="0.3">
      <c r="A3188" s="108" t="s">
        <v>13439</v>
      </c>
      <c r="B3188" s="108" t="s">
        <v>967</v>
      </c>
      <c r="C3188" s="108" t="s">
        <v>13303</v>
      </c>
      <c r="D3188" s="108" t="s">
        <v>969</v>
      </c>
      <c r="E3188" s="108" t="s">
        <v>970</v>
      </c>
      <c r="F3188" s="108" t="s">
        <v>13440</v>
      </c>
      <c r="G3188" s="108" t="s">
        <v>13441</v>
      </c>
      <c r="H3188" s="108" t="s">
        <v>13442</v>
      </c>
    </row>
    <row r="3189" spans="1:8" x14ac:dyDescent="0.3">
      <c r="A3189" s="108" t="s">
        <v>13443</v>
      </c>
      <c r="B3189" s="108" t="s">
        <v>967</v>
      </c>
      <c r="C3189" s="108" t="s">
        <v>13303</v>
      </c>
      <c r="D3189" s="108" t="s">
        <v>969</v>
      </c>
      <c r="E3189" s="108" t="s">
        <v>970</v>
      </c>
      <c r="F3189" s="108" t="s">
        <v>13444</v>
      </c>
      <c r="G3189" s="108" t="s">
        <v>13445</v>
      </c>
      <c r="H3189" s="108" t="s">
        <v>13446</v>
      </c>
    </row>
    <row r="3190" spans="1:8" x14ac:dyDescent="0.3">
      <c r="A3190" s="108" t="s">
        <v>13447</v>
      </c>
      <c r="B3190" s="108" t="s">
        <v>967</v>
      </c>
      <c r="C3190" s="108" t="s">
        <v>13303</v>
      </c>
      <c r="D3190" s="108" t="s">
        <v>969</v>
      </c>
      <c r="E3190" s="108" t="s">
        <v>970</v>
      </c>
      <c r="F3190" s="108" t="s">
        <v>13448</v>
      </c>
      <c r="G3190" s="108" t="s">
        <v>13449</v>
      </c>
      <c r="H3190" s="108" t="s">
        <v>13450</v>
      </c>
    </row>
    <row r="3191" spans="1:8" x14ac:dyDescent="0.3">
      <c r="A3191" s="108" t="s">
        <v>13451</v>
      </c>
      <c r="B3191" s="108" t="s">
        <v>967</v>
      </c>
      <c r="C3191" s="108" t="s">
        <v>13303</v>
      </c>
      <c r="D3191" s="108" t="s">
        <v>969</v>
      </c>
      <c r="E3191" s="108" t="s">
        <v>970</v>
      </c>
      <c r="F3191" s="108" t="s">
        <v>13452</v>
      </c>
      <c r="G3191" s="108" t="s">
        <v>13453</v>
      </c>
      <c r="H3191" s="108" t="s">
        <v>13454</v>
      </c>
    </row>
    <row r="3192" spans="1:8" x14ac:dyDescent="0.3">
      <c r="A3192" s="108" t="s">
        <v>13455</v>
      </c>
      <c r="B3192" s="108" t="s">
        <v>967</v>
      </c>
      <c r="C3192" s="108" t="s">
        <v>13303</v>
      </c>
      <c r="D3192" s="108" t="s">
        <v>969</v>
      </c>
      <c r="E3192" s="108" t="s">
        <v>970</v>
      </c>
      <c r="F3192" s="108" t="s">
        <v>13456</v>
      </c>
      <c r="G3192" s="108" t="s">
        <v>13457</v>
      </c>
      <c r="H3192" s="108" t="s">
        <v>13458</v>
      </c>
    </row>
    <row r="3193" spans="1:8" x14ac:dyDescent="0.3">
      <c r="A3193" s="108" t="s">
        <v>13459</v>
      </c>
      <c r="B3193" s="108" t="s">
        <v>967</v>
      </c>
      <c r="C3193" s="108" t="s">
        <v>13303</v>
      </c>
      <c r="D3193" s="108" t="s">
        <v>969</v>
      </c>
      <c r="E3193" s="108" t="s">
        <v>970</v>
      </c>
      <c r="F3193" s="108" t="s">
        <v>13460</v>
      </c>
      <c r="G3193" s="108" t="s">
        <v>13461</v>
      </c>
      <c r="H3193" s="108" t="s">
        <v>13462</v>
      </c>
    </row>
    <row r="3194" spans="1:8" x14ac:dyDescent="0.3">
      <c r="A3194" s="108" t="s">
        <v>13463</v>
      </c>
      <c r="B3194" s="108" t="s">
        <v>967</v>
      </c>
      <c r="C3194" s="108" t="s">
        <v>13303</v>
      </c>
      <c r="D3194" s="108" t="s">
        <v>969</v>
      </c>
      <c r="E3194" s="108" t="s">
        <v>2445</v>
      </c>
      <c r="F3194" s="108" t="s">
        <v>13464</v>
      </c>
      <c r="G3194" s="108" t="s">
        <v>13465</v>
      </c>
      <c r="H3194" s="108" t="s">
        <v>13466</v>
      </c>
    </row>
    <row r="3195" spans="1:8" x14ac:dyDescent="0.3">
      <c r="A3195" s="108" t="s">
        <v>13467</v>
      </c>
      <c r="B3195" s="108" t="s">
        <v>967</v>
      </c>
      <c r="C3195" s="108" t="s">
        <v>13303</v>
      </c>
      <c r="D3195" s="108" t="s">
        <v>969</v>
      </c>
      <c r="E3195" s="108" t="s">
        <v>970</v>
      </c>
      <c r="F3195" s="108" t="s">
        <v>13468</v>
      </c>
      <c r="G3195" s="108" t="s">
        <v>13469</v>
      </c>
      <c r="H3195" s="108" t="s">
        <v>13470</v>
      </c>
    </row>
    <row r="3196" spans="1:8" x14ac:dyDescent="0.3">
      <c r="A3196" s="108" t="s">
        <v>13471</v>
      </c>
      <c r="B3196" s="108" t="s">
        <v>967</v>
      </c>
      <c r="C3196" s="108" t="s">
        <v>13303</v>
      </c>
      <c r="D3196" s="108" t="s">
        <v>969</v>
      </c>
      <c r="E3196" s="108" t="s">
        <v>970</v>
      </c>
      <c r="F3196" s="108" t="s">
        <v>13472</v>
      </c>
      <c r="G3196" s="108" t="s">
        <v>13473</v>
      </c>
      <c r="H3196" s="108" t="s">
        <v>13474</v>
      </c>
    </row>
    <row r="3197" spans="1:8" x14ac:dyDescent="0.3">
      <c r="A3197" s="108" t="s">
        <v>13475</v>
      </c>
      <c r="B3197" s="108" t="s">
        <v>967</v>
      </c>
      <c r="C3197" s="108" t="s">
        <v>13303</v>
      </c>
      <c r="D3197" s="108" t="s">
        <v>969</v>
      </c>
      <c r="E3197" s="108" t="s">
        <v>970</v>
      </c>
      <c r="F3197" s="108" t="s">
        <v>13476</v>
      </c>
      <c r="G3197" s="108" t="s">
        <v>13477</v>
      </c>
      <c r="H3197" s="108" t="s">
        <v>13478</v>
      </c>
    </row>
    <row r="3198" spans="1:8" x14ac:dyDescent="0.3">
      <c r="A3198" s="108" t="s">
        <v>13479</v>
      </c>
      <c r="B3198" s="108" t="s">
        <v>967</v>
      </c>
      <c r="C3198" s="108" t="s">
        <v>13303</v>
      </c>
      <c r="D3198" s="108" t="s">
        <v>969</v>
      </c>
      <c r="E3198" s="108" t="s">
        <v>970</v>
      </c>
      <c r="F3198" s="108" t="s">
        <v>13480</v>
      </c>
      <c r="G3198" s="108" t="s">
        <v>13481</v>
      </c>
      <c r="H3198" s="108" t="s">
        <v>13482</v>
      </c>
    </row>
    <row r="3199" spans="1:8" x14ac:dyDescent="0.3">
      <c r="A3199" s="108" t="s">
        <v>13483</v>
      </c>
      <c r="B3199" s="108" t="s">
        <v>967</v>
      </c>
      <c r="C3199" s="108" t="s">
        <v>13303</v>
      </c>
      <c r="D3199" s="108" t="s">
        <v>969</v>
      </c>
      <c r="E3199" s="108" t="s">
        <v>970</v>
      </c>
      <c r="F3199" s="108" t="s">
        <v>13484</v>
      </c>
      <c r="G3199" s="108" t="s">
        <v>13485</v>
      </c>
      <c r="H3199" s="108" t="s">
        <v>13486</v>
      </c>
    </row>
    <row r="3200" spans="1:8" x14ac:dyDescent="0.3">
      <c r="A3200" s="108" t="s">
        <v>13487</v>
      </c>
      <c r="B3200" s="108" t="s">
        <v>967</v>
      </c>
      <c r="C3200" s="108" t="s">
        <v>13303</v>
      </c>
      <c r="D3200" s="108" t="s">
        <v>969</v>
      </c>
      <c r="E3200" s="108" t="s">
        <v>970</v>
      </c>
      <c r="F3200" s="108" t="s">
        <v>13488</v>
      </c>
      <c r="G3200" s="108" t="s">
        <v>13489</v>
      </c>
      <c r="H3200" s="108" t="s">
        <v>13490</v>
      </c>
    </row>
    <row r="3201" spans="1:8" x14ac:dyDescent="0.3">
      <c r="A3201" s="108" t="s">
        <v>13491</v>
      </c>
      <c r="B3201" s="108" t="s">
        <v>967</v>
      </c>
      <c r="C3201" s="108" t="s">
        <v>13303</v>
      </c>
      <c r="D3201" s="108" t="s">
        <v>969</v>
      </c>
      <c r="E3201" s="108" t="s">
        <v>970</v>
      </c>
      <c r="F3201" s="108" t="s">
        <v>13492</v>
      </c>
      <c r="G3201" s="108" t="s">
        <v>13493</v>
      </c>
      <c r="H3201" s="108" t="s">
        <v>13494</v>
      </c>
    </row>
    <row r="3202" spans="1:8" x14ac:dyDescent="0.3">
      <c r="A3202" s="108" t="s">
        <v>13495</v>
      </c>
      <c r="B3202" s="108" t="s">
        <v>967</v>
      </c>
      <c r="C3202" s="108" t="s">
        <v>13303</v>
      </c>
      <c r="D3202" s="108" t="s">
        <v>969</v>
      </c>
      <c r="E3202" s="108" t="s">
        <v>970</v>
      </c>
      <c r="F3202" s="108" t="s">
        <v>13496</v>
      </c>
      <c r="G3202" s="108" t="s">
        <v>13497</v>
      </c>
      <c r="H3202" s="108" t="s">
        <v>13498</v>
      </c>
    </row>
    <row r="3203" spans="1:8" x14ac:dyDescent="0.3">
      <c r="A3203" s="108" t="s">
        <v>13499</v>
      </c>
      <c r="B3203" s="108" t="s">
        <v>967</v>
      </c>
      <c r="C3203" s="108" t="s">
        <v>13303</v>
      </c>
      <c r="D3203" s="108" t="s">
        <v>969</v>
      </c>
      <c r="E3203" s="108" t="s">
        <v>1123</v>
      </c>
      <c r="F3203" s="108" t="s">
        <v>13500</v>
      </c>
      <c r="G3203" s="108" t="s">
        <v>13501</v>
      </c>
      <c r="H3203" s="108" t="s">
        <v>13502</v>
      </c>
    </row>
    <row r="3204" spans="1:8" x14ac:dyDescent="0.3">
      <c r="A3204" s="108" t="s">
        <v>13503</v>
      </c>
      <c r="B3204" s="108" t="s">
        <v>967</v>
      </c>
      <c r="C3204" s="108" t="s">
        <v>13303</v>
      </c>
      <c r="D3204" s="108" t="s">
        <v>969</v>
      </c>
      <c r="E3204" s="108" t="s">
        <v>970</v>
      </c>
      <c r="F3204" s="108" t="s">
        <v>13504</v>
      </c>
      <c r="G3204" s="108" t="s">
        <v>13505</v>
      </c>
      <c r="H3204" s="108" t="s">
        <v>13506</v>
      </c>
    </row>
    <row r="3205" spans="1:8" x14ac:dyDescent="0.3">
      <c r="A3205" s="108" t="s">
        <v>13507</v>
      </c>
      <c r="B3205" s="108" t="s">
        <v>967</v>
      </c>
      <c r="C3205" s="108" t="s">
        <v>13303</v>
      </c>
      <c r="D3205" s="108" t="s">
        <v>969</v>
      </c>
      <c r="E3205" s="108" t="s">
        <v>1123</v>
      </c>
      <c r="F3205" s="108" t="s">
        <v>13508</v>
      </c>
      <c r="G3205" s="108" t="s">
        <v>13509</v>
      </c>
      <c r="H3205" s="108" t="s">
        <v>13510</v>
      </c>
    </row>
    <row r="3206" spans="1:8" x14ac:dyDescent="0.3">
      <c r="A3206" s="108" t="s">
        <v>13511</v>
      </c>
      <c r="B3206" s="108" t="s">
        <v>967</v>
      </c>
      <c r="C3206" s="108" t="s">
        <v>13303</v>
      </c>
      <c r="D3206" s="108" t="s">
        <v>969</v>
      </c>
      <c r="E3206" s="108" t="s">
        <v>1123</v>
      </c>
      <c r="F3206" s="108" t="s">
        <v>13512</v>
      </c>
      <c r="G3206" s="108" t="s">
        <v>13513</v>
      </c>
      <c r="H3206" s="108" t="s">
        <v>13514</v>
      </c>
    </row>
    <row r="3207" spans="1:8" x14ac:dyDescent="0.3">
      <c r="A3207" s="108" t="s">
        <v>13515</v>
      </c>
      <c r="B3207" s="108" t="s">
        <v>967</v>
      </c>
      <c r="C3207" s="108" t="s">
        <v>13303</v>
      </c>
      <c r="D3207" s="108" t="s">
        <v>969</v>
      </c>
      <c r="E3207" s="108" t="s">
        <v>1123</v>
      </c>
      <c r="F3207" s="108" t="s">
        <v>13516</v>
      </c>
      <c r="G3207" s="108" t="s">
        <v>13517</v>
      </c>
      <c r="H3207" s="108" t="s">
        <v>13518</v>
      </c>
    </row>
    <row r="3208" spans="1:8" x14ac:dyDescent="0.3">
      <c r="A3208" s="108" t="s">
        <v>13519</v>
      </c>
      <c r="B3208" s="108" t="s">
        <v>967</v>
      </c>
      <c r="C3208" s="108" t="s">
        <v>13303</v>
      </c>
      <c r="D3208" s="108" t="s">
        <v>969</v>
      </c>
      <c r="E3208" s="108" t="s">
        <v>1123</v>
      </c>
      <c r="F3208" s="108" t="s">
        <v>13520</v>
      </c>
      <c r="G3208" s="108" t="s">
        <v>13521</v>
      </c>
      <c r="H3208" s="108" t="s">
        <v>13522</v>
      </c>
    </row>
    <row r="3209" spans="1:8" x14ac:dyDescent="0.3">
      <c r="A3209" s="108" t="s">
        <v>13523</v>
      </c>
      <c r="B3209" s="108" t="s">
        <v>967</v>
      </c>
      <c r="C3209" s="108" t="s">
        <v>13303</v>
      </c>
      <c r="D3209" s="108" t="s">
        <v>969</v>
      </c>
      <c r="E3209" s="108" t="s">
        <v>970</v>
      </c>
      <c r="F3209" s="108" t="s">
        <v>13524</v>
      </c>
      <c r="G3209" s="108" t="s">
        <v>13525</v>
      </c>
      <c r="H3209" s="108" t="s">
        <v>13526</v>
      </c>
    </row>
    <row r="3210" spans="1:8" x14ac:dyDescent="0.3">
      <c r="A3210" s="108" t="s">
        <v>13527</v>
      </c>
      <c r="B3210" s="108" t="s">
        <v>967</v>
      </c>
      <c r="C3210" s="108" t="s">
        <v>13303</v>
      </c>
      <c r="D3210" s="108" t="s">
        <v>969</v>
      </c>
      <c r="E3210" s="108" t="s">
        <v>2445</v>
      </c>
      <c r="F3210" s="108" t="s">
        <v>13528</v>
      </c>
      <c r="G3210" s="108" t="s">
        <v>13529</v>
      </c>
      <c r="H3210" s="108" t="s">
        <v>13530</v>
      </c>
    </row>
    <row r="3211" spans="1:8" x14ac:dyDescent="0.3">
      <c r="A3211" s="108" t="s">
        <v>13531</v>
      </c>
      <c r="B3211" s="108" t="s">
        <v>967</v>
      </c>
      <c r="C3211" s="108" t="s">
        <v>13303</v>
      </c>
      <c r="D3211" s="108" t="s">
        <v>969</v>
      </c>
      <c r="E3211" s="108" t="s">
        <v>970</v>
      </c>
      <c r="F3211" s="108" t="s">
        <v>13532</v>
      </c>
      <c r="G3211" s="108" t="s">
        <v>13533</v>
      </c>
      <c r="H3211" s="108" t="s">
        <v>13534</v>
      </c>
    </row>
    <row r="3212" spans="1:8" x14ac:dyDescent="0.3">
      <c r="A3212" s="108" t="s">
        <v>13535</v>
      </c>
      <c r="B3212" s="108" t="s">
        <v>967</v>
      </c>
      <c r="C3212" s="108" t="s">
        <v>13303</v>
      </c>
      <c r="D3212" s="108" t="s">
        <v>969</v>
      </c>
      <c r="E3212" s="108" t="s">
        <v>970</v>
      </c>
      <c r="F3212" s="108" t="s">
        <v>13536</v>
      </c>
      <c r="G3212" s="108" t="s">
        <v>13537</v>
      </c>
      <c r="H3212" s="108" t="s">
        <v>13538</v>
      </c>
    </row>
    <row r="3213" spans="1:8" x14ac:dyDescent="0.3">
      <c r="A3213" s="108" t="s">
        <v>13539</v>
      </c>
      <c r="B3213" s="108" t="s">
        <v>967</v>
      </c>
      <c r="C3213" s="108" t="s">
        <v>13303</v>
      </c>
      <c r="D3213" s="108" t="s">
        <v>969</v>
      </c>
      <c r="E3213" s="108" t="s">
        <v>970</v>
      </c>
      <c r="F3213" s="108" t="s">
        <v>13540</v>
      </c>
      <c r="G3213" s="108" t="s">
        <v>13541</v>
      </c>
      <c r="H3213" s="108" t="s">
        <v>13542</v>
      </c>
    </row>
    <row r="3214" spans="1:8" x14ac:dyDescent="0.3">
      <c r="A3214" s="108" t="s">
        <v>13543</v>
      </c>
      <c r="B3214" s="108" t="s">
        <v>967</v>
      </c>
      <c r="C3214" s="108" t="s">
        <v>13303</v>
      </c>
      <c r="D3214" s="108" t="s">
        <v>969</v>
      </c>
      <c r="E3214" s="108" t="s">
        <v>970</v>
      </c>
      <c r="F3214" s="108" t="s">
        <v>13544</v>
      </c>
      <c r="G3214" s="108" t="s">
        <v>13545</v>
      </c>
      <c r="H3214" s="108" t="s">
        <v>13546</v>
      </c>
    </row>
    <row r="3215" spans="1:8" x14ac:dyDescent="0.3">
      <c r="A3215" s="108" t="s">
        <v>13547</v>
      </c>
      <c r="B3215" s="108" t="s">
        <v>967</v>
      </c>
      <c r="C3215" s="108" t="s">
        <v>13303</v>
      </c>
      <c r="D3215" s="108" t="s">
        <v>969</v>
      </c>
      <c r="E3215" s="108" t="s">
        <v>2445</v>
      </c>
      <c r="F3215" s="108" t="s">
        <v>13548</v>
      </c>
      <c r="G3215" s="108" t="s">
        <v>13549</v>
      </c>
      <c r="H3215" s="108" t="s">
        <v>13550</v>
      </c>
    </row>
    <row r="3216" spans="1:8" x14ac:dyDescent="0.3">
      <c r="A3216" s="108" t="s">
        <v>13551</v>
      </c>
      <c r="B3216" s="108" t="s">
        <v>967</v>
      </c>
      <c r="C3216" s="108" t="s">
        <v>13303</v>
      </c>
      <c r="D3216" s="108" t="s">
        <v>969</v>
      </c>
      <c r="E3216" s="108" t="s">
        <v>970</v>
      </c>
      <c r="F3216" s="108" t="s">
        <v>13552</v>
      </c>
      <c r="G3216" s="108" t="s">
        <v>13553</v>
      </c>
      <c r="H3216" s="108" t="s">
        <v>13554</v>
      </c>
    </row>
    <row r="3217" spans="1:8" x14ac:dyDescent="0.3">
      <c r="A3217" s="108" t="s">
        <v>13555</v>
      </c>
      <c r="B3217" s="108" t="s">
        <v>967</v>
      </c>
      <c r="C3217" s="108" t="s">
        <v>13303</v>
      </c>
      <c r="D3217" s="108" t="s">
        <v>969</v>
      </c>
      <c r="E3217" s="108" t="s">
        <v>970</v>
      </c>
      <c r="F3217" s="108" t="s">
        <v>13556</v>
      </c>
      <c r="G3217" s="108" t="s">
        <v>13557</v>
      </c>
      <c r="H3217" s="108" t="s">
        <v>13558</v>
      </c>
    </row>
    <row r="3218" spans="1:8" x14ac:dyDescent="0.3">
      <c r="A3218" s="108" t="s">
        <v>13559</v>
      </c>
      <c r="B3218" s="108" t="s">
        <v>967</v>
      </c>
      <c r="C3218" s="108" t="s">
        <v>13303</v>
      </c>
      <c r="D3218" s="108" t="s">
        <v>969</v>
      </c>
      <c r="E3218" s="108" t="s">
        <v>970</v>
      </c>
      <c r="F3218" s="108" t="s">
        <v>13560</v>
      </c>
      <c r="G3218" s="108" t="s">
        <v>13561</v>
      </c>
      <c r="H3218" s="108" t="s">
        <v>13562</v>
      </c>
    </row>
    <row r="3219" spans="1:8" x14ac:dyDescent="0.3">
      <c r="A3219" s="108" t="s">
        <v>13563</v>
      </c>
      <c r="B3219" s="108" t="s">
        <v>967</v>
      </c>
      <c r="C3219" s="108" t="s">
        <v>13303</v>
      </c>
      <c r="D3219" s="108" t="s">
        <v>969</v>
      </c>
      <c r="E3219" s="108" t="s">
        <v>970</v>
      </c>
      <c r="F3219" s="108" t="s">
        <v>13564</v>
      </c>
      <c r="G3219" s="108" t="s">
        <v>13429</v>
      </c>
      <c r="H3219" s="108" t="s">
        <v>13430</v>
      </c>
    </row>
    <row r="3220" spans="1:8" x14ac:dyDescent="0.3">
      <c r="A3220" s="108" t="s">
        <v>13565</v>
      </c>
      <c r="B3220" s="108" t="s">
        <v>967</v>
      </c>
      <c r="C3220" s="108" t="s">
        <v>13303</v>
      </c>
      <c r="D3220" s="108" t="s">
        <v>969</v>
      </c>
      <c r="E3220" s="108" t="s">
        <v>2445</v>
      </c>
      <c r="F3220" s="108" t="s">
        <v>13566</v>
      </c>
      <c r="G3220" s="108" t="s">
        <v>13567</v>
      </c>
      <c r="H3220" s="108" t="s">
        <v>13502</v>
      </c>
    </row>
    <row r="3221" spans="1:8" x14ac:dyDescent="0.3">
      <c r="A3221" s="108" t="s">
        <v>13568</v>
      </c>
      <c r="B3221" s="108" t="s">
        <v>967</v>
      </c>
      <c r="C3221" s="108" t="s">
        <v>13303</v>
      </c>
      <c r="D3221" s="108" t="s">
        <v>969</v>
      </c>
      <c r="E3221" s="108" t="s">
        <v>970</v>
      </c>
      <c r="F3221" s="108" t="s">
        <v>13569</v>
      </c>
      <c r="G3221" s="108" t="s">
        <v>13513</v>
      </c>
      <c r="H3221" s="108" t="s">
        <v>13514</v>
      </c>
    </row>
    <row r="3222" spans="1:8" x14ac:dyDescent="0.3">
      <c r="A3222" s="108" t="s">
        <v>13570</v>
      </c>
      <c r="B3222" s="108" t="s">
        <v>967</v>
      </c>
      <c r="C3222" s="108" t="s">
        <v>13303</v>
      </c>
      <c r="D3222" s="108" t="s">
        <v>969</v>
      </c>
      <c r="E3222" s="108" t="s">
        <v>2445</v>
      </c>
      <c r="F3222" s="108" t="s">
        <v>13571</v>
      </c>
      <c r="G3222" s="108" t="s">
        <v>13521</v>
      </c>
      <c r="H3222" s="108" t="s">
        <v>13522</v>
      </c>
    </row>
    <row r="3223" spans="1:8" x14ac:dyDescent="0.3">
      <c r="A3223" s="108" t="s">
        <v>13572</v>
      </c>
      <c r="B3223" s="108" t="s">
        <v>967</v>
      </c>
      <c r="C3223" s="108" t="s">
        <v>13303</v>
      </c>
      <c r="D3223" s="108" t="s">
        <v>969</v>
      </c>
      <c r="E3223" s="108" t="s">
        <v>970</v>
      </c>
      <c r="F3223" s="108" t="s">
        <v>13573</v>
      </c>
      <c r="G3223" s="108" t="s">
        <v>13509</v>
      </c>
      <c r="H3223" s="108" t="s">
        <v>13510</v>
      </c>
    </row>
    <row r="3224" spans="1:8" x14ac:dyDescent="0.3">
      <c r="A3224" s="108" t="s">
        <v>13574</v>
      </c>
      <c r="B3224" s="108" t="s">
        <v>967</v>
      </c>
      <c r="C3224" s="108" t="s">
        <v>13303</v>
      </c>
      <c r="D3224" s="108" t="s">
        <v>969</v>
      </c>
      <c r="E3224" s="108" t="s">
        <v>970</v>
      </c>
      <c r="F3224" s="108" t="s">
        <v>13575</v>
      </c>
      <c r="G3224" s="108" t="s">
        <v>13576</v>
      </c>
      <c r="H3224" s="108" t="s">
        <v>13362</v>
      </c>
    </row>
    <row r="3225" spans="1:8" x14ac:dyDescent="0.3">
      <c r="A3225" s="108" t="s">
        <v>13577</v>
      </c>
      <c r="B3225" s="108" t="s">
        <v>967</v>
      </c>
      <c r="C3225" s="108" t="s">
        <v>13303</v>
      </c>
      <c r="D3225" s="108" t="s">
        <v>969</v>
      </c>
      <c r="E3225" s="108" t="s">
        <v>970</v>
      </c>
      <c r="F3225" s="108" t="s">
        <v>13578</v>
      </c>
      <c r="G3225" s="108" t="s">
        <v>13579</v>
      </c>
      <c r="H3225" s="108" t="s">
        <v>13580</v>
      </c>
    </row>
    <row r="3226" spans="1:8" x14ac:dyDescent="0.3">
      <c r="A3226" s="108" t="s">
        <v>13581</v>
      </c>
      <c r="B3226" s="108" t="s">
        <v>967</v>
      </c>
      <c r="C3226" s="108" t="s">
        <v>13303</v>
      </c>
      <c r="D3226" s="108" t="s">
        <v>1880</v>
      </c>
      <c r="E3226" s="108" t="s">
        <v>970</v>
      </c>
      <c r="F3226" s="108" t="s">
        <v>13582</v>
      </c>
      <c r="G3226" s="108" t="s">
        <v>13583</v>
      </c>
      <c r="H3226" s="108" t="s">
        <v>13584</v>
      </c>
    </row>
    <row r="3227" spans="1:8" x14ac:dyDescent="0.3">
      <c r="A3227" s="108" t="s">
        <v>13585</v>
      </c>
      <c r="B3227" s="108" t="s">
        <v>967</v>
      </c>
      <c r="C3227" s="108" t="s">
        <v>13303</v>
      </c>
      <c r="D3227" s="108" t="s">
        <v>1880</v>
      </c>
      <c r="E3227" s="108" t="s">
        <v>970</v>
      </c>
      <c r="F3227" s="108" t="s">
        <v>13586</v>
      </c>
      <c r="G3227" s="108" t="s">
        <v>13587</v>
      </c>
      <c r="H3227" s="108" t="s">
        <v>13588</v>
      </c>
    </row>
    <row r="3228" spans="1:8" x14ac:dyDescent="0.3">
      <c r="A3228" s="108" t="s">
        <v>13589</v>
      </c>
      <c r="B3228" s="108" t="s">
        <v>967</v>
      </c>
      <c r="C3228" s="108" t="s">
        <v>13303</v>
      </c>
      <c r="D3228" s="108" t="s">
        <v>1880</v>
      </c>
      <c r="E3228" s="108" t="s">
        <v>970</v>
      </c>
      <c r="F3228" s="108" t="s">
        <v>13590</v>
      </c>
      <c r="G3228" s="108" t="s">
        <v>13591</v>
      </c>
      <c r="H3228" s="108" t="s">
        <v>13592</v>
      </c>
    </row>
    <row r="3229" spans="1:8" x14ac:dyDescent="0.3">
      <c r="A3229" s="108" t="s">
        <v>13593</v>
      </c>
      <c r="B3229" s="108" t="s">
        <v>967</v>
      </c>
      <c r="C3229" s="108" t="s">
        <v>13303</v>
      </c>
      <c r="D3229" s="108" t="s">
        <v>1880</v>
      </c>
      <c r="E3229" s="108" t="s">
        <v>970</v>
      </c>
      <c r="F3229" s="108" t="s">
        <v>13594</v>
      </c>
      <c r="G3229" s="108" t="s">
        <v>13595</v>
      </c>
      <c r="H3229" s="108" t="s">
        <v>13596</v>
      </c>
    </row>
    <row r="3230" spans="1:8" x14ac:dyDescent="0.3">
      <c r="A3230" s="108" t="s">
        <v>13597</v>
      </c>
      <c r="B3230" s="108" t="s">
        <v>967</v>
      </c>
      <c r="C3230" s="108" t="s">
        <v>13303</v>
      </c>
      <c r="D3230" s="108" t="s">
        <v>1880</v>
      </c>
      <c r="E3230" s="108" t="s">
        <v>970</v>
      </c>
      <c r="F3230" s="108" t="s">
        <v>13598</v>
      </c>
      <c r="G3230" s="108" t="s">
        <v>13599</v>
      </c>
      <c r="H3230" s="108" t="s">
        <v>13600</v>
      </c>
    </row>
    <row r="3231" spans="1:8" x14ac:dyDescent="0.3">
      <c r="A3231" s="108" t="s">
        <v>13601</v>
      </c>
      <c r="B3231" s="108" t="s">
        <v>967</v>
      </c>
      <c r="C3231" s="108" t="s">
        <v>13303</v>
      </c>
      <c r="D3231" s="108" t="s">
        <v>1880</v>
      </c>
      <c r="E3231" s="108" t="s">
        <v>970</v>
      </c>
      <c r="F3231" s="108" t="s">
        <v>13602</v>
      </c>
      <c r="G3231" s="108" t="s">
        <v>13603</v>
      </c>
      <c r="H3231" s="108" t="s">
        <v>13604</v>
      </c>
    </row>
    <row r="3232" spans="1:8" x14ac:dyDescent="0.3">
      <c r="A3232" s="108" t="s">
        <v>13605</v>
      </c>
      <c r="B3232" s="108" t="s">
        <v>967</v>
      </c>
      <c r="C3232" s="108" t="s">
        <v>13303</v>
      </c>
      <c r="D3232" s="108" t="s">
        <v>1880</v>
      </c>
      <c r="E3232" s="108" t="s">
        <v>970</v>
      </c>
      <c r="F3232" s="108" t="s">
        <v>13606</v>
      </c>
      <c r="G3232" s="108" t="s">
        <v>13607</v>
      </c>
      <c r="H3232" s="108" t="s">
        <v>13608</v>
      </c>
    </row>
    <row r="3233" spans="1:8" x14ac:dyDescent="0.3">
      <c r="A3233" s="108" t="s">
        <v>13609</v>
      </c>
      <c r="B3233" s="108" t="s">
        <v>967</v>
      </c>
      <c r="C3233" s="108" t="s">
        <v>13303</v>
      </c>
      <c r="D3233" s="108" t="s">
        <v>1880</v>
      </c>
      <c r="E3233" s="108" t="s">
        <v>970</v>
      </c>
      <c r="F3233" s="108" t="s">
        <v>13610</v>
      </c>
      <c r="G3233" s="108" t="s">
        <v>13611</v>
      </c>
      <c r="H3233" s="108" t="s">
        <v>13612</v>
      </c>
    </row>
    <row r="3234" spans="1:8" x14ac:dyDescent="0.3">
      <c r="A3234" s="108" t="s">
        <v>13613</v>
      </c>
      <c r="B3234" s="108" t="s">
        <v>967</v>
      </c>
      <c r="C3234" s="108" t="s">
        <v>13303</v>
      </c>
      <c r="D3234" s="108" t="s">
        <v>1880</v>
      </c>
      <c r="E3234" s="108" t="s">
        <v>970</v>
      </c>
      <c r="F3234" s="108" t="s">
        <v>13614</v>
      </c>
      <c r="G3234" s="108" t="s">
        <v>13615</v>
      </c>
      <c r="H3234" s="108" t="s">
        <v>13616</v>
      </c>
    </row>
    <row r="3235" spans="1:8" x14ac:dyDescent="0.3">
      <c r="A3235" s="108" t="s">
        <v>13617</v>
      </c>
      <c r="B3235" s="108" t="s">
        <v>967</v>
      </c>
      <c r="C3235" s="108" t="s">
        <v>13303</v>
      </c>
      <c r="D3235" s="108" t="s">
        <v>1880</v>
      </c>
      <c r="E3235" s="108" t="s">
        <v>970</v>
      </c>
      <c r="F3235" s="108" t="s">
        <v>13618</v>
      </c>
      <c r="G3235" s="108" t="s">
        <v>13619</v>
      </c>
      <c r="H3235" s="108" t="s">
        <v>13620</v>
      </c>
    </row>
    <row r="3236" spans="1:8" x14ac:dyDescent="0.3">
      <c r="A3236" s="108" t="s">
        <v>13621</v>
      </c>
      <c r="B3236" s="108" t="s">
        <v>967</v>
      </c>
      <c r="C3236" s="108" t="s">
        <v>13303</v>
      </c>
      <c r="D3236" s="108" t="s">
        <v>1880</v>
      </c>
      <c r="E3236" s="108" t="s">
        <v>970</v>
      </c>
      <c r="F3236" s="108" t="s">
        <v>13622</v>
      </c>
      <c r="G3236" s="108" t="s">
        <v>13623</v>
      </c>
      <c r="H3236" s="108" t="s">
        <v>13624</v>
      </c>
    </row>
    <row r="3237" spans="1:8" x14ac:dyDescent="0.3">
      <c r="A3237" s="108" t="s">
        <v>13625</v>
      </c>
      <c r="B3237" s="108" t="s">
        <v>967</v>
      </c>
      <c r="C3237" s="108" t="s">
        <v>13303</v>
      </c>
      <c r="D3237" s="108" t="s">
        <v>1880</v>
      </c>
      <c r="E3237" s="108" t="s">
        <v>970</v>
      </c>
      <c r="F3237" s="108" t="s">
        <v>13626</v>
      </c>
      <c r="G3237" s="108" t="s">
        <v>13627</v>
      </c>
      <c r="H3237" s="108" t="s">
        <v>13628</v>
      </c>
    </row>
    <row r="3238" spans="1:8" x14ac:dyDescent="0.3">
      <c r="A3238" s="108" t="s">
        <v>13629</v>
      </c>
      <c r="B3238" s="108" t="s">
        <v>967</v>
      </c>
      <c r="C3238" s="108" t="s">
        <v>13303</v>
      </c>
      <c r="D3238" s="108" t="s">
        <v>1880</v>
      </c>
      <c r="E3238" s="108" t="s">
        <v>970</v>
      </c>
      <c r="F3238" s="108" t="s">
        <v>13630</v>
      </c>
      <c r="G3238" s="108" t="s">
        <v>13631</v>
      </c>
      <c r="H3238" s="108" t="s">
        <v>13632</v>
      </c>
    </row>
    <row r="3239" spans="1:8" x14ac:dyDescent="0.3">
      <c r="A3239" s="108" t="s">
        <v>13633</v>
      </c>
      <c r="B3239" s="108" t="s">
        <v>967</v>
      </c>
      <c r="C3239" s="108" t="s">
        <v>13303</v>
      </c>
      <c r="D3239" s="108" t="s">
        <v>1880</v>
      </c>
      <c r="E3239" s="108" t="s">
        <v>970</v>
      </c>
      <c r="F3239" s="108" t="s">
        <v>13634</v>
      </c>
      <c r="G3239" s="108" t="s">
        <v>13635</v>
      </c>
      <c r="H3239" s="108" t="s">
        <v>13636</v>
      </c>
    </row>
    <row r="3240" spans="1:8" x14ac:dyDescent="0.3">
      <c r="A3240" s="108" t="s">
        <v>13637</v>
      </c>
      <c r="B3240" s="108" t="s">
        <v>967</v>
      </c>
      <c r="C3240" s="108" t="s">
        <v>13303</v>
      </c>
      <c r="D3240" s="108" t="s">
        <v>1880</v>
      </c>
      <c r="E3240" s="108" t="s">
        <v>970</v>
      </c>
      <c r="F3240" s="108" t="s">
        <v>13638</v>
      </c>
      <c r="G3240" s="108" t="s">
        <v>13639</v>
      </c>
      <c r="H3240" s="108" t="s">
        <v>13640</v>
      </c>
    </row>
    <row r="3241" spans="1:8" x14ac:dyDescent="0.3">
      <c r="A3241" s="108" t="s">
        <v>13641</v>
      </c>
      <c r="B3241" s="108" t="s">
        <v>967</v>
      </c>
      <c r="C3241" s="108" t="s">
        <v>13303</v>
      </c>
      <c r="D3241" s="108" t="s">
        <v>1880</v>
      </c>
      <c r="E3241" s="108" t="s">
        <v>970</v>
      </c>
      <c r="F3241" s="108" t="s">
        <v>13642</v>
      </c>
      <c r="G3241" s="108" t="s">
        <v>13643</v>
      </c>
      <c r="H3241" s="108" t="s">
        <v>13644</v>
      </c>
    </row>
    <row r="3242" spans="1:8" x14ac:dyDescent="0.3">
      <c r="A3242" s="108" t="s">
        <v>13645</v>
      </c>
      <c r="B3242" s="108" t="s">
        <v>967</v>
      </c>
      <c r="C3242" s="108" t="s">
        <v>13303</v>
      </c>
      <c r="D3242" s="108" t="s">
        <v>1880</v>
      </c>
      <c r="E3242" s="108" t="s">
        <v>970</v>
      </c>
      <c r="F3242" s="108" t="s">
        <v>13646</v>
      </c>
      <c r="G3242" s="108" t="s">
        <v>13647</v>
      </c>
      <c r="H3242" s="108" t="s">
        <v>13648</v>
      </c>
    </row>
    <row r="3243" spans="1:8" x14ac:dyDescent="0.3">
      <c r="A3243" s="108" t="s">
        <v>13649</v>
      </c>
      <c r="B3243" s="108" t="s">
        <v>967</v>
      </c>
      <c r="C3243" s="108" t="s">
        <v>13303</v>
      </c>
      <c r="D3243" s="108" t="s">
        <v>1880</v>
      </c>
      <c r="E3243" s="108" t="s">
        <v>970</v>
      </c>
      <c r="F3243" s="108" t="s">
        <v>13650</v>
      </c>
      <c r="G3243" s="108" t="s">
        <v>13651</v>
      </c>
      <c r="H3243" s="108" t="s">
        <v>13652</v>
      </c>
    </row>
    <row r="3244" spans="1:8" x14ac:dyDescent="0.3">
      <c r="A3244" s="108" t="s">
        <v>13653</v>
      </c>
      <c r="B3244" s="108" t="s">
        <v>967</v>
      </c>
      <c r="C3244" s="108" t="s">
        <v>13303</v>
      </c>
      <c r="D3244" s="108" t="s">
        <v>1880</v>
      </c>
      <c r="E3244" s="108" t="s">
        <v>970</v>
      </c>
      <c r="F3244" s="108" t="s">
        <v>13654</v>
      </c>
      <c r="G3244" s="108" t="s">
        <v>13655</v>
      </c>
      <c r="H3244" s="108" t="s">
        <v>13656</v>
      </c>
    </row>
    <row r="3245" spans="1:8" x14ac:dyDescent="0.3">
      <c r="A3245" s="108" t="s">
        <v>13657</v>
      </c>
      <c r="B3245" s="108" t="s">
        <v>967</v>
      </c>
      <c r="C3245" s="108" t="s">
        <v>13303</v>
      </c>
      <c r="D3245" s="108" t="s">
        <v>1880</v>
      </c>
      <c r="E3245" s="108" t="s">
        <v>970</v>
      </c>
      <c r="F3245" s="108" t="s">
        <v>13658</v>
      </c>
      <c r="G3245" s="108" t="s">
        <v>13659</v>
      </c>
      <c r="H3245" s="108" t="s">
        <v>13660</v>
      </c>
    </row>
    <row r="3246" spans="1:8" x14ac:dyDescent="0.3">
      <c r="A3246" s="108" t="s">
        <v>13661</v>
      </c>
      <c r="B3246" s="108" t="s">
        <v>967</v>
      </c>
      <c r="C3246" s="108" t="s">
        <v>13303</v>
      </c>
      <c r="D3246" s="108" t="s">
        <v>1880</v>
      </c>
      <c r="E3246" s="108" t="s">
        <v>970</v>
      </c>
      <c r="F3246" s="108" t="s">
        <v>13662</v>
      </c>
      <c r="G3246" s="108" t="s">
        <v>13663</v>
      </c>
      <c r="H3246" s="108" t="s">
        <v>13664</v>
      </c>
    </row>
    <row r="3247" spans="1:8" x14ac:dyDescent="0.3">
      <c r="A3247" s="108" t="s">
        <v>13665</v>
      </c>
      <c r="B3247" s="108" t="s">
        <v>967</v>
      </c>
      <c r="C3247" s="108" t="s">
        <v>13303</v>
      </c>
      <c r="D3247" s="108" t="s">
        <v>1880</v>
      </c>
      <c r="E3247" s="108" t="s">
        <v>970</v>
      </c>
      <c r="F3247" s="108" t="s">
        <v>13666</v>
      </c>
      <c r="G3247" s="108" t="s">
        <v>13667</v>
      </c>
      <c r="H3247" s="108" t="s">
        <v>13668</v>
      </c>
    </row>
    <row r="3248" spans="1:8" x14ac:dyDescent="0.3">
      <c r="A3248" s="108" t="s">
        <v>13669</v>
      </c>
      <c r="B3248" s="108" t="s">
        <v>967</v>
      </c>
      <c r="C3248" s="108" t="s">
        <v>13303</v>
      </c>
      <c r="D3248" s="108" t="s">
        <v>1880</v>
      </c>
      <c r="E3248" s="108" t="s">
        <v>970</v>
      </c>
      <c r="F3248" s="108" t="s">
        <v>13670</v>
      </c>
      <c r="G3248" s="108" t="s">
        <v>13671</v>
      </c>
      <c r="H3248" s="108" t="s">
        <v>13672</v>
      </c>
    </row>
    <row r="3249" spans="1:8" x14ac:dyDescent="0.3">
      <c r="A3249" s="108" t="s">
        <v>13673</v>
      </c>
      <c r="B3249" s="108" t="s">
        <v>967</v>
      </c>
      <c r="C3249" s="108" t="s">
        <v>13303</v>
      </c>
      <c r="D3249" s="108" t="s">
        <v>1880</v>
      </c>
      <c r="E3249" s="108" t="s">
        <v>970</v>
      </c>
      <c r="F3249" s="108" t="s">
        <v>13674</v>
      </c>
      <c r="G3249" s="108" t="s">
        <v>13675</v>
      </c>
      <c r="H3249" s="108" t="s">
        <v>13676</v>
      </c>
    </row>
    <row r="3250" spans="1:8" x14ac:dyDescent="0.3">
      <c r="A3250" s="108" t="s">
        <v>13677</v>
      </c>
      <c r="B3250" s="108" t="s">
        <v>967</v>
      </c>
      <c r="C3250" s="108" t="s">
        <v>13303</v>
      </c>
      <c r="D3250" s="108" t="s">
        <v>1880</v>
      </c>
      <c r="E3250" s="108" t="s">
        <v>970</v>
      </c>
      <c r="F3250" s="108" t="s">
        <v>13678</v>
      </c>
      <c r="G3250" s="108" t="s">
        <v>13679</v>
      </c>
      <c r="H3250" s="108" t="s">
        <v>13680</v>
      </c>
    </row>
    <row r="3251" spans="1:8" x14ac:dyDescent="0.3">
      <c r="A3251" s="108" t="s">
        <v>13681</v>
      </c>
      <c r="B3251" s="108" t="s">
        <v>967</v>
      </c>
      <c r="C3251" s="108" t="s">
        <v>13303</v>
      </c>
      <c r="D3251" s="108" t="s">
        <v>1880</v>
      </c>
      <c r="E3251" s="108" t="s">
        <v>970</v>
      </c>
      <c r="F3251" s="108" t="s">
        <v>13682</v>
      </c>
      <c r="G3251" s="108" t="s">
        <v>13683</v>
      </c>
      <c r="H3251" s="108" t="s">
        <v>13684</v>
      </c>
    </row>
    <row r="3252" spans="1:8" x14ac:dyDescent="0.3">
      <c r="A3252" s="108" t="s">
        <v>13685</v>
      </c>
      <c r="B3252" s="108" t="s">
        <v>967</v>
      </c>
      <c r="C3252" s="108" t="s">
        <v>13303</v>
      </c>
      <c r="D3252" s="108" t="s">
        <v>1880</v>
      </c>
      <c r="E3252" s="108" t="s">
        <v>970</v>
      </c>
      <c r="F3252" s="108" t="s">
        <v>13686</v>
      </c>
      <c r="G3252" s="108" t="s">
        <v>13687</v>
      </c>
      <c r="H3252" s="108" t="s">
        <v>13688</v>
      </c>
    </row>
    <row r="3253" spans="1:8" x14ac:dyDescent="0.3">
      <c r="A3253" s="108" t="s">
        <v>13689</v>
      </c>
      <c r="B3253" s="108" t="s">
        <v>967</v>
      </c>
      <c r="C3253" s="108" t="s">
        <v>13303</v>
      </c>
      <c r="D3253" s="108" t="s">
        <v>1880</v>
      </c>
      <c r="E3253" s="108" t="s">
        <v>970</v>
      </c>
      <c r="F3253" s="108" t="s">
        <v>13690</v>
      </c>
      <c r="G3253" s="108" t="s">
        <v>13691</v>
      </c>
      <c r="H3253" s="108" t="s">
        <v>13692</v>
      </c>
    </row>
    <row r="3254" spans="1:8" x14ac:dyDescent="0.3">
      <c r="A3254" s="108" t="s">
        <v>13693</v>
      </c>
      <c r="B3254" s="108" t="s">
        <v>967</v>
      </c>
      <c r="C3254" s="108" t="s">
        <v>13303</v>
      </c>
      <c r="D3254" s="108" t="s">
        <v>1880</v>
      </c>
      <c r="E3254" s="108" t="s">
        <v>970</v>
      </c>
      <c r="F3254" s="108" t="s">
        <v>13694</v>
      </c>
      <c r="G3254" s="108" t="s">
        <v>13695</v>
      </c>
      <c r="H3254" s="108" t="s">
        <v>13696</v>
      </c>
    </row>
    <row r="3255" spans="1:8" x14ac:dyDescent="0.3">
      <c r="A3255" s="108" t="s">
        <v>13697</v>
      </c>
      <c r="B3255" s="108" t="s">
        <v>967</v>
      </c>
      <c r="C3255" s="108" t="s">
        <v>13303</v>
      </c>
      <c r="D3255" s="108" t="s">
        <v>1880</v>
      </c>
      <c r="E3255" s="108" t="s">
        <v>970</v>
      </c>
      <c r="F3255" s="108" t="s">
        <v>13698</v>
      </c>
      <c r="G3255" s="108" t="s">
        <v>13699</v>
      </c>
      <c r="H3255" s="108" t="s">
        <v>13700</v>
      </c>
    </row>
    <row r="3256" spans="1:8" x14ac:dyDescent="0.3">
      <c r="A3256" s="108" t="s">
        <v>13701</v>
      </c>
      <c r="B3256" s="108" t="s">
        <v>967</v>
      </c>
      <c r="C3256" s="108" t="s">
        <v>13303</v>
      </c>
      <c r="D3256" s="108" t="s">
        <v>1880</v>
      </c>
      <c r="E3256" s="108" t="s">
        <v>970</v>
      </c>
      <c r="F3256" s="108" t="s">
        <v>13702</v>
      </c>
      <c r="G3256" s="108" t="s">
        <v>13703</v>
      </c>
      <c r="H3256" s="108" t="s">
        <v>13704</v>
      </c>
    </row>
    <row r="3257" spans="1:8" x14ac:dyDescent="0.3">
      <c r="A3257" s="108" t="s">
        <v>13705</v>
      </c>
      <c r="B3257" s="108" t="s">
        <v>967</v>
      </c>
      <c r="C3257" s="108" t="s">
        <v>13303</v>
      </c>
      <c r="D3257" s="108" t="s">
        <v>1880</v>
      </c>
      <c r="E3257" s="108" t="s">
        <v>970</v>
      </c>
      <c r="F3257" s="108" t="s">
        <v>13706</v>
      </c>
      <c r="G3257" s="108" t="s">
        <v>13707</v>
      </c>
      <c r="H3257" s="108" t="s">
        <v>13708</v>
      </c>
    </row>
    <row r="3258" spans="1:8" x14ac:dyDescent="0.3">
      <c r="A3258" s="108" t="s">
        <v>13709</v>
      </c>
      <c r="B3258" s="108" t="s">
        <v>967</v>
      </c>
      <c r="C3258" s="108" t="s">
        <v>13303</v>
      </c>
      <c r="D3258" s="108" t="s">
        <v>1880</v>
      </c>
      <c r="E3258" s="108" t="s">
        <v>970</v>
      </c>
      <c r="F3258" s="108" t="s">
        <v>13710</v>
      </c>
      <c r="G3258" s="108" t="s">
        <v>13711</v>
      </c>
      <c r="H3258" s="108" t="s">
        <v>13712</v>
      </c>
    </row>
    <row r="3259" spans="1:8" x14ac:dyDescent="0.3">
      <c r="A3259" s="108" t="s">
        <v>13713</v>
      </c>
      <c r="B3259" s="108" t="s">
        <v>967</v>
      </c>
      <c r="C3259" s="108" t="s">
        <v>13303</v>
      </c>
      <c r="D3259" s="108" t="s">
        <v>1880</v>
      </c>
      <c r="E3259" s="108" t="s">
        <v>970</v>
      </c>
      <c r="F3259" s="108" t="s">
        <v>13714</v>
      </c>
      <c r="G3259" s="108" t="s">
        <v>13715</v>
      </c>
      <c r="H3259" s="108" t="s">
        <v>13716</v>
      </c>
    </row>
    <row r="3260" spans="1:8" x14ac:dyDescent="0.3">
      <c r="A3260" s="108" t="s">
        <v>13717</v>
      </c>
      <c r="B3260" s="108" t="s">
        <v>967</v>
      </c>
      <c r="C3260" s="108" t="s">
        <v>13303</v>
      </c>
      <c r="D3260" s="108" t="s">
        <v>1880</v>
      </c>
      <c r="E3260" s="108" t="s">
        <v>970</v>
      </c>
      <c r="F3260" s="108" t="s">
        <v>13718</v>
      </c>
      <c r="G3260" s="108" t="s">
        <v>13719</v>
      </c>
      <c r="H3260" s="108" t="s">
        <v>13720</v>
      </c>
    </row>
    <row r="3261" spans="1:8" x14ac:dyDescent="0.3">
      <c r="A3261" s="108" t="s">
        <v>13721</v>
      </c>
      <c r="B3261" s="108" t="s">
        <v>967</v>
      </c>
      <c r="C3261" s="108" t="s">
        <v>13303</v>
      </c>
      <c r="D3261" s="108" t="s">
        <v>1880</v>
      </c>
      <c r="E3261" s="108" t="s">
        <v>970</v>
      </c>
      <c r="F3261" s="108" t="s">
        <v>13722</v>
      </c>
      <c r="G3261" s="108" t="s">
        <v>13723</v>
      </c>
      <c r="H3261" s="108" t="s">
        <v>13724</v>
      </c>
    </row>
    <row r="3262" spans="1:8" x14ac:dyDescent="0.3">
      <c r="A3262" s="108" t="s">
        <v>13725</v>
      </c>
      <c r="B3262" s="108" t="s">
        <v>967</v>
      </c>
      <c r="C3262" s="108" t="s">
        <v>13303</v>
      </c>
      <c r="D3262" s="108" t="s">
        <v>1880</v>
      </c>
      <c r="E3262" s="108" t="s">
        <v>970</v>
      </c>
      <c r="F3262" s="108" t="s">
        <v>13726</v>
      </c>
      <c r="G3262" s="108" t="s">
        <v>13727</v>
      </c>
      <c r="H3262" s="108" t="s">
        <v>13728</v>
      </c>
    </row>
    <row r="3263" spans="1:8" x14ac:dyDescent="0.3">
      <c r="A3263" s="108" t="s">
        <v>13729</v>
      </c>
      <c r="B3263" s="108" t="s">
        <v>967</v>
      </c>
      <c r="C3263" s="108" t="s">
        <v>13303</v>
      </c>
      <c r="D3263" s="108" t="s">
        <v>1880</v>
      </c>
      <c r="E3263" s="108" t="s">
        <v>970</v>
      </c>
      <c r="F3263" s="108" t="s">
        <v>13730</v>
      </c>
      <c r="G3263" s="108" t="s">
        <v>13731</v>
      </c>
      <c r="H3263" s="108" t="s">
        <v>13470</v>
      </c>
    </row>
    <row r="3264" spans="1:8" x14ac:dyDescent="0.3">
      <c r="A3264" s="108" t="s">
        <v>13732</v>
      </c>
      <c r="B3264" s="108" t="s">
        <v>967</v>
      </c>
      <c r="C3264" s="108" t="s">
        <v>13303</v>
      </c>
      <c r="D3264" s="108" t="s">
        <v>1880</v>
      </c>
      <c r="E3264" s="108" t="s">
        <v>970</v>
      </c>
      <c r="F3264" s="108" t="s">
        <v>13733</v>
      </c>
      <c r="G3264" s="108" t="s">
        <v>13734</v>
      </c>
      <c r="H3264" s="108" t="s">
        <v>13735</v>
      </c>
    </row>
    <row r="3265" spans="1:8" x14ac:dyDescent="0.3">
      <c r="A3265" s="108" t="s">
        <v>13736</v>
      </c>
      <c r="B3265" s="108" t="s">
        <v>967</v>
      </c>
      <c r="C3265" s="108" t="s">
        <v>13303</v>
      </c>
      <c r="D3265" s="108" t="s">
        <v>1880</v>
      </c>
      <c r="E3265" s="108" t="s">
        <v>970</v>
      </c>
      <c r="F3265" s="108" t="s">
        <v>13737</v>
      </c>
      <c r="G3265" s="108" t="s">
        <v>13738</v>
      </c>
      <c r="H3265" s="108" t="s">
        <v>13739</v>
      </c>
    </row>
    <row r="3266" spans="1:8" x14ac:dyDescent="0.3">
      <c r="A3266" s="108" t="s">
        <v>13740</v>
      </c>
      <c r="B3266" s="108" t="s">
        <v>967</v>
      </c>
      <c r="C3266" s="108" t="s">
        <v>13303</v>
      </c>
      <c r="D3266" s="108" t="s">
        <v>1880</v>
      </c>
      <c r="E3266" s="108" t="s">
        <v>970</v>
      </c>
      <c r="F3266" s="108" t="s">
        <v>13741</v>
      </c>
      <c r="G3266" s="108" t="s">
        <v>13742</v>
      </c>
      <c r="H3266" s="108" t="s">
        <v>13743</v>
      </c>
    </row>
    <row r="3267" spans="1:8" x14ac:dyDescent="0.3">
      <c r="A3267" s="108" t="s">
        <v>13744</v>
      </c>
      <c r="B3267" s="108" t="s">
        <v>967</v>
      </c>
      <c r="C3267" s="108" t="s">
        <v>13303</v>
      </c>
      <c r="D3267" s="108" t="s">
        <v>1880</v>
      </c>
      <c r="E3267" s="108" t="s">
        <v>970</v>
      </c>
      <c r="F3267" s="108" t="s">
        <v>13745</v>
      </c>
      <c r="G3267" s="108" t="s">
        <v>13746</v>
      </c>
      <c r="H3267" s="108" t="s">
        <v>13747</v>
      </c>
    </row>
    <row r="3268" spans="1:8" x14ac:dyDescent="0.3">
      <c r="A3268" s="108" t="s">
        <v>13748</v>
      </c>
      <c r="B3268" s="108" t="s">
        <v>967</v>
      </c>
      <c r="C3268" s="108" t="s">
        <v>13303</v>
      </c>
      <c r="D3268" s="108" t="s">
        <v>1880</v>
      </c>
      <c r="E3268" s="108" t="s">
        <v>970</v>
      </c>
      <c r="F3268" s="108" t="s">
        <v>13749</v>
      </c>
      <c r="G3268" s="108" t="s">
        <v>13750</v>
      </c>
      <c r="H3268" s="108" t="s">
        <v>13751</v>
      </c>
    </row>
    <row r="3269" spans="1:8" x14ac:dyDescent="0.3">
      <c r="A3269" s="108" t="s">
        <v>13752</v>
      </c>
      <c r="B3269" s="108" t="s">
        <v>967</v>
      </c>
      <c r="C3269" s="108" t="s">
        <v>13753</v>
      </c>
      <c r="D3269" s="108" t="s">
        <v>5207</v>
      </c>
      <c r="E3269" s="108" t="s">
        <v>970</v>
      </c>
      <c r="F3269" s="108" t="s">
        <v>13754</v>
      </c>
      <c r="G3269" s="108" t="s">
        <v>13755</v>
      </c>
      <c r="H3269" s="108" t="s">
        <v>13756</v>
      </c>
    </row>
    <row r="3270" spans="1:8" x14ac:dyDescent="0.3">
      <c r="A3270" s="108" t="s">
        <v>13757</v>
      </c>
      <c r="B3270" s="108" t="s">
        <v>967</v>
      </c>
      <c r="C3270" s="108" t="s">
        <v>13753</v>
      </c>
      <c r="D3270" s="108" t="s">
        <v>969</v>
      </c>
      <c r="E3270" s="108" t="s">
        <v>970</v>
      </c>
      <c r="F3270" s="108" t="s">
        <v>13758</v>
      </c>
      <c r="G3270" s="108" t="s">
        <v>13759</v>
      </c>
      <c r="H3270" s="108" t="s">
        <v>13760</v>
      </c>
    </row>
    <row r="3271" spans="1:8" x14ac:dyDescent="0.3">
      <c r="A3271" s="108" t="s">
        <v>13761</v>
      </c>
      <c r="B3271" s="108" t="s">
        <v>967</v>
      </c>
      <c r="C3271" s="108" t="s">
        <v>13753</v>
      </c>
      <c r="D3271" s="108" t="s">
        <v>969</v>
      </c>
      <c r="E3271" s="108" t="s">
        <v>970</v>
      </c>
      <c r="F3271" s="108" t="s">
        <v>13762</v>
      </c>
      <c r="G3271" s="108" t="s">
        <v>13763</v>
      </c>
      <c r="H3271" s="108" t="s">
        <v>13764</v>
      </c>
    </row>
    <row r="3272" spans="1:8" x14ac:dyDescent="0.3">
      <c r="A3272" s="108" t="s">
        <v>13765</v>
      </c>
      <c r="B3272" s="108" t="s">
        <v>967</v>
      </c>
      <c r="C3272" s="108" t="s">
        <v>13753</v>
      </c>
      <c r="D3272" s="108" t="s">
        <v>969</v>
      </c>
      <c r="E3272" s="108" t="s">
        <v>970</v>
      </c>
      <c r="F3272" s="108" t="s">
        <v>13766</v>
      </c>
      <c r="G3272" s="108" t="s">
        <v>13767</v>
      </c>
      <c r="H3272" s="108" t="s">
        <v>13768</v>
      </c>
    </row>
    <row r="3273" spans="1:8" x14ac:dyDescent="0.3">
      <c r="A3273" s="108" t="s">
        <v>13769</v>
      </c>
      <c r="B3273" s="108" t="s">
        <v>967</v>
      </c>
      <c r="C3273" s="108" t="s">
        <v>13753</v>
      </c>
      <c r="D3273" s="108" t="s">
        <v>969</v>
      </c>
      <c r="E3273" s="108" t="s">
        <v>970</v>
      </c>
      <c r="F3273" s="108" t="s">
        <v>13770</v>
      </c>
      <c r="G3273" s="108" t="s">
        <v>13771</v>
      </c>
      <c r="H3273" s="108" t="s">
        <v>13772</v>
      </c>
    </row>
    <row r="3274" spans="1:8" x14ac:dyDescent="0.3">
      <c r="A3274" s="108" t="s">
        <v>13773</v>
      </c>
      <c r="B3274" s="108" t="s">
        <v>967</v>
      </c>
      <c r="C3274" s="108" t="s">
        <v>13753</v>
      </c>
      <c r="D3274" s="108" t="s">
        <v>969</v>
      </c>
      <c r="E3274" s="108" t="s">
        <v>970</v>
      </c>
      <c r="F3274" s="108" t="s">
        <v>13774</v>
      </c>
      <c r="G3274" s="108" t="s">
        <v>13775</v>
      </c>
      <c r="H3274" s="108" t="s">
        <v>13776</v>
      </c>
    </row>
    <row r="3275" spans="1:8" x14ac:dyDescent="0.3">
      <c r="A3275" s="108" t="s">
        <v>13777</v>
      </c>
      <c r="B3275" s="108" t="s">
        <v>967</v>
      </c>
      <c r="C3275" s="108" t="s">
        <v>13753</v>
      </c>
      <c r="D3275" s="108" t="s">
        <v>969</v>
      </c>
      <c r="E3275" s="108" t="s">
        <v>970</v>
      </c>
      <c r="F3275" s="108" t="s">
        <v>13778</v>
      </c>
      <c r="G3275" s="108" t="s">
        <v>13779</v>
      </c>
      <c r="H3275" s="108" t="s">
        <v>13780</v>
      </c>
    </row>
    <row r="3276" spans="1:8" x14ac:dyDescent="0.3">
      <c r="A3276" s="108" t="s">
        <v>13781</v>
      </c>
      <c r="B3276" s="108" t="s">
        <v>967</v>
      </c>
      <c r="C3276" s="108" t="s">
        <v>13753</v>
      </c>
      <c r="D3276" s="108" t="s">
        <v>969</v>
      </c>
      <c r="E3276" s="108" t="s">
        <v>970</v>
      </c>
      <c r="F3276" s="108" t="s">
        <v>13782</v>
      </c>
      <c r="G3276" s="108" t="s">
        <v>13783</v>
      </c>
      <c r="H3276" s="108" t="s">
        <v>13784</v>
      </c>
    </row>
    <row r="3277" spans="1:8" x14ac:dyDescent="0.3">
      <c r="A3277" s="108" t="s">
        <v>13785</v>
      </c>
      <c r="B3277" s="108" t="s">
        <v>967</v>
      </c>
      <c r="C3277" s="108" t="s">
        <v>13753</v>
      </c>
      <c r="D3277" s="108" t="s">
        <v>969</v>
      </c>
      <c r="E3277" s="108" t="s">
        <v>970</v>
      </c>
      <c r="F3277" s="108" t="s">
        <v>13786</v>
      </c>
      <c r="G3277" s="108" t="s">
        <v>13787</v>
      </c>
      <c r="H3277" s="108" t="s">
        <v>13788</v>
      </c>
    </row>
    <row r="3278" spans="1:8" x14ac:dyDescent="0.3">
      <c r="A3278" s="108" t="s">
        <v>13789</v>
      </c>
      <c r="B3278" s="108" t="s">
        <v>967</v>
      </c>
      <c r="C3278" s="108" t="s">
        <v>13753</v>
      </c>
      <c r="D3278" s="108" t="s">
        <v>969</v>
      </c>
      <c r="E3278" s="108" t="s">
        <v>970</v>
      </c>
      <c r="F3278" s="108" t="s">
        <v>13790</v>
      </c>
      <c r="G3278" s="108" t="s">
        <v>13791</v>
      </c>
      <c r="H3278" s="108" t="s">
        <v>13792</v>
      </c>
    </row>
    <row r="3279" spans="1:8" x14ac:dyDescent="0.3">
      <c r="A3279" s="108" t="s">
        <v>13793</v>
      </c>
      <c r="B3279" s="108" t="s">
        <v>967</v>
      </c>
      <c r="C3279" s="108" t="s">
        <v>13753</v>
      </c>
      <c r="D3279" s="108" t="s">
        <v>969</v>
      </c>
      <c r="E3279" s="108" t="s">
        <v>970</v>
      </c>
      <c r="F3279" s="108" t="s">
        <v>13794</v>
      </c>
      <c r="G3279" s="108" t="s">
        <v>13795</v>
      </c>
      <c r="H3279" s="108" t="s">
        <v>13796</v>
      </c>
    </row>
    <row r="3280" spans="1:8" x14ac:dyDescent="0.3">
      <c r="A3280" s="108" t="s">
        <v>13797</v>
      </c>
      <c r="B3280" s="108" t="s">
        <v>967</v>
      </c>
      <c r="C3280" s="108" t="s">
        <v>13753</v>
      </c>
      <c r="D3280" s="108" t="s">
        <v>969</v>
      </c>
      <c r="E3280" s="108" t="s">
        <v>1123</v>
      </c>
      <c r="F3280" s="108" t="s">
        <v>13798</v>
      </c>
      <c r="G3280" s="108" t="s">
        <v>13799</v>
      </c>
      <c r="H3280" s="108" t="s">
        <v>13800</v>
      </c>
    </row>
    <row r="3281" spans="1:8" x14ac:dyDescent="0.3">
      <c r="A3281" s="108" t="s">
        <v>13801</v>
      </c>
      <c r="B3281" s="108" t="s">
        <v>967</v>
      </c>
      <c r="C3281" s="108" t="s">
        <v>13753</v>
      </c>
      <c r="D3281" s="108" t="s">
        <v>969</v>
      </c>
      <c r="E3281" s="108" t="s">
        <v>970</v>
      </c>
      <c r="F3281" s="108" t="s">
        <v>13802</v>
      </c>
      <c r="G3281" s="108" t="s">
        <v>13803</v>
      </c>
      <c r="H3281" s="108" t="s">
        <v>13804</v>
      </c>
    </row>
    <row r="3282" spans="1:8" x14ac:dyDescent="0.3">
      <c r="A3282" s="108" t="s">
        <v>13805</v>
      </c>
      <c r="B3282" s="108" t="s">
        <v>967</v>
      </c>
      <c r="C3282" s="108" t="s">
        <v>13753</v>
      </c>
      <c r="D3282" s="108" t="s">
        <v>969</v>
      </c>
      <c r="E3282" s="108" t="s">
        <v>970</v>
      </c>
      <c r="F3282" s="108" t="s">
        <v>13806</v>
      </c>
      <c r="G3282" s="108" t="s">
        <v>13807</v>
      </c>
      <c r="H3282" s="108" t="s">
        <v>13808</v>
      </c>
    </row>
    <row r="3283" spans="1:8" x14ac:dyDescent="0.3">
      <c r="A3283" s="108" t="s">
        <v>13809</v>
      </c>
      <c r="B3283" s="108" t="s">
        <v>967</v>
      </c>
      <c r="C3283" s="108" t="s">
        <v>13753</v>
      </c>
      <c r="D3283" s="108" t="s">
        <v>969</v>
      </c>
      <c r="E3283" s="108" t="s">
        <v>970</v>
      </c>
      <c r="F3283" s="108" t="s">
        <v>13810</v>
      </c>
      <c r="G3283" s="108" t="s">
        <v>13811</v>
      </c>
      <c r="H3283" s="108" t="s">
        <v>13812</v>
      </c>
    </row>
    <row r="3284" spans="1:8" x14ac:dyDescent="0.3">
      <c r="A3284" s="108" t="s">
        <v>13813</v>
      </c>
      <c r="B3284" s="108" t="s">
        <v>967</v>
      </c>
      <c r="C3284" s="108" t="s">
        <v>13753</v>
      </c>
      <c r="D3284" s="108" t="s">
        <v>969</v>
      </c>
      <c r="E3284" s="108" t="s">
        <v>970</v>
      </c>
      <c r="F3284" s="108" t="s">
        <v>13814</v>
      </c>
      <c r="G3284" s="108" t="s">
        <v>13815</v>
      </c>
      <c r="H3284" s="108" t="s">
        <v>13816</v>
      </c>
    </row>
    <row r="3285" spans="1:8" x14ac:dyDescent="0.3">
      <c r="A3285" s="108" t="s">
        <v>13817</v>
      </c>
      <c r="B3285" s="108" t="s">
        <v>967</v>
      </c>
      <c r="C3285" s="108" t="s">
        <v>13753</v>
      </c>
      <c r="D3285" s="108" t="s">
        <v>969</v>
      </c>
      <c r="E3285" s="108" t="s">
        <v>970</v>
      </c>
      <c r="F3285" s="108" t="s">
        <v>13818</v>
      </c>
      <c r="G3285" s="108" t="s">
        <v>13819</v>
      </c>
      <c r="H3285" s="108" t="s">
        <v>13820</v>
      </c>
    </row>
    <row r="3286" spans="1:8" x14ac:dyDescent="0.3">
      <c r="A3286" s="108" t="s">
        <v>13821</v>
      </c>
      <c r="B3286" s="108" t="s">
        <v>967</v>
      </c>
      <c r="C3286" s="108" t="s">
        <v>13753</v>
      </c>
      <c r="D3286" s="108" t="s">
        <v>969</v>
      </c>
      <c r="E3286" s="108" t="s">
        <v>970</v>
      </c>
      <c r="F3286" s="108" t="s">
        <v>13822</v>
      </c>
      <c r="G3286" s="108" t="s">
        <v>13823</v>
      </c>
      <c r="H3286" s="108" t="s">
        <v>13824</v>
      </c>
    </row>
    <row r="3287" spans="1:8" x14ac:dyDescent="0.3">
      <c r="A3287" s="108" t="s">
        <v>13825</v>
      </c>
      <c r="B3287" s="108" t="s">
        <v>967</v>
      </c>
      <c r="C3287" s="108" t="s">
        <v>13753</v>
      </c>
      <c r="D3287" s="108" t="s">
        <v>969</v>
      </c>
      <c r="E3287" s="108" t="s">
        <v>970</v>
      </c>
      <c r="F3287" s="108" t="s">
        <v>13826</v>
      </c>
      <c r="G3287" s="108" t="s">
        <v>13827</v>
      </c>
      <c r="H3287" s="108" t="s">
        <v>13828</v>
      </c>
    </row>
    <row r="3288" spans="1:8" x14ac:dyDescent="0.3">
      <c r="A3288" s="108" t="s">
        <v>13829</v>
      </c>
      <c r="B3288" s="108" t="s">
        <v>967</v>
      </c>
      <c r="C3288" s="108" t="s">
        <v>13753</v>
      </c>
      <c r="D3288" s="108" t="s">
        <v>969</v>
      </c>
      <c r="E3288" s="108" t="s">
        <v>970</v>
      </c>
      <c r="F3288" s="108" t="s">
        <v>13830</v>
      </c>
      <c r="G3288" s="108" t="s">
        <v>13831</v>
      </c>
      <c r="H3288" s="108" t="s">
        <v>13832</v>
      </c>
    </row>
    <row r="3289" spans="1:8" x14ac:dyDescent="0.3">
      <c r="A3289" s="108" t="s">
        <v>13833</v>
      </c>
      <c r="B3289" s="108" t="s">
        <v>967</v>
      </c>
      <c r="C3289" s="108" t="s">
        <v>13753</v>
      </c>
      <c r="D3289" s="108" t="s">
        <v>969</v>
      </c>
      <c r="E3289" s="108" t="s">
        <v>970</v>
      </c>
      <c r="F3289" s="108" t="s">
        <v>13834</v>
      </c>
      <c r="G3289" s="108" t="s">
        <v>13835</v>
      </c>
      <c r="H3289" s="108" t="s">
        <v>13836</v>
      </c>
    </row>
    <row r="3290" spans="1:8" x14ac:dyDescent="0.3">
      <c r="A3290" s="108" t="s">
        <v>13837</v>
      </c>
      <c r="B3290" s="108" t="s">
        <v>967</v>
      </c>
      <c r="C3290" s="108" t="s">
        <v>13753</v>
      </c>
      <c r="D3290" s="108" t="s">
        <v>969</v>
      </c>
      <c r="E3290" s="108" t="s">
        <v>970</v>
      </c>
      <c r="F3290" s="108" t="s">
        <v>13838</v>
      </c>
      <c r="G3290" s="108" t="s">
        <v>13839</v>
      </c>
      <c r="H3290" s="108" t="s">
        <v>13840</v>
      </c>
    </row>
    <row r="3291" spans="1:8" x14ac:dyDescent="0.3">
      <c r="A3291" s="108" t="s">
        <v>13841</v>
      </c>
      <c r="B3291" s="108" t="s">
        <v>967</v>
      </c>
      <c r="C3291" s="108" t="s">
        <v>13753</v>
      </c>
      <c r="D3291" s="108" t="s">
        <v>969</v>
      </c>
      <c r="E3291" s="108" t="s">
        <v>970</v>
      </c>
      <c r="F3291" s="108" t="s">
        <v>13842</v>
      </c>
      <c r="G3291" s="108" t="s">
        <v>13843</v>
      </c>
      <c r="H3291" s="108" t="s">
        <v>13844</v>
      </c>
    </row>
    <row r="3292" spans="1:8" x14ac:dyDescent="0.3">
      <c r="A3292" s="108" t="s">
        <v>13845</v>
      </c>
      <c r="B3292" s="108" t="s">
        <v>967</v>
      </c>
      <c r="C3292" s="108" t="s">
        <v>13753</v>
      </c>
      <c r="D3292" s="108" t="s">
        <v>969</v>
      </c>
      <c r="E3292" s="108" t="s">
        <v>970</v>
      </c>
      <c r="F3292" s="108" t="s">
        <v>13846</v>
      </c>
      <c r="G3292" s="108" t="s">
        <v>13847</v>
      </c>
      <c r="H3292" s="108" t="s">
        <v>13848</v>
      </c>
    </row>
    <row r="3293" spans="1:8" x14ac:dyDescent="0.3">
      <c r="A3293" s="108" t="s">
        <v>13849</v>
      </c>
      <c r="B3293" s="108" t="s">
        <v>967</v>
      </c>
      <c r="C3293" s="108" t="s">
        <v>13753</v>
      </c>
      <c r="D3293" s="108" t="s">
        <v>969</v>
      </c>
      <c r="E3293" s="108" t="s">
        <v>970</v>
      </c>
      <c r="F3293" s="108" t="s">
        <v>13850</v>
      </c>
      <c r="G3293" s="108" t="s">
        <v>13851</v>
      </c>
      <c r="H3293" s="108" t="s">
        <v>13852</v>
      </c>
    </row>
    <row r="3294" spans="1:8" x14ac:dyDescent="0.3">
      <c r="A3294" s="108" t="s">
        <v>13853</v>
      </c>
      <c r="B3294" s="108" t="s">
        <v>967</v>
      </c>
      <c r="C3294" s="108" t="s">
        <v>13753</v>
      </c>
      <c r="D3294" s="108" t="s">
        <v>969</v>
      </c>
      <c r="E3294" s="108" t="s">
        <v>970</v>
      </c>
      <c r="F3294" s="108" t="s">
        <v>13854</v>
      </c>
      <c r="G3294" s="108" t="s">
        <v>13855</v>
      </c>
      <c r="H3294" s="108" t="s">
        <v>13856</v>
      </c>
    </row>
    <row r="3295" spans="1:8" x14ac:dyDescent="0.3">
      <c r="A3295" s="108" t="s">
        <v>13857</v>
      </c>
      <c r="B3295" s="108" t="s">
        <v>967</v>
      </c>
      <c r="C3295" s="108" t="s">
        <v>13753</v>
      </c>
      <c r="D3295" s="108" t="s">
        <v>969</v>
      </c>
      <c r="E3295" s="108" t="s">
        <v>970</v>
      </c>
      <c r="F3295" s="108" t="s">
        <v>13858</v>
      </c>
      <c r="G3295" s="108" t="s">
        <v>13859</v>
      </c>
      <c r="H3295" s="108" t="s">
        <v>13860</v>
      </c>
    </row>
    <row r="3296" spans="1:8" x14ac:dyDescent="0.3">
      <c r="A3296" s="108" t="s">
        <v>13861</v>
      </c>
      <c r="B3296" s="108" t="s">
        <v>967</v>
      </c>
      <c r="C3296" s="108" t="s">
        <v>13753</v>
      </c>
      <c r="D3296" s="108" t="s">
        <v>969</v>
      </c>
      <c r="E3296" s="108" t="s">
        <v>970</v>
      </c>
      <c r="F3296" s="108" t="s">
        <v>13862</v>
      </c>
      <c r="G3296" s="108" t="s">
        <v>13863</v>
      </c>
      <c r="H3296" s="108" t="s">
        <v>13864</v>
      </c>
    </row>
    <row r="3297" spans="1:8" x14ac:dyDescent="0.3">
      <c r="A3297" s="108" t="s">
        <v>13865</v>
      </c>
      <c r="B3297" s="108" t="s">
        <v>967</v>
      </c>
      <c r="C3297" s="108" t="s">
        <v>13753</v>
      </c>
      <c r="D3297" s="108" t="s">
        <v>969</v>
      </c>
      <c r="E3297" s="108" t="s">
        <v>970</v>
      </c>
      <c r="F3297" s="108" t="s">
        <v>13866</v>
      </c>
      <c r="G3297" s="108" t="s">
        <v>13867</v>
      </c>
      <c r="H3297" s="108" t="s">
        <v>13868</v>
      </c>
    </row>
    <row r="3298" spans="1:8" x14ac:dyDescent="0.3">
      <c r="A3298" s="108" t="s">
        <v>13869</v>
      </c>
      <c r="B3298" s="108" t="s">
        <v>967</v>
      </c>
      <c r="C3298" s="108" t="s">
        <v>13753</v>
      </c>
      <c r="D3298" s="108" t="s">
        <v>969</v>
      </c>
      <c r="E3298" s="108" t="s">
        <v>970</v>
      </c>
      <c r="F3298" s="108" t="s">
        <v>13870</v>
      </c>
      <c r="G3298" s="108" t="s">
        <v>13871</v>
      </c>
      <c r="H3298" s="108" t="s">
        <v>13872</v>
      </c>
    </row>
    <row r="3299" spans="1:8" x14ac:dyDescent="0.3">
      <c r="A3299" s="108" t="s">
        <v>13873</v>
      </c>
      <c r="B3299" s="108" t="s">
        <v>967</v>
      </c>
      <c r="C3299" s="108" t="s">
        <v>13753</v>
      </c>
      <c r="D3299" s="108" t="s">
        <v>969</v>
      </c>
      <c r="E3299" s="108" t="s">
        <v>970</v>
      </c>
      <c r="F3299" s="108" t="s">
        <v>13874</v>
      </c>
      <c r="G3299" s="108" t="s">
        <v>13875</v>
      </c>
      <c r="H3299" s="108" t="s">
        <v>13876</v>
      </c>
    </row>
    <row r="3300" spans="1:8" x14ac:dyDescent="0.3">
      <c r="A3300" s="108" t="s">
        <v>13877</v>
      </c>
      <c r="B3300" s="108" t="s">
        <v>967</v>
      </c>
      <c r="C3300" s="108" t="s">
        <v>13753</v>
      </c>
      <c r="D3300" s="108" t="s">
        <v>969</v>
      </c>
      <c r="E3300" s="108" t="s">
        <v>970</v>
      </c>
      <c r="F3300" s="108" t="s">
        <v>13878</v>
      </c>
      <c r="G3300" s="108" t="s">
        <v>13879</v>
      </c>
      <c r="H3300" s="108" t="s">
        <v>13880</v>
      </c>
    </row>
    <row r="3301" spans="1:8" x14ac:dyDescent="0.3">
      <c r="A3301" s="108" t="s">
        <v>13881</v>
      </c>
      <c r="B3301" s="108" t="s">
        <v>967</v>
      </c>
      <c r="C3301" s="108" t="s">
        <v>13753</v>
      </c>
      <c r="D3301" s="108" t="s">
        <v>969</v>
      </c>
      <c r="E3301" s="108" t="s">
        <v>970</v>
      </c>
      <c r="F3301" s="108" t="s">
        <v>13882</v>
      </c>
      <c r="G3301" s="108" t="s">
        <v>13883</v>
      </c>
      <c r="H3301" s="108" t="s">
        <v>13884</v>
      </c>
    </row>
    <row r="3302" spans="1:8" x14ac:dyDescent="0.3">
      <c r="A3302" s="108" t="s">
        <v>13885</v>
      </c>
      <c r="B3302" s="108" t="s">
        <v>967</v>
      </c>
      <c r="C3302" s="108" t="s">
        <v>13753</v>
      </c>
      <c r="D3302" s="108" t="s">
        <v>969</v>
      </c>
      <c r="E3302" s="108" t="s">
        <v>970</v>
      </c>
      <c r="F3302" s="108" t="s">
        <v>13886</v>
      </c>
      <c r="G3302" s="108" t="s">
        <v>13887</v>
      </c>
      <c r="H3302" s="108" t="s">
        <v>13888</v>
      </c>
    </row>
    <row r="3303" spans="1:8" x14ac:dyDescent="0.3">
      <c r="A3303" s="108" t="s">
        <v>13889</v>
      </c>
      <c r="B3303" s="108" t="s">
        <v>967</v>
      </c>
      <c r="C3303" s="108" t="s">
        <v>13753</v>
      </c>
      <c r="D3303" s="108" t="s">
        <v>969</v>
      </c>
      <c r="E3303" s="108" t="s">
        <v>970</v>
      </c>
      <c r="F3303" s="108" t="s">
        <v>13890</v>
      </c>
      <c r="G3303" s="108" t="s">
        <v>13891</v>
      </c>
      <c r="H3303" s="108" t="s">
        <v>13892</v>
      </c>
    </row>
    <row r="3304" spans="1:8" x14ac:dyDescent="0.3">
      <c r="A3304" s="108" t="s">
        <v>13893</v>
      </c>
      <c r="B3304" s="108" t="s">
        <v>967</v>
      </c>
      <c r="C3304" s="108" t="s">
        <v>13753</v>
      </c>
      <c r="D3304" s="108" t="s">
        <v>969</v>
      </c>
      <c r="E3304" s="108" t="s">
        <v>970</v>
      </c>
      <c r="F3304" s="108" t="s">
        <v>13894</v>
      </c>
      <c r="G3304" s="108" t="s">
        <v>13895</v>
      </c>
      <c r="H3304" s="108" t="s">
        <v>13896</v>
      </c>
    </row>
    <row r="3305" spans="1:8" x14ac:dyDescent="0.3">
      <c r="A3305" s="108" t="s">
        <v>13897</v>
      </c>
      <c r="B3305" s="108" t="s">
        <v>967</v>
      </c>
      <c r="C3305" s="108" t="s">
        <v>13753</v>
      </c>
      <c r="D3305" s="108" t="s">
        <v>969</v>
      </c>
      <c r="E3305" s="108" t="s">
        <v>970</v>
      </c>
      <c r="F3305" s="108" t="s">
        <v>13898</v>
      </c>
      <c r="G3305" s="108" t="s">
        <v>13899</v>
      </c>
      <c r="H3305" s="108" t="s">
        <v>13900</v>
      </c>
    </row>
    <row r="3306" spans="1:8" x14ac:dyDescent="0.3">
      <c r="A3306" s="108" t="s">
        <v>13901</v>
      </c>
      <c r="B3306" s="108" t="s">
        <v>967</v>
      </c>
      <c r="C3306" s="108" t="s">
        <v>13753</v>
      </c>
      <c r="D3306" s="108" t="s">
        <v>969</v>
      </c>
      <c r="E3306" s="108" t="s">
        <v>970</v>
      </c>
      <c r="F3306" s="108" t="s">
        <v>13902</v>
      </c>
      <c r="G3306" s="108" t="s">
        <v>13903</v>
      </c>
      <c r="H3306" s="108" t="s">
        <v>13904</v>
      </c>
    </row>
    <row r="3307" spans="1:8" x14ac:dyDescent="0.3">
      <c r="A3307" s="108" t="s">
        <v>13905</v>
      </c>
      <c r="B3307" s="108" t="s">
        <v>967</v>
      </c>
      <c r="C3307" s="108" t="s">
        <v>13753</v>
      </c>
      <c r="D3307" s="108" t="s">
        <v>969</v>
      </c>
      <c r="E3307" s="108" t="s">
        <v>970</v>
      </c>
      <c r="F3307" s="108" t="s">
        <v>13906</v>
      </c>
      <c r="G3307" s="108" t="s">
        <v>13907</v>
      </c>
      <c r="H3307" s="108" t="s">
        <v>13908</v>
      </c>
    </row>
    <row r="3308" spans="1:8" x14ac:dyDescent="0.3">
      <c r="A3308" s="108" t="s">
        <v>13909</v>
      </c>
      <c r="B3308" s="108" t="s">
        <v>967</v>
      </c>
      <c r="C3308" s="108" t="s">
        <v>13753</v>
      </c>
      <c r="D3308" s="108" t="s">
        <v>969</v>
      </c>
      <c r="E3308" s="108" t="s">
        <v>970</v>
      </c>
      <c r="F3308" s="108" t="s">
        <v>13910</v>
      </c>
      <c r="G3308" s="108" t="s">
        <v>13911</v>
      </c>
      <c r="H3308" s="108" t="s">
        <v>13912</v>
      </c>
    </row>
    <row r="3309" spans="1:8" x14ac:dyDescent="0.3">
      <c r="A3309" s="108" t="s">
        <v>13913</v>
      </c>
      <c r="B3309" s="108" t="s">
        <v>967</v>
      </c>
      <c r="C3309" s="108" t="s">
        <v>13753</v>
      </c>
      <c r="D3309" s="108" t="s">
        <v>969</v>
      </c>
      <c r="E3309" s="108" t="s">
        <v>970</v>
      </c>
      <c r="F3309" s="108" t="s">
        <v>13914</v>
      </c>
      <c r="G3309" s="108" t="s">
        <v>13915</v>
      </c>
      <c r="H3309" s="108" t="s">
        <v>13916</v>
      </c>
    </row>
    <row r="3310" spans="1:8" x14ac:dyDescent="0.3">
      <c r="A3310" s="108" t="s">
        <v>13917</v>
      </c>
      <c r="B3310" s="108" t="s">
        <v>967</v>
      </c>
      <c r="C3310" s="108" t="s">
        <v>13753</v>
      </c>
      <c r="D3310" s="108" t="s">
        <v>969</v>
      </c>
      <c r="E3310" s="108" t="s">
        <v>970</v>
      </c>
      <c r="F3310" s="108" t="s">
        <v>13918</v>
      </c>
      <c r="G3310" s="108" t="s">
        <v>13919</v>
      </c>
      <c r="H3310" s="108" t="s">
        <v>13920</v>
      </c>
    </row>
    <row r="3311" spans="1:8" x14ac:dyDescent="0.3">
      <c r="A3311" s="108" t="s">
        <v>13921</v>
      </c>
      <c r="B3311" s="108" t="s">
        <v>967</v>
      </c>
      <c r="C3311" s="108" t="s">
        <v>13753</v>
      </c>
      <c r="D3311" s="108" t="s">
        <v>969</v>
      </c>
      <c r="E3311" s="108" t="s">
        <v>970</v>
      </c>
      <c r="F3311" s="108" t="s">
        <v>13922</v>
      </c>
      <c r="G3311" s="108" t="s">
        <v>13923</v>
      </c>
      <c r="H3311" s="108" t="s">
        <v>13924</v>
      </c>
    </row>
    <row r="3312" spans="1:8" x14ac:dyDescent="0.3">
      <c r="A3312" s="108" t="s">
        <v>13925</v>
      </c>
      <c r="B3312" s="108" t="s">
        <v>967</v>
      </c>
      <c r="C3312" s="108" t="s">
        <v>13753</v>
      </c>
      <c r="D3312" s="108" t="s">
        <v>969</v>
      </c>
      <c r="E3312" s="108" t="s">
        <v>970</v>
      </c>
      <c r="F3312" s="108" t="s">
        <v>13926</v>
      </c>
      <c r="G3312" s="108" t="s">
        <v>13927</v>
      </c>
      <c r="H3312" s="108" t="s">
        <v>13928</v>
      </c>
    </row>
    <row r="3313" spans="1:8" x14ac:dyDescent="0.3">
      <c r="A3313" s="108" t="s">
        <v>13929</v>
      </c>
      <c r="B3313" s="108" t="s">
        <v>967</v>
      </c>
      <c r="C3313" s="108" t="s">
        <v>13753</v>
      </c>
      <c r="D3313" s="108" t="s">
        <v>969</v>
      </c>
      <c r="E3313" s="108" t="s">
        <v>970</v>
      </c>
      <c r="F3313" s="108" t="s">
        <v>13930</v>
      </c>
      <c r="G3313" s="108" t="s">
        <v>13931</v>
      </c>
      <c r="H3313" s="108" t="s">
        <v>13932</v>
      </c>
    </row>
    <row r="3314" spans="1:8" x14ac:dyDescent="0.3">
      <c r="A3314" s="108" t="s">
        <v>13933</v>
      </c>
      <c r="B3314" s="108" t="s">
        <v>967</v>
      </c>
      <c r="C3314" s="108" t="s">
        <v>13753</v>
      </c>
      <c r="D3314" s="108" t="s">
        <v>969</v>
      </c>
      <c r="E3314" s="108" t="s">
        <v>970</v>
      </c>
      <c r="F3314" s="108" t="s">
        <v>13934</v>
      </c>
      <c r="G3314" s="108" t="s">
        <v>13935</v>
      </c>
      <c r="H3314" s="108" t="s">
        <v>13936</v>
      </c>
    </row>
    <row r="3315" spans="1:8" x14ac:dyDescent="0.3">
      <c r="A3315" s="108" t="s">
        <v>13937</v>
      </c>
      <c r="B3315" s="108" t="s">
        <v>967</v>
      </c>
      <c r="C3315" s="108" t="s">
        <v>13753</v>
      </c>
      <c r="D3315" s="108" t="s">
        <v>969</v>
      </c>
      <c r="E3315" s="108" t="s">
        <v>970</v>
      </c>
      <c r="F3315" s="108" t="s">
        <v>13938</v>
      </c>
      <c r="G3315" s="108" t="s">
        <v>13939</v>
      </c>
      <c r="H3315" s="108" t="s">
        <v>13940</v>
      </c>
    </row>
    <row r="3316" spans="1:8" x14ac:dyDescent="0.3">
      <c r="A3316" s="108" t="s">
        <v>13941</v>
      </c>
      <c r="B3316" s="108" t="s">
        <v>967</v>
      </c>
      <c r="C3316" s="108" t="s">
        <v>13753</v>
      </c>
      <c r="D3316" s="108" t="s">
        <v>969</v>
      </c>
      <c r="E3316" s="108" t="s">
        <v>970</v>
      </c>
      <c r="F3316" s="108" t="s">
        <v>13942</v>
      </c>
      <c r="G3316" s="108" t="s">
        <v>13943</v>
      </c>
      <c r="H3316" s="108" t="s">
        <v>13944</v>
      </c>
    </row>
    <row r="3317" spans="1:8" x14ac:dyDescent="0.3">
      <c r="A3317" s="108" t="s">
        <v>13945</v>
      </c>
      <c r="B3317" s="108" t="s">
        <v>967</v>
      </c>
      <c r="C3317" s="108" t="s">
        <v>13753</v>
      </c>
      <c r="D3317" s="108" t="s">
        <v>969</v>
      </c>
      <c r="E3317" s="108" t="s">
        <v>970</v>
      </c>
      <c r="F3317" s="108" t="s">
        <v>13946</v>
      </c>
      <c r="G3317" s="108" t="s">
        <v>13947</v>
      </c>
      <c r="H3317" s="108" t="s">
        <v>13948</v>
      </c>
    </row>
    <row r="3318" spans="1:8" x14ac:dyDescent="0.3">
      <c r="A3318" s="108" t="s">
        <v>13949</v>
      </c>
      <c r="B3318" s="108" t="s">
        <v>967</v>
      </c>
      <c r="C3318" s="108" t="s">
        <v>13753</v>
      </c>
      <c r="D3318" s="108" t="s">
        <v>969</v>
      </c>
      <c r="E3318" s="108" t="s">
        <v>970</v>
      </c>
      <c r="F3318" s="108" t="s">
        <v>13950</v>
      </c>
      <c r="G3318" s="108" t="s">
        <v>13951</v>
      </c>
      <c r="H3318" s="108" t="s">
        <v>13952</v>
      </c>
    </row>
    <row r="3319" spans="1:8" x14ac:dyDescent="0.3">
      <c r="A3319" s="108" t="s">
        <v>13953</v>
      </c>
      <c r="B3319" s="108" t="s">
        <v>967</v>
      </c>
      <c r="C3319" s="108" t="s">
        <v>13753</v>
      </c>
      <c r="D3319" s="108" t="s">
        <v>969</v>
      </c>
      <c r="E3319" s="108" t="s">
        <v>970</v>
      </c>
      <c r="F3319" s="108" t="s">
        <v>13954</v>
      </c>
      <c r="G3319" s="108" t="s">
        <v>13955</v>
      </c>
      <c r="H3319" s="108" t="s">
        <v>13956</v>
      </c>
    </row>
    <row r="3320" spans="1:8" x14ac:dyDescent="0.3">
      <c r="A3320" s="108" t="s">
        <v>13957</v>
      </c>
      <c r="B3320" s="108" t="s">
        <v>967</v>
      </c>
      <c r="C3320" s="108" t="s">
        <v>13753</v>
      </c>
      <c r="D3320" s="108" t="s">
        <v>969</v>
      </c>
      <c r="E3320" s="108" t="s">
        <v>970</v>
      </c>
      <c r="F3320" s="108" t="s">
        <v>13958</v>
      </c>
      <c r="G3320" s="108" t="s">
        <v>13959</v>
      </c>
      <c r="H3320" s="108" t="s">
        <v>13960</v>
      </c>
    </row>
    <row r="3321" spans="1:8" x14ac:dyDescent="0.3">
      <c r="A3321" s="108" t="s">
        <v>13961</v>
      </c>
      <c r="B3321" s="108" t="s">
        <v>967</v>
      </c>
      <c r="C3321" s="108" t="s">
        <v>13753</v>
      </c>
      <c r="D3321" s="108" t="s">
        <v>969</v>
      </c>
      <c r="E3321" s="108" t="s">
        <v>970</v>
      </c>
      <c r="F3321" s="108" t="s">
        <v>13962</v>
      </c>
      <c r="G3321" s="108" t="s">
        <v>13963</v>
      </c>
      <c r="H3321" s="108" t="s">
        <v>13964</v>
      </c>
    </row>
    <row r="3322" spans="1:8" x14ac:dyDescent="0.3">
      <c r="A3322" s="108" t="s">
        <v>13965</v>
      </c>
      <c r="B3322" s="108" t="s">
        <v>967</v>
      </c>
      <c r="C3322" s="108" t="s">
        <v>13753</v>
      </c>
      <c r="D3322" s="108" t="s">
        <v>969</v>
      </c>
      <c r="E3322" s="108" t="s">
        <v>1123</v>
      </c>
      <c r="F3322" s="108" t="s">
        <v>13966</v>
      </c>
      <c r="G3322" s="108" t="s">
        <v>13967</v>
      </c>
      <c r="H3322" s="108" t="s">
        <v>13968</v>
      </c>
    </row>
    <row r="3323" spans="1:8" x14ac:dyDescent="0.3">
      <c r="A3323" s="108" t="s">
        <v>13969</v>
      </c>
      <c r="B3323" s="108" t="s">
        <v>967</v>
      </c>
      <c r="C3323" s="108" t="s">
        <v>13753</v>
      </c>
      <c r="D3323" s="108" t="s">
        <v>969</v>
      </c>
      <c r="E3323" s="108" t="s">
        <v>970</v>
      </c>
      <c r="F3323" s="108" t="s">
        <v>13970</v>
      </c>
      <c r="G3323" s="108" t="s">
        <v>13971</v>
      </c>
      <c r="H3323" s="108" t="s">
        <v>13972</v>
      </c>
    </row>
    <row r="3324" spans="1:8" x14ac:dyDescent="0.3">
      <c r="A3324" s="108" t="s">
        <v>13973</v>
      </c>
      <c r="B3324" s="108" t="s">
        <v>967</v>
      </c>
      <c r="C3324" s="108" t="s">
        <v>13753</v>
      </c>
      <c r="D3324" s="108" t="s">
        <v>969</v>
      </c>
      <c r="E3324" s="108" t="s">
        <v>970</v>
      </c>
      <c r="F3324" s="108" t="s">
        <v>13974</v>
      </c>
      <c r="G3324" s="108" t="s">
        <v>13975</v>
      </c>
      <c r="H3324" s="108" t="s">
        <v>13976</v>
      </c>
    </row>
    <row r="3325" spans="1:8" x14ac:dyDescent="0.3">
      <c r="A3325" s="108" t="s">
        <v>13977</v>
      </c>
      <c r="B3325" s="108" t="s">
        <v>967</v>
      </c>
      <c r="C3325" s="108" t="s">
        <v>13753</v>
      </c>
      <c r="D3325" s="108" t="s">
        <v>969</v>
      </c>
      <c r="E3325" s="108" t="s">
        <v>1123</v>
      </c>
      <c r="F3325" s="108" t="s">
        <v>13978</v>
      </c>
      <c r="G3325" s="108" t="s">
        <v>13979</v>
      </c>
      <c r="H3325" s="108" t="s">
        <v>13980</v>
      </c>
    </row>
    <row r="3326" spans="1:8" x14ac:dyDescent="0.3">
      <c r="A3326" s="108" t="s">
        <v>13981</v>
      </c>
      <c r="B3326" s="108" t="s">
        <v>967</v>
      </c>
      <c r="C3326" s="108" t="s">
        <v>13753</v>
      </c>
      <c r="D3326" s="108" t="s">
        <v>969</v>
      </c>
      <c r="E3326" s="108" t="s">
        <v>970</v>
      </c>
      <c r="F3326" s="108" t="s">
        <v>13982</v>
      </c>
      <c r="G3326" s="108" t="s">
        <v>13983</v>
      </c>
      <c r="H3326" s="108" t="s">
        <v>13984</v>
      </c>
    </row>
    <row r="3327" spans="1:8" x14ac:dyDescent="0.3">
      <c r="A3327" s="108" t="s">
        <v>13985</v>
      </c>
      <c r="B3327" s="108" t="s">
        <v>967</v>
      </c>
      <c r="C3327" s="108" t="s">
        <v>13753</v>
      </c>
      <c r="D3327" s="108" t="s">
        <v>969</v>
      </c>
      <c r="E3327" s="108" t="s">
        <v>970</v>
      </c>
      <c r="F3327" s="108" t="s">
        <v>13986</v>
      </c>
      <c r="G3327" s="108" t="s">
        <v>13987</v>
      </c>
      <c r="H3327" s="108" t="s">
        <v>13988</v>
      </c>
    </row>
    <row r="3328" spans="1:8" x14ac:dyDescent="0.3">
      <c r="A3328" s="108" t="s">
        <v>13989</v>
      </c>
      <c r="B3328" s="108" t="s">
        <v>967</v>
      </c>
      <c r="C3328" s="108" t="s">
        <v>13753</v>
      </c>
      <c r="D3328" s="108" t="s">
        <v>969</v>
      </c>
      <c r="E3328" s="108" t="s">
        <v>970</v>
      </c>
      <c r="F3328" s="108" t="s">
        <v>13990</v>
      </c>
      <c r="G3328" s="108" t="s">
        <v>13991</v>
      </c>
      <c r="H3328" s="108" t="s">
        <v>13992</v>
      </c>
    </row>
    <row r="3329" spans="1:8" x14ac:dyDescent="0.3">
      <c r="A3329" s="108" t="s">
        <v>13993</v>
      </c>
      <c r="B3329" s="108" t="s">
        <v>967</v>
      </c>
      <c r="C3329" s="108" t="s">
        <v>13753</v>
      </c>
      <c r="D3329" s="108" t="s">
        <v>969</v>
      </c>
      <c r="E3329" s="108" t="s">
        <v>970</v>
      </c>
      <c r="F3329" s="108" t="s">
        <v>13994</v>
      </c>
      <c r="G3329" s="108" t="s">
        <v>13995</v>
      </c>
      <c r="H3329" s="108" t="s">
        <v>13996</v>
      </c>
    </row>
    <row r="3330" spans="1:8" x14ac:dyDescent="0.3">
      <c r="A3330" s="108" t="s">
        <v>13997</v>
      </c>
      <c r="B3330" s="108" t="s">
        <v>967</v>
      </c>
      <c r="C3330" s="108" t="s">
        <v>13753</v>
      </c>
      <c r="D3330" s="108" t="s">
        <v>969</v>
      </c>
      <c r="E3330" s="108" t="s">
        <v>1123</v>
      </c>
      <c r="F3330" s="108" t="s">
        <v>13998</v>
      </c>
      <c r="G3330" s="108" t="s">
        <v>13999</v>
      </c>
      <c r="H3330" s="108" t="s">
        <v>14000</v>
      </c>
    </row>
    <row r="3331" spans="1:8" x14ac:dyDescent="0.3">
      <c r="A3331" s="108" t="s">
        <v>14001</v>
      </c>
      <c r="B3331" s="108" t="s">
        <v>967</v>
      </c>
      <c r="C3331" s="108" t="s">
        <v>13753</v>
      </c>
      <c r="D3331" s="108" t="s">
        <v>969</v>
      </c>
      <c r="E3331" s="108" t="s">
        <v>970</v>
      </c>
      <c r="F3331" s="108" t="s">
        <v>14002</v>
      </c>
      <c r="G3331" s="108" t="s">
        <v>14003</v>
      </c>
      <c r="H3331" s="108" t="s">
        <v>14004</v>
      </c>
    </row>
    <row r="3332" spans="1:8" x14ac:dyDescent="0.3">
      <c r="A3332" s="108" t="s">
        <v>14005</v>
      </c>
      <c r="B3332" s="108" t="s">
        <v>967</v>
      </c>
      <c r="C3332" s="108" t="s">
        <v>13753</v>
      </c>
      <c r="D3332" s="108" t="s">
        <v>969</v>
      </c>
      <c r="E3332" s="108" t="s">
        <v>970</v>
      </c>
      <c r="F3332" s="108" t="s">
        <v>14006</v>
      </c>
      <c r="G3332" s="108" t="s">
        <v>14007</v>
      </c>
      <c r="H3332" s="108" t="s">
        <v>14008</v>
      </c>
    </row>
    <row r="3333" spans="1:8" x14ac:dyDescent="0.3">
      <c r="A3333" s="108" t="s">
        <v>14009</v>
      </c>
      <c r="B3333" s="108" t="s">
        <v>967</v>
      </c>
      <c r="C3333" s="108" t="s">
        <v>13753</v>
      </c>
      <c r="D3333" s="108" t="s">
        <v>969</v>
      </c>
      <c r="E3333" s="108" t="s">
        <v>970</v>
      </c>
      <c r="F3333" s="108" t="s">
        <v>14010</v>
      </c>
      <c r="G3333" s="108" t="s">
        <v>14011</v>
      </c>
      <c r="H3333" s="108" t="s">
        <v>14012</v>
      </c>
    </row>
    <row r="3334" spans="1:8" x14ac:dyDescent="0.3">
      <c r="A3334" s="108" t="s">
        <v>14013</v>
      </c>
      <c r="B3334" s="108" t="s">
        <v>967</v>
      </c>
      <c r="C3334" s="108" t="s">
        <v>13753</v>
      </c>
      <c r="D3334" s="108" t="s">
        <v>969</v>
      </c>
      <c r="E3334" s="108" t="s">
        <v>970</v>
      </c>
      <c r="F3334" s="108" t="s">
        <v>14014</v>
      </c>
      <c r="G3334" s="108" t="s">
        <v>14015</v>
      </c>
      <c r="H3334" s="108" t="s">
        <v>14016</v>
      </c>
    </row>
    <row r="3335" spans="1:8" x14ac:dyDescent="0.3">
      <c r="A3335" s="108" t="s">
        <v>14017</v>
      </c>
      <c r="B3335" s="108" t="s">
        <v>967</v>
      </c>
      <c r="C3335" s="108" t="s">
        <v>13753</v>
      </c>
      <c r="D3335" s="108" t="s">
        <v>969</v>
      </c>
      <c r="E3335" s="108" t="s">
        <v>970</v>
      </c>
      <c r="F3335" s="108" t="s">
        <v>14018</v>
      </c>
      <c r="G3335" s="108" t="s">
        <v>14019</v>
      </c>
      <c r="H3335" s="108" t="s">
        <v>14020</v>
      </c>
    </row>
    <row r="3336" spans="1:8" x14ac:dyDescent="0.3">
      <c r="A3336" s="108" t="s">
        <v>14021</v>
      </c>
      <c r="B3336" s="108" t="s">
        <v>967</v>
      </c>
      <c r="C3336" s="108" t="s">
        <v>13753</v>
      </c>
      <c r="D3336" s="108" t="s">
        <v>969</v>
      </c>
      <c r="E3336" s="108" t="s">
        <v>970</v>
      </c>
      <c r="F3336" s="108" t="s">
        <v>14022</v>
      </c>
      <c r="G3336" s="108" t="s">
        <v>14023</v>
      </c>
      <c r="H3336" s="108" t="s">
        <v>14024</v>
      </c>
    </row>
    <row r="3337" spans="1:8" x14ac:dyDescent="0.3">
      <c r="A3337" s="108" t="s">
        <v>14025</v>
      </c>
      <c r="B3337" s="108" t="s">
        <v>967</v>
      </c>
      <c r="C3337" s="108" t="s">
        <v>13753</v>
      </c>
      <c r="D3337" s="108" t="s">
        <v>969</v>
      </c>
      <c r="E3337" s="108" t="s">
        <v>1123</v>
      </c>
      <c r="F3337" s="108" t="s">
        <v>14026</v>
      </c>
      <c r="G3337" s="108" t="s">
        <v>14027</v>
      </c>
      <c r="H3337" s="108" t="s">
        <v>14028</v>
      </c>
    </row>
    <row r="3338" spans="1:8" x14ac:dyDescent="0.3">
      <c r="A3338" s="108" t="s">
        <v>14029</v>
      </c>
      <c r="B3338" s="108" t="s">
        <v>967</v>
      </c>
      <c r="C3338" s="108" t="s">
        <v>13753</v>
      </c>
      <c r="D3338" s="108" t="s">
        <v>969</v>
      </c>
      <c r="E3338" s="108" t="s">
        <v>970</v>
      </c>
      <c r="F3338" s="108" t="s">
        <v>14030</v>
      </c>
      <c r="G3338" s="108" t="s">
        <v>14031</v>
      </c>
      <c r="H3338" s="108" t="s">
        <v>14032</v>
      </c>
    </row>
    <row r="3339" spans="1:8" x14ac:dyDescent="0.3">
      <c r="A3339" s="108" t="s">
        <v>14033</v>
      </c>
      <c r="B3339" s="108" t="s">
        <v>967</v>
      </c>
      <c r="C3339" s="108" t="s">
        <v>13753</v>
      </c>
      <c r="D3339" s="108" t="s">
        <v>969</v>
      </c>
      <c r="E3339" s="108" t="s">
        <v>970</v>
      </c>
      <c r="F3339" s="108" t="s">
        <v>14034</v>
      </c>
      <c r="G3339" s="108" t="s">
        <v>14035</v>
      </c>
      <c r="H3339" s="108" t="s">
        <v>14036</v>
      </c>
    </row>
    <row r="3340" spans="1:8" x14ac:dyDescent="0.3">
      <c r="A3340" s="108" t="s">
        <v>14037</v>
      </c>
      <c r="B3340" s="108" t="s">
        <v>967</v>
      </c>
      <c r="C3340" s="108" t="s">
        <v>13753</v>
      </c>
      <c r="D3340" s="108" t="s">
        <v>969</v>
      </c>
      <c r="E3340" s="108" t="s">
        <v>970</v>
      </c>
      <c r="F3340" s="108" t="s">
        <v>14038</v>
      </c>
      <c r="G3340" s="108" t="s">
        <v>14039</v>
      </c>
      <c r="H3340" s="108" t="s">
        <v>14040</v>
      </c>
    </row>
    <row r="3341" spans="1:8" x14ac:dyDescent="0.3">
      <c r="A3341" s="108" t="s">
        <v>14041</v>
      </c>
      <c r="B3341" s="108" t="s">
        <v>967</v>
      </c>
      <c r="C3341" s="108" t="s">
        <v>13753</v>
      </c>
      <c r="D3341" s="108" t="s">
        <v>969</v>
      </c>
      <c r="E3341" s="108" t="s">
        <v>970</v>
      </c>
      <c r="F3341" s="108" t="s">
        <v>14042</v>
      </c>
      <c r="G3341" s="108" t="s">
        <v>14043</v>
      </c>
      <c r="H3341" s="108" t="s">
        <v>14044</v>
      </c>
    </row>
    <row r="3342" spans="1:8" x14ac:dyDescent="0.3">
      <c r="A3342" s="108" t="s">
        <v>14045</v>
      </c>
      <c r="B3342" s="108" t="s">
        <v>967</v>
      </c>
      <c r="C3342" s="108" t="s">
        <v>13753</v>
      </c>
      <c r="D3342" s="108" t="s">
        <v>969</v>
      </c>
      <c r="E3342" s="108" t="s">
        <v>970</v>
      </c>
      <c r="F3342" s="108" t="s">
        <v>14046</v>
      </c>
      <c r="G3342" s="108" t="s">
        <v>14047</v>
      </c>
      <c r="H3342" s="108" t="s">
        <v>14048</v>
      </c>
    </row>
    <row r="3343" spans="1:8" x14ac:dyDescent="0.3">
      <c r="A3343" s="108" t="s">
        <v>14049</v>
      </c>
      <c r="B3343" s="108" t="s">
        <v>967</v>
      </c>
      <c r="C3343" s="108" t="s">
        <v>13753</v>
      </c>
      <c r="D3343" s="108" t="s">
        <v>969</v>
      </c>
      <c r="E3343" s="108" t="s">
        <v>1123</v>
      </c>
      <c r="F3343" s="108" t="s">
        <v>14050</v>
      </c>
      <c r="G3343" s="108" t="s">
        <v>14051</v>
      </c>
      <c r="H3343" s="108" t="s">
        <v>14052</v>
      </c>
    </row>
    <row r="3344" spans="1:8" x14ac:dyDescent="0.3">
      <c r="A3344" s="108" t="s">
        <v>14053</v>
      </c>
      <c r="B3344" s="108" t="s">
        <v>967</v>
      </c>
      <c r="C3344" s="108" t="s">
        <v>13753</v>
      </c>
      <c r="D3344" s="108" t="s">
        <v>969</v>
      </c>
      <c r="E3344" s="108" t="s">
        <v>970</v>
      </c>
      <c r="F3344" s="108" t="s">
        <v>14054</v>
      </c>
      <c r="G3344" s="108" t="s">
        <v>14055</v>
      </c>
      <c r="H3344" s="108" t="s">
        <v>14056</v>
      </c>
    </row>
    <row r="3345" spans="1:8" x14ac:dyDescent="0.3">
      <c r="A3345" s="108" t="s">
        <v>14057</v>
      </c>
      <c r="B3345" s="108" t="s">
        <v>967</v>
      </c>
      <c r="C3345" s="108" t="s">
        <v>13753</v>
      </c>
      <c r="D3345" s="108" t="s">
        <v>969</v>
      </c>
      <c r="E3345" s="108" t="s">
        <v>970</v>
      </c>
      <c r="F3345" s="108" t="s">
        <v>14058</v>
      </c>
      <c r="G3345" s="108" t="s">
        <v>14059</v>
      </c>
      <c r="H3345" s="108" t="s">
        <v>14060</v>
      </c>
    </row>
    <row r="3346" spans="1:8" x14ac:dyDescent="0.3">
      <c r="A3346" s="108" t="s">
        <v>14061</v>
      </c>
      <c r="B3346" s="108" t="s">
        <v>967</v>
      </c>
      <c r="C3346" s="108" t="s">
        <v>13753</v>
      </c>
      <c r="D3346" s="108" t="s">
        <v>969</v>
      </c>
      <c r="E3346" s="108" t="s">
        <v>970</v>
      </c>
      <c r="F3346" s="108" t="s">
        <v>14062</v>
      </c>
      <c r="G3346" s="108" t="s">
        <v>14063</v>
      </c>
      <c r="H3346" s="108" t="s">
        <v>14064</v>
      </c>
    </row>
    <row r="3347" spans="1:8" x14ac:dyDescent="0.3">
      <c r="A3347" s="108" t="s">
        <v>14065</v>
      </c>
      <c r="B3347" s="108" t="s">
        <v>967</v>
      </c>
      <c r="C3347" s="108" t="s">
        <v>13753</v>
      </c>
      <c r="D3347" s="108" t="s">
        <v>969</v>
      </c>
      <c r="E3347" s="108" t="s">
        <v>970</v>
      </c>
      <c r="F3347" s="108" t="s">
        <v>14066</v>
      </c>
      <c r="G3347" s="108" t="s">
        <v>14067</v>
      </c>
      <c r="H3347" s="108" t="s">
        <v>14068</v>
      </c>
    </row>
    <row r="3348" spans="1:8" x14ac:dyDescent="0.3">
      <c r="A3348" s="108" t="s">
        <v>14069</v>
      </c>
      <c r="B3348" s="108" t="s">
        <v>967</v>
      </c>
      <c r="C3348" s="108" t="s">
        <v>13753</v>
      </c>
      <c r="D3348" s="108" t="s">
        <v>969</v>
      </c>
      <c r="E3348" s="108" t="s">
        <v>970</v>
      </c>
      <c r="F3348" s="108" t="s">
        <v>14070</v>
      </c>
      <c r="G3348" s="108" t="s">
        <v>14071</v>
      </c>
      <c r="H3348" s="108" t="s">
        <v>14072</v>
      </c>
    </row>
    <row r="3349" spans="1:8" x14ac:dyDescent="0.3">
      <c r="A3349" s="108" t="s">
        <v>14073</v>
      </c>
      <c r="B3349" s="108" t="s">
        <v>967</v>
      </c>
      <c r="C3349" s="108" t="s">
        <v>13753</v>
      </c>
      <c r="D3349" s="108" t="s">
        <v>969</v>
      </c>
      <c r="E3349" s="108" t="s">
        <v>970</v>
      </c>
      <c r="F3349" s="108" t="s">
        <v>14074</v>
      </c>
      <c r="G3349" s="108" t="s">
        <v>14075</v>
      </c>
      <c r="H3349" s="108" t="s">
        <v>14076</v>
      </c>
    </row>
    <row r="3350" spans="1:8" x14ac:dyDescent="0.3">
      <c r="A3350" s="108" t="s">
        <v>14077</v>
      </c>
      <c r="B3350" s="108" t="s">
        <v>967</v>
      </c>
      <c r="C3350" s="108" t="s">
        <v>13753</v>
      </c>
      <c r="D3350" s="108" t="s">
        <v>969</v>
      </c>
      <c r="E3350" s="108" t="s">
        <v>970</v>
      </c>
      <c r="F3350" s="108" t="s">
        <v>14078</v>
      </c>
      <c r="G3350" s="108" t="s">
        <v>14079</v>
      </c>
      <c r="H3350" s="108" t="s">
        <v>14080</v>
      </c>
    </row>
    <row r="3351" spans="1:8" x14ac:dyDescent="0.3">
      <c r="A3351" s="108" t="s">
        <v>14081</v>
      </c>
      <c r="B3351" s="108" t="s">
        <v>967</v>
      </c>
      <c r="C3351" s="108" t="s">
        <v>13753</v>
      </c>
      <c r="D3351" s="108" t="s">
        <v>969</v>
      </c>
      <c r="E3351" s="108" t="s">
        <v>970</v>
      </c>
      <c r="F3351" s="108" t="s">
        <v>14082</v>
      </c>
      <c r="G3351" s="108" t="s">
        <v>14083</v>
      </c>
      <c r="H3351" s="108" t="s">
        <v>14084</v>
      </c>
    </row>
    <row r="3352" spans="1:8" x14ac:dyDescent="0.3">
      <c r="A3352" s="108" t="s">
        <v>14085</v>
      </c>
      <c r="B3352" s="108" t="s">
        <v>967</v>
      </c>
      <c r="C3352" s="108" t="s">
        <v>13753</v>
      </c>
      <c r="D3352" s="108" t="s">
        <v>969</v>
      </c>
      <c r="E3352" s="108" t="s">
        <v>970</v>
      </c>
      <c r="F3352" s="108" t="s">
        <v>14086</v>
      </c>
      <c r="G3352" s="108" t="s">
        <v>14087</v>
      </c>
      <c r="H3352" s="108" t="s">
        <v>14088</v>
      </c>
    </row>
    <row r="3353" spans="1:8" x14ac:dyDescent="0.3">
      <c r="A3353" s="108" t="s">
        <v>14089</v>
      </c>
      <c r="B3353" s="108" t="s">
        <v>967</v>
      </c>
      <c r="C3353" s="108" t="s">
        <v>13753</v>
      </c>
      <c r="D3353" s="108" t="s">
        <v>969</v>
      </c>
      <c r="E3353" s="108" t="s">
        <v>970</v>
      </c>
      <c r="F3353" s="108" t="s">
        <v>14090</v>
      </c>
      <c r="G3353" s="108" t="s">
        <v>14091</v>
      </c>
      <c r="H3353" s="108" t="s">
        <v>14092</v>
      </c>
    </row>
    <row r="3354" spans="1:8" x14ac:dyDescent="0.3">
      <c r="A3354" s="108" t="s">
        <v>14093</v>
      </c>
      <c r="B3354" s="108" t="s">
        <v>967</v>
      </c>
      <c r="C3354" s="108" t="s">
        <v>13753</v>
      </c>
      <c r="D3354" s="108" t="s">
        <v>969</v>
      </c>
      <c r="E3354" s="108" t="s">
        <v>970</v>
      </c>
      <c r="F3354" s="108" t="s">
        <v>14094</v>
      </c>
      <c r="G3354" s="108" t="s">
        <v>14095</v>
      </c>
      <c r="H3354" s="108" t="s">
        <v>14096</v>
      </c>
    </row>
    <row r="3355" spans="1:8" x14ac:dyDescent="0.3">
      <c r="A3355" s="108" t="s">
        <v>14097</v>
      </c>
      <c r="B3355" s="108" t="s">
        <v>967</v>
      </c>
      <c r="C3355" s="108" t="s">
        <v>13753</v>
      </c>
      <c r="D3355" s="108" t="s">
        <v>969</v>
      </c>
      <c r="E3355" s="108" t="s">
        <v>970</v>
      </c>
      <c r="F3355" s="108" t="s">
        <v>14098</v>
      </c>
      <c r="G3355" s="108" t="s">
        <v>14099</v>
      </c>
      <c r="H3355" s="108" t="s">
        <v>14100</v>
      </c>
    </row>
    <row r="3356" spans="1:8" x14ac:dyDescent="0.3">
      <c r="A3356" s="108" t="s">
        <v>14101</v>
      </c>
      <c r="B3356" s="108" t="s">
        <v>967</v>
      </c>
      <c r="C3356" s="108" t="s">
        <v>13753</v>
      </c>
      <c r="D3356" s="108" t="s">
        <v>969</v>
      </c>
      <c r="E3356" s="108" t="s">
        <v>970</v>
      </c>
      <c r="F3356" s="108" t="s">
        <v>14102</v>
      </c>
      <c r="G3356" s="108" t="s">
        <v>14103</v>
      </c>
      <c r="H3356" s="108" t="s">
        <v>14104</v>
      </c>
    </row>
    <row r="3357" spans="1:8" x14ac:dyDescent="0.3">
      <c r="A3357" s="108" t="s">
        <v>14105</v>
      </c>
      <c r="B3357" s="108" t="s">
        <v>967</v>
      </c>
      <c r="C3357" s="108" t="s">
        <v>13753</v>
      </c>
      <c r="D3357" s="108" t="s">
        <v>969</v>
      </c>
      <c r="E3357" s="108" t="s">
        <v>970</v>
      </c>
      <c r="F3357" s="108" t="s">
        <v>14106</v>
      </c>
      <c r="G3357" s="108" t="s">
        <v>14107</v>
      </c>
      <c r="H3357" s="108" t="s">
        <v>14108</v>
      </c>
    </row>
    <row r="3358" spans="1:8" x14ac:dyDescent="0.3">
      <c r="A3358" s="108" t="s">
        <v>14109</v>
      </c>
      <c r="B3358" s="108" t="s">
        <v>967</v>
      </c>
      <c r="C3358" s="108" t="s">
        <v>13753</v>
      </c>
      <c r="D3358" s="108" t="s">
        <v>969</v>
      </c>
      <c r="E3358" s="108" t="s">
        <v>970</v>
      </c>
      <c r="F3358" s="108" t="s">
        <v>14110</v>
      </c>
      <c r="G3358" s="108" t="s">
        <v>14111</v>
      </c>
      <c r="H3358" s="108" t="s">
        <v>14112</v>
      </c>
    </row>
    <row r="3359" spans="1:8" x14ac:dyDescent="0.3">
      <c r="A3359" s="108" t="s">
        <v>14113</v>
      </c>
      <c r="B3359" s="108" t="s">
        <v>967</v>
      </c>
      <c r="C3359" s="108" t="s">
        <v>13753</v>
      </c>
      <c r="D3359" s="108" t="s">
        <v>969</v>
      </c>
      <c r="E3359" s="108" t="s">
        <v>970</v>
      </c>
      <c r="F3359" s="108" t="s">
        <v>14114</v>
      </c>
      <c r="G3359" s="108" t="s">
        <v>14115</v>
      </c>
      <c r="H3359" s="108" t="s">
        <v>14116</v>
      </c>
    </row>
    <row r="3360" spans="1:8" x14ac:dyDescent="0.3">
      <c r="A3360" s="108" t="s">
        <v>14117</v>
      </c>
      <c r="B3360" s="108" t="s">
        <v>967</v>
      </c>
      <c r="C3360" s="108" t="s">
        <v>13753</v>
      </c>
      <c r="D3360" s="108" t="s">
        <v>969</v>
      </c>
      <c r="E3360" s="108" t="s">
        <v>970</v>
      </c>
      <c r="F3360" s="108" t="s">
        <v>14118</v>
      </c>
      <c r="G3360" s="108" t="s">
        <v>14119</v>
      </c>
      <c r="H3360" s="108" t="s">
        <v>14120</v>
      </c>
    </row>
    <row r="3361" spans="1:8" x14ac:dyDescent="0.3">
      <c r="A3361" s="108" t="s">
        <v>14121</v>
      </c>
      <c r="B3361" s="108" t="s">
        <v>967</v>
      </c>
      <c r="C3361" s="108" t="s">
        <v>13753</v>
      </c>
      <c r="D3361" s="108" t="s">
        <v>969</v>
      </c>
      <c r="E3361" s="108" t="s">
        <v>970</v>
      </c>
      <c r="F3361" s="108" t="s">
        <v>14122</v>
      </c>
      <c r="G3361" s="108" t="s">
        <v>14123</v>
      </c>
      <c r="H3361" s="108" t="s">
        <v>14124</v>
      </c>
    </row>
    <row r="3362" spans="1:8" x14ac:dyDescent="0.3">
      <c r="A3362" s="108" t="s">
        <v>14125</v>
      </c>
      <c r="B3362" s="108" t="s">
        <v>967</v>
      </c>
      <c r="C3362" s="108" t="s">
        <v>13753</v>
      </c>
      <c r="D3362" s="108" t="s">
        <v>969</v>
      </c>
      <c r="E3362" s="108" t="s">
        <v>970</v>
      </c>
      <c r="F3362" s="108" t="s">
        <v>14126</v>
      </c>
      <c r="G3362" s="108" t="s">
        <v>14127</v>
      </c>
      <c r="H3362" s="108" t="s">
        <v>14128</v>
      </c>
    </row>
    <row r="3363" spans="1:8" x14ac:dyDescent="0.3">
      <c r="A3363" s="108" t="s">
        <v>14129</v>
      </c>
      <c r="B3363" s="108" t="s">
        <v>967</v>
      </c>
      <c r="C3363" s="108" t="s">
        <v>13753</v>
      </c>
      <c r="D3363" s="108" t="s">
        <v>969</v>
      </c>
      <c r="E3363" s="108" t="s">
        <v>970</v>
      </c>
      <c r="F3363" s="108" t="s">
        <v>14130</v>
      </c>
      <c r="G3363" s="108" t="s">
        <v>14131</v>
      </c>
      <c r="H3363" s="108" t="s">
        <v>14132</v>
      </c>
    </row>
    <row r="3364" spans="1:8" x14ac:dyDescent="0.3">
      <c r="A3364" s="108" t="s">
        <v>14133</v>
      </c>
      <c r="B3364" s="108" t="s">
        <v>967</v>
      </c>
      <c r="C3364" s="108" t="s">
        <v>13753</v>
      </c>
      <c r="D3364" s="108" t="s">
        <v>969</v>
      </c>
      <c r="E3364" s="108" t="s">
        <v>970</v>
      </c>
      <c r="F3364" s="108" t="s">
        <v>14134</v>
      </c>
      <c r="G3364" s="108" t="s">
        <v>14135</v>
      </c>
      <c r="H3364" s="108" t="s">
        <v>14136</v>
      </c>
    </row>
    <row r="3365" spans="1:8" x14ac:dyDescent="0.3">
      <c r="A3365" s="108" t="s">
        <v>14137</v>
      </c>
      <c r="B3365" s="108" t="s">
        <v>967</v>
      </c>
      <c r="C3365" s="108" t="s">
        <v>13753</v>
      </c>
      <c r="D3365" s="108" t="s">
        <v>969</v>
      </c>
      <c r="E3365" s="108" t="s">
        <v>970</v>
      </c>
      <c r="F3365" s="108" t="s">
        <v>14138</v>
      </c>
      <c r="G3365" s="108" t="s">
        <v>14139</v>
      </c>
      <c r="H3365" s="108" t="s">
        <v>14140</v>
      </c>
    </row>
    <row r="3366" spans="1:8" x14ac:dyDescent="0.3">
      <c r="A3366" s="108" t="s">
        <v>14141</v>
      </c>
      <c r="B3366" s="108" t="s">
        <v>967</v>
      </c>
      <c r="C3366" s="108" t="s">
        <v>13753</v>
      </c>
      <c r="D3366" s="108" t="s">
        <v>969</v>
      </c>
      <c r="E3366" s="108" t="s">
        <v>970</v>
      </c>
      <c r="F3366" s="108" t="s">
        <v>14142</v>
      </c>
      <c r="G3366" s="108" t="s">
        <v>14143</v>
      </c>
      <c r="H3366" s="108" t="s">
        <v>14144</v>
      </c>
    </row>
    <row r="3367" spans="1:8" x14ac:dyDescent="0.3">
      <c r="A3367" s="108" t="s">
        <v>14145</v>
      </c>
      <c r="B3367" s="108" t="s">
        <v>967</v>
      </c>
      <c r="C3367" s="108" t="s">
        <v>13753</v>
      </c>
      <c r="D3367" s="108" t="s">
        <v>969</v>
      </c>
      <c r="E3367" s="108" t="s">
        <v>970</v>
      </c>
      <c r="F3367" s="108" t="s">
        <v>14146</v>
      </c>
      <c r="G3367" s="108" t="s">
        <v>14147</v>
      </c>
      <c r="H3367" s="108" t="s">
        <v>14148</v>
      </c>
    </row>
    <row r="3368" spans="1:8" x14ac:dyDescent="0.3">
      <c r="A3368" s="108" t="s">
        <v>14149</v>
      </c>
      <c r="B3368" s="108" t="s">
        <v>967</v>
      </c>
      <c r="C3368" s="108" t="s">
        <v>13753</v>
      </c>
      <c r="D3368" s="108" t="s">
        <v>969</v>
      </c>
      <c r="E3368" s="108" t="s">
        <v>970</v>
      </c>
      <c r="F3368" s="108" t="s">
        <v>14150</v>
      </c>
      <c r="G3368" s="108" t="s">
        <v>14151</v>
      </c>
      <c r="H3368" s="108" t="s">
        <v>14152</v>
      </c>
    </row>
    <row r="3369" spans="1:8" x14ac:dyDescent="0.3">
      <c r="A3369" s="108" t="s">
        <v>14153</v>
      </c>
      <c r="B3369" s="108" t="s">
        <v>967</v>
      </c>
      <c r="C3369" s="108" t="s">
        <v>13753</v>
      </c>
      <c r="D3369" s="108" t="s">
        <v>969</v>
      </c>
      <c r="E3369" s="108" t="s">
        <v>970</v>
      </c>
      <c r="F3369" s="108" t="s">
        <v>14154</v>
      </c>
      <c r="G3369" s="108" t="s">
        <v>14155</v>
      </c>
      <c r="H3369" s="108" t="s">
        <v>14156</v>
      </c>
    </row>
    <row r="3370" spans="1:8" x14ac:dyDescent="0.3">
      <c r="A3370" s="108" t="s">
        <v>14157</v>
      </c>
      <c r="B3370" s="108" t="s">
        <v>967</v>
      </c>
      <c r="C3370" s="108" t="s">
        <v>13753</v>
      </c>
      <c r="D3370" s="108" t="s">
        <v>969</v>
      </c>
      <c r="E3370" s="108" t="s">
        <v>970</v>
      </c>
      <c r="F3370" s="108" t="s">
        <v>14158</v>
      </c>
      <c r="G3370" s="108" t="s">
        <v>14159</v>
      </c>
      <c r="H3370" s="108" t="s">
        <v>14160</v>
      </c>
    </row>
    <row r="3371" spans="1:8" x14ac:dyDescent="0.3">
      <c r="A3371" s="108" t="s">
        <v>14161</v>
      </c>
      <c r="B3371" s="108" t="s">
        <v>967</v>
      </c>
      <c r="C3371" s="108" t="s">
        <v>13753</v>
      </c>
      <c r="D3371" s="108" t="s">
        <v>969</v>
      </c>
      <c r="E3371" s="108" t="s">
        <v>970</v>
      </c>
      <c r="F3371" s="108" t="s">
        <v>14162</v>
      </c>
      <c r="G3371" s="108" t="s">
        <v>14163</v>
      </c>
      <c r="H3371" s="108" t="s">
        <v>14164</v>
      </c>
    </row>
    <row r="3372" spans="1:8" x14ac:dyDescent="0.3">
      <c r="A3372" s="108" t="s">
        <v>14165</v>
      </c>
      <c r="B3372" s="108" t="s">
        <v>967</v>
      </c>
      <c r="C3372" s="108" t="s">
        <v>13753</v>
      </c>
      <c r="D3372" s="108" t="s">
        <v>969</v>
      </c>
      <c r="E3372" s="108" t="s">
        <v>970</v>
      </c>
      <c r="F3372" s="108" t="s">
        <v>14166</v>
      </c>
      <c r="G3372" s="108" t="s">
        <v>14167</v>
      </c>
      <c r="H3372" s="108" t="s">
        <v>14168</v>
      </c>
    </row>
    <row r="3373" spans="1:8" x14ac:dyDescent="0.3">
      <c r="A3373" s="108" t="s">
        <v>14169</v>
      </c>
      <c r="B3373" s="108" t="s">
        <v>967</v>
      </c>
      <c r="C3373" s="108" t="s">
        <v>13753</v>
      </c>
      <c r="D3373" s="108" t="s">
        <v>969</v>
      </c>
      <c r="E3373" s="108" t="s">
        <v>970</v>
      </c>
      <c r="F3373" s="108" t="s">
        <v>14170</v>
      </c>
      <c r="G3373" s="108" t="s">
        <v>14171</v>
      </c>
      <c r="H3373" s="108" t="s">
        <v>14172</v>
      </c>
    </row>
    <row r="3374" spans="1:8" x14ac:dyDescent="0.3">
      <c r="A3374" s="108" t="s">
        <v>14173</v>
      </c>
      <c r="B3374" s="108" t="s">
        <v>967</v>
      </c>
      <c r="C3374" s="108" t="s">
        <v>13753</v>
      </c>
      <c r="D3374" s="108" t="s">
        <v>969</v>
      </c>
      <c r="E3374" s="108" t="s">
        <v>970</v>
      </c>
      <c r="F3374" s="108" t="s">
        <v>14174</v>
      </c>
      <c r="G3374" s="108" t="s">
        <v>14175</v>
      </c>
      <c r="H3374" s="108" t="s">
        <v>14176</v>
      </c>
    </row>
    <row r="3375" spans="1:8" x14ac:dyDescent="0.3">
      <c r="A3375" s="108" t="s">
        <v>14177</v>
      </c>
      <c r="B3375" s="108" t="s">
        <v>967</v>
      </c>
      <c r="C3375" s="108" t="s">
        <v>13753</v>
      </c>
      <c r="D3375" s="108" t="s">
        <v>969</v>
      </c>
      <c r="E3375" s="108" t="s">
        <v>970</v>
      </c>
      <c r="F3375" s="108" t="s">
        <v>14178</v>
      </c>
      <c r="G3375" s="108" t="s">
        <v>14179</v>
      </c>
      <c r="H3375" s="108" t="s">
        <v>14180</v>
      </c>
    </row>
    <row r="3376" spans="1:8" x14ac:dyDescent="0.3">
      <c r="A3376" s="108" t="s">
        <v>14181</v>
      </c>
      <c r="B3376" s="108" t="s">
        <v>967</v>
      </c>
      <c r="C3376" s="108" t="s">
        <v>13753</v>
      </c>
      <c r="D3376" s="108" t="s">
        <v>969</v>
      </c>
      <c r="E3376" s="108" t="s">
        <v>970</v>
      </c>
      <c r="F3376" s="108" t="s">
        <v>14182</v>
      </c>
      <c r="G3376" s="108" t="s">
        <v>14183</v>
      </c>
      <c r="H3376" s="108" t="s">
        <v>14184</v>
      </c>
    </row>
    <row r="3377" spans="1:8" x14ac:dyDescent="0.3">
      <c r="A3377" s="108" t="s">
        <v>14185</v>
      </c>
      <c r="B3377" s="108" t="s">
        <v>967</v>
      </c>
      <c r="C3377" s="108" t="s">
        <v>13753</v>
      </c>
      <c r="D3377" s="108" t="s">
        <v>969</v>
      </c>
      <c r="E3377" s="108" t="s">
        <v>970</v>
      </c>
      <c r="F3377" s="108" t="s">
        <v>14186</v>
      </c>
      <c r="G3377" s="108" t="s">
        <v>14187</v>
      </c>
      <c r="H3377" s="108" t="s">
        <v>14188</v>
      </c>
    </row>
    <row r="3378" spans="1:8" x14ac:dyDescent="0.3">
      <c r="A3378" s="108" t="s">
        <v>14189</v>
      </c>
      <c r="B3378" s="108" t="s">
        <v>967</v>
      </c>
      <c r="C3378" s="108" t="s">
        <v>13753</v>
      </c>
      <c r="D3378" s="108" t="s">
        <v>969</v>
      </c>
      <c r="E3378" s="108" t="s">
        <v>970</v>
      </c>
      <c r="F3378" s="108" t="s">
        <v>14190</v>
      </c>
      <c r="G3378" s="108" t="s">
        <v>14191</v>
      </c>
      <c r="H3378" s="108" t="s">
        <v>14192</v>
      </c>
    </row>
    <row r="3379" spans="1:8" x14ac:dyDescent="0.3">
      <c r="A3379" s="108" t="s">
        <v>14193</v>
      </c>
      <c r="B3379" s="108" t="s">
        <v>967</v>
      </c>
      <c r="C3379" s="108" t="s">
        <v>13753</v>
      </c>
      <c r="D3379" s="108" t="s">
        <v>969</v>
      </c>
      <c r="E3379" s="108" t="s">
        <v>970</v>
      </c>
      <c r="F3379" s="108" t="s">
        <v>14194</v>
      </c>
      <c r="G3379" s="108" t="s">
        <v>14195</v>
      </c>
      <c r="H3379" s="108" t="s">
        <v>14196</v>
      </c>
    </row>
    <row r="3380" spans="1:8" x14ac:dyDescent="0.3">
      <c r="A3380" s="108" t="s">
        <v>14197</v>
      </c>
      <c r="B3380" s="108" t="s">
        <v>967</v>
      </c>
      <c r="C3380" s="108" t="s">
        <v>13753</v>
      </c>
      <c r="D3380" s="108" t="s">
        <v>969</v>
      </c>
      <c r="E3380" s="108" t="s">
        <v>970</v>
      </c>
      <c r="F3380" s="108" t="s">
        <v>14198</v>
      </c>
      <c r="G3380" s="108" t="s">
        <v>14199</v>
      </c>
      <c r="H3380" s="108" t="s">
        <v>14200</v>
      </c>
    </row>
    <row r="3381" spans="1:8" x14ac:dyDescent="0.3">
      <c r="A3381" s="108" t="s">
        <v>14201</v>
      </c>
      <c r="B3381" s="108" t="s">
        <v>967</v>
      </c>
      <c r="C3381" s="108" t="s">
        <v>13753</v>
      </c>
      <c r="D3381" s="108" t="s">
        <v>969</v>
      </c>
      <c r="E3381" s="108" t="s">
        <v>970</v>
      </c>
      <c r="F3381" s="108" t="s">
        <v>14202</v>
      </c>
      <c r="G3381" s="108" t="s">
        <v>14203</v>
      </c>
      <c r="H3381" s="108" t="s">
        <v>14204</v>
      </c>
    </row>
    <row r="3382" spans="1:8" x14ac:dyDescent="0.3">
      <c r="A3382" s="108" t="s">
        <v>14205</v>
      </c>
      <c r="B3382" s="108" t="s">
        <v>967</v>
      </c>
      <c r="C3382" s="108" t="s">
        <v>13753</v>
      </c>
      <c r="D3382" s="108" t="s">
        <v>969</v>
      </c>
      <c r="E3382" s="108" t="s">
        <v>970</v>
      </c>
      <c r="F3382" s="108" t="s">
        <v>14206</v>
      </c>
      <c r="G3382" s="108" t="s">
        <v>14207</v>
      </c>
      <c r="H3382" s="108" t="s">
        <v>14208</v>
      </c>
    </row>
    <row r="3383" spans="1:8" x14ac:dyDescent="0.3">
      <c r="A3383" s="108" t="s">
        <v>14209</v>
      </c>
      <c r="B3383" s="108" t="s">
        <v>967</v>
      </c>
      <c r="C3383" s="108" t="s">
        <v>13753</v>
      </c>
      <c r="D3383" s="108" t="s">
        <v>969</v>
      </c>
      <c r="E3383" s="108" t="s">
        <v>970</v>
      </c>
      <c r="F3383" s="108" t="s">
        <v>14210</v>
      </c>
      <c r="G3383" s="108" t="s">
        <v>14211</v>
      </c>
      <c r="H3383" s="108" t="s">
        <v>14212</v>
      </c>
    </row>
    <row r="3384" spans="1:8" x14ac:dyDescent="0.3">
      <c r="A3384" s="108" t="s">
        <v>14213</v>
      </c>
      <c r="B3384" s="108" t="s">
        <v>967</v>
      </c>
      <c r="C3384" s="108" t="s">
        <v>13753</v>
      </c>
      <c r="D3384" s="108" t="s">
        <v>969</v>
      </c>
      <c r="E3384" s="108" t="s">
        <v>970</v>
      </c>
      <c r="F3384" s="108" t="s">
        <v>14214</v>
      </c>
      <c r="G3384" s="108" t="s">
        <v>14215</v>
      </c>
      <c r="H3384" s="108" t="s">
        <v>13844</v>
      </c>
    </row>
    <row r="3385" spans="1:8" x14ac:dyDescent="0.3">
      <c r="A3385" s="108" t="s">
        <v>14216</v>
      </c>
      <c r="B3385" s="108" t="s">
        <v>967</v>
      </c>
      <c r="C3385" s="108" t="s">
        <v>13753</v>
      </c>
      <c r="D3385" s="108" t="s">
        <v>969</v>
      </c>
      <c r="E3385" s="108" t="s">
        <v>970</v>
      </c>
      <c r="F3385" s="108" t="s">
        <v>14217</v>
      </c>
      <c r="G3385" s="108" t="s">
        <v>14218</v>
      </c>
      <c r="H3385" s="108" t="s">
        <v>14219</v>
      </c>
    </row>
    <row r="3386" spans="1:8" x14ac:dyDescent="0.3">
      <c r="A3386" s="108" t="s">
        <v>14220</v>
      </c>
      <c r="B3386" s="108" t="s">
        <v>967</v>
      </c>
      <c r="C3386" s="108" t="s">
        <v>13753</v>
      </c>
      <c r="D3386" s="108" t="s">
        <v>969</v>
      </c>
      <c r="E3386" s="108" t="s">
        <v>970</v>
      </c>
      <c r="F3386" s="108" t="s">
        <v>14221</v>
      </c>
      <c r="G3386" s="108" t="s">
        <v>14222</v>
      </c>
      <c r="H3386" s="108" t="s">
        <v>14223</v>
      </c>
    </row>
    <row r="3387" spans="1:8" x14ac:dyDescent="0.3">
      <c r="A3387" s="108" t="s">
        <v>14224</v>
      </c>
      <c r="B3387" s="108" t="s">
        <v>967</v>
      </c>
      <c r="C3387" s="108" t="s">
        <v>13753</v>
      </c>
      <c r="D3387" s="108" t="s">
        <v>969</v>
      </c>
      <c r="E3387" s="108" t="s">
        <v>970</v>
      </c>
      <c r="F3387" s="108" t="s">
        <v>14225</v>
      </c>
      <c r="G3387" s="108" t="s">
        <v>14226</v>
      </c>
      <c r="H3387" s="108" t="s">
        <v>14227</v>
      </c>
    </row>
    <row r="3388" spans="1:8" x14ac:dyDescent="0.3">
      <c r="A3388" s="108" t="s">
        <v>14228</v>
      </c>
      <c r="B3388" s="108" t="s">
        <v>967</v>
      </c>
      <c r="C3388" s="108" t="s">
        <v>13753</v>
      </c>
      <c r="D3388" s="108" t="s">
        <v>969</v>
      </c>
      <c r="E3388" s="108" t="s">
        <v>970</v>
      </c>
      <c r="F3388" s="108" t="s">
        <v>14229</v>
      </c>
      <c r="G3388" s="108" t="s">
        <v>14230</v>
      </c>
      <c r="H3388" s="108" t="s">
        <v>14231</v>
      </c>
    </row>
    <row r="3389" spans="1:8" x14ac:dyDescent="0.3">
      <c r="A3389" s="108" t="s">
        <v>14232</v>
      </c>
      <c r="B3389" s="108" t="s">
        <v>967</v>
      </c>
      <c r="C3389" s="108" t="s">
        <v>13753</v>
      </c>
      <c r="D3389" s="108" t="s">
        <v>969</v>
      </c>
      <c r="E3389" s="108" t="s">
        <v>970</v>
      </c>
      <c r="F3389" s="108" t="s">
        <v>14233</v>
      </c>
      <c r="G3389" s="108" t="s">
        <v>14234</v>
      </c>
      <c r="H3389" s="108" t="s">
        <v>14235</v>
      </c>
    </row>
    <row r="3390" spans="1:8" x14ac:dyDescent="0.3">
      <c r="A3390" s="108" t="s">
        <v>14236</v>
      </c>
      <c r="B3390" s="108" t="s">
        <v>967</v>
      </c>
      <c r="C3390" s="108" t="s">
        <v>13753</v>
      </c>
      <c r="D3390" s="108" t="s">
        <v>969</v>
      </c>
      <c r="E3390" s="108" t="s">
        <v>970</v>
      </c>
      <c r="F3390" s="108" t="s">
        <v>14237</v>
      </c>
      <c r="G3390" s="108" t="s">
        <v>14238</v>
      </c>
      <c r="H3390" s="108" t="s">
        <v>14239</v>
      </c>
    </row>
    <row r="3391" spans="1:8" x14ac:dyDescent="0.3">
      <c r="A3391" s="108" t="s">
        <v>14240</v>
      </c>
      <c r="B3391" s="108" t="s">
        <v>967</v>
      </c>
      <c r="C3391" s="108" t="s">
        <v>13753</v>
      </c>
      <c r="D3391" s="108" t="s">
        <v>969</v>
      </c>
      <c r="E3391" s="108" t="s">
        <v>970</v>
      </c>
      <c r="F3391" s="108" t="s">
        <v>14241</v>
      </c>
      <c r="G3391" s="108" t="s">
        <v>14242</v>
      </c>
      <c r="H3391" s="108" t="s">
        <v>14243</v>
      </c>
    </row>
    <row r="3392" spans="1:8" x14ac:dyDescent="0.3">
      <c r="A3392" s="108" t="s">
        <v>14244</v>
      </c>
      <c r="B3392" s="108" t="s">
        <v>967</v>
      </c>
      <c r="C3392" s="108" t="s">
        <v>13753</v>
      </c>
      <c r="D3392" s="108" t="s">
        <v>969</v>
      </c>
      <c r="E3392" s="108" t="s">
        <v>970</v>
      </c>
      <c r="F3392" s="108" t="s">
        <v>14245</v>
      </c>
      <c r="G3392" s="108" t="s">
        <v>14246</v>
      </c>
      <c r="H3392" s="108" t="s">
        <v>14247</v>
      </c>
    </row>
    <row r="3393" spans="1:8" x14ac:dyDescent="0.3">
      <c r="A3393" s="108" t="s">
        <v>14248</v>
      </c>
      <c r="B3393" s="108" t="s">
        <v>967</v>
      </c>
      <c r="C3393" s="108" t="s">
        <v>13753</v>
      </c>
      <c r="D3393" s="108" t="s">
        <v>969</v>
      </c>
      <c r="E3393" s="108" t="s">
        <v>970</v>
      </c>
      <c r="F3393" s="108" t="s">
        <v>14249</v>
      </c>
      <c r="G3393" s="108" t="s">
        <v>14250</v>
      </c>
      <c r="H3393" s="108" t="s">
        <v>14251</v>
      </c>
    </row>
    <row r="3394" spans="1:8" x14ac:dyDescent="0.3">
      <c r="A3394" s="108" t="s">
        <v>14252</v>
      </c>
      <c r="B3394" s="108" t="s">
        <v>967</v>
      </c>
      <c r="C3394" s="108" t="s">
        <v>13753</v>
      </c>
      <c r="D3394" s="108" t="s">
        <v>969</v>
      </c>
      <c r="E3394" s="108" t="s">
        <v>970</v>
      </c>
      <c r="F3394" s="108" t="s">
        <v>14253</v>
      </c>
      <c r="G3394" s="108" t="s">
        <v>14254</v>
      </c>
      <c r="H3394" s="108" t="s">
        <v>14255</v>
      </c>
    </row>
    <row r="3395" spans="1:8" x14ac:dyDescent="0.3">
      <c r="A3395" s="108" t="s">
        <v>14256</v>
      </c>
      <c r="B3395" s="108" t="s">
        <v>967</v>
      </c>
      <c r="C3395" s="108" t="s">
        <v>13753</v>
      </c>
      <c r="D3395" s="108" t="s">
        <v>969</v>
      </c>
      <c r="E3395" s="108" t="s">
        <v>970</v>
      </c>
      <c r="F3395" s="108" t="s">
        <v>14257</v>
      </c>
      <c r="G3395" s="108" t="s">
        <v>14258</v>
      </c>
      <c r="H3395" s="108" t="s">
        <v>14259</v>
      </c>
    </row>
    <row r="3396" spans="1:8" x14ac:dyDescent="0.3">
      <c r="A3396" s="108" t="s">
        <v>14260</v>
      </c>
      <c r="B3396" s="108" t="s">
        <v>967</v>
      </c>
      <c r="C3396" s="108" t="s">
        <v>13753</v>
      </c>
      <c r="D3396" s="108" t="s">
        <v>969</v>
      </c>
      <c r="E3396" s="108" t="s">
        <v>970</v>
      </c>
      <c r="F3396" s="108" t="s">
        <v>14261</v>
      </c>
      <c r="G3396" s="108" t="s">
        <v>14262</v>
      </c>
      <c r="H3396" s="108" t="s">
        <v>14263</v>
      </c>
    </row>
    <row r="3397" spans="1:8" x14ac:dyDescent="0.3">
      <c r="A3397" s="108" t="s">
        <v>14264</v>
      </c>
      <c r="B3397" s="108" t="s">
        <v>967</v>
      </c>
      <c r="C3397" s="108" t="s">
        <v>13753</v>
      </c>
      <c r="D3397" s="108" t="s">
        <v>969</v>
      </c>
      <c r="E3397" s="108" t="s">
        <v>970</v>
      </c>
      <c r="F3397" s="108" t="s">
        <v>14265</v>
      </c>
      <c r="G3397" s="108" t="s">
        <v>14266</v>
      </c>
      <c r="H3397" s="108" t="s">
        <v>14267</v>
      </c>
    </row>
    <row r="3398" spans="1:8" x14ac:dyDescent="0.3">
      <c r="A3398" s="108" t="s">
        <v>14268</v>
      </c>
      <c r="B3398" s="108" t="s">
        <v>967</v>
      </c>
      <c r="C3398" s="108" t="s">
        <v>13753</v>
      </c>
      <c r="D3398" s="108" t="s">
        <v>969</v>
      </c>
      <c r="E3398" s="108" t="s">
        <v>970</v>
      </c>
      <c r="F3398" s="108" t="s">
        <v>14269</v>
      </c>
      <c r="G3398" s="108" t="s">
        <v>14270</v>
      </c>
      <c r="H3398" s="108" t="s">
        <v>14271</v>
      </c>
    </row>
    <row r="3399" spans="1:8" x14ac:dyDescent="0.3">
      <c r="A3399" s="108" t="s">
        <v>14272</v>
      </c>
      <c r="B3399" s="108" t="s">
        <v>967</v>
      </c>
      <c r="C3399" s="108" t="s">
        <v>13753</v>
      </c>
      <c r="D3399" s="108" t="s">
        <v>969</v>
      </c>
      <c r="E3399" s="108" t="s">
        <v>970</v>
      </c>
      <c r="F3399" s="108" t="s">
        <v>14273</v>
      </c>
      <c r="G3399" s="108" t="s">
        <v>14274</v>
      </c>
      <c r="H3399" s="108" t="s">
        <v>14275</v>
      </c>
    </row>
    <row r="3400" spans="1:8" x14ac:dyDescent="0.3">
      <c r="A3400" s="108" t="s">
        <v>14276</v>
      </c>
      <c r="B3400" s="108" t="s">
        <v>967</v>
      </c>
      <c r="C3400" s="108" t="s">
        <v>13753</v>
      </c>
      <c r="D3400" s="108" t="s">
        <v>969</v>
      </c>
      <c r="E3400" s="108" t="s">
        <v>970</v>
      </c>
      <c r="F3400" s="108" t="s">
        <v>14277</v>
      </c>
      <c r="G3400" s="108" t="s">
        <v>14278</v>
      </c>
      <c r="H3400" s="108" t="s">
        <v>14279</v>
      </c>
    </row>
    <row r="3401" spans="1:8" x14ac:dyDescent="0.3">
      <c r="A3401" s="108" t="s">
        <v>14280</v>
      </c>
      <c r="B3401" s="108" t="s">
        <v>967</v>
      </c>
      <c r="C3401" s="108" t="s">
        <v>13753</v>
      </c>
      <c r="D3401" s="108" t="s">
        <v>969</v>
      </c>
      <c r="E3401" s="108" t="s">
        <v>2445</v>
      </c>
      <c r="F3401" s="108" t="s">
        <v>14281</v>
      </c>
      <c r="G3401" s="108" t="s">
        <v>14282</v>
      </c>
      <c r="H3401" s="108" t="s">
        <v>14283</v>
      </c>
    </row>
    <row r="3402" spans="1:8" x14ac:dyDescent="0.3">
      <c r="A3402" s="108" t="s">
        <v>14284</v>
      </c>
      <c r="B3402" s="108" t="s">
        <v>967</v>
      </c>
      <c r="C3402" s="108" t="s">
        <v>13753</v>
      </c>
      <c r="D3402" s="108" t="s">
        <v>969</v>
      </c>
      <c r="E3402" s="108" t="s">
        <v>970</v>
      </c>
      <c r="F3402" s="108" t="s">
        <v>14285</v>
      </c>
      <c r="G3402" s="108" t="s">
        <v>13799</v>
      </c>
      <c r="H3402" s="108" t="s">
        <v>13800</v>
      </c>
    </row>
    <row r="3403" spans="1:8" x14ac:dyDescent="0.3">
      <c r="A3403" s="108" t="s">
        <v>14286</v>
      </c>
      <c r="B3403" s="108" t="s">
        <v>967</v>
      </c>
      <c r="C3403" s="108" t="s">
        <v>13753</v>
      </c>
      <c r="D3403" s="108" t="s">
        <v>969</v>
      </c>
      <c r="E3403" s="108" t="s">
        <v>970</v>
      </c>
      <c r="F3403" s="108" t="s">
        <v>14287</v>
      </c>
      <c r="G3403" s="108" t="s">
        <v>14288</v>
      </c>
      <c r="H3403" s="108" t="s">
        <v>14289</v>
      </c>
    </row>
    <row r="3404" spans="1:8" x14ac:dyDescent="0.3">
      <c r="A3404" s="108" t="s">
        <v>14290</v>
      </c>
      <c r="B3404" s="108" t="s">
        <v>967</v>
      </c>
      <c r="C3404" s="108" t="s">
        <v>13753</v>
      </c>
      <c r="D3404" s="108" t="s">
        <v>969</v>
      </c>
      <c r="E3404" s="108" t="s">
        <v>970</v>
      </c>
      <c r="F3404" s="108" t="s">
        <v>14291</v>
      </c>
      <c r="G3404" s="108" t="s">
        <v>14292</v>
      </c>
      <c r="H3404" s="108" t="s">
        <v>14293</v>
      </c>
    </row>
    <row r="3405" spans="1:8" x14ac:dyDescent="0.3">
      <c r="A3405" s="108" t="s">
        <v>14294</v>
      </c>
      <c r="B3405" s="108" t="s">
        <v>967</v>
      </c>
      <c r="C3405" s="108" t="s">
        <v>13753</v>
      </c>
      <c r="D3405" s="108" t="s">
        <v>969</v>
      </c>
      <c r="E3405" s="108" t="s">
        <v>1123</v>
      </c>
      <c r="F3405" s="108" t="s">
        <v>14295</v>
      </c>
      <c r="G3405" s="108" t="s">
        <v>14296</v>
      </c>
      <c r="H3405" s="108" t="s">
        <v>14297</v>
      </c>
    </row>
    <row r="3406" spans="1:8" x14ac:dyDescent="0.3">
      <c r="A3406" s="108" t="s">
        <v>14298</v>
      </c>
      <c r="B3406" s="108" t="s">
        <v>967</v>
      </c>
      <c r="C3406" s="108" t="s">
        <v>13753</v>
      </c>
      <c r="D3406" s="108" t="s">
        <v>969</v>
      </c>
      <c r="E3406" s="108" t="s">
        <v>970</v>
      </c>
      <c r="F3406" s="108" t="s">
        <v>14299</v>
      </c>
      <c r="G3406" s="108" t="s">
        <v>14300</v>
      </c>
      <c r="H3406" s="108" t="s">
        <v>14301</v>
      </c>
    </row>
    <row r="3407" spans="1:8" x14ac:dyDescent="0.3">
      <c r="A3407" s="108" t="s">
        <v>14302</v>
      </c>
      <c r="B3407" s="108" t="s">
        <v>967</v>
      </c>
      <c r="C3407" s="108" t="s">
        <v>13753</v>
      </c>
      <c r="D3407" s="108" t="s">
        <v>969</v>
      </c>
      <c r="E3407" s="108" t="s">
        <v>970</v>
      </c>
      <c r="F3407" s="108" t="s">
        <v>14303</v>
      </c>
      <c r="G3407" s="108" t="s">
        <v>14304</v>
      </c>
      <c r="H3407" s="108" t="s">
        <v>14305</v>
      </c>
    </row>
    <row r="3408" spans="1:8" x14ac:dyDescent="0.3">
      <c r="A3408" s="108" t="s">
        <v>14306</v>
      </c>
      <c r="B3408" s="108" t="s">
        <v>967</v>
      </c>
      <c r="C3408" s="108" t="s">
        <v>13753</v>
      </c>
      <c r="D3408" s="108" t="s">
        <v>969</v>
      </c>
      <c r="E3408" s="108" t="s">
        <v>970</v>
      </c>
      <c r="F3408" s="108" t="s">
        <v>14307</v>
      </c>
      <c r="G3408" s="108" t="s">
        <v>14308</v>
      </c>
      <c r="H3408" s="108" t="s">
        <v>14309</v>
      </c>
    </row>
    <row r="3409" spans="1:8" x14ac:dyDescent="0.3">
      <c r="A3409" s="108" t="s">
        <v>14310</v>
      </c>
      <c r="B3409" s="108" t="s">
        <v>967</v>
      </c>
      <c r="C3409" s="108" t="s">
        <v>13753</v>
      </c>
      <c r="D3409" s="108" t="s">
        <v>969</v>
      </c>
      <c r="E3409" s="108" t="s">
        <v>970</v>
      </c>
      <c r="F3409" s="108" t="s">
        <v>14311</v>
      </c>
      <c r="G3409" s="108" t="s">
        <v>14312</v>
      </c>
      <c r="H3409" s="108" t="s">
        <v>14313</v>
      </c>
    </row>
    <row r="3410" spans="1:8" x14ac:dyDescent="0.3">
      <c r="A3410" s="108" t="s">
        <v>14314</v>
      </c>
      <c r="B3410" s="108" t="s">
        <v>967</v>
      </c>
      <c r="C3410" s="108" t="s">
        <v>13753</v>
      </c>
      <c r="D3410" s="108" t="s">
        <v>969</v>
      </c>
      <c r="E3410" s="108" t="s">
        <v>970</v>
      </c>
      <c r="F3410" s="108" t="s">
        <v>14315</v>
      </c>
      <c r="G3410" s="108" t="s">
        <v>14316</v>
      </c>
      <c r="H3410" s="108" t="s">
        <v>14317</v>
      </c>
    </row>
    <row r="3411" spans="1:8" x14ac:dyDescent="0.3">
      <c r="A3411" s="108" t="s">
        <v>14318</v>
      </c>
      <c r="B3411" s="108" t="s">
        <v>967</v>
      </c>
      <c r="C3411" s="108" t="s">
        <v>13753</v>
      </c>
      <c r="D3411" s="108" t="s">
        <v>969</v>
      </c>
      <c r="E3411" s="108" t="s">
        <v>1123</v>
      </c>
      <c r="F3411" s="108" t="s">
        <v>14319</v>
      </c>
      <c r="G3411" s="108" t="s">
        <v>14320</v>
      </c>
      <c r="H3411" s="108" t="s">
        <v>14297</v>
      </c>
    </row>
    <row r="3412" spans="1:8" x14ac:dyDescent="0.3">
      <c r="A3412" s="108" t="s">
        <v>14321</v>
      </c>
      <c r="B3412" s="108" t="s">
        <v>967</v>
      </c>
      <c r="C3412" s="108" t="s">
        <v>13753</v>
      </c>
      <c r="D3412" s="108" t="s">
        <v>969</v>
      </c>
      <c r="E3412" s="108" t="s">
        <v>1123</v>
      </c>
      <c r="F3412" s="108" t="s">
        <v>14322</v>
      </c>
      <c r="G3412" s="108" t="s">
        <v>14320</v>
      </c>
      <c r="H3412" s="108" t="s">
        <v>14297</v>
      </c>
    </row>
    <row r="3413" spans="1:8" x14ac:dyDescent="0.3">
      <c r="A3413" s="108" t="s">
        <v>14323</v>
      </c>
      <c r="B3413" s="108" t="s">
        <v>967</v>
      </c>
      <c r="C3413" s="108" t="s">
        <v>13753</v>
      </c>
      <c r="D3413" s="108" t="s">
        <v>969</v>
      </c>
      <c r="E3413" s="108" t="s">
        <v>970</v>
      </c>
      <c r="F3413" s="108" t="s">
        <v>14324</v>
      </c>
      <c r="G3413" s="108" t="s">
        <v>14325</v>
      </c>
      <c r="H3413" s="108" t="s">
        <v>14326</v>
      </c>
    </row>
    <row r="3414" spans="1:8" x14ac:dyDescent="0.3">
      <c r="A3414" s="108" t="s">
        <v>14327</v>
      </c>
      <c r="B3414" s="108" t="s">
        <v>967</v>
      </c>
      <c r="C3414" s="108" t="s">
        <v>13753</v>
      </c>
      <c r="D3414" s="108" t="s">
        <v>969</v>
      </c>
      <c r="E3414" s="108" t="s">
        <v>970</v>
      </c>
      <c r="F3414" s="108" t="s">
        <v>14328</v>
      </c>
      <c r="G3414" s="108" t="s">
        <v>14329</v>
      </c>
      <c r="H3414" s="108" t="s">
        <v>14330</v>
      </c>
    </row>
    <row r="3415" spans="1:8" x14ac:dyDescent="0.3">
      <c r="A3415" s="108" t="s">
        <v>14331</v>
      </c>
      <c r="B3415" s="108" t="s">
        <v>967</v>
      </c>
      <c r="C3415" s="108" t="s">
        <v>13753</v>
      </c>
      <c r="D3415" s="108" t="s">
        <v>969</v>
      </c>
      <c r="E3415" s="108" t="s">
        <v>970</v>
      </c>
      <c r="F3415" s="108" t="s">
        <v>14332</v>
      </c>
      <c r="G3415" s="108" t="s">
        <v>14333</v>
      </c>
      <c r="H3415" s="108" t="s">
        <v>14334</v>
      </c>
    </row>
    <row r="3416" spans="1:8" x14ac:dyDescent="0.3">
      <c r="A3416" s="108" t="s">
        <v>14335</v>
      </c>
      <c r="B3416" s="108" t="s">
        <v>967</v>
      </c>
      <c r="C3416" s="108" t="s">
        <v>13753</v>
      </c>
      <c r="D3416" s="108" t="s">
        <v>969</v>
      </c>
      <c r="E3416" s="108" t="s">
        <v>970</v>
      </c>
      <c r="F3416" s="108" t="s">
        <v>14336</v>
      </c>
      <c r="G3416" s="108" t="s">
        <v>14337</v>
      </c>
      <c r="H3416" s="108" t="s">
        <v>14338</v>
      </c>
    </row>
    <row r="3417" spans="1:8" x14ac:dyDescent="0.3">
      <c r="A3417" s="108" t="s">
        <v>14339</v>
      </c>
      <c r="B3417" s="108" t="s">
        <v>967</v>
      </c>
      <c r="C3417" s="108" t="s">
        <v>13753</v>
      </c>
      <c r="D3417" s="108" t="s">
        <v>969</v>
      </c>
      <c r="E3417" s="108" t="s">
        <v>970</v>
      </c>
      <c r="F3417" s="108" t="s">
        <v>14340</v>
      </c>
      <c r="G3417" s="108" t="s">
        <v>14341</v>
      </c>
      <c r="H3417" s="108" t="s">
        <v>14279</v>
      </c>
    </row>
    <row r="3418" spans="1:8" x14ac:dyDescent="0.3">
      <c r="A3418" s="108" t="s">
        <v>14342</v>
      </c>
      <c r="B3418" s="108" t="s">
        <v>967</v>
      </c>
      <c r="C3418" s="108" t="s">
        <v>13753</v>
      </c>
      <c r="D3418" s="108" t="s">
        <v>969</v>
      </c>
      <c r="E3418" s="108" t="s">
        <v>970</v>
      </c>
      <c r="F3418" s="108" t="s">
        <v>14343</v>
      </c>
      <c r="G3418" s="108" t="s">
        <v>14344</v>
      </c>
      <c r="H3418" s="108" t="s">
        <v>14345</v>
      </c>
    </row>
    <row r="3419" spans="1:8" x14ac:dyDescent="0.3">
      <c r="A3419" s="108" t="s">
        <v>14346</v>
      </c>
      <c r="B3419" s="108" t="s">
        <v>967</v>
      </c>
      <c r="C3419" s="108" t="s">
        <v>13753</v>
      </c>
      <c r="D3419" s="108" t="s">
        <v>969</v>
      </c>
      <c r="E3419" s="108" t="s">
        <v>970</v>
      </c>
      <c r="F3419" s="108" t="s">
        <v>14347</v>
      </c>
      <c r="G3419" s="108" t="s">
        <v>14348</v>
      </c>
      <c r="H3419" s="108" t="s">
        <v>14349</v>
      </c>
    </row>
    <row r="3420" spans="1:8" x14ac:dyDescent="0.3">
      <c r="A3420" s="108" t="s">
        <v>14350</v>
      </c>
      <c r="B3420" s="108" t="s">
        <v>967</v>
      </c>
      <c r="C3420" s="108" t="s">
        <v>13753</v>
      </c>
      <c r="D3420" s="108" t="s">
        <v>969</v>
      </c>
      <c r="E3420" s="108" t="s">
        <v>970</v>
      </c>
      <c r="F3420" s="108" t="s">
        <v>14351</v>
      </c>
      <c r="G3420" s="108" t="s">
        <v>14352</v>
      </c>
      <c r="H3420" s="108" t="s">
        <v>14353</v>
      </c>
    </row>
    <row r="3421" spans="1:8" x14ac:dyDescent="0.3">
      <c r="A3421" s="108" t="s">
        <v>14354</v>
      </c>
      <c r="B3421" s="108" t="s">
        <v>967</v>
      </c>
      <c r="C3421" s="108" t="s">
        <v>13753</v>
      </c>
      <c r="D3421" s="108" t="s">
        <v>969</v>
      </c>
      <c r="E3421" s="108" t="s">
        <v>1123</v>
      </c>
      <c r="F3421" s="108" t="s">
        <v>14355</v>
      </c>
      <c r="G3421" s="108" t="s">
        <v>14337</v>
      </c>
      <c r="H3421" s="108" t="s">
        <v>14338</v>
      </c>
    </row>
    <row r="3422" spans="1:8" x14ac:dyDescent="0.3">
      <c r="A3422" s="108" t="s">
        <v>14356</v>
      </c>
      <c r="B3422" s="108" t="s">
        <v>967</v>
      </c>
      <c r="C3422" s="108" t="s">
        <v>13753</v>
      </c>
      <c r="D3422" s="108" t="s">
        <v>969</v>
      </c>
      <c r="E3422" s="108" t="s">
        <v>1123</v>
      </c>
      <c r="F3422" s="108" t="s">
        <v>14357</v>
      </c>
      <c r="G3422" s="108" t="s">
        <v>14352</v>
      </c>
      <c r="H3422" s="108" t="s">
        <v>14353</v>
      </c>
    </row>
    <row r="3423" spans="1:8" x14ac:dyDescent="0.3">
      <c r="A3423" s="108" t="s">
        <v>14358</v>
      </c>
      <c r="B3423" s="108" t="s">
        <v>967</v>
      </c>
      <c r="C3423" s="108" t="s">
        <v>13753</v>
      </c>
      <c r="D3423" s="108" t="s">
        <v>969</v>
      </c>
      <c r="E3423" s="108" t="s">
        <v>970</v>
      </c>
      <c r="F3423" s="108" t="s">
        <v>14359</v>
      </c>
      <c r="G3423" s="108" t="s">
        <v>14360</v>
      </c>
      <c r="H3423" s="108" t="s">
        <v>14361</v>
      </c>
    </row>
    <row r="3424" spans="1:8" x14ac:dyDescent="0.3">
      <c r="A3424" s="108" t="s">
        <v>14362</v>
      </c>
      <c r="B3424" s="108" t="s">
        <v>967</v>
      </c>
      <c r="C3424" s="108" t="s">
        <v>13753</v>
      </c>
      <c r="D3424" s="108" t="s">
        <v>969</v>
      </c>
      <c r="E3424" s="108" t="s">
        <v>970</v>
      </c>
      <c r="F3424" s="108" t="s">
        <v>14363</v>
      </c>
      <c r="G3424" s="108" t="s">
        <v>14364</v>
      </c>
      <c r="H3424" s="108" t="s">
        <v>14365</v>
      </c>
    </row>
    <row r="3425" spans="1:8" x14ac:dyDescent="0.3">
      <c r="A3425" s="108" t="s">
        <v>14366</v>
      </c>
      <c r="B3425" s="108" t="s">
        <v>967</v>
      </c>
      <c r="C3425" s="108" t="s">
        <v>13753</v>
      </c>
      <c r="D3425" s="108" t="s">
        <v>969</v>
      </c>
      <c r="E3425" s="108" t="s">
        <v>970</v>
      </c>
      <c r="F3425" s="108" t="s">
        <v>14367</v>
      </c>
      <c r="G3425" s="108" t="s">
        <v>14368</v>
      </c>
      <c r="H3425" s="108" t="s">
        <v>14369</v>
      </c>
    </row>
    <row r="3426" spans="1:8" x14ac:dyDescent="0.3">
      <c r="A3426" s="108" t="s">
        <v>14370</v>
      </c>
      <c r="B3426" s="108" t="s">
        <v>967</v>
      </c>
      <c r="C3426" s="108" t="s">
        <v>13753</v>
      </c>
      <c r="D3426" s="108" t="s">
        <v>969</v>
      </c>
      <c r="E3426" s="108" t="s">
        <v>970</v>
      </c>
      <c r="F3426" s="108" t="s">
        <v>14371</v>
      </c>
      <c r="G3426" s="108" t="s">
        <v>14372</v>
      </c>
      <c r="H3426" s="108" t="s">
        <v>14373</v>
      </c>
    </row>
    <row r="3427" spans="1:8" x14ac:dyDescent="0.3">
      <c r="A3427" s="108" t="s">
        <v>14374</v>
      </c>
      <c r="B3427" s="108" t="s">
        <v>967</v>
      </c>
      <c r="C3427" s="108" t="s">
        <v>13753</v>
      </c>
      <c r="D3427" s="108" t="s">
        <v>969</v>
      </c>
      <c r="E3427" s="108" t="s">
        <v>970</v>
      </c>
      <c r="F3427" s="108" t="s">
        <v>14375</v>
      </c>
      <c r="G3427" s="108" t="s">
        <v>14376</v>
      </c>
      <c r="H3427" s="108" t="s">
        <v>14377</v>
      </c>
    </row>
    <row r="3428" spans="1:8" x14ac:dyDescent="0.3">
      <c r="A3428" s="108" t="s">
        <v>14378</v>
      </c>
      <c r="B3428" s="108" t="s">
        <v>967</v>
      </c>
      <c r="C3428" s="108" t="s">
        <v>13753</v>
      </c>
      <c r="D3428" s="108" t="s">
        <v>969</v>
      </c>
      <c r="E3428" s="108" t="s">
        <v>970</v>
      </c>
      <c r="F3428" s="108" t="s">
        <v>14379</v>
      </c>
      <c r="G3428" s="108" t="s">
        <v>14380</v>
      </c>
      <c r="H3428" s="108" t="s">
        <v>14381</v>
      </c>
    </row>
    <row r="3429" spans="1:8" x14ac:dyDescent="0.3">
      <c r="A3429" s="108" t="s">
        <v>14382</v>
      </c>
      <c r="B3429" s="108" t="s">
        <v>967</v>
      </c>
      <c r="C3429" s="108" t="s">
        <v>13753</v>
      </c>
      <c r="D3429" s="108" t="s">
        <v>969</v>
      </c>
      <c r="E3429" s="108" t="s">
        <v>970</v>
      </c>
      <c r="F3429" s="108" t="s">
        <v>14383</v>
      </c>
      <c r="G3429" s="108" t="s">
        <v>14320</v>
      </c>
      <c r="H3429" s="108" t="s">
        <v>14297</v>
      </c>
    </row>
    <row r="3430" spans="1:8" x14ac:dyDescent="0.3">
      <c r="A3430" s="108" t="s">
        <v>14384</v>
      </c>
      <c r="B3430" s="108" t="s">
        <v>967</v>
      </c>
      <c r="C3430" s="108" t="s">
        <v>13753</v>
      </c>
      <c r="D3430" s="108" t="s">
        <v>969</v>
      </c>
      <c r="E3430" s="108" t="s">
        <v>970</v>
      </c>
      <c r="F3430" s="108" t="s">
        <v>14385</v>
      </c>
      <c r="G3430" s="108" t="s">
        <v>14234</v>
      </c>
      <c r="H3430" s="108" t="s">
        <v>14235</v>
      </c>
    </row>
    <row r="3431" spans="1:8" x14ac:dyDescent="0.3">
      <c r="A3431" s="108" t="s">
        <v>14386</v>
      </c>
      <c r="B3431" s="108" t="s">
        <v>967</v>
      </c>
      <c r="C3431" s="108" t="s">
        <v>13753</v>
      </c>
      <c r="D3431" s="108" t="s">
        <v>1880</v>
      </c>
      <c r="E3431" s="108" t="s">
        <v>970</v>
      </c>
      <c r="F3431" s="108" t="s">
        <v>14387</v>
      </c>
      <c r="G3431" s="108" t="s">
        <v>14388</v>
      </c>
      <c r="H3431" s="108" t="s">
        <v>14389</v>
      </c>
    </row>
    <row r="3432" spans="1:8" x14ac:dyDescent="0.3">
      <c r="A3432" s="108" t="s">
        <v>14390</v>
      </c>
      <c r="B3432" s="108" t="s">
        <v>967</v>
      </c>
      <c r="C3432" s="108" t="s">
        <v>13753</v>
      </c>
      <c r="D3432" s="108" t="s">
        <v>1880</v>
      </c>
      <c r="E3432" s="108" t="s">
        <v>970</v>
      </c>
      <c r="F3432" s="108" t="s">
        <v>14391</v>
      </c>
      <c r="G3432" s="108" t="s">
        <v>14392</v>
      </c>
      <c r="H3432" s="108" t="s">
        <v>14393</v>
      </c>
    </row>
    <row r="3433" spans="1:8" x14ac:dyDescent="0.3">
      <c r="A3433" s="108" t="s">
        <v>14394</v>
      </c>
      <c r="B3433" s="108" t="s">
        <v>967</v>
      </c>
      <c r="C3433" s="108" t="s">
        <v>13753</v>
      </c>
      <c r="D3433" s="108" t="s">
        <v>1880</v>
      </c>
      <c r="E3433" s="108" t="s">
        <v>970</v>
      </c>
      <c r="F3433" s="108" t="s">
        <v>14395</v>
      </c>
      <c r="G3433" s="108" t="s">
        <v>14396</v>
      </c>
      <c r="H3433" s="108" t="s">
        <v>14397</v>
      </c>
    </row>
    <row r="3434" spans="1:8" x14ac:dyDescent="0.3">
      <c r="A3434" s="108" t="s">
        <v>14398</v>
      </c>
      <c r="B3434" s="108" t="s">
        <v>967</v>
      </c>
      <c r="C3434" s="108" t="s">
        <v>13753</v>
      </c>
      <c r="D3434" s="108" t="s">
        <v>1880</v>
      </c>
      <c r="E3434" s="108" t="s">
        <v>970</v>
      </c>
      <c r="F3434" s="108" t="s">
        <v>14399</v>
      </c>
      <c r="G3434" s="108" t="s">
        <v>14400</v>
      </c>
      <c r="H3434" s="108" t="s">
        <v>14401</v>
      </c>
    </row>
    <row r="3435" spans="1:8" x14ac:dyDescent="0.3">
      <c r="A3435" s="108" t="s">
        <v>14402</v>
      </c>
      <c r="B3435" s="108" t="s">
        <v>967</v>
      </c>
      <c r="C3435" s="108" t="s">
        <v>13753</v>
      </c>
      <c r="D3435" s="108" t="s">
        <v>1880</v>
      </c>
      <c r="E3435" s="108" t="s">
        <v>970</v>
      </c>
      <c r="F3435" s="108" t="s">
        <v>14403</v>
      </c>
      <c r="G3435" s="108" t="s">
        <v>14404</v>
      </c>
      <c r="H3435" s="108" t="s">
        <v>14405</v>
      </c>
    </row>
    <row r="3436" spans="1:8" x14ac:dyDescent="0.3">
      <c r="A3436" s="108" t="s">
        <v>14406</v>
      </c>
      <c r="B3436" s="108" t="s">
        <v>967</v>
      </c>
      <c r="C3436" s="108" t="s">
        <v>13753</v>
      </c>
      <c r="D3436" s="108" t="s">
        <v>1880</v>
      </c>
      <c r="E3436" s="108" t="s">
        <v>970</v>
      </c>
      <c r="F3436" s="108" t="s">
        <v>14407</v>
      </c>
      <c r="G3436" s="108" t="s">
        <v>14408</v>
      </c>
      <c r="H3436" s="108" t="s">
        <v>14409</v>
      </c>
    </row>
    <row r="3437" spans="1:8" x14ac:dyDescent="0.3">
      <c r="A3437" s="108" t="s">
        <v>14410</v>
      </c>
      <c r="B3437" s="108" t="s">
        <v>967</v>
      </c>
      <c r="C3437" s="108" t="s">
        <v>13753</v>
      </c>
      <c r="D3437" s="108" t="s">
        <v>1880</v>
      </c>
      <c r="E3437" s="108" t="s">
        <v>970</v>
      </c>
      <c r="F3437" s="108" t="s">
        <v>14411</v>
      </c>
      <c r="G3437" s="108" t="s">
        <v>14412</v>
      </c>
      <c r="H3437" s="108" t="s">
        <v>14409</v>
      </c>
    </row>
    <row r="3438" spans="1:8" x14ac:dyDescent="0.3">
      <c r="A3438" s="108" t="s">
        <v>14413</v>
      </c>
      <c r="B3438" s="108" t="s">
        <v>967</v>
      </c>
      <c r="C3438" s="108" t="s">
        <v>13753</v>
      </c>
      <c r="D3438" s="108" t="s">
        <v>1880</v>
      </c>
      <c r="E3438" s="108" t="s">
        <v>970</v>
      </c>
      <c r="F3438" s="108" t="s">
        <v>8299</v>
      </c>
      <c r="G3438" s="108" t="s">
        <v>14414</v>
      </c>
      <c r="H3438" s="108" t="s">
        <v>13780</v>
      </c>
    </row>
    <row r="3439" spans="1:8" x14ac:dyDescent="0.3">
      <c r="A3439" s="108" t="s">
        <v>14415</v>
      </c>
      <c r="B3439" s="108" t="s">
        <v>967</v>
      </c>
      <c r="C3439" s="108" t="s">
        <v>13753</v>
      </c>
      <c r="D3439" s="108" t="s">
        <v>1880</v>
      </c>
      <c r="E3439" s="108" t="s">
        <v>970</v>
      </c>
      <c r="F3439" s="108" t="s">
        <v>14416</v>
      </c>
      <c r="G3439" s="108" t="s">
        <v>14417</v>
      </c>
      <c r="H3439" s="108" t="s">
        <v>14418</v>
      </c>
    </row>
    <row r="3440" spans="1:8" x14ac:dyDescent="0.3">
      <c r="A3440" s="108" t="s">
        <v>14419</v>
      </c>
      <c r="B3440" s="108" t="s">
        <v>967</v>
      </c>
      <c r="C3440" s="108" t="s">
        <v>13753</v>
      </c>
      <c r="D3440" s="108" t="s">
        <v>1880</v>
      </c>
      <c r="E3440" s="108" t="s">
        <v>970</v>
      </c>
      <c r="F3440" s="108" t="s">
        <v>14420</v>
      </c>
      <c r="G3440" s="108" t="s">
        <v>14421</v>
      </c>
      <c r="H3440" s="108" t="s">
        <v>14422</v>
      </c>
    </row>
    <row r="3441" spans="1:8" x14ac:dyDescent="0.3">
      <c r="A3441" s="108" t="s">
        <v>14423</v>
      </c>
      <c r="B3441" s="108" t="s">
        <v>967</v>
      </c>
      <c r="C3441" s="108" t="s">
        <v>13753</v>
      </c>
      <c r="D3441" s="108" t="s">
        <v>1880</v>
      </c>
      <c r="E3441" s="108" t="s">
        <v>970</v>
      </c>
      <c r="F3441" s="108" t="s">
        <v>14424</v>
      </c>
      <c r="G3441" s="108" t="s">
        <v>14425</v>
      </c>
      <c r="H3441" s="108" t="s">
        <v>14426</v>
      </c>
    </row>
    <row r="3442" spans="1:8" x14ac:dyDescent="0.3">
      <c r="A3442" s="108" t="s">
        <v>14427</v>
      </c>
      <c r="B3442" s="108" t="s">
        <v>967</v>
      </c>
      <c r="C3442" s="108" t="s">
        <v>13753</v>
      </c>
      <c r="D3442" s="108" t="s">
        <v>1880</v>
      </c>
      <c r="E3442" s="108" t="s">
        <v>970</v>
      </c>
      <c r="F3442" s="108" t="s">
        <v>14428</v>
      </c>
      <c r="G3442" s="108" t="s">
        <v>14429</v>
      </c>
      <c r="H3442" s="108" t="s">
        <v>14430</v>
      </c>
    </row>
    <row r="3443" spans="1:8" x14ac:dyDescent="0.3">
      <c r="A3443" s="108" t="s">
        <v>14431</v>
      </c>
      <c r="B3443" s="108" t="s">
        <v>967</v>
      </c>
      <c r="C3443" s="108" t="s">
        <v>13753</v>
      </c>
      <c r="D3443" s="108" t="s">
        <v>1880</v>
      </c>
      <c r="E3443" s="108" t="s">
        <v>970</v>
      </c>
      <c r="F3443" s="108" t="s">
        <v>14432</v>
      </c>
      <c r="G3443" s="108" t="s">
        <v>14433</v>
      </c>
      <c r="H3443" s="108" t="s">
        <v>14434</v>
      </c>
    </row>
    <row r="3444" spans="1:8" x14ac:dyDescent="0.3">
      <c r="A3444" s="108" t="s">
        <v>14435</v>
      </c>
      <c r="B3444" s="108" t="s">
        <v>967</v>
      </c>
      <c r="C3444" s="108" t="s">
        <v>13753</v>
      </c>
      <c r="D3444" s="108" t="s">
        <v>1880</v>
      </c>
      <c r="E3444" s="108" t="s">
        <v>970</v>
      </c>
      <c r="F3444" s="108" t="s">
        <v>14436</v>
      </c>
      <c r="G3444" s="108" t="s">
        <v>14437</v>
      </c>
      <c r="H3444" s="108" t="s">
        <v>14438</v>
      </c>
    </row>
    <row r="3445" spans="1:8" x14ac:dyDescent="0.3">
      <c r="A3445" s="108" t="s">
        <v>14439</v>
      </c>
      <c r="B3445" s="108" t="s">
        <v>967</v>
      </c>
      <c r="C3445" s="108" t="s">
        <v>13753</v>
      </c>
      <c r="D3445" s="108" t="s">
        <v>1880</v>
      </c>
      <c r="E3445" s="108" t="s">
        <v>970</v>
      </c>
      <c r="F3445" s="108" t="s">
        <v>14440</v>
      </c>
      <c r="G3445" s="108" t="s">
        <v>14441</v>
      </c>
      <c r="H3445" s="108" t="s">
        <v>14442</v>
      </c>
    </row>
    <row r="3446" spans="1:8" x14ac:dyDescent="0.3">
      <c r="A3446" s="108" t="s">
        <v>14443</v>
      </c>
      <c r="B3446" s="108" t="s">
        <v>967</v>
      </c>
      <c r="C3446" s="108" t="s">
        <v>13753</v>
      </c>
      <c r="D3446" s="108" t="s">
        <v>1880</v>
      </c>
      <c r="E3446" s="108" t="s">
        <v>970</v>
      </c>
      <c r="F3446" s="108" t="s">
        <v>14444</v>
      </c>
      <c r="G3446" s="108" t="s">
        <v>14445</v>
      </c>
      <c r="H3446" s="108" t="s">
        <v>14442</v>
      </c>
    </row>
    <row r="3447" spans="1:8" x14ac:dyDescent="0.3">
      <c r="A3447" s="108" t="s">
        <v>14446</v>
      </c>
      <c r="B3447" s="108" t="s">
        <v>967</v>
      </c>
      <c r="C3447" s="108" t="s">
        <v>13753</v>
      </c>
      <c r="D3447" s="108" t="s">
        <v>1880</v>
      </c>
      <c r="E3447" s="108" t="s">
        <v>970</v>
      </c>
      <c r="F3447" s="108" t="s">
        <v>14447</v>
      </c>
      <c r="G3447" s="108" t="s">
        <v>14448</v>
      </c>
      <c r="H3447" s="108" t="s">
        <v>14449</v>
      </c>
    </row>
    <row r="3448" spans="1:8" x14ac:dyDescent="0.3">
      <c r="A3448" s="108" t="s">
        <v>14450</v>
      </c>
      <c r="B3448" s="108" t="s">
        <v>967</v>
      </c>
      <c r="C3448" s="108" t="s">
        <v>13753</v>
      </c>
      <c r="D3448" s="108" t="s">
        <v>1880</v>
      </c>
      <c r="E3448" s="108" t="s">
        <v>970</v>
      </c>
      <c r="F3448" s="108" t="s">
        <v>14451</v>
      </c>
      <c r="G3448" s="108" t="s">
        <v>14452</v>
      </c>
      <c r="H3448" s="108" t="s">
        <v>14453</v>
      </c>
    </row>
    <row r="3449" spans="1:8" x14ac:dyDescent="0.3">
      <c r="A3449" s="108" t="s">
        <v>14454</v>
      </c>
      <c r="B3449" s="108" t="s">
        <v>967</v>
      </c>
      <c r="C3449" s="108" t="s">
        <v>13753</v>
      </c>
      <c r="D3449" s="108" t="s">
        <v>1880</v>
      </c>
      <c r="E3449" s="108" t="s">
        <v>970</v>
      </c>
      <c r="F3449" s="108" t="s">
        <v>13630</v>
      </c>
      <c r="G3449" s="108" t="s">
        <v>14455</v>
      </c>
      <c r="H3449" s="108" t="s">
        <v>14456</v>
      </c>
    </row>
    <row r="3450" spans="1:8" x14ac:dyDescent="0.3">
      <c r="A3450" s="108" t="s">
        <v>14457</v>
      </c>
      <c r="B3450" s="108" t="s">
        <v>967</v>
      </c>
      <c r="C3450" s="108" t="s">
        <v>13753</v>
      </c>
      <c r="D3450" s="108" t="s">
        <v>1880</v>
      </c>
      <c r="E3450" s="108" t="s">
        <v>970</v>
      </c>
      <c r="F3450" s="108" t="s">
        <v>14458</v>
      </c>
      <c r="G3450" s="108" t="s">
        <v>14459</v>
      </c>
      <c r="H3450" s="108" t="s">
        <v>14460</v>
      </c>
    </row>
    <row r="3451" spans="1:8" x14ac:dyDescent="0.3">
      <c r="A3451" s="108" t="s">
        <v>14461</v>
      </c>
      <c r="B3451" s="108" t="s">
        <v>967</v>
      </c>
      <c r="C3451" s="108" t="s">
        <v>13753</v>
      </c>
      <c r="D3451" s="108" t="s">
        <v>1880</v>
      </c>
      <c r="E3451" s="108" t="s">
        <v>970</v>
      </c>
      <c r="F3451" s="108" t="s">
        <v>14462</v>
      </c>
      <c r="G3451" s="108" t="s">
        <v>14463</v>
      </c>
      <c r="H3451" s="108" t="s">
        <v>14464</v>
      </c>
    </row>
    <row r="3452" spans="1:8" x14ac:dyDescent="0.3">
      <c r="A3452" s="108" t="s">
        <v>14465</v>
      </c>
      <c r="B3452" s="108" t="s">
        <v>967</v>
      </c>
      <c r="C3452" s="108" t="s">
        <v>13753</v>
      </c>
      <c r="D3452" s="108" t="s">
        <v>1880</v>
      </c>
      <c r="E3452" s="108" t="s">
        <v>1123</v>
      </c>
      <c r="F3452" s="108" t="s">
        <v>14466</v>
      </c>
      <c r="G3452" s="108" t="s">
        <v>14467</v>
      </c>
      <c r="H3452" s="108" t="s">
        <v>14353</v>
      </c>
    </row>
    <row r="3453" spans="1:8" x14ac:dyDescent="0.3">
      <c r="A3453" s="108" t="s">
        <v>14469</v>
      </c>
      <c r="B3453" s="108" t="s">
        <v>967</v>
      </c>
      <c r="C3453" s="108" t="s">
        <v>13753</v>
      </c>
      <c r="D3453" s="108" t="s">
        <v>1880</v>
      </c>
      <c r="E3453" s="108" t="s">
        <v>970</v>
      </c>
      <c r="F3453" s="108" t="s">
        <v>14470</v>
      </c>
      <c r="G3453" s="108" t="s">
        <v>14471</v>
      </c>
      <c r="H3453" s="108" t="s">
        <v>14472</v>
      </c>
    </row>
    <row r="3454" spans="1:8" x14ac:dyDescent="0.3">
      <c r="A3454" s="108" t="s">
        <v>14473</v>
      </c>
      <c r="B3454" s="108" t="s">
        <v>967</v>
      </c>
      <c r="C3454" s="108" t="s">
        <v>13753</v>
      </c>
      <c r="D3454" s="108" t="s">
        <v>1880</v>
      </c>
      <c r="E3454" s="108" t="s">
        <v>970</v>
      </c>
      <c r="F3454" s="108" t="s">
        <v>14474</v>
      </c>
      <c r="G3454" s="108" t="s">
        <v>14475</v>
      </c>
      <c r="H3454" s="108" t="s">
        <v>14476</v>
      </c>
    </row>
    <row r="3455" spans="1:8" x14ac:dyDescent="0.3">
      <c r="A3455" s="108" t="s">
        <v>14477</v>
      </c>
      <c r="B3455" s="108" t="s">
        <v>967</v>
      </c>
      <c r="C3455" s="108" t="s">
        <v>13753</v>
      </c>
      <c r="D3455" s="108" t="s">
        <v>1880</v>
      </c>
      <c r="E3455" s="108" t="s">
        <v>970</v>
      </c>
      <c r="F3455" s="108" t="s">
        <v>14478</v>
      </c>
      <c r="G3455" s="108" t="s">
        <v>14479</v>
      </c>
      <c r="H3455" s="108" t="s">
        <v>14480</v>
      </c>
    </row>
    <row r="3456" spans="1:8" x14ac:dyDescent="0.3">
      <c r="A3456" s="108" t="s">
        <v>14481</v>
      </c>
      <c r="B3456" s="108" t="s">
        <v>967</v>
      </c>
      <c r="C3456" s="108" t="s">
        <v>13753</v>
      </c>
      <c r="D3456" s="108" t="s">
        <v>1880</v>
      </c>
      <c r="E3456" s="108" t="s">
        <v>970</v>
      </c>
      <c r="F3456" s="108" t="s">
        <v>14482</v>
      </c>
      <c r="G3456" s="108" t="s">
        <v>14483</v>
      </c>
      <c r="H3456" s="108" t="s">
        <v>14484</v>
      </c>
    </row>
    <row r="3457" spans="1:8" x14ac:dyDescent="0.3">
      <c r="A3457" s="108" t="s">
        <v>14485</v>
      </c>
      <c r="B3457" s="108" t="s">
        <v>967</v>
      </c>
      <c r="C3457" s="108" t="s">
        <v>13753</v>
      </c>
      <c r="D3457" s="108" t="s">
        <v>1880</v>
      </c>
      <c r="E3457" s="108" t="s">
        <v>970</v>
      </c>
      <c r="F3457" s="108" t="s">
        <v>14486</v>
      </c>
      <c r="G3457" s="108" t="s">
        <v>14487</v>
      </c>
      <c r="H3457" s="108" t="s">
        <v>14488</v>
      </c>
    </row>
    <row r="3458" spans="1:8" x14ac:dyDescent="0.3">
      <c r="A3458" s="108" t="s">
        <v>14489</v>
      </c>
      <c r="B3458" s="108" t="s">
        <v>967</v>
      </c>
      <c r="C3458" s="108" t="s">
        <v>13753</v>
      </c>
      <c r="D3458" s="108" t="s">
        <v>1880</v>
      </c>
      <c r="E3458" s="108" t="s">
        <v>970</v>
      </c>
      <c r="F3458" s="108" t="s">
        <v>14490</v>
      </c>
      <c r="G3458" s="108" t="s">
        <v>14491</v>
      </c>
      <c r="H3458" s="108" t="s">
        <v>14492</v>
      </c>
    </row>
    <row r="3459" spans="1:8" x14ac:dyDescent="0.3">
      <c r="A3459" s="108" t="s">
        <v>14493</v>
      </c>
      <c r="B3459" s="108" t="s">
        <v>967</v>
      </c>
      <c r="C3459" s="108" t="s">
        <v>13753</v>
      </c>
      <c r="D3459" s="108" t="s">
        <v>1880</v>
      </c>
      <c r="E3459" s="108" t="s">
        <v>970</v>
      </c>
      <c r="F3459" s="108" t="s">
        <v>14494</v>
      </c>
      <c r="G3459" s="108" t="s">
        <v>14495</v>
      </c>
      <c r="H3459" s="108" t="s">
        <v>13832</v>
      </c>
    </row>
    <row r="3460" spans="1:8" x14ac:dyDescent="0.3">
      <c r="A3460" s="108" t="s">
        <v>14496</v>
      </c>
      <c r="B3460" s="108" t="s">
        <v>967</v>
      </c>
      <c r="C3460" s="108" t="s">
        <v>13753</v>
      </c>
      <c r="D3460" s="108" t="s">
        <v>1880</v>
      </c>
      <c r="E3460" s="108" t="s">
        <v>970</v>
      </c>
      <c r="F3460" s="108" t="s">
        <v>14497</v>
      </c>
      <c r="G3460" s="108" t="s">
        <v>14498</v>
      </c>
      <c r="H3460" s="108" t="s">
        <v>14499</v>
      </c>
    </row>
    <row r="3461" spans="1:8" x14ac:dyDescent="0.3">
      <c r="A3461" s="108" t="s">
        <v>14500</v>
      </c>
      <c r="B3461" s="108" t="s">
        <v>967</v>
      </c>
      <c r="C3461" s="108" t="s">
        <v>13753</v>
      </c>
      <c r="D3461" s="108" t="s">
        <v>1880</v>
      </c>
      <c r="E3461" s="108" t="s">
        <v>970</v>
      </c>
      <c r="F3461" s="108" t="s">
        <v>14501</v>
      </c>
      <c r="G3461" s="108" t="s">
        <v>14502</v>
      </c>
      <c r="H3461" s="108" t="s">
        <v>14503</v>
      </c>
    </row>
    <row r="3462" spans="1:8" x14ac:dyDescent="0.3">
      <c r="A3462" s="108" t="s">
        <v>14504</v>
      </c>
      <c r="B3462" s="108" t="s">
        <v>967</v>
      </c>
      <c r="C3462" s="108" t="s">
        <v>13753</v>
      </c>
      <c r="D3462" s="108" t="s">
        <v>1880</v>
      </c>
      <c r="E3462" s="108" t="s">
        <v>970</v>
      </c>
      <c r="F3462" s="108" t="s">
        <v>14505</v>
      </c>
      <c r="G3462" s="108" t="s">
        <v>14506</v>
      </c>
      <c r="H3462" s="108" t="s">
        <v>14507</v>
      </c>
    </row>
    <row r="3463" spans="1:8" x14ac:dyDescent="0.3">
      <c r="A3463" s="108" t="s">
        <v>14508</v>
      </c>
      <c r="B3463" s="108" t="s">
        <v>967</v>
      </c>
      <c r="C3463" s="108" t="s">
        <v>13753</v>
      </c>
      <c r="D3463" s="108" t="s">
        <v>1880</v>
      </c>
      <c r="E3463" s="108" t="s">
        <v>970</v>
      </c>
      <c r="F3463" s="108" t="s">
        <v>14509</v>
      </c>
      <c r="G3463" s="108" t="s">
        <v>14510</v>
      </c>
      <c r="H3463" s="108" t="s">
        <v>14511</v>
      </c>
    </row>
    <row r="3464" spans="1:8" x14ac:dyDescent="0.3">
      <c r="A3464" s="108" t="s">
        <v>14512</v>
      </c>
      <c r="B3464" s="108" t="s">
        <v>967</v>
      </c>
      <c r="C3464" s="108" t="s">
        <v>13753</v>
      </c>
      <c r="D3464" s="108" t="s">
        <v>1880</v>
      </c>
      <c r="E3464" s="108" t="s">
        <v>970</v>
      </c>
      <c r="F3464" s="108" t="s">
        <v>14513</v>
      </c>
      <c r="G3464" s="108" t="s">
        <v>14514</v>
      </c>
      <c r="H3464" s="108" t="s">
        <v>14064</v>
      </c>
    </row>
    <row r="3465" spans="1:8" x14ac:dyDescent="0.3">
      <c r="A3465" s="108" t="s">
        <v>14515</v>
      </c>
      <c r="B3465" s="108" t="s">
        <v>967</v>
      </c>
      <c r="C3465" s="108" t="s">
        <v>13753</v>
      </c>
      <c r="D3465" s="108" t="s">
        <v>1880</v>
      </c>
      <c r="E3465" s="108" t="s">
        <v>970</v>
      </c>
      <c r="F3465" s="108" t="s">
        <v>14516</v>
      </c>
      <c r="G3465" s="108" t="s">
        <v>14517</v>
      </c>
      <c r="H3465" s="108" t="s">
        <v>14518</v>
      </c>
    </row>
    <row r="3466" spans="1:8" x14ac:dyDescent="0.3">
      <c r="A3466" s="108" t="s">
        <v>14519</v>
      </c>
      <c r="B3466" s="108" t="s">
        <v>967</v>
      </c>
      <c r="C3466" s="108" t="s">
        <v>13753</v>
      </c>
      <c r="D3466" s="108" t="s">
        <v>1880</v>
      </c>
      <c r="E3466" s="108" t="s">
        <v>1123</v>
      </c>
      <c r="F3466" s="108" t="s">
        <v>14520</v>
      </c>
      <c r="G3466" s="108" t="s">
        <v>14521</v>
      </c>
      <c r="H3466" s="108" t="s">
        <v>14522</v>
      </c>
    </row>
    <row r="3467" spans="1:8" x14ac:dyDescent="0.3">
      <c r="A3467" s="108" t="s">
        <v>14523</v>
      </c>
      <c r="B3467" s="108" t="s">
        <v>967</v>
      </c>
      <c r="C3467" s="108" t="s">
        <v>13753</v>
      </c>
      <c r="D3467" s="108" t="s">
        <v>1880</v>
      </c>
      <c r="E3467" s="108" t="s">
        <v>970</v>
      </c>
      <c r="F3467" s="108" t="s">
        <v>14524</v>
      </c>
      <c r="G3467" s="108" t="s">
        <v>14525</v>
      </c>
      <c r="H3467" s="108" t="s">
        <v>14526</v>
      </c>
    </row>
    <row r="3468" spans="1:8" x14ac:dyDescent="0.3">
      <c r="A3468" s="108" t="s">
        <v>14527</v>
      </c>
      <c r="B3468" s="108" t="s">
        <v>967</v>
      </c>
      <c r="C3468" s="108" t="s">
        <v>13753</v>
      </c>
      <c r="D3468" s="108" t="s">
        <v>1880</v>
      </c>
      <c r="E3468" s="108" t="s">
        <v>970</v>
      </c>
      <c r="F3468" s="108" t="s">
        <v>14528</v>
      </c>
      <c r="G3468" s="108" t="s">
        <v>14529</v>
      </c>
      <c r="H3468" s="108" t="s">
        <v>13768</v>
      </c>
    </row>
    <row r="3469" spans="1:8" x14ac:dyDescent="0.3">
      <c r="A3469" s="108" t="s">
        <v>14530</v>
      </c>
      <c r="B3469" s="108" t="s">
        <v>967</v>
      </c>
      <c r="C3469" s="108" t="s">
        <v>13753</v>
      </c>
      <c r="D3469" s="108" t="s">
        <v>1880</v>
      </c>
      <c r="E3469" s="108" t="s">
        <v>970</v>
      </c>
      <c r="F3469" s="108" t="s">
        <v>14531</v>
      </c>
      <c r="G3469" s="108" t="s">
        <v>14532</v>
      </c>
      <c r="H3469" s="108" t="s">
        <v>14533</v>
      </c>
    </row>
    <row r="3470" spans="1:8" x14ac:dyDescent="0.3">
      <c r="A3470" s="108" t="s">
        <v>14534</v>
      </c>
      <c r="B3470" s="108" t="s">
        <v>967</v>
      </c>
      <c r="C3470" s="108" t="s">
        <v>13753</v>
      </c>
      <c r="D3470" s="108" t="s">
        <v>1880</v>
      </c>
      <c r="E3470" s="108" t="s">
        <v>970</v>
      </c>
      <c r="F3470" s="108" t="s">
        <v>14535</v>
      </c>
      <c r="G3470" s="108" t="s">
        <v>14536</v>
      </c>
      <c r="H3470" s="108" t="s">
        <v>14537</v>
      </c>
    </row>
    <row r="3471" spans="1:8" x14ac:dyDescent="0.3">
      <c r="A3471" s="108" t="s">
        <v>14538</v>
      </c>
      <c r="B3471" s="108" t="s">
        <v>967</v>
      </c>
      <c r="C3471" s="108" t="s">
        <v>13753</v>
      </c>
      <c r="D3471" s="108" t="s">
        <v>1880</v>
      </c>
      <c r="E3471" s="108" t="s">
        <v>970</v>
      </c>
      <c r="F3471" s="108" t="s">
        <v>14539</v>
      </c>
      <c r="G3471" s="108" t="s">
        <v>14540</v>
      </c>
      <c r="H3471" s="108" t="s">
        <v>14541</v>
      </c>
    </row>
    <row r="3472" spans="1:8" x14ac:dyDescent="0.3">
      <c r="A3472" s="108" t="s">
        <v>14542</v>
      </c>
      <c r="B3472" s="108" t="s">
        <v>967</v>
      </c>
      <c r="C3472" s="108" t="s">
        <v>13753</v>
      </c>
      <c r="D3472" s="108" t="s">
        <v>1880</v>
      </c>
      <c r="E3472" s="108" t="s">
        <v>970</v>
      </c>
      <c r="F3472" s="108" t="s">
        <v>14543</v>
      </c>
      <c r="G3472" s="108" t="s">
        <v>14544</v>
      </c>
      <c r="H3472" s="108" t="s">
        <v>14545</v>
      </c>
    </row>
    <row r="3473" spans="1:8" x14ac:dyDescent="0.3">
      <c r="A3473" s="108" t="s">
        <v>14546</v>
      </c>
      <c r="B3473" s="108" t="s">
        <v>967</v>
      </c>
      <c r="C3473" s="108" t="s">
        <v>13753</v>
      </c>
      <c r="D3473" s="108" t="s">
        <v>1880</v>
      </c>
      <c r="E3473" s="108" t="s">
        <v>970</v>
      </c>
      <c r="F3473" s="108" t="s">
        <v>14547</v>
      </c>
      <c r="G3473" s="108" t="s">
        <v>14548</v>
      </c>
      <c r="H3473" s="108" t="s">
        <v>14549</v>
      </c>
    </row>
    <row r="3474" spans="1:8" x14ac:dyDescent="0.3">
      <c r="A3474" s="108" t="s">
        <v>14550</v>
      </c>
      <c r="B3474" s="108" t="s">
        <v>967</v>
      </c>
      <c r="C3474" s="108" t="s">
        <v>13753</v>
      </c>
      <c r="D3474" s="108" t="s">
        <v>1880</v>
      </c>
      <c r="E3474" s="108" t="s">
        <v>970</v>
      </c>
      <c r="F3474" s="108" t="s">
        <v>14551</v>
      </c>
      <c r="G3474" s="108" t="s">
        <v>14552</v>
      </c>
      <c r="H3474" s="108" t="s">
        <v>14553</v>
      </c>
    </row>
    <row r="3475" spans="1:8" x14ac:dyDescent="0.3">
      <c r="A3475" s="108" t="s">
        <v>14554</v>
      </c>
      <c r="B3475" s="108" t="s">
        <v>967</v>
      </c>
      <c r="C3475" s="108" t="s">
        <v>13753</v>
      </c>
      <c r="D3475" s="108" t="s">
        <v>1880</v>
      </c>
      <c r="E3475" s="108" t="s">
        <v>970</v>
      </c>
      <c r="F3475" s="108" t="s">
        <v>14555</v>
      </c>
      <c r="G3475" s="108" t="s">
        <v>14556</v>
      </c>
      <c r="H3475" s="108" t="s">
        <v>14557</v>
      </c>
    </row>
    <row r="3476" spans="1:8" x14ac:dyDescent="0.3">
      <c r="A3476" s="108" t="s">
        <v>14558</v>
      </c>
      <c r="B3476" s="108" t="s">
        <v>967</v>
      </c>
      <c r="C3476" s="108" t="s">
        <v>13753</v>
      </c>
      <c r="D3476" s="108" t="s">
        <v>1880</v>
      </c>
      <c r="E3476" s="108" t="s">
        <v>970</v>
      </c>
      <c r="F3476" s="108" t="s">
        <v>14559</v>
      </c>
      <c r="G3476" s="108" t="s">
        <v>14560</v>
      </c>
      <c r="H3476" s="108" t="s">
        <v>14561</v>
      </c>
    </row>
    <row r="3477" spans="1:8" x14ac:dyDescent="0.3">
      <c r="A3477" s="108" t="s">
        <v>14562</v>
      </c>
      <c r="B3477" s="108" t="s">
        <v>967</v>
      </c>
      <c r="C3477" s="108" t="s">
        <v>13753</v>
      </c>
      <c r="D3477" s="108" t="s">
        <v>1880</v>
      </c>
      <c r="E3477" s="108" t="s">
        <v>970</v>
      </c>
      <c r="F3477" s="108" t="s">
        <v>14563</v>
      </c>
      <c r="G3477" s="108" t="s">
        <v>14564</v>
      </c>
      <c r="H3477" s="108" t="s">
        <v>14565</v>
      </c>
    </row>
    <row r="3478" spans="1:8" x14ac:dyDescent="0.3">
      <c r="A3478" s="108" t="s">
        <v>14566</v>
      </c>
      <c r="B3478" s="108" t="s">
        <v>967</v>
      </c>
      <c r="C3478" s="108" t="s">
        <v>13753</v>
      </c>
      <c r="D3478" s="108" t="s">
        <v>1880</v>
      </c>
      <c r="E3478" s="108" t="s">
        <v>970</v>
      </c>
      <c r="F3478" s="108" t="s">
        <v>14567</v>
      </c>
      <c r="G3478" s="108" t="s">
        <v>14568</v>
      </c>
      <c r="H3478" s="108" t="s">
        <v>14569</v>
      </c>
    </row>
    <row r="3479" spans="1:8" x14ac:dyDescent="0.3">
      <c r="A3479" s="108" t="s">
        <v>14570</v>
      </c>
      <c r="B3479" s="108" t="s">
        <v>967</v>
      </c>
      <c r="C3479" s="108" t="s">
        <v>13753</v>
      </c>
      <c r="D3479" s="108" t="s">
        <v>1880</v>
      </c>
      <c r="E3479" s="108" t="s">
        <v>970</v>
      </c>
      <c r="F3479" s="108" t="s">
        <v>14571</v>
      </c>
      <c r="G3479" s="108" t="s">
        <v>14572</v>
      </c>
      <c r="H3479" s="108" t="s">
        <v>14573</v>
      </c>
    </row>
    <row r="3480" spans="1:8" x14ac:dyDescent="0.3">
      <c r="A3480" s="108" t="s">
        <v>14574</v>
      </c>
      <c r="B3480" s="108" t="s">
        <v>967</v>
      </c>
      <c r="C3480" s="108" t="s">
        <v>13753</v>
      </c>
      <c r="D3480" s="108" t="s">
        <v>1880</v>
      </c>
      <c r="E3480" s="108" t="s">
        <v>970</v>
      </c>
      <c r="F3480" s="108" t="s">
        <v>14575</v>
      </c>
      <c r="G3480" s="108" t="s">
        <v>14576</v>
      </c>
      <c r="H3480" s="108" t="s">
        <v>14577</v>
      </c>
    </row>
    <row r="3481" spans="1:8" x14ac:dyDescent="0.3">
      <c r="A3481" s="108" t="s">
        <v>14578</v>
      </c>
      <c r="B3481" s="108" t="s">
        <v>967</v>
      </c>
      <c r="C3481" s="108" t="s">
        <v>13753</v>
      </c>
      <c r="D3481" s="108" t="s">
        <v>1880</v>
      </c>
      <c r="E3481" s="108" t="s">
        <v>970</v>
      </c>
      <c r="F3481" s="108" t="s">
        <v>14579</v>
      </c>
      <c r="G3481" s="108" t="s">
        <v>14580</v>
      </c>
      <c r="H3481" s="108" t="s">
        <v>14581</v>
      </c>
    </row>
    <row r="3482" spans="1:8" x14ac:dyDescent="0.3">
      <c r="A3482" s="108" t="s">
        <v>14582</v>
      </c>
      <c r="B3482" s="108" t="s">
        <v>967</v>
      </c>
      <c r="C3482" s="108" t="s">
        <v>13753</v>
      </c>
      <c r="D3482" s="108" t="s">
        <v>1880</v>
      </c>
      <c r="E3482" s="108" t="s">
        <v>970</v>
      </c>
      <c r="F3482" s="108" t="s">
        <v>14583</v>
      </c>
      <c r="G3482" s="108" t="s">
        <v>14584</v>
      </c>
      <c r="H3482" s="108" t="s">
        <v>14585</v>
      </c>
    </row>
    <row r="3483" spans="1:8" x14ac:dyDescent="0.3">
      <c r="A3483" s="108" t="s">
        <v>14586</v>
      </c>
      <c r="B3483" s="108" t="s">
        <v>967</v>
      </c>
      <c r="C3483" s="108" t="s">
        <v>13753</v>
      </c>
      <c r="D3483" s="108" t="s">
        <v>1880</v>
      </c>
      <c r="E3483" s="108" t="s">
        <v>970</v>
      </c>
      <c r="F3483" s="108" t="s">
        <v>14587</v>
      </c>
      <c r="G3483" s="108" t="s">
        <v>14588</v>
      </c>
      <c r="H3483" s="108" t="s">
        <v>14589</v>
      </c>
    </row>
    <row r="3484" spans="1:8" x14ac:dyDescent="0.3">
      <c r="A3484" s="108" t="s">
        <v>14590</v>
      </c>
      <c r="B3484" s="108" t="s">
        <v>967</v>
      </c>
      <c r="C3484" s="108" t="s">
        <v>13753</v>
      </c>
      <c r="D3484" s="108" t="s">
        <v>1880</v>
      </c>
      <c r="E3484" s="108" t="s">
        <v>970</v>
      </c>
      <c r="F3484" s="108" t="s">
        <v>14591</v>
      </c>
      <c r="G3484" s="108" t="s">
        <v>14592</v>
      </c>
      <c r="H3484" s="108" t="s">
        <v>14593</v>
      </c>
    </row>
    <row r="3485" spans="1:8" x14ac:dyDescent="0.3">
      <c r="A3485" s="108" t="s">
        <v>14594</v>
      </c>
      <c r="B3485" s="108" t="s">
        <v>967</v>
      </c>
      <c r="C3485" s="108" t="s">
        <v>13753</v>
      </c>
      <c r="D3485" s="108" t="s">
        <v>1880</v>
      </c>
      <c r="E3485" s="108" t="s">
        <v>970</v>
      </c>
      <c r="F3485" s="108" t="s">
        <v>14595</v>
      </c>
      <c r="G3485" s="108" t="s">
        <v>14596</v>
      </c>
      <c r="H3485" s="108" t="s">
        <v>14597</v>
      </c>
    </row>
    <row r="3486" spans="1:8" x14ac:dyDescent="0.3">
      <c r="A3486" s="108" t="s">
        <v>14598</v>
      </c>
      <c r="B3486" s="108" t="s">
        <v>967</v>
      </c>
      <c r="C3486" s="108" t="s">
        <v>13753</v>
      </c>
      <c r="D3486" s="108" t="s">
        <v>1880</v>
      </c>
      <c r="E3486" s="108" t="s">
        <v>970</v>
      </c>
      <c r="F3486" s="108" t="s">
        <v>14599</v>
      </c>
      <c r="G3486" s="108" t="s">
        <v>14600</v>
      </c>
      <c r="H3486" s="108" t="s">
        <v>14593</v>
      </c>
    </row>
    <row r="3487" spans="1:8" x14ac:dyDescent="0.3">
      <c r="A3487" s="108" t="s">
        <v>14601</v>
      </c>
      <c r="B3487" s="108" t="s">
        <v>967</v>
      </c>
      <c r="C3487" s="108" t="s">
        <v>13753</v>
      </c>
      <c r="D3487" s="108" t="s">
        <v>1880</v>
      </c>
      <c r="E3487" s="108" t="s">
        <v>970</v>
      </c>
      <c r="F3487" s="108" t="s">
        <v>14602</v>
      </c>
      <c r="G3487" s="108" t="s">
        <v>14603</v>
      </c>
      <c r="H3487" s="108" t="s">
        <v>14604</v>
      </c>
    </row>
    <row r="3488" spans="1:8" x14ac:dyDescent="0.3">
      <c r="A3488" s="108" t="s">
        <v>14605</v>
      </c>
      <c r="B3488" s="108" t="s">
        <v>967</v>
      </c>
      <c r="C3488" s="108" t="s">
        <v>13753</v>
      </c>
      <c r="D3488" s="108" t="s">
        <v>1880</v>
      </c>
      <c r="E3488" s="108" t="s">
        <v>970</v>
      </c>
      <c r="F3488" s="108" t="s">
        <v>14606</v>
      </c>
      <c r="G3488" s="108" t="s">
        <v>14607</v>
      </c>
      <c r="H3488" s="108" t="s">
        <v>14608</v>
      </c>
    </row>
    <row r="3489" spans="1:8" x14ac:dyDescent="0.3">
      <c r="A3489" s="108" t="s">
        <v>14609</v>
      </c>
      <c r="B3489" s="108" t="s">
        <v>967</v>
      </c>
      <c r="C3489" s="108" t="s">
        <v>13753</v>
      </c>
      <c r="D3489" s="108" t="s">
        <v>1880</v>
      </c>
      <c r="E3489" s="108" t="s">
        <v>970</v>
      </c>
      <c r="F3489" s="108" t="s">
        <v>14610</v>
      </c>
      <c r="G3489" s="108" t="s">
        <v>14611</v>
      </c>
      <c r="H3489" s="108" t="s">
        <v>14612</v>
      </c>
    </row>
    <row r="3490" spans="1:8" x14ac:dyDescent="0.3">
      <c r="A3490" s="108" t="s">
        <v>14613</v>
      </c>
      <c r="B3490" s="108" t="s">
        <v>967</v>
      </c>
      <c r="C3490" s="108" t="s">
        <v>13753</v>
      </c>
      <c r="D3490" s="108" t="s">
        <v>1880</v>
      </c>
      <c r="E3490" s="108" t="s">
        <v>970</v>
      </c>
      <c r="F3490" s="108" t="s">
        <v>14614</v>
      </c>
      <c r="G3490" s="108" t="s">
        <v>14615</v>
      </c>
      <c r="H3490" s="108" t="s">
        <v>14616</v>
      </c>
    </row>
    <row r="3491" spans="1:8" x14ac:dyDescent="0.3">
      <c r="A3491" s="108" t="s">
        <v>14617</v>
      </c>
      <c r="B3491" s="108" t="s">
        <v>967</v>
      </c>
      <c r="C3491" s="108" t="s">
        <v>13753</v>
      </c>
      <c r="D3491" s="108" t="s">
        <v>1880</v>
      </c>
      <c r="E3491" s="108" t="s">
        <v>970</v>
      </c>
      <c r="F3491" s="108" t="s">
        <v>14618</v>
      </c>
      <c r="G3491" s="108" t="s">
        <v>14619</v>
      </c>
      <c r="H3491" s="108" t="s">
        <v>14620</v>
      </c>
    </row>
    <row r="3492" spans="1:8" x14ac:dyDescent="0.3">
      <c r="A3492" s="108" t="s">
        <v>14621</v>
      </c>
      <c r="B3492" s="108" t="s">
        <v>967</v>
      </c>
      <c r="C3492" s="108" t="s">
        <v>13753</v>
      </c>
      <c r="D3492" s="108" t="s">
        <v>1880</v>
      </c>
      <c r="E3492" s="108" t="s">
        <v>970</v>
      </c>
      <c r="F3492" s="108" t="s">
        <v>14622</v>
      </c>
      <c r="G3492" s="108" t="s">
        <v>14623</v>
      </c>
      <c r="H3492" s="108" t="s">
        <v>14624</v>
      </c>
    </row>
    <row r="3493" spans="1:8" x14ac:dyDescent="0.3">
      <c r="A3493" s="108" t="s">
        <v>14625</v>
      </c>
      <c r="B3493" s="108" t="s">
        <v>967</v>
      </c>
      <c r="C3493" s="108" t="s">
        <v>13753</v>
      </c>
      <c r="D3493" s="108" t="s">
        <v>1880</v>
      </c>
      <c r="E3493" s="108" t="s">
        <v>970</v>
      </c>
      <c r="F3493" s="108" t="s">
        <v>14626</v>
      </c>
      <c r="G3493" s="108" t="s">
        <v>14627</v>
      </c>
      <c r="H3493" s="108" t="s">
        <v>13944</v>
      </c>
    </row>
    <row r="3494" spans="1:8" x14ac:dyDescent="0.3">
      <c r="A3494" s="108" t="s">
        <v>14628</v>
      </c>
      <c r="B3494" s="108" t="s">
        <v>967</v>
      </c>
      <c r="C3494" s="108" t="s">
        <v>13753</v>
      </c>
      <c r="D3494" s="108" t="s">
        <v>1880</v>
      </c>
      <c r="E3494" s="108" t="s">
        <v>970</v>
      </c>
      <c r="F3494" s="108" t="s">
        <v>14629</v>
      </c>
      <c r="G3494" s="108" t="s">
        <v>14630</v>
      </c>
      <c r="H3494" s="108" t="s">
        <v>14631</v>
      </c>
    </row>
    <row r="3495" spans="1:8" x14ac:dyDescent="0.3">
      <c r="A3495" s="108" t="s">
        <v>14632</v>
      </c>
      <c r="B3495" s="108" t="s">
        <v>967</v>
      </c>
      <c r="C3495" s="108" t="s">
        <v>13753</v>
      </c>
      <c r="D3495" s="108" t="s">
        <v>1880</v>
      </c>
      <c r="E3495" s="108" t="s">
        <v>970</v>
      </c>
      <c r="F3495" s="108" t="s">
        <v>14633</v>
      </c>
      <c r="G3495" s="108" t="s">
        <v>14634</v>
      </c>
      <c r="H3495" s="108" t="s">
        <v>14635</v>
      </c>
    </row>
    <row r="3496" spans="1:8" x14ac:dyDescent="0.3">
      <c r="A3496" s="108" t="s">
        <v>14636</v>
      </c>
      <c r="B3496" s="108" t="s">
        <v>967</v>
      </c>
      <c r="C3496" s="108" t="s">
        <v>13753</v>
      </c>
      <c r="D3496" s="108" t="s">
        <v>1880</v>
      </c>
      <c r="E3496" s="108" t="s">
        <v>970</v>
      </c>
      <c r="F3496" s="108" t="s">
        <v>14637</v>
      </c>
      <c r="G3496" s="108" t="s">
        <v>14638</v>
      </c>
      <c r="H3496" s="108" t="s">
        <v>14639</v>
      </c>
    </row>
    <row r="3497" spans="1:8" x14ac:dyDescent="0.3">
      <c r="A3497" s="108" t="s">
        <v>14640</v>
      </c>
      <c r="B3497" s="108" t="s">
        <v>967</v>
      </c>
      <c r="C3497" s="108" t="s">
        <v>13753</v>
      </c>
      <c r="D3497" s="108" t="s">
        <v>1880</v>
      </c>
      <c r="E3497" s="108" t="s">
        <v>970</v>
      </c>
      <c r="F3497" s="108" t="s">
        <v>14641</v>
      </c>
      <c r="G3497" s="108" t="s">
        <v>14642</v>
      </c>
      <c r="H3497" s="108" t="s">
        <v>14643</v>
      </c>
    </row>
    <row r="3498" spans="1:8" x14ac:dyDescent="0.3">
      <c r="A3498" s="108" t="s">
        <v>14644</v>
      </c>
      <c r="B3498" s="108" t="s">
        <v>967</v>
      </c>
      <c r="C3498" s="108" t="s">
        <v>13753</v>
      </c>
      <c r="D3498" s="108" t="s">
        <v>1880</v>
      </c>
      <c r="E3498" s="108" t="s">
        <v>970</v>
      </c>
      <c r="F3498" s="108" t="s">
        <v>14645</v>
      </c>
      <c r="G3498" s="108" t="s">
        <v>14646</v>
      </c>
      <c r="H3498" s="108" t="s">
        <v>14647</v>
      </c>
    </row>
    <row r="3499" spans="1:8" x14ac:dyDescent="0.3">
      <c r="A3499" s="108" t="s">
        <v>14648</v>
      </c>
      <c r="B3499" s="108" t="s">
        <v>967</v>
      </c>
      <c r="C3499" s="108" t="s">
        <v>13753</v>
      </c>
      <c r="D3499" s="108" t="s">
        <v>1880</v>
      </c>
      <c r="E3499" s="108" t="s">
        <v>970</v>
      </c>
      <c r="F3499" s="108" t="s">
        <v>14649</v>
      </c>
      <c r="G3499" s="108" t="s">
        <v>14650</v>
      </c>
      <c r="H3499" s="108" t="s">
        <v>14651</v>
      </c>
    </row>
    <row r="3500" spans="1:8" x14ac:dyDescent="0.3">
      <c r="A3500" s="108" t="s">
        <v>14652</v>
      </c>
      <c r="B3500" s="108" t="s">
        <v>967</v>
      </c>
      <c r="C3500" s="108" t="s">
        <v>13753</v>
      </c>
      <c r="D3500" s="108" t="s">
        <v>1880</v>
      </c>
      <c r="E3500" s="108" t="s">
        <v>970</v>
      </c>
      <c r="F3500" s="108" t="s">
        <v>14653</v>
      </c>
      <c r="G3500" s="108" t="s">
        <v>14654</v>
      </c>
      <c r="H3500" s="108" t="s">
        <v>14655</v>
      </c>
    </row>
    <row r="3501" spans="1:8" x14ac:dyDescent="0.3">
      <c r="A3501" s="108" t="s">
        <v>14656</v>
      </c>
      <c r="B3501" s="108" t="s">
        <v>967</v>
      </c>
      <c r="C3501" s="108" t="s">
        <v>13753</v>
      </c>
      <c r="D3501" s="108" t="s">
        <v>1880</v>
      </c>
      <c r="E3501" s="108" t="s">
        <v>970</v>
      </c>
      <c r="F3501" s="108" t="s">
        <v>14657</v>
      </c>
      <c r="G3501" s="108" t="s">
        <v>14658</v>
      </c>
      <c r="H3501" s="108" t="s">
        <v>14659</v>
      </c>
    </row>
    <row r="3502" spans="1:8" x14ac:dyDescent="0.3">
      <c r="A3502" s="108" t="s">
        <v>14660</v>
      </c>
      <c r="B3502" s="108" t="s">
        <v>967</v>
      </c>
      <c r="C3502" s="108" t="s">
        <v>13753</v>
      </c>
      <c r="D3502" s="108" t="s">
        <v>1880</v>
      </c>
      <c r="E3502" s="108" t="s">
        <v>970</v>
      </c>
      <c r="F3502" s="108" t="s">
        <v>14661</v>
      </c>
      <c r="G3502" s="108" t="s">
        <v>14662</v>
      </c>
      <c r="H3502" s="108" t="s">
        <v>14663</v>
      </c>
    </row>
    <row r="3503" spans="1:8" x14ac:dyDescent="0.3">
      <c r="A3503" s="108" t="s">
        <v>14664</v>
      </c>
      <c r="B3503" s="108" t="s">
        <v>967</v>
      </c>
      <c r="C3503" s="108" t="s">
        <v>13753</v>
      </c>
      <c r="D3503" s="108" t="s">
        <v>1880</v>
      </c>
      <c r="E3503" s="108" t="s">
        <v>970</v>
      </c>
      <c r="F3503" s="108" t="s">
        <v>14665</v>
      </c>
      <c r="G3503" s="108" t="s">
        <v>14666</v>
      </c>
      <c r="H3503" s="108" t="s">
        <v>14667</v>
      </c>
    </row>
    <row r="3504" spans="1:8" x14ac:dyDescent="0.3">
      <c r="A3504" s="108" t="s">
        <v>14668</v>
      </c>
      <c r="B3504" s="108" t="s">
        <v>967</v>
      </c>
      <c r="C3504" s="108" t="s">
        <v>13753</v>
      </c>
      <c r="D3504" s="108" t="s">
        <v>1880</v>
      </c>
      <c r="E3504" s="108" t="s">
        <v>970</v>
      </c>
      <c r="F3504" s="108" t="s">
        <v>14669</v>
      </c>
      <c r="G3504" s="108" t="s">
        <v>14491</v>
      </c>
      <c r="H3504" s="108" t="s">
        <v>14492</v>
      </c>
    </row>
    <row r="3505" spans="1:8" x14ac:dyDescent="0.3">
      <c r="A3505" s="108" t="s">
        <v>14670</v>
      </c>
      <c r="B3505" s="108" t="s">
        <v>967</v>
      </c>
      <c r="C3505" s="108" t="s">
        <v>13753</v>
      </c>
      <c r="D3505" s="108" t="s">
        <v>1880</v>
      </c>
      <c r="E3505" s="108" t="s">
        <v>970</v>
      </c>
      <c r="F3505" s="108" t="s">
        <v>14671</v>
      </c>
      <c r="G3505" s="108" t="s">
        <v>14672</v>
      </c>
      <c r="H3505" s="108" t="s">
        <v>14673</v>
      </c>
    </row>
    <row r="3506" spans="1:8" x14ac:dyDescent="0.3">
      <c r="A3506" s="108" t="s">
        <v>14674</v>
      </c>
      <c r="B3506" s="108" t="s">
        <v>967</v>
      </c>
      <c r="C3506" s="108" t="s">
        <v>13753</v>
      </c>
      <c r="D3506" s="108" t="s">
        <v>1880</v>
      </c>
      <c r="E3506" s="108" t="s">
        <v>970</v>
      </c>
      <c r="F3506" s="108" t="s">
        <v>14675</v>
      </c>
      <c r="G3506" s="108" t="s">
        <v>14676</v>
      </c>
      <c r="H3506" s="108" t="s">
        <v>14677</v>
      </c>
    </row>
    <row r="3507" spans="1:8" x14ac:dyDescent="0.3">
      <c r="A3507" s="108" t="s">
        <v>14678</v>
      </c>
      <c r="B3507" s="108" t="s">
        <v>967</v>
      </c>
      <c r="C3507" s="108" t="s">
        <v>13753</v>
      </c>
      <c r="D3507" s="108" t="s">
        <v>1880</v>
      </c>
      <c r="E3507" s="108" t="s">
        <v>970</v>
      </c>
      <c r="F3507" s="108" t="s">
        <v>14679</v>
      </c>
      <c r="G3507" s="108" t="s">
        <v>14680</v>
      </c>
      <c r="H3507" s="108" t="s">
        <v>14681</v>
      </c>
    </row>
    <row r="3508" spans="1:8" x14ac:dyDescent="0.3">
      <c r="A3508" s="108" t="s">
        <v>14682</v>
      </c>
      <c r="B3508" s="108" t="s">
        <v>967</v>
      </c>
      <c r="C3508" s="108" t="s">
        <v>13753</v>
      </c>
      <c r="D3508" s="108" t="s">
        <v>1880</v>
      </c>
      <c r="E3508" s="108" t="s">
        <v>970</v>
      </c>
      <c r="F3508" s="108" t="s">
        <v>14683</v>
      </c>
      <c r="G3508" s="108" t="s">
        <v>14684</v>
      </c>
      <c r="H3508" s="108" t="s">
        <v>14685</v>
      </c>
    </row>
    <row r="3509" spans="1:8" x14ac:dyDescent="0.3">
      <c r="A3509" s="108" t="s">
        <v>14686</v>
      </c>
      <c r="B3509" s="108" t="s">
        <v>967</v>
      </c>
      <c r="C3509" s="108" t="s">
        <v>13753</v>
      </c>
      <c r="D3509" s="108" t="s">
        <v>1880</v>
      </c>
      <c r="E3509" s="108" t="s">
        <v>970</v>
      </c>
      <c r="F3509" s="108" t="s">
        <v>14687</v>
      </c>
      <c r="G3509" s="108" t="s">
        <v>14688</v>
      </c>
      <c r="H3509" s="108" t="s">
        <v>14689</v>
      </c>
    </row>
    <row r="3510" spans="1:8" x14ac:dyDescent="0.3">
      <c r="A3510" s="108" t="s">
        <v>14690</v>
      </c>
      <c r="B3510" s="108" t="s">
        <v>967</v>
      </c>
      <c r="C3510" s="108" t="s">
        <v>13753</v>
      </c>
      <c r="D3510" s="108" t="s">
        <v>1880</v>
      </c>
      <c r="E3510" s="108" t="s">
        <v>970</v>
      </c>
      <c r="F3510" s="108" t="s">
        <v>14691</v>
      </c>
      <c r="G3510" s="108" t="s">
        <v>14692</v>
      </c>
      <c r="H3510" s="108" t="s">
        <v>14223</v>
      </c>
    </row>
    <row r="3511" spans="1:8" x14ac:dyDescent="0.3">
      <c r="A3511" s="108" t="s">
        <v>14693</v>
      </c>
      <c r="B3511" s="108" t="s">
        <v>967</v>
      </c>
      <c r="C3511" s="108" t="s">
        <v>13753</v>
      </c>
      <c r="D3511" s="108" t="s">
        <v>1880</v>
      </c>
      <c r="E3511" s="108" t="s">
        <v>970</v>
      </c>
      <c r="F3511" s="108" t="s">
        <v>14694</v>
      </c>
      <c r="G3511" s="108" t="s">
        <v>14695</v>
      </c>
      <c r="H3511" s="108" t="s">
        <v>14696</v>
      </c>
    </row>
    <row r="3512" spans="1:8" x14ac:dyDescent="0.3">
      <c r="A3512" s="108" t="s">
        <v>14697</v>
      </c>
      <c r="B3512" s="108" t="s">
        <v>967</v>
      </c>
      <c r="C3512" s="108" t="s">
        <v>13753</v>
      </c>
      <c r="D3512" s="108" t="s">
        <v>1880</v>
      </c>
      <c r="E3512" s="108" t="s">
        <v>970</v>
      </c>
      <c r="F3512" s="108" t="s">
        <v>14698</v>
      </c>
      <c r="G3512" s="108" t="s">
        <v>14699</v>
      </c>
      <c r="H3512" s="108" t="s">
        <v>14700</v>
      </c>
    </row>
    <row r="3513" spans="1:8" x14ac:dyDescent="0.3">
      <c r="A3513" s="108" t="s">
        <v>14701</v>
      </c>
      <c r="B3513" s="108" t="s">
        <v>967</v>
      </c>
      <c r="C3513" s="108" t="s">
        <v>13753</v>
      </c>
      <c r="D3513" s="108" t="s">
        <v>1880</v>
      </c>
      <c r="E3513" s="108" t="s">
        <v>970</v>
      </c>
      <c r="F3513" s="108" t="s">
        <v>14702</v>
      </c>
      <c r="G3513" s="108" t="s">
        <v>14703</v>
      </c>
      <c r="H3513" s="108" t="s">
        <v>14704</v>
      </c>
    </row>
    <row r="3514" spans="1:8" x14ac:dyDescent="0.3">
      <c r="A3514" s="108" t="s">
        <v>14705</v>
      </c>
      <c r="B3514" s="108" t="s">
        <v>967</v>
      </c>
      <c r="C3514" s="108" t="s">
        <v>13753</v>
      </c>
      <c r="D3514" s="108" t="s">
        <v>1880</v>
      </c>
      <c r="E3514" s="108" t="s">
        <v>970</v>
      </c>
      <c r="F3514" s="108" t="s">
        <v>14706</v>
      </c>
      <c r="G3514" s="108" t="s">
        <v>14707</v>
      </c>
      <c r="H3514" s="108" t="s">
        <v>14708</v>
      </c>
    </row>
    <row r="3515" spans="1:8" x14ac:dyDescent="0.3">
      <c r="A3515" s="108" t="s">
        <v>14709</v>
      </c>
      <c r="B3515" s="108" t="s">
        <v>967</v>
      </c>
      <c r="C3515" s="108" t="s">
        <v>13753</v>
      </c>
      <c r="D3515" s="108" t="s">
        <v>1880</v>
      </c>
      <c r="E3515" s="108" t="s">
        <v>970</v>
      </c>
      <c r="F3515" s="108" t="s">
        <v>14710</v>
      </c>
      <c r="G3515" s="108" t="s">
        <v>14711</v>
      </c>
      <c r="H3515" s="108" t="s">
        <v>13896</v>
      </c>
    </row>
    <row r="3516" spans="1:8" x14ac:dyDescent="0.3">
      <c r="A3516" s="108" t="s">
        <v>14712</v>
      </c>
      <c r="B3516" s="108" t="s">
        <v>967</v>
      </c>
      <c r="C3516" s="108" t="s">
        <v>13753</v>
      </c>
      <c r="D3516" s="108" t="s">
        <v>1880</v>
      </c>
      <c r="E3516" s="108" t="s">
        <v>970</v>
      </c>
      <c r="F3516" s="108" t="s">
        <v>14713</v>
      </c>
      <c r="G3516" s="108" t="s">
        <v>14714</v>
      </c>
      <c r="H3516" s="108" t="s">
        <v>14715</v>
      </c>
    </row>
    <row r="3517" spans="1:8" x14ac:dyDescent="0.3">
      <c r="A3517" s="108" t="s">
        <v>14716</v>
      </c>
      <c r="B3517" s="108" t="s">
        <v>967</v>
      </c>
      <c r="C3517" s="108" t="s">
        <v>13753</v>
      </c>
      <c r="D3517" s="108" t="s">
        <v>1880</v>
      </c>
      <c r="E3517" s="108" t="s">
        <v>970</v>
      </c>
      <c r="F3517" s="108" t="s">
        <v>14717</v>
      </c>
      <c r="G3517" s="108" t="s">
        <v>14718</v>
      </c>
      <c r="H3517" s="108" t="s">
        <v>14719</v>
      </c>
    </row>
    <row r="3518" spans="1:8" x14ac:dyDescent="0.3">
      <c r="A3518" s="108" t="s">
        <v>14720</v>
      </c>
      <c r="B3518" s="108" t="s">
        <v>967</v>
      </c>
      <c r="C3518" s="108" t="s">
        <v>13753</v>
      </c>
      <c r="D3518" s="108" t="s">
        <v>1880</v>
      </c>
      <c r="E3518" s="108" t="s">
        <v>970</v>
      </c>
      <c r="F3518" s="108" t="s">
        <v>14721</v>
      </c>
      <c r="G3518" s="108" t="s">
        <v>14722</v>
      </c>
      <c r="H3518" s="108" t="s">
        <v>14723</v>
      </c>
    </row>
    <row r="3519" spans="1:8" x14ac:dyDescent="0.3">
      <c r="A3519" s="108" t="s">
        <v>14724</v>
      </c>
      <c r="B3519" s="108" t="s">
        <v>967</v>
      </c>
      <c r="C3519" s="108" t="s">
        <v>13753</v>
      </c>
      <c r="D3519" s="108" t="s">
        <v>1880</v>
      </c>
      <c r="E3519" s="108" t="s">
        <v>970</v>
      </c>
      <c r="F3519" s="108" t="s">
        <v>14725</v>
      </c>
      <c r="G3519" s="108" t="s">
        <v>14726</v>
      </c>
      <c r="H3519" s="108" t="s">
        <v>14727</v>
      </c>
    </row>
    <row r="3520" spans="1:8" x14ac:dyDescent="0.3">
      <c r="A3520" s="108" t="s">
        <v>14728</v>
      </c>
      <c r="B3520" s="108" t="s">
        <v>967</v>
      </c>
      <c r="C3520" s="108" t="s">
        <v>13753</v>
      </c>
      <c r="D3520" s="108" t="s">
        <v>1880</v>
      </c>
      <c r="E3520" s="108" t="s">
        <v>970</v>
      </c>
      <c r="F3520" s="108" t="s">
        <v>14729</v>
      </c>
      <c r="G3520" s="108" t="s">
        <v>14730</v>
      </c>
      <c r="H3520" s="108" t="s">
        <v>14731</v>
      </c>
    </row>
    <row r="3521" spans="1:8" x14ac:dyDescent="0.3">
      <c r="A3521" s="108" t="s">
        <v>14732</v>
      </c>
      <c r="B3521" s="108" t="s">
        <v>967</v>
      </c>
      <c r="C3521" s="108" t="s">
        <v>13753</v>
      </c>
      <c r="D3521" s="108" t="s">
        <v>1880</v>
      </c>
      <c r="E3521" s="108" t="s">
        <v>970</v>
      </c>
      <c r="F3521" s="108" t="s">
        <v>14733</v>
      </c>
      <c r="G3521" s="108" t="s">
        <v>14734</v>
      </c>
      <c r="H3521" s="108" t="s">
        <v>14735</v>
      </c>
    </row>
    <row r="3522" spans="1:8" x14ac:dyDescent="0.3">
      <c r="A3522" s="108" t="s">
        <v>14736</v>
      </c>
      <c r="B3522" s="108" t="s">
        <v>967</v>
      </c>
      <c r="C3522" s="108" t="s">
        <v>13753</v>
      </c>
      <c r="D3522" s="108" t="s">
        <v>1880</v>
      </c>
      <c r="E3522" s="108" t="s">
        <v>970</v>
      </c>
      <c r="F3522" s="108" t="s">
        <v>14737</v>
      </c>
      <c r="G3522" s="108" t="s">
        <v>14738</v>
      </c>
      <c r="H3522" s="108" t="s">
        <v>14739</v>
      </c>
    </row>
    <row r="3523" spans="1:8" x14ac:dyDescent="0.3">
      <c r="A3523" s="108" t="s">
        <v>14740</v>
      </c>
      <c r="B3523" s="108" t="s">
        <v>967</v>
      </c>
      <c r="C3523" s="108" t="s">
        <v>13753</v>
      </c>
      <c r="D3523" s="108" t="s">
        <v>1880</v>
      </c>
      <c r="E3523" s="108" t="s">
        <v>970</v>
      </c>
      <c r="F3523" s="108" t="s">
        <v>14741</v>
      </c>
      <c r="G3523" s="108" t="s">
        <v>14742</v>
      </c>
      <c r="H3523" s="108" t="s">
        <v>14743</v>
      </c>
    </row>
    <row r="3524" spans="1:8" x14ac:dyDescent="0.3">
      <c r="A3524" s="108" t="s">
        <v>14744</v>
      </c>
      <c r="B3524" s="108" t="s">
        <v>967</v>
      </c>
      <c r="C3524" s="108" t="s">
        <v>13753</v>
      </c>
      <c r="D3524" s="108" t="s">
        <v>1880</v>
      </c>
      <c r="E3524" s="108" t="s">
        <v>970</v>
      </c>
      <c r="F3524" s="108" t="s">
        <v>14745</v>
      </c>
      <c r="G3524" s="108" t="s">
        <v>14746</v>
      </c>
      <c r="H3524" s="108" t="s">
        <v>14747</v>
      </c>
    </row>
    <row r="3525" spans="1:8" x14ac:dyDescent="0.3">
      <c r="A3525" s="108" t="s">
        <v>14748</v>
      </c>
      <c r="B3525" s="108" t="s">
        <v>967</v>
      </c>
      <c r="C3525" s="108" t="s">
        <v>13753</v>
      </c>
      <c r="D3525" s="108" t="s">
        <v>1880</v>
      </c>
      <c r="E3525" s="108" t="s">
        <v>970</v>
      </c>
      <c r="F3525" s="108" t="s">
        <v>14749</v>
      </c>
      <c r="G3525" s="108" t="s">
        <v>14750</v>
      </c>
      <c r="H3525" s="108" t="s">
        <v>14751</v>
      </c>
    </row>
    <row r="3526" spans="1:8" x14ac:dyDescent="0.3">
      <c r="A3526" s="108" t="s">
        <v>14752</v>
      </c>
      <c r="B3526" s="108" t="s">
        <v>967</v>
      </c>
      <c r="C3526" s="108" t="s">
        <v>13753</v>
      </c>
      <c r="D3526" s="108" t="s">
        <v>1880</v>
      </c>
      <c r="E3526" s="108" t="s">
        <v>970</v>
      </c>
      <c r="F3526" s="108" t="s">
        <v>14753</v>
      </c>
      <c r="G3526" s="108" t="s">
        <v>14754</v>
      </c>
      <c r="H3526" s="108" t="s">
        <v>14755</v>
      </c>
    </row>
    <row r="3527" spans="1:8" x14ac:dyDescent="0.3">
      <c r="A3527" s="108" t="s">
        <v>14756</v>
      </c>
      <c r="B3527" s="108" t="s">
        <v>967</v>
      </c>
      <c r="C3527" s="108" t="s">
        <v>13753</v>
      </c>
      <c r="D3527" s="108" t="s">
        <v>1880</v>
      </c>
      <c r="E3527" s="108" t="s">
        <v>970</v>
      </c>
      <c r="F3527" s="108" t="s">
        <v>14757</v>
      </c>
      <c r="G3527" s="108" t="s">
        <v>14758</v>
      </c>
      <c r="H3527" s="108" t="s">
        <v>14759</v>
      </c>
    </row>
    <row r="3528" spans="1:8" x14ac:dyDescent="0.3">
      <c r="A3528" s="108" t="s">
        <v>14760</v>
      </c>
      <c r="B3528" s="108" t="s">
        <v>967</v>
      </c>
      <c r="C3528" s="108" t="s">
        <v>13753</v>
      </c>
      <c r="D3528" s="108" t="s">
        <v>1880</v>
      </c>
      <c r="E3528" s="108" t="s">
        <v>970</v>
      </c>
      <c r="F3528" s="108" t="s">
        <v>14761</v>
      </c>
      <c r="G3528" s="108" t="s">
        <v>14762</v>
      </c>
      <c r="H3528" s="108" t="s">
        <v>14763</v>
      </c>
    </row>
    <row r="3529" spans="1:8" x14ac:dyDescent="0.3">
      <c r="A3529" s="108" t="s">
        <v>14764</v>
      </c>
      <c r="B3529" s="108" t="s">
        <v>967</v>
      </c>
      <c r="C3529" s="108" t="s">
        <v>13753</v>
      </c>
      <c r="D3529" s="108" t="s">
        <v>1880</v>
      </c>
      <c r="E3529" s="108" t="s">
        <v>1123</v>
      </c>
      <c r="F3529" s="108" t="s">
        <v>14765</v>
      </c>
      <c r="G3529" s="108" t="s">
        <v>14766</v>
      </c>
      <c r="H3529" s="108" t="s">
        <v>14767</v>
      </c>
    </row>
    <row r="3530" spans="1:8" x14ac:dyDescent="0.3">
      <c r="A3530" s="108" t="s">
        <v>14768</v>
      </c>
      <c r="B3530" s="108" t="s">
        <v>967</v>
      </c>
      <c r="C3530" s="108" t="s">
        <v>13753</v>
      </c>
      <c r="D3530" s="108" t="s">
        <v>1880</v>
      </c>
      <c r="E3530" s="108" t="s">
        <v>970</v>
      </c>
      <c r="F3530" s="108" t="s">
        <v>14769</v>
      </c>
      <c r="G3530" s="108" t="s">
        <v>14754</v>
      </c>
      <c r="H3530" s="108" t="s">
        <v>14755</v>
      </c>
    </row>
    <row r="3531" spans="1:8" x14ac:dyDescent="0.3">
      <c r="A3531" s="108" t="s">
        <v>14770</v>
      </c>
      <c r="B3531" s="108" t="s">
        <v>967</v>
      </c>
      <c r="C3531" s="108" t="s">
        <v>13753</v>
      </c>
      <c r="D3531" s="108" t="s">
        <v>1880</v>
      </c>
      <c r="E3531" s="108" t="s">
        <v>970</v>
      </c>
      <c r="F3531" s="108" t="s">
        <v>14771</v>
      </c>
      <c r="G3531" s="108" t="s">
        <v>14772</v>
      </c>
      <c r="H3531" s="108" t="s">
        <v>14773</v>
      </c>
    </row>
    <row r="3532" spans="1:8" x14ac:dyDescent="0.3">
      <c r="A3532" s="108" t="s">
        <v>14774</v>
      </c>
      <c r="B3532" s="108" t="s">
        <v>967</v>
      </c>
      <c r="C3532" s="108" t="s">
        <v>13753</v>
      </c>
      <c r="D3532" s="108" t="s">
        <v>1880</v>
      </c>
      <c r="E3532" s="108" t="s">
        <v>970</v>
      </c>
      <c r="F3532" s="108" t="s">
        <v>14775</v>
      </c>
      <c r="G3532" s="108" t="s">
        <v>14776</v>
      </c>
      <c r="H3532" s="108" t="s">
        <v>14777</v>
      </c>
    </row>
    <row r="3533" spans="1:8" x14ac:dyDescent="0.3">
      <c r="A3533" s="108" t="s">
        <v>14778</v>
      </c>
      <c r="B3533" s="108" t="s">
        <v>967</v>
      </c>
      <c r="C3533" s="108" t="s">
        <v>13753</v>
      </c>
      <c r="D3533" s="108" t="s">
        <v>1880</v>
      </c>
      <c r="E3533" s="108" t="s">
        <v>970</v>
      </c>
      <c r="F3533" s="108" t="s">
        <v>14779</v>
      </c>
      <c r="G3533" s="108" t="s">
        <v>14780</v>
      </c>
      <c r="H3533" s="108" t="s">
        <v>14781</v>
      </c>
    </row>
    <row r="3534" spans="1:8" x14ac:dyDescent="0.3">
      <c r="A3534" s="108" t="s">
        <v>14782</v>
      </c>
      <c r="B3534" s="108" t="s">
        <v>967</v>
      </c>
      <c r="C3534" s="108" t="s">
        <v>13753</v>
      </c>
      <c r="D3534" s="108" t="s">
        <v>1880</v>
      </c>
      <c r="E3534" s="108" t="s">
        <v>970</v>
      </c>
      <c r="F3534" s="108" t="s">
        <v>14783</v>
      </c>
      <c r="G3534" s="108" t="s">
        <v>14784</v>
      </c>
      <c r="H3534" s="108" t="s">
        <v>14430</v>
      </c>
    </row>
    <row r="3535" spans="1:8" x14ac:dyDescent="0.3">
      <c r="A3535" s="108" t="s">
        <v>14785</v>
      </c>
      <c r="B3535" s="108" t="s">
        <v>967</v>
      </c>
      <c r="C3535" s="108" t="s">
        <v>13753</v>
      </c>
      <c r="D3535" s="108" t="s">
        <v>1880</v>
      </c>
      <c r="E3535" s="108" t="s">
        <v>970</v>
      </c>
      <c r="F3535" s="108" t="s">
        <v>14786</v>
      </c>
      <c r="G3535" s="108" t="s">
        <v>14787</v>
      </c>
      <c r="H3535" s="108" t="s">
        <v>14788</v>
      </c>
    </row>
    <row r="3536" spans="1:8" x14ac:dyDescent="0.3">
      <c r="A3536" s="108" t="s">
        <v>14789</v>
      </c>
      <c r="B3536" s="108" t="s">
        <v>967</v>
      </c>
      <c r="C3536" s="108" t="s">
        <v>13753</v>
      </c>
      <c r="D3536" s="108" t="s">
        <v>1880</v>
      </c>
      <c r="E3536" s="108" t="s">
        <v>970</v>
      </c>
      <c r="F3536" s="108" t="s">
        <v>14790</v>
      </c>
      <c r="G3536" s="108" t="s">
        <v>14791</v>
      </c>
      <c r="H3536" s="108" t="s">
        <v>14792</v>
      </c>
    </row>
    <row r="3537" spans="1:8" x14ac:dyDescent="0.3">
      <c r="A3537" s="108" t="s">
        <v>14793</v>
      </c>
      <c r="B3537" s="108" t="s">
        <v>967</v>
      </c>
      <c r="C3537" s="108" t="s">
        <v>13753</v>
      </c>
      <c r="D3537" s="108" t="s">
        <v>1880</v>
      </c>
      <c r="E3537" s="108" t="s">
        <v>970</v>
      </c>
      <c r="F3537" s="108" t="s">
        <v>14794</v>
      </c>
      <c r="G3537" s="108" t="s">
        <v>14795</v>
      </c>
      <c r="H3537" s="108" t="s">
        <v>14796</v>
      </c>
    </row>
    <row r="3538" spans="1:8" x14ac:dyDescent="0.3">
      <c r="A3538" s="108" t="s">
        <v>14468</v>
      </c>
      <c r="B3538" s="108" t="s">
        <v>967</v>
      </c>
      <c r="C3538" s="108" t="s">
        <v>13753</v>
      </c>
      <c r="D3538" s="108" t="s">
        <v>1880</v>
      </c>
      <c r="E3538" s="108" t="s">
        <v>970</v>
      </c>
      <c r="F3538" s="108" t="s">
        <v>14466</v>
      </c>
      <c r="G3538" s="108" t="s">
        <v>14467</v>
      </c>
      <c r="H3538" s="108" t="s">
        <v>14353</v>
      </c>
    </row>
    <row r="3539" spans="1:8" x14ac:dyDescent="0.3">
      <c r="A3539" s="108" t="s">
        <v>14797</v>
      </c>
      <c r="B3539" s="108" t="s">
        <v>967</v>
      </c>
      <c r="C3539" s="108" t="s">
        <v>13753</v>
      </c>
      <c r="D3539" s="108" t="s">
        <v>1880</v>
      </c>
      <c r="E3539" s="108" t="s">
        <v>970</v>
      </c>
      <c r="F3539" s="108" t="s">
        <v>14798</v>
      </c>
      <c r="G3539" s="108" t="s">
        <v>14799</v>
      </c>
      <c r="H3539" s="108" t="s">
        <v>14800</v>
      </c>
    </row>
    <row r="3540" spans="1:8" x14ac:dyDescent="0.3">
      <c r="A3540" s="108" t="s">
        <v>14801</v>
      </c>
      <c r="B3540" s="108" t="s">
        <v>967</v>
      </c>
      <c r="C3540" s="108" t="s">
        <v>14802</v>
      </c>
      <c r="D3540" s="108" t="s">
        <v>969</v>
      </c>
      <c r="E3540" s="108" t="s">
        <v>970</v>
      </c>
      <c r="F3540" s="108" t="s">
        <v>14803</v>
      </c>
      <c r="G3540" s="108" t="s">
        <v>14804</v>
      </c>
      <c r="H3540" s="108" t="s">
        <v>14805</v>
      </c>
    </row>
    <row r="3541" spans="1:8" x14ac:dyDescent="0.3">
      <c r="A3541" s="108" t="s">
        <v>14806</v>
      </c>
      <c r="B3541" s="108" t="s">
        <v>967</v>
      </c>
      <c r="C3541" s="108" t="s">
        <v>14802</v>
      </c>
      <c r="D3541" s="108" t="s">
        <v>969</v>
      </c>
      <c r="E3541" s="108" t="s">
        <v>970</v>
      </c>
      <c r="F3541" s="108" t="s">
        <v>14807</v>
      </c>
      <c r="G3541" s="108" t="s">
        <v>14808</v>
      </c>
      <c r="H3541" s="108" t="s">
        <v>14809</v>
      </c>
    </row>
    <row r="3542" spans="1:8" x14ac:dyDescent="0.3">
      <c r="A3542" s="108" t="s">
        <v>14810</v>
      </c>
      <c r="B3542" s="108" t="s">
        <v>967</v>
      </c>
      <c r="C3542" s="108" t="s">
        <v>14802</v>
      </c>
      <c r="D3542" s="108" t="s">
        <v>969</v>
      </c>
      <c r="E3542" s="108" t="s">
        <v>970</v>
      </c>
      <c r="F3542" s="108" t="s">
        <v>14811</v>
      </c>
      <c r="G3542" s="108" t="s">
        <v>14812</v>
      </c>
      <c r="H3542" s="108" t="s">
        <v>14813</v>
      </c>
    </row>
    <row r="3543" spans="1:8" x14ac:dyDescent="0.3">
      <c r="A3543" s="108" t="s">
        <v>14814</v>
      </c>
      <c r="B3543" s="108" t="s">
        <v>967</v>
      </c>
      <c r="C3543" s="108" t="s">
        <v>14802</v>
      </c>
      <c r="D3543" s="108" t="s">
        <v>969</v>
      </c>
      <c r="E3543" s="108" t="s">
        <v>970</v>
      </c>
      <c r="F3543" s="108" t="s">
        <v>14815</v>
      </c>
      <c r="G3543" s="108" t="s">
        <v>14816</v>
      </c>
      <c r="H3543" s="108" t="s">
        <v>14817</v>
      </c>
    </row>
    <row r="3544" spans="1:8" x14ac:dyDescent="0.3">
      <c r="A3544" s="108" t="s">
        <v>14818</v>
      </c>
      <c r="B3544" s="108" t="s">
        <v>967</v>
      </c>
      <c r="C3544" s="108" t="s">
        <v>14802</v>
      </c>
      <c r="D3544" s="108" t="s">
        <v>969</v>
      </c>
      <c r="E3544" s="108" t="s">
        <v>970</v>
      </c>
      <c r="F3544" s="108" t="s">
        <v>14819</v>
      </c>
      <c r="G3544" s="108" t="s">
        <v>14820</v>
      </c>
      <c r="H3544" s="108" t="s">
        <v>14821</v>
      </c>
    </row>
    <row r="3545" spans="1:8" x14ac:dyDescent="0.3">
      <c r="A3545" s="108" t="s">
        <v>14822</v>
      </c>
      <c r="B3545" s="108" t="s">
        <v>967</v>
      </c>
      <c r="C3545" s="108" t="s">
        <v>14802</v>
      </c>
      <c r="D3545" s="108" t="s">
        <v>969</v>
      </c>
      <c r="E3545" s="108" t="s">
        <v>970</v>
      </c>
      <c r="F3545" s="108" t="s">
        <v>14823</v>
      </c>
      <c r="G3545" s="108" t="s">
        <v>14824</v>
      </c>
      <c r="H3545" s="108" t="s">
        <v>14825</v>
      </c>
    </row>
    <row r="3546" spans="1:8" x14ac:dyDescent="0.3">
      <c r="A3546" s="108" t="s">
        <v>14826</v>
      </c>
      <c r="B3546" s="108" t="s">
        <v>967</v>
      </c>
      <c r="C3546" s="108" t="s">
        <v>14802</v>
      </c>
      <c r="D3546" s="108" t="s">
        <v>969</v>
      </c>
      <c r="E3546" s="108" t="s">
        <v>970</v>
      </c>
      <c r="F3546" s="108" t="s">
        <v>14827</v>
      </c>
      <c r="G3546" s="108" t="s">
        <v>14828</v>
      </c>
      <c r="H3546" s="108" t="s">
        <v>14825</v>
      </c>
    </row>
    <row r="3547" spans="1:8" x14ac:dyDescent="0.3">
      <c r="A3547" s="108" t="s">
        <v>14829</v>
      </c>
      <c r="B3547" s="108" t="s">
        <v>967</v>
      </c>
      <c r="C3547" s="108" t="s">
        <v>14802</v>
      </c>
      <c r="D3547" s="108" t="s">
        <v>969</v>
      </c>
      <c r="E3547" s="108" t="s">
        <v>970</v>
      </c>
      <c r="F3547" s="108" t="s">
        <v>14830</v>
      </c>
      <c r="G3547" s="108" t="s">
        <v>14831</v>
      </c>
      <c r="H3547" s="108" t="s">
        <v>14832</v>
      </c>
    </row>
    <row r="3548" spans="1:8" x14ac:dyDescent="0.3">
      <c r="A3548" s="108" t="s">
        <v>14833</v>
      </c>
      <c r="B3548" s="108" t="s">
        <v>967</v>
      </c>
      <c r="C3548" s="108" t="s">
        <v>14802</v>
      </c>
      <c r="D3548" s="108" t="s">
        <v>969</v>
      </c>
      <c r="E3548" s="108" t="s">
        <v>970</v>
      </c>
      <c r="F3548" s="108" t="s">
        <v>14834</v>
      </c>
      <c r="G3548" s="108" t="s">
        <v>14835</v>
      </c>
      <c r="H3548" s="108" t="s">
        <v>14836</v>
      </c>
    </row>
    <row r="3549" spans="1:8" x14ac:dyDescent="0.3">
      <c r="A3549" s="108" t="s">
        <v>14837</v>
      </c>
      <c r="B3549" s="108" t="s">
        <v>967</v>
      </c>
      <c r="C3549" s="108" t="s">
        <v>14802</v>
      </c>
      <c r="D3549" s="108" t="s">
        <v>969</v>
      </c>
      <c r="E3549" s="108" t="s">
        <v>970</v>
      </c>
      <c r="F3549" s="108" t="s">
        <v>14838</v>
      </c>
      <c r="G3549" s="108" t="s">
        <v>14839</v>
      </c>
      <c r="H3549" s="108" t="s">
        <v>14840</v>
      </c>
    </row>
    <row r="3550" spans="1:8" x14ac:dyDescent="0.3">
      <c r="A3550" s="108" t="s">
        <v>14841</v>
      </c>
      <c r="B3550" s="108" t="s">
        <v>967</v>
      </c>
      <c r="C3550" s="108" t="s">
        <v>14802</v>
      </c>
      <c r="D3550" s="108" t="s">
        <v>969</v>
      </c>
      <c r="E3550" s="108" t="s">
        <v>970</v>
      </c>
      <c r="F3550" s="108" t="s">
        <v>14842</v>
      </c>
      <c r="G3550" s="108" t="s">
        <v>14843</v>
      </c>
      <c r="H3550" s="108" t="s">
        <v>14844</v>
      </c>
    </row>
    <row r="3551" spans="1:8" x14ac:dyDescent="0.3">
      <c r="A3551" s="108" t="s">
        <v>14845</v>
      </c>
      <c r="B3551" s="108" t="s">
        <v>967</v>
      </c>
      <c r="C3551" s="108" t="s">
        <v>14802</v>
      </c>
      <c r="D3551" s="108" t="s">
        <v>969</v>
      </c>
      <c r="E3551" s="108" t="s">
        <v>970</v>
      </c>
      <c r="F3551" s="108" t="s">
        <v>14846</v>
      </c>
      <c r="G3551" s="108" t="s">
        <v>14847</v>
      </c>
      <c r="H3551" s="108" t="s">
        <v>14848</v>
      </c>
    </row>
    <row r="3552" spans="1:8" x14ac:dyDescent="0.3">
      <c r="A3552" s="108" t="s">
        <v>14849</v>
      </c>
      <c r="B3552" s="108" t="s">
        <v>967</v>
      </c>
      <c r="C3552" s="108" t="s">
        <v>14802</v>
      </c>
      <c r="D3552" s="108" t="s">
        <v>969</v>
      </c>
      <c r="E3552" s="108" t="s">
        <v>970</v>
      </c>
      <c r="F3552" s="108" t="s">
        <v>14850</v>
      </c>
      <c r="G3552" s="108" t="s">
        <v>14851</v>
      </c>
      <c r="H3552" s="108" t="s">
        <v>14852</v>
      </c>
    </row>
    <row r="3553" spans="1:8" x14ac:dyDescent="0.3">
      <c r="A3553" s="108" t="s">
        <v>14853</v>
      </c>
      <c r="B3553" s="108" t="s">
        <v>967</v>
      </c>
      <c r="C3553" s="108" t="s">
        <v>14802</v>
      </c>
      <c r="D3553" s="108" t="s">
        <v>969</v>
      </c>
      <c r="E3553" s="108" t="s">
        <v>970</v>
      </c>
      <c r="F3553" s="108" t="s">
        <v>14854</v>
      </c>
      <c r="G3553" s="108" t="s">
        <v>14855</v>
      </c>
      <c r="H3553" s="108" t="s">
        <v>14856</v>
      </c>
    </row>
    <row r="3554" spans="1:8" x14ac:dyDescent="0.3">
      <c r="A3554" s="108" t="s">
        <v>14857</v>
      </c>
      <c r="B3554" s="108" t="s">
        <v>967</v>
      </c>
      <c r="C3554" s="108" t="s">
        <v>14802</v>
      </c>
      <c r="D3554" s="108" t="s">
        <v>969</v>
      </c>
      <c r="E3554" s="108" t="s">
        <v>970</v>
      </c>
      <c r="F3554" s="108" t="s">
        <v>14858</v>
      </c>
      <c r="G3554" s="108" t="s">
        <v>14859</v>
      </c>
      <c r="H3554" s="108" t="s">
        <v>14860</v>
      </c>
    </row>
    <row r="3555" spans="1:8" x14ac:dyDescent="0.3">
      <c r="A3555" s="108" t="s">
        <v>14861</v>
      </c>
      <c r="B3555" s="108" t="s">
        <v>967</v>
      </c>
      <c r="C3555" s="108" t="s">
        <v>14802</v>
      </c>
      <c r="D3555" s="108" t="s">
        <v>969</v>
      </c>
      <c r="E3555" s="108" t="s">
        <v>970</v>
      </c>
      <c r="F3555" s="108" t="s">
        <v>14862</v>
      </c>
      <c r="G3555" s="108" t="s">
        <v>14863</v>
      </c>
      <c r="H3555" s="108" t="s">
        <v>14864</v>
      </c>
    </row>
    <row r="3556" spans="1:8" x14ac:dyDescent="0.3">
      <c r="A3556" s="108" t="s">
        <v>14865</v>
      </c>
      <c r="B3556" s="108" t="s">
        <v>967</v>
      </c>
      <c r="C3556" s="108" t="s">
        <v>14802</v>
      </c>
      <c r="D3556" s="108" t="s">
        <v>969</v>
      </c>
      <c r="E3556" s="108" t="s">
        <v>970</v>
      </c>
      <c r="F3556" s="108" t="s">
        <v>14866</v>
      </c>
      <c r="G3556" s="108" t="s">
        <v>14867</v>
      </c>
      <c r="H3556" s="108" t="s">
        <v>14868</v>
      </c>
    </row>
    <row r="3557" spans="1:8" x14ac:dyDescent="0.3">
      <c r="A3557" s="108" t="s">
        <v>14869</v>
      </c>
      <c r="B3557" s="108" t="s">
        <v>967</v>
      </c>
      <c r="C3557" s="108" t="s">
        <v>14802</v>
      </c>
      <c r="D3557" s="108" t="s">
        <v>969</v>
      </c>
      <c r="E3557" s="108" t="s">
        <v>970</v>
      </c>
      <c r="F3557" s="108" t="s">
        <v>14870</v>
      </c>
      <c r="G3557" s="108" t="s">
        <v>14871</v>
      </c>
      <c r="H3557" s="108" t="s">
        <v>14872</v>
      </c>
    </row>
    <row r="3558" spans="1:8" x14ac:dyDescent="0.3">
      <c r="A3558" s="108" t="s">
        <v>14873</v>
      </c>
      <c r="B3558" s="108" t="s">
        <v>967</v>
      </c>
      <c r="C3558" s="108" t="s">
        <v>14802</v>
      </c>
      <c r="D3558" s="108" t="s">
        <v>969</v>
      </c>
      <c r="E3558" s="108" t="s">
        <v>970</v>
      </c>
      <c r="F3558" s="108" t="s">
        <v>14874</v>
      </c>
      <c r="G3558" s="108" t="s">
        <v>14875</v>
      </c>
      <c r="H3558" s="108" t="s">
        <v>14876</v>
      </c>
    </row>
    <row r="3559" spans="1:8" x14ac:dyDescent="0.3">
      <c r="A3559" s="108" t="s">
        <v>14877</v>
      </c>
      <c r="B3559" s="108" t="s">
        <v>967</v>
      </c>
      <c r="C3559" s="108" t="s">
        <v>14802</v>
      </c>
      <c r="D3559" s="108" t="s">
        <v>969</v>
      </c>
      <c r="E3559" s="108" t="s">
        <v>970</v>
      </c>
      <c r="F3559" s="108" t="s">
        <v>14878</v>
      </c>
      <c r="G3559" s="108" t="s">
        <v>14879</v>
      </c>
      <c r="H3559" s="108" t="s">
        <v>14880</v>
      </c>
    </row>
    <row r="3560" spans="1:8" x14ac:dyDescent="0.3">
      <c r="A3560" s="108" t="s">
        <v>14881</v>
      </c>
      <c r="B3560" s="108" t="s">
        <v>967</v>
      </c>
      <c r="C3560" s="108" t="s">
        <v>14802</v>
      </c>
      <c r="D3560" s="108" t="s">
        <v>969</v>
      </c>
      <c r="E3560" s="108" t="s">
        <v>970</v>
      </c>
      <c r="F3560" s="108" t="s">
        <v>14882</v>
      </c>
      <c r="G3560" s="108" t="s">
        <v>14883</v>
      </c>
      <c r="H3560" s="108" t="s">
        <v>14884</v>
      </c>
    </row>
    <row r="3561" spans="1:8" x14ac:dyDescent="0.3">
      <c r="A3561" s="108" t="s">
        <v>14885</v>
      </c>
      <c r="B3561" s="108" t="s">
        <v>967</v>
      </c>
      <c r="C3561" s="108" t="s">
        <v>14802</v>
      </c>
      <c r="D3561" s="108" t="s">
        <v>969</v>
      </c>
      <c r="E3561" s="108" t="s">
        <v>970</v>
      </c>
      <c r="F3561" s="108" t="s">
        <v>14886</v>
      </c>
      <c r="G3561" s="108" t="s">
        <v>14887</v>
      </c>
      <c r="H3561" s="108" t="s">
        <v>14888</v>
      </c>
    </row>
    <row r="3562" spans="1:8" x14ac:dyDescent="0.3">
      <c r="A3562" s="108" t="s">
        <v>14889</v>
      </c>
      <c r="B3562" s="108" t="s">
        <v>967</v>
      </c>
      <c r="C3562" s="108" t="s">
        <v>14802</v>
      </c>
      <c r="D3562" s="108" t="s">
        <v>969</v>
      </c>
      <c r="E3562" s="108" t="s">
        <v>970</v>
      </c>
      <c r="F3562" s="108" t="s">
        <v>14890</v>
      </c>
      <c r="G3562" s="108" t="s">
        <v>14891</v>
      </c>
      <c r="H3562" s="108" t="s">
        <v>14892</v>
      </c>
    </row>
    <row r="3563" spans="1:8" x14ac:dyDescent="0.3">
      <c r="A3563" s="108" t="s">
        <v>14893</v>
      </c>
      <c r="B3563" s="108" t="s">
        <v>967</v>
      </c>
      <c r="C3563" s="108" t="s">
        <v>14802</v>
      </c>
      <c r="D3563" s="108" t="s">
        <v>969</v>
      </c>
      <c r="E3563" s="108" t="s">
        <v>970</v>
      </c>
      <c r="F3563" s="108" t="s">
        <v>14894</v>
      </c>
      <c r="G3563" s="108" t="s">
        <v>14895</v>
      </c>
      <c r="H3563" s="108" t="s">
        <v>14896</v>
      </c>
    </row>
    <row r="3564" spans="1:8" x14ac:dyDescent="0.3">
      <c r="A3564" s="108" t="s">
        <v>14897</v>
      </c>
      <c r="B3564" s="108" t="s">
        <v>967</v>
      </c>
      <c r="C3564" s="108" t="s">
        <v>14802</v>
      </c>
      <c r="D3564" s="108" t="s">
        <v>969</v>
      </c>
      <c r="E3564" s="108" t="s">
        <v>970</v>
      </c>
      <c r="F3564" s="108" t="s">
        <v>14898</v>
      </c>
      <c r="G3564" s="108" t="s">
        <v>14899</v>
      </c>
      <c r="H3564" s="108" t="s">
        <v>14900</v>
      </c>
    </row>
    <row r="3565" spans="1:8" x14ac:dyDescent="0.3">
      <c r="A3565" s="108" t="s">
        <v>14901</v>
      </c>
      <c r="B3565" s="108" t="s">
        <v>967</v>
      </c>
      <c r="C3565" s="108" t="s">
        <v>14802</v>
      </c>
      <c r="D3565" s="108" t="s">
        <v>969</v>
      </c>
      <c r="E3565" s="108" t="s">
        <v>970</v>
      </c>
      <c r="F3565" s="108" t="s">
        <v>14902</v>
      </c>
      <c r="G3565" s="108" t="s">
        <v>14903</v>
      </c>
      <c r="H3565" s="108" t="s">
        <v>14904</v>
      </c>
    </row>
    <row r="3566" spans="1:8" x14ac:dyDescent="0.3">
      <c r="A3566" s="108" t="s">
        <v>14905</v>
      </c>
      <c r="B3566" s="108" t="s">
        <v>967</v>
      </c>
      <c r="C3566" s="108" t="s">
        <v>14802</v>
      </c>
      <c r="D3566" s="108" t="s">
        <v>969</v>
      </c>
      <c r="E3566" s="108" t="s">
        <v>970</v>
      </c>
      <c r="F3566" s="108" t="s">
        <v>14906</v>
      </c>
      <c r="G3566" s="108" t="s">
        <v>14907</v>
      </c>
      <c r="H3566" s="108" t="s">
        <v>14908</v>
      </c>
    </row>
    <row r="3567" spans="1:8" x14ac:dyDescent="0.3">
      <c r="A3567" s="108" t="s">
        <v>14909</v>
      </c>
      <c r="B3567" s="108" t="s">
        <v>967</v>
      </c>
      <c r="C3567" s="108" t="s">
        <v>14802</v>
      </c>
      <c r="D3567" s="108" t="s">
        <v>969</v>
      </c>
      <c r="E3567" s="108" t="s">
        <v>970</v>
      </c>
      <c r="F3567" s="108" t="s">
        <v>14910</v>
      </c>
      <c r="G3567" s="108" t="s">
        <v>14911</v>
      </c>
      <c r="H3567" s="108" t="s">
        <v>14912</v>
      </c>
    </row>
    <row r="3568" spans="1:8" x14ac:dyDescent="0.3">
      <c r="A3568" s="108" t="s">
        <v>14913</v>
      </c>
      <c r="B3568" s="108" t="s">
        <v>967</v>
      </c>
      <c r="C3568" s="108" t="s">
        <v>14802</v>
      </c>
      <c r="D3568" s="108" t="s">
        <v>969</v>
      </c>
      <c r="E3568" s="108" t="s">
        <v>970</v>
      </c>
      <c r="F3568" s="108" t="s">
        <v>14914</v>
      </c>
      <c r="G3568" s="108" t="s">
        <v>14915</v>
      </c>
      <c r="H3568" s="108" t="s">
        <v>14916</v>
      </c>
    </row>
    <row r="3569" spans="1:8" x14ac:dyDescent="0.3">
      <c r="A3569" s="108" t="s">
        <v>14917</v>
      </c>
      <c r="B3569" s="108" t="s">
        <v>967</v>
      </c>
      <c r="C3569" s="108" t="s">
        <v>14802</v>
      </c>
      <c r="D3569" s="108" t="s">
        <v>969</v>
      </c>
      <c r="E3569" s="108" t="s">
        <v>970</v>
      </c>
      <c r="F3569" s="108" t="s">
        <v>14918</v>
      </c>
      <c r="G3569" s="108" t="s">
        <v>14919</v>
      </c>
      <c r="H3569" s="108" t="s">
        <v>14920</v>
      </c>
    </row>
    <row r="3570" spans="1:8" x14ac:dyDescent="0.3">
      <c r="A3570" s="108" t="s">
        <v>14921</v>
      </c>
      <c r="B3570" s="108" t="s">
        <v>967</v>
      </c>
      <c r="C3570" s="108" t="s">
        <v>14802</v>
      </c>
      <c r="D3570" s="108" t="s">
        <v>969</v>
      </c>
      <c r="E3570" s="108" t="s">
        <v>970</v>
      </c>
      <c r="F3570" s="108" t="s">
        <v>14922</v>
      </c>
      <c r="G3570" s="108" t="s">
        <v>14923</v>
      </c>
      <c r="H3570" s="108" t="s">
        <v>14924</v>
      </c>
    </row>
    <row r="3571" spans="1:8" x14ac:dyDescent="0.3">
      <c r="A3571" s="108" t="s">
        <v>14925</v>
      </c>
      <c r="B3571" s="108" t="s">
        <v>967</v>
      </c>
      <c r="C3571" s="108" t="s">
        <v>14802</v>
      </c>
      <c r="D3571" s="108" t="s">
        <v>969</v>
      </c>
      <c r="E3571" s="108" t="s">
        <v>970</v>
      </c>
      <c r="F3571" s="108" t="s">
        <v>14926</v>
      </c>
      <c r="G3571" s="108" t="s">
        <v>14927</v>
      </c>
      <c r="H3571" s="108" t="s">
        <v>14928</v>
      </c>
    </row>
    <row r="3572" spans="1:8" x14ac:dyDescent="0.3">
      <c r="A3572" s="108" t="s">
        <v>14929</v>
      </c>
      <c r="B3572" s="108" t="s">
        <v>967</v>
      </c>
      <c r="C3572" s="108" t="s">
        <v>14802</v>
      </c>
      <c r="D3572" s="108" t="s">
        <v>969</v>
      </c>
      <c r="E3572" s="108" t="s">
        <v>970</v>
      </c>
      <c r="F3572" s="108" t="s">
        <v>14930</v>
      </c>
      <c r="G3572" s="108" t="s">
        <v>14931</v>
      </c>
      <c r="H3572" s="108" t="s">
        <v>14932</v>
      </c>
    </row>
    <row r="3573" spans="1:8" x14ac:dyDescent="0.3">
      <c r="A3573" s="108" t="s">
        <v>14933</v>
      </c>
      <c r="B3573" s="108" t="s">
        <v>967</v>
      </c>
      <c r="C3573" s="108" t="s">
        <v>14802</v>
      </c>
      <c r="D3573" s="108" t="s">
        <v>969</v>
      </c>
      <c r="E3573" s="108" t="s">
        <v>970</v>
      </c>
      <c r="F3573" s="108" t="s">
        <v>14934</v>
      </c>
      <c r="G3573" s="108" t="s">
        <v>14935</v>
      </c>
      <c r="H3573" s="108" t="s">
        <v>14936</v>
      </c>
    </row>
    <row r="3574" spans="1:8" x14ac:dyDescent="0.3">
      <c r="A3574" s="108" t="s">
        <v>14937</v>
      </c>
      <c r="B3574" s="108" t="s">
        <v>967</v>
      </c>
      <c r="C3574" s="108" t="s">
        <v>14802</v>
      </c>
      <c r="D3574" s="108" t="s">
        <v>969</v>
      </c>
      <c r="E3574" s="108" t="s">
        <v>970</v>
      </c>
      <c r="F3574" s="108" t="s">
        <v>14938</v>
      </c>
      <c r="G3574" s="108" t="s">
        <v>14939</v>
      </c>
      <c r="H3574" s="108" t="s">
        <v>14940</v>
      </c>
    </row>
    <row r="3575" spans="1:8" x14ac:dyDescent="0.3">
      <c r="A3575" s="108" t="s">
        <v>14941</v>
      </c>
      <c r="B3575" s="108" t="s">
        <v>967</v>
      </c>
      <c r="C3575" s="108" t="s">
        <v>14802</v>
      </c>
      <c r="D3575" s="108" t="s">
        <v>969</v>
      </c>
      <c r="E3575" s="108" t="s">
        <v>970</v>
      </c>
      <c r="F3575" s="108" t="s">
        <v>14942</v>
      </c>
      <c r="G3575" s="108" t="s">
        <v>14943</v>
      </c>
      <c r="H3575" s="108" t="s">
        <v>14809</v>
      </c>
    </row>
    <row r="3576" spans="1:8" x14ac:dyDescent="0.3">
      <c r="A3576" s="108" t="s">
        <v>14944</v>
      </c>
      <c r="B3576" s="108" t="s">
        <v>967</v>
      </c>
      <c r="C3576" s="108" t="s">
        <v>14802</v>
      </c>
      <c r="D3576" s="108" t="s">
        <v>969</v>
      </c>
      <c r="E3576" s="108" t="s">
        <v>970</v>
      </c>
      <c r="F3576" s="108" t="s">
        <v>14945</v>
      </c>
      <c r="G3576" s="108" t="s">
        <v>14812</v>
      </c>
      <c r="H3576" s="108" t="s">
        <v>14813</v>
      </c>
    </row>
    <row r="3577" spans="1:8" x14ac:dyDescent="0.3">
      <c r="A3577" s="108" t="s">
        <v>14946</v>
      </c>
      <c r="B3577" s="108" t="s">
        <v>967</v>
      </c>
      <c r="C3577" s="108" t="s">
        <v>14802</v>
      </c>
      <c r="D3577" s="108" t="s">
        <v>969</v>
      </c>
      <c r="E3577" s="108" t="s">
        <v>970</v>
      </c>
      <c r="F3577" s="108" t="s">
        <v>14947</v>
      </c>
      <c r="G3577" s="108" t="s">
        <v>14948</v>
      </c>
      <c r="H3577" s="108" t="s">
        <v>14821</v>
      </c>
    </row>
    <row r="3578" spans="1:8" x14ac:dyDescent="0.3">
      <c r="A3578" s="108" t="s">
        <v>14949</v>
      </c>
      <c r="B3578" s="108" t="s">
        <v>967</v>
      </c>
      <c r="C3578" s="108" t="s">
        <v>14802</v>
      </c>
      <c r="D3578" s="108" t="s">
        <v>969</v>
      </c>
      <c r="E3578" s="108" t="s">
        <v>970</v>
      </c>
      <c r="F3578" s="108" t="s">
        <v>14950</v>
      </c>
      <c r="G3578" s="108" t="s">
        <v>14859</v>
      </c>
      <c r="H3578" s="108" t="s">
        <v>14860</v>
      </c>
    </row>
    <row r="3579" spans="1:8" x14ac:dyDescent="0.3">
      <c r="A3579" s="108" t="s">
        <v>14951</v>
      </c>
      <c r="B3579" s="108" t="s">
        <v>967</v>
      </c>
      <c r="C3579" s="108" t="s">
        <v>14802</v>
      </c>
      <c r="D3579" s="108" t="s">
        <v>969</v>
      </c>
      <c r="E3579" s="108" t="s">
        <v>970</v>
      </c>
      <c r="F3579" s="108" t="s">
        <v>14952</v>
      </c>
      <c r="G3579" s="108" t="s">
        <v>14867</v>
      </c>
      <c r="H3579" s="108" t="s">
        <v>14868</v>
      </c>
    </row>
    <row r="3580" spans="1:8" x14ac:dyDescent="0.3">
      <c r="A3580" s="108" t="s">
        <v>14953</v>
      </c>
      <c r="B3580" s="108" t="s">
        <v>967</v>
      </c>
      <c r="C3580" s="108" t="s">
        <v>14802</v>
      </c>
      <c r="D3580" s="108" t="s">
        <v>969</v>
      </c>
      <c r="E3580" s="108" t="s">
        <v>970</v>
      </c>
      <c r="F3580" s="108" t="s">
        <v>14954</v>
      </c>
      <c r="G3580" s="108" t="s">
        <v>14955</v>
      </c>
      <c r="H3580" s="108" t="s">
        <v>14956</v>
      </c>
    </row>
    <row r="3581" spans="1:8" x14ac:dyDescent="0.3">
      <c r="A3581" s="108" t="s">
        <v>14957</v>
      </c>
      <c r="B3581" s="108" t="s">
        <v>967</v>
      </c>
      <c r="C3581" s="108" t="s">
        <v>14802</v>
      </c>
      <c r="D3581" s="108" t="s">
        <v>969</v>
      </c>
      <c r="E3581" s="108" t="s">
        <v>970</v>
      </c>
      <c r="F3581" s="108" t="s">
        <v>14958</v>
      </c>
      <c r="G3581" s="108" t="s">
        <v>14959</v>
      </c>
      <c r="H3581" s="108" t="s">
        <v>14960</v>
      </c>
    </row>
    <row r="3582" spans="1:8" x14ac:dyDescent="0.3">
      <c r="A3582" s="108" t="s">
        <v>14961</v>
      </c>
      <c r="B3582" s="108" t="s">
        <v>967</v>
      </c>
      <c r="C3582" s="108" t="s">
        <v>14802</v>
      </c>
      <c r="D3582" s="108" t="s">
        <v>969</v>
      </c>
      <c r="E3582" s="108" t="s">
        <v>970</v>
      </c>
      <c r="F3582" s="108" t="s">
        <v>14962</v>
      </c>
      <c r="G3582" s="108" t="s">
        <v>14963</v>
      </c>
      <c r="H3582" s="108" t="s">
        <v>14964</v>
      </c>
    </row>
    <row r="3583" spans="1:8" x14ac:dyDescent="0.3">
      <c r="A3583" s="108" t="s">
        <v>14965</v>
      </c>
      <c r="B3583" s="108" t="s">
        <v>967</v>
      </c>
      <c r="C3583" s="108" t="s">
        <v>14802</v>
      </c>
      <c r="D3583" s="108" t="s">
        <v>969</v>
      </c>
      <c r="E3583" s="108" t="s">
        <v>970</v>
      </c>
      <c r="F3583" s="108" t="s">
        <v>14966</v>
      </c>
      <c r="G3583" s="108" t="s">
        <v>14967</v>
      </c>
      <c r="H3583" s="108" t="s">
        <v>14968</v>
      </c>
    </row>
    <row r="3584" spans="1:8" x14ac:dyDescent="0.3">
      <c r="A3584" s="108" t="s">
        <v>14969</v>
      </c>
      <c r="B3584" s="108" t="s">
        <v>967</v>
      </c>
      <c r="C3584" s="108" t="s">
        <v>14802</v>
      </c>
      <c r="D3584" s="108" t="s">
        <v>969</v>
      </c>
      <c r="E3584" s="108" t="s">
        <v>970</v>
      </c>
      <c r="F3584" s="108" t="s">
        <v>14970</v>
      </c>
      <c r="G3584" s="108" t="s">
        <v>14971</v>
      </c>
      <c r="H3584" s="108" t="s">
        <v>14972</v>
      </c>
    </row>
    <row r="3585" spans="1:8" x14ac:dyDescent="0.3">
      <c r="A3585" s="108" t="s">
        <v>14973</v>
      </c>
      <c r="B3585" s="108" t="s">
        <v>967</v>
      </c>
      <c r="C3585" s="108" t="s">
        <v>14802</v>
      </c>
      <c r="D3585" s="108" t="s">
        <v>969</v>
      </c>
      <c r="E3585" s="108" t="s">
        <v>970</v>
      </c>
      <c r="F3585" s="108" t="s">
        <v>14974</v>
      </c>
      <c r="G3585" s="108" t="s">
        <v>14975</v>
      </c>
      <c r="H3585" s="108" t="s">
        <v>14976</v>
      </c>
    </row>
    <row r="3586" spans="1:8" x14ac:dyDescent="0.3">
      <c r="A3586" s="108" t="s">
        <v>14977</v>
      </c>
      <c r="B3586" s="108" t="s">
        <v>967</v>
      </c>
      <c r="C3586" s="108" t="s">
        <v>14802</v>
      </c>
      <c r="D3586" s="108" t="s">
        <v>969</v>
      </c>
      <c r="E3586" s="108" t="s">
        <v>970</v>
      </c>
      <c r="F3586" s="108" t="s">
        <v>14978</v>
      </c>
      <c r="G3586" s="108" t="s">
        <v>14979</v>
      </c>
      <c r="H3586" s="108" t="s">
        <v>14980</v>
      </c>
    </row>
    <row r="3587" spans="1:8" x14ac:dyDescent="0.3">
      <c r="A3587" s="108" t="s">
        <v>14981</v>
      </c>
      <c r="B3587" s="108" t="s">
        <v>967</v>
      </c>
      <c r="C3587" s="108" t="s">
        <v>14802</v>
      </c>
      <c r="D3587" s="108" t="s">
        <v>969</v>
      </c>
      <c r="E3587" s="108" t="s">
        <v>970</v>
      </c>
      <c r="F3587" s="108" t="s">
        <v>14982</v>
      </c>
      <c r="G3587" s="108" t="s">
        <v>14983</v>
      </c>
      <c r="H3587" s="108" t="s">
        <v>14984</v>
      </c>
    </row>
    <row r="3588" spans="1:8" x14ac:dyDescent="0.3">
      <c r="A3588" s="108" t="s">
        <v>14985</v>
      </c>
      <c r="B3588" s="108" t="s">
        <v>967</v>
      </c>
      <c r="C3588" s="108" t="s">
        <v>14802</v>
      </c>
      <c r="D3588" s="108" t="s">
        <v>969</v>
      </c>
      <c r="E3588" s="108" t="s">
        <v>970</v>
      </c>
      <c r="F3588" s="108" t="s">
        <v>14986</v>
      </c>
      <c r="G3588" s="108" t="s">
        <v>14987</v>
      </c>
      <c r="H3588" s="108" t="s">
        <v>14988</v>
      </c>
    </row>
    <row r="3589" spans="1:8" x14ac:dyDescent="0.3">
      <c r="A3589" s="108" t="s">
        <v>14989</v>
      </c>
      <c r="B3589" s="108" t="s">
        <v>967</v>
      </c>
      <c r="C3589" s="108" t="s">
        <v>14802</v>
      </c>
      <c r="D3589" s="108" t="s">
        <v>969</v>
      </c>
      <c r="E3589" s="108" t="s">
        <v>970</v>
      </c>
      <c r="F3589" s="108" t="s">
        <v>14990</v>
      </c>
      <c r="G3589" s="108" t="s">
        <v>14991</v>
      </c>
      <c r="H3589" s="108" t="s">
        <v>14992</v>
      </c>
    </row>
    <row r="3590" spans="1:8" x14ac:dyDescent="0.3">
      <c r="A3590" s="108" t="s">
        <v>14993</v>
      </c>
      <c r="B3590" s="108" t="s">
        <v>967</v>
      </c>
      <c r="C3590" s="108" t="s">
        <v>14802</v>
      </c>
      <c r="D3590" s="108" t="s">
        <v>969</v>
      </c>
      <c r="E3590" s="108" t="s">
        <v>970</v>
      </c>
      <c r="F3590" s="108" t="s">
        <v>14994</v>
      </c>
      <c r="G3590" s="108" t="s">
        <v>14995</v>
      </c>
      <c r="H3590" s="108" t="s">
        <v>14908</v>
      </c>
    </row>
    <row r="3591" spans="1:8" x14ac:dyDescent="0.3">
      <c r="A3591" s="108" t="s">
        <v>14996</v>
      </c>
      <c r="B3591" s="108" t="s">
        <v>967</v>
      </c>
      <c r="C3591" s="108" t="s">
        <v>14802</v>
      </c>
      <c r="D3591" s="108" t="s">
        <v>969</v>
      </c>
      <c r="E3591" s="108" t="s">
        <v>970</v>
      </c>
      <c r="F3591" s="108" t="s">
        <v>14997</v>
      </c>
      <c r="G3591" s="108" t="s">
        <v>14998</v>
      </c>
      <c r="H3591" s="108" t="s">
        <v>14999</v>
      </c>
    </row>
    <row r="3592" spans="1:8" x14ac:dyDescent="0.3">
      <c r="A3592" s="108" t="s">
        <v>15000</v>
      </c>
      <c r="B3592" s="108" t="s">
        <v>967</v>
      </c>
      <c r="C3592" s="108" t="s">
        <v>14802</v>
      </c>
      <c r="D3592" s="108" t="s">
        <v>969</v>
      </c>
      <c r="E3592" s="108" t="s">
        <v>970</v>
      </c>
      <c r="F3592" s="108" t="s">
        <v>15001</v>
      </c>
      <c r="G3592" s="108" t="s">
        <v>15002</v>
      </c>
      <c r="H3592" s="108" t="s">
        <v>15003</v>
      </c>
    </row>
    <row r="3593" spans="1:8" x14ac:dyDescent="0.3">
      <c r="A3593" s="108" t="s">
        <v>15004</v>
      </c>
      <c r="B3593" s="108" t="s">
        <v>967</v>
      </c>
      <c r="C3593" s="108" t="s">
        <v>14802</v>
      </c>
      <c r="D3593" s="108" t="s">
        <v>969</v>
      </c>
      <c r="E3593" s="108" t="s">
        <v>970</v>
      </c>
      <c r="F3593" s="108" t="s">
        <v>15005</v>
      </c>
      <c r="G3593" s="108" t="s">
        <v>15006</v>
      </c>
      <c r="H3593" s="108" t="s">
        <v>15007</v>
      </c>
    </row>
    <row r="3594" spans="1:8" x14ac:dyDescent="0.3">
      <c r="A3594" s="108" t="s">
        <v>15008</v>
      </c>
      <c r="B3594" s="108" t="s">
        <v>967</v>
      </c>
      <c r="C3594" s="108" t="s">
        <v>14802</v>
      </c>
      <c r="D3594" s="108" t="s">
        <v>969</v>
      </c>
      <c r="E3594" s="108" t="s">
        <v>970</v>
      </c>
      <c r="F3594" s="108" t="s">
        <v>15009</v>
      </c>
      <c r="G3594" s="108" t="s">
        <v>15010</v>
      </c>
      <c r="H3594" s="108" t="s">
        <v>15011</v>
      </c>
    </row>
    <row r="3595" spans="1:8" x14ac:dyDescent="0.3">
      <c r="A3595" s="108" t="s">
        <v>15012</v>
      </c>
      <c r="B3595" s="108" t="s">
        <v>967</v>
      </c>
      <c r="C3595" s="108" t="s">
        <v>14802</v>
      </c>
      <c r="D3595" s="108" t="s">
        <v>969</v>
      </c>
      <c r="E3595" s="108" t="s">
        <v>970</v>
      </c>
      <c r="F3595" s="108" t="s">
        <v>15013</v>
      </c>
      <c r="G3595" s="108" t="s">
        <v>15014</v>
      </c>
      <c r="H3595" s="108" t="s">
        <v>15015</v>
      </c>
    </row>
    <row r="3596" spans="1:8" x14ac:dyDescent="0.3">
      <c r="A3596" s="108" t="s">
        <v>15016</v>
      </c>
      <c r="B3596" s="108" t="s">
        <v>967</v>
      </c>
      <c r="C3596" s="108" t="s">
        <v>14802</v>
      </c>
      <c r="D3596" s="108" t="s">
        <v>969</v>
      </c>
      <c r="E3596" s="108" t="s">
        <v>970</v>
      </c>
      <c r="F3596" s="108" t="s">
        <v>15017</v>
      </c>
      <c r="G3596" s="108" t="s">
        <v>15018</v>
      </c>
      <c r="H3596" s="108" t="s">
        <v>15019</v>
      </c>
    </row>
    <row r="3597" spans="1:8" x14ac:dyDescent="0.3">
      <c r="A3597" s="108" t="s">
        <v>15020</v>
      </c>
      <c r="B3597" s="108" t="s">
        <v>967</v>
      </c>
      <c r="C3597" s="108" t="s">
        <v>14802</v>
      </c>
      <c r="D3597" s="108" t="s">
        <v>969</v>
      </c>
      <c r="E3597" s="108" t="s">
        <v>970</v>
      </c>
      <c r="F3597" s="108" t="s">
        <v>15021</v>
      </c>
      <c r="G3597" s="108" t="s">
        <v>15022</v>
      </c>
      <c r="H3597" s="108" t="s">
        <v>15023</v>
      </c>
    </row>
    <row r="3598" spans="1:8" x14ac:dyDescent="0.3">
      <c r="A3598" s="108" t="s">
        <v>15024</v>
      </c>
      <c r="B3598" s="108" t="s">
        <v>967</v>
      </c>
      <c r="C3598" s="108" t="s">
        <v>14802</v>
      </c>
      <c r="D3598" s="108" t="s">
        <v>969</v>
      </c>
      <c r="E3598" s="108" t="s">
        <v>970</v>
      </c>
      <c r="F3598" s="108" t="s">
        <v>15025</v>
      </c>
      <c r="G3598" s="108" t="s">
        <v>15026</v>
      </c>
      <c r="H3598" s="108" t="s">
        <v>15027</v>
      </c>
    </row>
    <row r="3599" spans="1:8" x14ac:dyDescent="0.3">
      <c r="A3599" s="108" t="s">
        <v>15028</v>
      </c>
      <c r="B3599" s="108" t="s">
        <v>967</v>
      </c>
      <c r="C3599" s="108" t="s">
        <v>14802</v>
      </c>
      <c r="D3599" s="108" t="s">
        <v>969</v>
      </c>
      <c r="E3599" s="108" t="s">
        <v>970</v>
      </c>
      <c r="F3599" s="108" t="s">
        <v>15029</v>
      </c>
      <c r="G3599" s="108" t="s">
        <v>15030</v>
      </c>
      <c r="H3599" s="108" t="s">
        <v>15031</v>
      </c>
    </row>
    <row r="3600" spans="1:8" x14ac:dyDescent="0.3">
      <c r="A3600" s="108" t="s">
        <v>15032</v>
      </c>
      <c r="B3600" s="108" t="s">
        <v>967</v>
      </c>
      <c r="C3600" s="108" t="s">
        <v>14802</v>
      </c>
      <c r="D3600" s="108" t="s">
        <v>969</v>
      </c>
      <c r="E3600" s="108" t="s">
        <v>970</v>
      </c>
      <c r="F3600" s="108" t="s">
        <v>15033</v>
      </c>
      <c r="G3600" s="108" t="s">
        <v>14820</v>
      </c>
      <c r="H3600" s="108" t="s">
        <v>14821</v>
      </c>
    </row>
    <row r="3601" spans="1:8" x14ac:dyDescent="0.3">
      <c r="A3601" s="108" t="s">
        <v>15034</v>
      </c>
      <c r="B3601" s="108" t="s">
        <v>967</v>
      </c>
      <c r="C3601" s="108" t="s">
        <v>14802</v>
      </c>
      <c r="D3601" s="108" t="s">
        <v>969</v>
      </c>
      <c r="E3601" s="108" t="s">
        <v>970</v>
      </c>
      <c r="F3601" s="108" t="s">
        <v>15035</v>
      </c>
      <c r="G3601" s="108" t="s">
        <v>15036</v>
      </c>
      <c r="H3601" s="108" t="s">
        <v>15037</v>
      </c>
    </row>
    <row r="3602" spans="1:8" x14ac:dyDescent="0.3">
      <c r="A3602" s="108" t="s">
        <v>15038</v>
      </c>
      <c r="B3602" s="108" t="s">
        <v>967</v>
      </c>
      <c r="C3602" s="108" t="s">
        <v>14802</v>
      </c>
      <c r="D3602" s="108" t="s">
        <v>969</v>
      </c>
      <c r="E3602" s="108" t="s">
        <v>970</v>
      </c>
      <c r="F3602" s="108" t="s">
        <v>15039</v>
      </c>
      <c r="G3602" s="108" t="s">
        <v>15040</v>
      </c>
      <c r="H3602" s="108" t="s">
        <v>15041</v>
      </c>
    </row>
    <row r="3603" spans="1:8" x14ac:dyDescent="0.3">
      <c r="A3603" s="108" t="s">
        <v>15042</v>
      </c>
      <c r="B3603" s="108" t="s">
        <v>967</v>
      </c>
      <c r="C3603" s="108" t="s">
        <v>14802</v>
      </c>
      <c r="D3603" s="108" t="s">
        <v>969</v>
      </c>
      <c r="E3603" s="108" t="s">
        <v>970</v>
      </c>
      <c r="F3603" s="108" t="s">
        <v>15043</v>
      </c>
      <c r="G3603" s="108" t="s">
        <v>15044</v>
      </c>
      <c r="H3603" s="108" t="s">
        <v>15045</v>
      </c>
    </row>
    <row r="3604" spans="1:8" x14ac:dyDescent="0.3">
      <c r="A3604" s="108" t="s">
        <v>15046</v>
      </c>
      <c r="B3604" s="108" t="s">
        <v>967</v>
      </c>
      <c r="C3604" s="108" t="s">
        <v>14802</v>
      </c>
      <c r="D3604" s="108" t="s">
        <v>969</v>
      </c>
      <c r="E3604" s="108" t="s">
        <v>970</v>
      </c>
      <c r="F3604" s="108" t="s">
        <v>15047</v>
      </c>
      <c r="G3604" s="108" t="s">
        <v>15048</v>
      </c>
      <c r="H3604" s="108" t="s">
        <v>15049</v>
      </c>
    </row>
    <row r="3605" spans="1:8" x14ac:dyDescent="0.3">
      <c r="A3605" s="108" t="s">
        <v>15050</v>
      </c>
      <c r="B3605" s="108" t="s">
        <v>967</v>
      </c>
      <c r="C3605" s="108" t="s">
        <v>14802</v>
      </c>
      <c r="D3605" s="108" t="s">
        <v>969</v>
      </c>
      <c r="E3605" s="108" t="s">
        <v>970</v>
      </c>
      <c r="F3605" s="108" t="s">
        <v>15051</v>
      </c>
      <c r="G3605" s="108" t="s">
        <v>15052</v>
      </c>
      <c r="H3605" s="108" t="s">
        <v>15053</v>
      </c>
    </row>
    <row r="3606" spans="1:8" x14ac:dyDescent="0.3">
      <c r="A3606" s="108" t="s">
        <v>15054</v>
      </c>
      <c r="B3606" s="108" t="s">
        <v>967</v>
      </c>
      <c r="C3606" s="108" t="s">
        <v>14802</v>
      </c>
      <c r="D3606" s="108" t="s">
        <v>969</v>
      </c>
      <c r="E3606" s="108" t="s">
        <v>970</v>
      </c>
      <c r="F3606" s="108" t="s">
        <v>15055</v>
      </c>
      <c r="G3606" s="108" t="s">
        <v>15056</v>
      </c>
      <c r="H3606" s="108" t="s">
        <v>15057</v>
      </c>
    </row>
    <row r="3607" spans="1:8" x14ac:dyDescent="0.3">
      <c r="A3607" s="108" t="s">
        <v>15058</v>
      </c>
      <c r="B3607" s="108" t="s">
        <v>967</v>
      </c>
      <c r="C3607" s="108" t="s">
        <v>14802</v>
      </c>
      <c r="D3607" s="108" t="s">
        <v>969</v>
      </c>
      <c r="E3607" s="108" t="s">
        <v>970</v>
      </c>
      <c r="F3607" s="108" t="s">
        <v>15059</v>
      </c>
      <c r="G3607" s="108" t="s">
        <v>15060</v>
      </c>
      <c r="H3607" s="108" t="s">
        <v>15061</v>
      </c>
    </row>
    <row r="3608" spans="1:8" x14ac:dyDescent="0.3">
      <c r="A3608" s="108" t="s">
        <v>15062</v>
      </c>
      <c r="B3608" s="108" t="s">
        <v>967</v>
      </c>
      <c r="C3608" s="108" t="s">
        <v>14802</v>
      </c>
      <c r="D3608" s="108" t="s">
        <v>969</v>
      </c>
      <c r="E3608" s="108" t="s">
        <v>970</v>
      </c>
      <c r="F3608" s="108" t="s">
        <v>15063</v>
      </c>
      <c r="G3608" s="108" t="s">
        <v>15064</v>
      </c>
      <c r="H3608" s="108" t="s">
        <v>15065</v>
      </c>
    </row>
    <row r="3609" spans="1:8" x14ac:dyDescent="0.3">
      <c r="A3609" s="108" t="s">
        <v>15066</v>
      </c>
      <c r="B3609" s="108" t="s">
        <v>967</v>
      </c>
      <c r="C3609" s="108" t="s">
        <v>14802</v>
      </c>
      <c r="D3609" s="108" t="s">
        <v>969</v>
      </c>
      <c r="E3609" s="108" t="s">
        <v>970</v>
      </c>
      <c r="F3609" s="108" t="s">
        <v>15067</v>
      </c>
      <c r="G3609" s="108" t="s">
        <v>15068</v>
      </c>
      <c r="H3609" s="108" t="s">
        <v>15069</v>
      </c>
    </row>
    <row r="3610" spans="1:8" x14ac:dyDescent="0.3">
      <c r="A3610" s="108" t="s">
        <v>15070</v>
      </c>
      <c r="B3610" s="108" t="s">
        <v>967</v>
      </c>
      <c r="C3610" s="108" t="s">
        <v>14802</v>
      </c>
      <c r="D3610" s="108" t="s">
        <v>969</v>
      </c>
      <c r="E3610" s="108" t="s">
        <v>970</v>
      </c>
      <c r="F3610" s="108" t="s">
        <v>15071</v>
      </c>
      <c r="G3610" s="108" t="s">
        <v>15072</v>
      </c>
      <c r="H3610" s="108" t="s">
        <v>15073</v>
      </c>
    </row>
    <row r="3611" spans="1:8" x14ac:dyDescent="0.3">
      <c r="A3611" s="108" t="s">
        <v>15074</v>
      </c>
      <c r="B3611" s="108" t="s">
        <v>967</v>
      </c>
      <c r="C3611" s="108" t="s">
        <v>14802</v>
      </c>
      <c r="D3611" s="108" t="s">
        <v>969</v>
      </c>
      <c r="E3611" s="108" t="s">
        <v>970</v>
      </c>
      <c r="F3611" s="108" t="s">
        <v>15075</v>
      </c>
      <c r="G3611" s="108" t="s">
        <v>15076</v>
      </c>
      <c r="H3611" s="108" t="s">
        <v>15077</v>
      </c>
    </row>
    <row r="3612" spans="1:8" x14ac:dyDescent="0.3">
      <c r="A3612" s="108" t="s">
        <v>15078</v>
      </c>
      <c r="B3612" s="108" t="s">
        <v>967</v>
      </c>
      <c r="C3612" s="108" t="s">
        <v>14802</v>
      </c>
      <c r="D3612" s="108" t="s">
        <v>969</v>
      </c>
      <c r="E3612" s="108" t="s">
        <v>970</v>
      </c>
      <c r="F3612" s="108" t="s">
        <v>15079</v>
      </c>
      <c r="G3612" s="108" t="s">
        <v>15080</v>
      </c>
      <c r="H3612" s="108" t="s">
        <v>15081</v>
      </c>
    </row>
    <row r="3613" spans="1:8" x14ac:dyDescent="0.3">
      <c r="A3613" s="108" t="s">
        <v>15082</v>
      </c>
      <c r="B3613" s="108" t="s">
        <v>967</v>
      </c>
      <c r="C3613" s="108" t="s">
        <v>14802</v>
      </c>
      <c r="D3613" s="108" t="s">
        <v>969</v>
      </c>
      <c r="E3613" s="108" t="s">
        <v>970</v>
      </c>
      <c r="F3613" s="108" t="s">
        <v>15083</v>
      </c>
      <c r="G3613" s="108" t="s">
        <v>15084</v>
      </c>
      <c r="H3613" s="108" t="s">
        <v>15085</v>
      </c>
    </row>
    <row r="3614" spans="1:8" x14ac:dyDescent="0.3">
      <c r="A3614" s="108" t="s">
        <v>15086</v>
      </c>
      <c r="B3614" s="108" t="s">
        <v>967</v>
      </c>
      <c r="C3614" s="108" t="s">
        <v>14802</v>
      </c>
      <c r="D3614" s="108" t="s">
        <v>969</v>
      </c>
      <c r="E3614" s="108" t="s">
        <v>970</v>
      </c>
      <c r="F3614" s="108" t="s">
        <v>15087</v>
      </c>
      <c r="G3614" s="108" t="s">
        <v>15088</v>
      </c>
      <c r="H3614" s="108" t="s">
        <v>15089</v>
      </c>
    </row>
    <row r="3615" spans="1:8" x14ac:dyDescent="0.3">
      <c r="A3615" s="108" t="s">
        <v>15090</v>
      </c>
      <c r="B3615" s="108" t="s">
        <v>967</v>
      </c>
      <c r="C3615" s="108" t="s">
        <v>14802</v>
      </c>
      <c r="D3615" s="108" t="s">
        <v>969</v>
      </c>
      <c r="E3615" s="108" t="s">
        <v>970</v>
      </c>
      <c r="F3615" s="108" t="s">
        <v>15091</v>
      </c>
      <c r="G3615" s="108" t="s">
        <v>15092</v>
      </c>
      <c r="H3615" s="108" t="s">
        <v>15093</v>
      </c>
    </row>
    <row r="3616" spans="1:8" x14ac:dyDescent="0.3">
      <c r="A3616" s="108" t="s">
        <v>15094</v>
      </c>
      <c r="B3616" s="108" t="s">
        <v>967</v>
      </c>
      <c r="C3616" s="108" t="s">
        <v>14802</v>
      </c>
      <c r="D3616" s="108" t="s">
        <v>969</v>
      </c>
      <c r="E3616" s="108" t="s">
        <v>970</v>
      </c>
      <c r="F3616" s="108" t="s">
        <v>15095</v>
      </c>
      <c r="G3616" s="108" t="s">
        <v>15096</v>
      </c>
      <c r="H3616" s="108" t="s">
        <v>15097</v>
      </c>
    </row>
    <row r="3617" spans="1:8" x14ac:dyDescent="0.3">
      <c r="A3617" s="108" t="s">
        <v>15098</v>
      </c>
      <c r="B3617" s="108" t="s">
        <v>967</v>
      </c>
      <c r="C3617" s="108" t="s">
        <v>14802</v>
      </c>
      <c r="D3617" s="108" t="s">
        <v>969</v>
      </c>
      <c r="E3617" s="108" t="s">
        <v>970</v>
      </c>
      <c r="F3617" s="108" t="s">
        <v>15099</v>
      </c>
      <c r="G3617" s="108" t="s">
        <v>15100</v>
      </c>
      <c r="H3617" s="108" t="s">
        <v>15101</v>
      </c>
    </row>
    <row r="3618" spans="1:8" x14ac:dyDescent="0.3">
      <c r="A3618" s="108" t="s">
        <v>15102</v>
      </c>
      <c r="B3618" s="108" t="s">
        <v>967</v>
      </c>
      <c r="C3618" s="108" t="s">
        <v>14802</v>
      </c>
      <c r="D3618" s="108" t="s">
        <v>969</v>
      </c>
      <c r="E3618" s="108" t="s">
        <v>970</v>
      </c>
      <c r="F3618" s="108" t="s">
        <v>15103</v>
      </c>
      <c r="G3618" s="108" t="s">
        <v>15104</v>
      </c>
      <c r="H3618" s="108" t="s">
        <v>15105</v>
      </c>
    </row>
    <row r="3619" spans="1:8" x14ac:dyDescent="0.3">
      <c r="A3619" s="108" t="s">
        <v>15106</v>
      </c>
      <c r="B3619" s="108" t="s">
        <v>967</v>
      </c>
      <c r="C3619" s="108" t="s">
        <v>14802</v>
      </c>
      <c r="D3619" s="108" t="s">
        <v>969</v>
      </c>
      <c r="E3619" s="108" t="s">
        <v>970</v>
      </c>
      <c r="F3619" s="108" t="s">
        <v>15107</v>
      </c>
      <c r="G3619" s="108" t="s">
        <v>15108</v>
      </c>
      <c r="H3619" s="108" t="s">
        <v>15109</v>
      </c>
    </row>
    <row r="3620" spans="1:8" x14ac:dyDescent="0.3">
      <c r="A3620" s="108" t="s">
        <v>15110</v>
      </c>
      <c r="B3620" s="108" t="s">
        <v>967</v>
      </c>
      <c r="C3620" s="108" t="s">
        <v>14802</v>
      </c>
      <c r="D3620" s="108" t="s">
        <v>969</v>
      </c>
      <c r="E3620" s="108" t="s">
        <v>970</v>
      </c>
      <c r="F3620" s="108" t="s">
        <v>15111</v>
      </c>
      <c r="G3620" s="108" t="s">
        <v>15112</v>
      </c>
      <c r="H3620" s="108" t="s">
        <v>15113</v>
      </c>
    </row>
    <row r="3621" spans="1:8" x14ac:dyDescent="0.3">
      <c r="A3621" s="108" t="s">
        <v>15114</v>
      </c>
      <c r="B3621" s="108" t="s">
        <v>967</v>
      </c>
      <c r="C3621" s="108" t="s">
        <v>14802</v>
      </c>
      <c r="D3621" s="108" t="s">
        <v>969</v>
      </c>
      <c r="E3621" s="108" t="s">
        <v>970</v>
      </c>
      <c r="F3621" s="108" t="s">
        <v>15115</v>
      </c>
      <c r="G3621" s="108" t="s">
        <v>15116</v>
      </c>
      <c r="H3621" s="108" t="s">
        <v>15117</v>
      </c>
    </row>
    <row r="3622" spans="1:8" x14ac:dyDescent="0.3">
      <c r="A3622" s="108" t="s">
        <v>15118</v>
      </c>
      <c r="B3622" s="108" t="s">
        <v>967</v>
      </c>
      <c r="C3622" s="108" t="s">
        <v>14802</v>
      </c>
      <c r="D3622" s="108" t="s">
        <v>969</v>
      </c>
      <c r="E3622" s="108" t="s">
        <v>970</v>
      </c>
      <c r="F3622" s="108" t="s">
        <v>15119</v>
      </c>
      <c r="G3622" s="108" t="s">
        <v>15120</v>
      </c>
      <c r="H3622" s="108" t="s">
        <v>15121</v>
      </c>
    </row>
    <row r="3623" spans="1:8" x14ac:dyDescent="0.3">
      <c r="A3623" s="108" t="s">
        <v>15122</v>
      </c>
      <c r="B3623" s="108" t="s">
        <v>967</v>
      </c>
      <c r="C3623" s="108" t="s">
        <v>14802</v>
      </c>
      <c r="D3623" s="108" t="s">
        <v>969</v>
      </c>
      <c r="E3623" s="108" t="s">
        <v>970</v>
      </c>
      <c r="F3623" s="108" t="s">
        <v>15123</v>
      </c>
      <c r="G3623" s="108" t="s">
        <v>15124</v>
      </c>
      <c r="H3623" s="108" t="s">
        <v>15125</v>
      </c>
    </row>
    <row r="3624" spans="1:8" x14ac:dyDescent="0.3">
      <c r="A3624" s="108" t="s">
        <v>15126</v>
      </c>
      <c r="B3624" s="108" t="s">
        <v>967</v>
      </c>
      <c r="C3624" s="108" t="s">
        <v>14802</v>
      </c>
      <c r="D3624" s="108" t="s">
        <v>969</v>
      </c>
      <c r="E3624" s="108" t="s">
        <v>970</v>
      </c>
      <c r="F3624" s="108" t="s">
        <v>15127</v>
      </c>
      <c r="G3624" s="108" t="s">
        <v>15128</v>
      </c>
      <c r="H3624" s="108" t="s">
        <v>15129</v>
      </c>
    </row>
    <row r="3625" spans="1:8" x14ac:dyDescent="0.3">
      <c r="A3625" s="108" t="s">
        <v>15130</v>
      </c>
      <c r="B3625" s="108" t="s">
        <v>967</v>
      </c>
      <c r="C3625" s="108" t="s">
        <v>14802</v>
      </c>
      <c r="D3625" s="108" t="s">
        <v>969</v>
      </c>
      <c r="E3625" s="108" t="s">
        <v>970</v>
      </c>
      <c r="F3625" s="108" t="s">
        <v>15131</v>
      </c>
      <c r="G3625" s="108" t="s">
        <v>15132</v>
      </c>
      <c r="H3625" s="108" t="s">
        <v>15133</v>
      </c>
    </row>
    <row r="3626" spans="1:8" x14ac:dyDescent="0.3">
      <c r="A3626" s="108" t="s">
        <v>15134</v>
      </c>
      <c r="B3626" s="108" t="s">
        <v>967</v>
      </c>
      <c r="C3626" s="108" t="s">
        <v>14802</v>
      </c>
      <c r="D3626" s="108" t="s">
        <v>969</v>
      </c>
      <c r="E3626" s="108" t="s">
        <v>970</v>
      </c>
      <c r="F3626" s="108" t="s">
        <v>15135</v>
      </c>
      <c r="G3626" s="108" t="s">
        <v>15136</v>
      </c>
      <c r="H3626" s="108" t="s">
        <v>15137</v>
      </c>
    </row>
    <row r="3627" spans="1:8" x14ac:dyDescent="0.3">
      <c r="A3627" s="108" t="s">
        <v>15138</v>
      </c>
      <c r="B3627" s="108" t="s">
        <v>967</v>
      </c>
      <c r="C3627" s="108" t="s">
        <v>14802</v>
      </c>
      <c r="D3627" s="108" t="s">
        <v>969</v>
      </c>
      <c r="E3627" s="108" t="s">
        <v>970</v>
      </c>
      <c r="F3627" s="108" t="s">
        <v>15139</v>
      </c>
      <c r="G3627" s="108" t="s">
        <v>15140</v>
      </c>
      <c r="H3627" s="108" t="s">
        <v>15141</v>
      </c>
    </row>
    <row r="3628" spans="1:8" x14ac:dyDescent="0.3">
      <c r="A3628" s="108" t="s">
        <v>15142</v>
      </c>
      <c r="B3628" s="108" t="s">
        <v>967</v>
      </c>
      <c r="C3628" s="108" t="s">
        <v>14802</v>
      </c>
      <c r="D3628" s="108" t="s">
        <v>969</v>
      </c>
      <c r="E3628" s="108" t="s">
        <v>970</v>
      </c>
      <c r="F3628" s="108" t="s">
        <v>15143</v>
      </c>
      <c r="G3628" s="108" t="s">
        <v>15144</v>
      </c>
      <c r="H3628" s="108" t="s">
        <v>15145</v>
      </c>
    </row>
    <row r="3629" spans="1:8" x14ac:dyDescent="0.3">
      <c r="A3629" s="108" t="s">
        <v>15146</v>
      </c>
      <c r="B3629" s="108" t="s">
        <v>967</v>
      </c>
      <c r="C3629" s="108" t="s">
        <v>14802</v>
      </c>
      <c r="D3629" s="108" t="s">
        <v>969</v>
      </c>
      <c r="E3629" s="108" t="s">
        <v>970</v>
      </c>
      <c r="F3629" s="108" t="s">
        <v>15147</v>
      </c>
      <c r="G3629" s="108" t="s">
        <v>15148</v>
      </c>
      <c r="H3629" s="108" t="s">
        <v>15149</v>
      </c>
    </row>
    <row r="3630" spans="1:8" x14ac:dyDescent="0.3">
      <c r="A3630" s="108" t="s">
        <v>15150</v>
      </c>
      <c r="B3630" s="108" t="s">
        <v>967</v>
      </c>
      <c r="C3630" s="108" t="s">
        <v>14802</v>
      </c>
      <c r="D3630" s="108" t="s">
        <v>969</v>
      </c>
      <c r="E3630" s="108" t="s">
        <v>970</v>
      </c>
      <c r="F3630" s="108" t="s">
        <v>15151</v>
      </c>
      <c r="G3630" s="108" t="s">
        <v>15152</v>
      </c>
      <c r="H3630" s="108" t="s">
        <v>14860</v>
      </c>
    </row>
    <row r="3631" spans="1:8" x14ac:dyDescent="0.3">
      <c r="A3631" s="108" t="s">
        <v>15153</v>
      </c>
      <c r="B3631" s="108" t="s">
        <v>967</v>
      </c>
      <c r="C3631" s="108" t="s">
        <v>14802</v>
      </c>
      <c r="D3631" s="108" t="s">
        <v>969</v>
      </c>
      <c r="E3631" s="108" t="s">
        <v>970</v>
      </c>
      <c r="F3631" s="108" t="s">
        <v>15154</v>
      </c>
      <c r="G3631" s="108" t="s">
        <v>15155</v>
      </c>
      <c r="H3631" s="108" t="s">
        <v>15156</v>
      </c>
    </row>
    <row r="3632" spans="1:8" x14ac:dyDescent="0.3">
      <c r="A3632" s="108" t="s">
        <v>15157</v>
      </c>
      <c r="B3632" s="108" t="s">
        <v>967</v>
      </c>
      <c r="C3632" s="108" t="s">
        <v>14802</v>
      </c>
      <c r="D3632" s="108" t="s">
        <v>969</v>
      </c>
      <c r="E3632" s="108" t="s">
        <v>970</v>
      </c>
      <c r="F3632" s="108" t="s">
        <v>15158</v>
      </c>
      <c r="G3632" s="108" t="s">
        <v>15159</v>
      </c>
      <c r="H3632" s="108" t="s">
        <v>15160</v>
      </c>
    </row>
    <row r="3633" spans="1:8" x14ac:dyDescent="0.3">
      <c r="A3633" s="108" t="s">
        <v>15161</v>
      </c>
      <c r="B3633" s="108" t="s">
        <v>967</v>
      </c>
      <c r="C3633" s="108" t="s">
        <v>14802</v>
      </c>
      <c r="D3633" s="108" t="s">
        <v>969</v>
      </c>
      <c r="E3633" s="108" t="s">
        <v>970</v>
      </c>
      <c r="F3633" s="108" t="s">
        <v>15162</v>
      </c>
      <c r="G3633" s="108" t="s">
        <v>15163</v>
      </c>
      <c r="H3633" s="108" t="s">
        <v>15164</v>
      </c>
    </row>
    <row r="3634" spans="1:8" x14ac:dyDescent="0.3">
      <c r="A3634" s="108" t="s">
        <v>15165</v>
      </c>
      <c r="B3634" s="108" t="s">
        <v>967</v>
      </c>
      <c r="C3634" s="108" t="s">
        <v>14802</v>
      </c>
      <c r="D3634" s="108" t="s">
        <v>969</v>
      </c>
      <c r="E3634" s="108" t="s">
        <v>970</v>
      </c>
      <c r="F3634" s="108" t="s">
        <v>15166</v>
      </c>
      <c r="G3634" s="108" t="s">
        <v>15167</v>
      </c>
      <c r="H3634" s="108" t="s">
        <v>15168</v>
      </c>
    </row>
    <row r="3635" spans="1:8" x14ac:dyDescent="0.3">
      <c r="A3635" s="108" t="s">
        <v>15169</v>
      </c>
      <c r="B3635" s="108" t="s">
        <v>967</v>
      </c>
      <c r="C3635" s="108" t="s">
        <v>14802</v>
      </c>
      <c r="D3635" s="108" t="s">
        <v>969</v>
      </c>
      <c r="E3635" s="108" t="s">
        <v>970</v>
      </c>
      <c r="F3635" s="108" t="s">
        <v>15170</v>
      </c>
      <c r="G3635" s="108" t="s">
        <v>15171</v>
      </c>
      <c r="H3635" s="108" t="s">
        <v>15172</v>
      </c>
    </row>
    <row r="3636" spans="1:8" x14ac:dyDescent="0.3">
      <c r="A3636" s="108" t="s">
        <v>15173</v>
      </c>
      <c r="B3636" s="108" t="s">
        <v>967</v>
      </c>
      <c r="C3636" s="108" t="s">
        <v>14802</v>
      </c>
      <c r="D3636" s="108" t="s">
        <v>969</v>
      </c>
      <c r="E3636" s="108" t="s">
        <v>970</v>
      </c>
      <c r="F3636" s="108" t="s">
        <v>15174</v>
      </c>
      <c r="G3636" s="108" t="s">
        <v>15175</v>
      </c>
      <c r="H3636" s="108" t="s">
        <v>15176</v>
      </c>
    </row>
    <row r="3637" spans="1:8" x14ac:dyDescent="0.3">
      <c r="A3637" s="108" t="s">
        <v>15177</v>
      </c>
      <c r="B3637" s="108" t="s">
        <v>967</v>
      </c>
      <c r="C3637" s="108" t="s">
        <v>14802</v>
      </c>
      <c r="D3637" s="108" t="s">
        <v>969</v>
      </c>
      <c r="E3637" s="108" t="s">
        <v>970</v>
      </c>
      <c r="F3637" s="108" t="s">
        <v>15178</v>
      </c>
      <c r="G3637" s="108" t="s">
        <v>15179</v>
      </c>
      <c r="H3637" s="108" t="s">
        <v>15180</v>
      </c>
    </row>
    <row r="3638" spans="1:8" x14ac:dyDescent="0.3">
      <c r="A3638" s="108" t="s">
        <v>15181</v>
      </c>
      <c r="B3638" s="108" t="s">
        <v>967</v>
      </c>
      <c r="C3638" s="108" t="s">
        <v>14802</v>
      </c>
      <c r="D3638" s="108" t="s">
        <v>969</v>
      </c>
      <c r="E3638" s="108" t="s">
        <v>970</v>
      </c>
      <c r="F3638" s="108" t="s">
        <v>15182</v>
      </c>
      <c r="G3638" s="108" t="s">
        <v>15183</v>
      </c>
      <c r="H3638" s="108" t="s">
        <v>15184</v>
      </c>
    </row>
    <row r="3639" spans="1:8" x14ac:dyDescent="0.3">
      <c r="A3639" s="108" t="s">
        <v>15185</v>
      </c>
      <c r="B3639" s="108" t="s">
        <v>967</v>
      </c>
      <c r="C3639" s="108" t="s">
        <v>14802</v>
      </c>
      <c r="D3639" s="108" t="s">
        <v>969</v>
      </c>
      <c r="E3639" s="108" t="s">
        <v>970</v>
      </c>
      <c r="F3639" s="108" t="s">
        <v>15186</v>
      </c>
      <c r="G3639" s="108" t="s">
        <v>15187</v>
      </c>
      <c r="H3639" s="108" t="s">
        <v>15188</v>
      </c>
    </row>
    <row r="3640" spans="1:8" x14ac:dyDescent="0.3">
      <c r="A3640" s="108" t="s">
        <v>15189</v>
      </c>
      <c r="B3640" s="108" t="s">
        <v>967</v>
      </c>
      <c r="C3640" s="108" t="s">
        <v>14802</v>
      </c>
      <c r="D3640" s="108" t="s">
        <v>969</v>
      </c>
      <c r="E3640" s="108" t="s">
        <v>970</v>
      </c>
      <c r="F3640" s="108" t="s">
        <v>15190</v>
      </c>
      <c r="G3640" s="108" t="s">
        <v>15191</v>
      </c>
      <c r="H3640" s="108" t="s">
        <v>15192</v>
      </c>
    </row>
    <row r="3641" spans="1:8" x14ac:dyDescent="0.3">
      <c r="A3641" s="108" t="s">
        <v>15193</v>
      </c>
      <c r="B3641" s="108" t="s">
        <v>967</v>
      </c>
      <c r="C3641" s="108" t="s">
        <v>14802</v>
      </c>
      <c r="D3641" s="108" t="s">
        <v>969</v>
      </c>
      <c r="E3641" s="108" t="s">
        <v>970</v>
      </c>
      <c r="F3641" s="108" t="s">
        <v>15194</v>
      </c>
      <c r="G3641" s="108" t="s">
        <v>15195</v>
      </c>
      <c r="H3641" s="108" t="s">
        <v>15196</v>
      </c>
    </row>
    <row r="3642" spans="1:8" x14ac:dyDescent="0.3">
      <c r="A3642" s="108" t="s">
        <v>15197</v>
      </c>
      <c r="B3642" s="108" t="s">
        <v>967</v>
      </c>
      <c r="C3642" s="108" t="s">
        <v>14802</v>
      </c>
      <c r="D3642" s="108" t="s">
        <v>969</v>
      </c>
      <c r="E3642" s="108" t="s">
        <v>970</v>
      </c>
      <c r="F3642" s="108" t="s">
        <v>15198</v>
      </c>
      <c r="G3642" s="108" t="s">
        <v>15199</v>
      </c>
      <c r="H3642" s="108" t="s">
        <v>15200</v>
      </c>
    </row>
    <row r="3643" spans="1:8" x14ac:dyDescent="0.3">
      <c r="A3643" s="108" t="s">
        <v>15201</v>
      </c>
      <c r="B3643" s="108" t="s">
        <v>967</v>
      </c>
      <c r="C3643" s="108" t="s">
        <v>14802</v>
      </c>
      <c r="D3643" s="108" t="s">
        <v>969</v>
      </c>
      <c r="E3643" s="108" t="s">
        <v>970</v>
      </c>
      <c r="F3643" s="108" t="s">
        <v>15202</v>
      </c>
      <c r="G3643" s="108" t="s">
        <v>14967</v>
      </c>
      <c r="H3643" s="108" t="s">
        <v>14968</v>
      </c>
    </row>
    <row r="3644" spans="1:8" x14ac:dyDescent="0.3">
      <c r="A3644" s="108" t="s">
        <v>15203</v>
      </c>
      <c r="B3644" s="108" t="s">
        <v>967</v>
      </c>
      <c r="C3644" s="108" t="s">
        <v>14802</v>
      </c>
      <c r="D3644" s="108" t="s">
        <v>969</v>
      </c>
      <c r="E3644" s="108" t="s">
        <v>970</v>
      </c>
      <c r="F3644" s="108" t="s">
        <v>15204</v>
      </c>
      <c r="G3644" s="108" t="s">
        <v>15205</v>
      </c>
      <c r="H3644" s="108" t="s">
        <v>15206</v>
      </c>
    </row>
    <row r="3645" spans="1:8" x14ac:dyDescent="0.3">
      <c r="A3645" s="108" t="s">
        <v>15207</v>
      </c>
      <c r="B3645" s="108" t="s">
        <v>967</v>
      </c>
      <c r="C3645" s="108" t="s">
        <v>14802</v>
      </c>
      <c r="D3645" s="108" t="s">
        <v>969</v>
      </c>
      <c r="E3645" s="108" t="s">
        <v>970</v>
      </c>
      <c r="F3645" s="108" t="s">
        <v>15208</v>
      </c>
      <c r="G3645" s="108" t="s">
        <v>15209</v>
      </c>
      <c r="H3645" s="108" t="s">
        <v>15210</v>
      </c>
    </row>
    <row r="3646" spans="1:8" x14ac:dyDescent="0.3">
      <c r="A3646" s="108" t="s">
        <v>15211</v>
      </c>
      <c r="B3646" s="108" t="s">
        <v>967</v>
      </c>
      <c r="C3646" s="108" t="s">
        <v>14802</v>
      </c>
      <c r="D3646" s="108" t="s">
        <v>969</v>
      </c>
      <c r="E3646" s="108" t="s">
        <v>970</v>
      </c>
      <c r="F3646" s="108" t="s">
        <v>15212</v>
      </c>
      <c r="G3646" s="108" t="s">
        <v>15213</v>
      </c>
      <c r="H3646" s="108" t="s">
        <v>15214</v>
      </c>
    </row>
    <row r="3647" spans="1:8" x14ac:dyDescent="0.3">
      <c r="A3647" s="108" t="s">
        <v>15215</v>
      </c>
      <c r="B3647" s="108" t="s">
        <v>967</v>
      </c>
      <c r="C3647" s="108" t="s">
        <v>14802</v>
      </c>
      <c r="D3647" s="108" t="s">
        <v>969</v>
      </c>
      <c r="E3647" s="108" t="s">
        <v>970</v>
      </c>
      <c r="F3647" s="108" t="s">
        <v>15216</v>
      </c>
      <c r="G3647" s="108" t="s">
        <v>15217</v>
      </c>
      <c r="H3647" s="108" t="s">
        <v>15218</v>
      </c>
    </row>
    <row r="3648" spans="1:8" x14ac:dyDescent="0.3">
      <c r="A3648" s="108" t="s">
        <v>15219</v>
      </c>
      <c r="B3648" s="108" t="s">
        <v>967</v>
      </c>
      <c r="C3648" s="108" t="s">
        <v>14802</v>
      </c>
      <c r="D3648" s="108" t="s">
        <v>969</v>
      </c>
      <c r="E3648" s="108" t="s">
        <v>970</v>
      </c>
      <c r="F3648" s="108" t="s">
        <v>15220</v>
      </c>
      <c r="G3648" s="108" t="s">
        <v>15221</v>
      </c>
      <c r="H3648" s="108" t="s">
        <v>15222</v>
      </c>
    </row>
    <row r="3649" spans="1:8" x14ac:dyDescent="0.3">
      <c r="A3649" s="108" t="s">
        <v>15223</v>
      </c>
      <c r="B3649" s="108" t="s">
        <v>967</v>
      </c>
      <c r="C3649" s="108" t="s">
        <v>14802</v>
      </c>
      <c r="D3649" s="108" t="s">
        <v>969</v>
      </c>
      <c r="E3649" s="108" t="s">
        <v>970</v>
      </c>
      <c r="F3649" s="108" t="s">
        <v>15224</v>
      </c>
      <c r="G3649" s="108" t="s">
        <v>15225</v>
      </c>
      <c r="H3649" s="108" t="s">
        <v>15226</v>
      </c>
    </row>
    <row r="3650" spans="1:8" x14ac:dyDescent="0.3">
      <c r="A3650" s="108" t="s">
        <v>15227</v>
      </c>
      <c r="B3650" s="108" t="s">
        <v>967</v>
      </c>
      <c r="C3650" s="108" t="s">
        <v>14802</v>
      </c>
      <c r="D3650" s="108" t="s">
        <v>969</v>
      </c>
      <c r="E3650" s="108" t="s">
        <v>970</v>
      </c>
      <c r="F3650" s="108" t="s">
        <v>15228</v>
      </c>
      <c r="G3650" s="108" t="s">
        <v>15229</v>
      </c>
      <c r="H3650" s="108" t="s">
        <v>15230</v>
      </c>
    </row>
    <row r="3651" spans="1:8" x14ac:dyDescent="0.3">
      <c r="A3651" s="108" t="s">
        <v>15231</v>
      </c>
      <c r="B3651" s="108" t="s">
        <v>967</v>
      </c>
      <c r="C3651" s="108" t="s">
        <v>14802</v>
      </c>
      <c r="D3651" s="108" t="s">
        <v>969</v>
      </c>
      <c r="E3651" s="108" t="s">
        <v>970</v>
      </c>
      <c r="F3651" s="108" t="s">
        <v>15232</v>
      </c>
      <c r="G3651" s="108" t="s">
        <v>15233</v>
      </c>
      <c r="H3651" s="108" t="s">
        <v>15234</v>
      </c>
    </row>
    <row r="3652" spans="1:8" x14ac:dyDescent="0.3">
      <c r="A3652" s="108" t="s">
        <v>15235</v>
      </c>
      <c r="B3652" s="108" t="s">
        <v>967</v>
      </c>
      <c r="C3652" s="108" t="s">
        <v>14802</v>
      </c>
      <c r="D3652" s="108" t="s">
        <v>969</v>
      </c>
      <c r="E3652" s="108" t="s">
        <v>970</v>
      </c>
      <c r="F3652" s="108" t="s">
        <v>15236</v>
      </c>
      <c r="G3652" s="108" t="s">
        <v>15237</v>
      </c>
      <c r="H3652" s="108" t="s">
        <v>15238</v>
      </c>
    </row>
    <row r="3653" spans="1:8" x14ac:dyDescent="0.3">
      <c r="A3653" s="108" t="s">
        <v>15239</v>
      </c>
      <c r="B3653" s="108" t="s">
        <v>967</v>
      </c>
      <c r="C3653" s="108" t="s">
        <v>14802</v>
      </c>
      <c r="D3653" s="108" t="s">
        <v>969</v>
      </c>
      <c r="E3653" s="108" t="s">
        <v>970</v>
      </c>
      <c r="F3653" s="108" t="s">
        <v>15240</v>
      </c>
      <c r="G3653" s="108" t="s">
        <v>15241</v>
      </c>
      <c r="H3653" s="108" t="s">
        <v>15242</v>
      </c>
    </row>
    <row r="3654" spans="1:8" x14ac:dyDescent="0.3">
      <c r="A3654" s="108" t="s">
        <v>15243</v>
      </c>
      <c r="B3654" s="108" t="s">
        <v>967</v>
      </c>
      <c r="C3654" s="108" t="s">
        <v>14802</v>
      </c>
      <c r="D3654" s="108" t="s">
        <v>969</v>
      </c>
      <c r="E3654" s="108" t="s">
        <v>970</v>
      </c>
      <c r="F3654" s="108" t="s">
        <v>15244</v>
      </c>
      <c r="G3654" s="108" t="s">
        <v>15245</v>
      </c>
      <c r="H3654" s="108" t="s">
        <v>15246</v>
      </c>
    </row>
    <row r="3655" spans="1:8" x14ac:dyDescent="0.3">
      <c r="A3655" s="108" t="s">
        <v>15247</v>
      </c>
      <c r="B3655" s="108" t="s">
        <v>967</v>
      </c>
      <c r="C3655" s="108" t="s">
        <v>14802</v>
      </c>
      <c r="D3655" s="108" t="s">
        <v>969</v>
      </c>
      <c r="E3655" s="108" t="s">
        <v>970</v>
      </c>
      <c r="F3655" s="108" t="s">
        <v>15248</v>
      </c>
      <c r="G3655" s="108" t="s">
        <v>15249</v>
      </c>
      <c r="H3655" s="108" t="s">
        <v>15149</v>
      </c>
    </row>
    <row r="3656" spans="1:8" x14ac:dyDescent="0.3">
      <c r="A3656" s="108" t="s">
        <v>15250</v>
      </c>
      <c r="B3656" s="108" t="s">
        <v>967</v>
      </c>
      <c r="C3656" s="108" t="s">
        <v>14802</v>
      </c>
      <c r="D3656" s="108" t="s">
        <v>969</v>
      </c>
      <c r="E3656" s="108" t="s">
        <v>970</v>
      </c>
      <c r="F3656" s="108" t="s">
        <v>15251</v>
      </c>
      <c r="G3656" s="108" t="s">
        <v>15252</v>
      </c>
      <c r="H3656" s="108" t="s">
        <v>15253</v>
      </c>
    </row>
    <row r="3657" spans="1:8" x14ac:dyDescent="0.3">
      <c r="A3657" s="108" t="s">
        <v>15254</v>
      </c>
      <c r="B3657" s="108" t="s">
        <v>967</v>
      </c>
      <c r="C3657" s="108" t="s">
        <v>14802</v>
      </c>
      <c r="D3657" s="108" t="s">
        <v>969</v>
      </c>
      <c r="E3657" s="108" t="s">
        <v>970</v>
      </c>
      <c r="F3657" s="108" t="s">
        <v>15255</v>
      </c>
      <c r="G3657" s="108" t="s">
        <v>15256</v>
      </c>
      <c r="H3657" s="108" t="s">
        <v>15257</v>
      </c>
    </row>
    <row r="3658" spans="1:8" x14ac:dyDescent="0.3">
      <c r="A3658" s="108" t="s">
        <v>15258</v>
      </c>
      <c r="B3658" s="108" t="s">
        <v>967</v>
      </c>
      <c r="C3658" s="108" t="s">
        <v>14802</v>
      </c>
      <c r="D3658" s="108" t="s">
        <v>969</v>
      </c>
      <c r="E3658" s="108" t="s">
        <v>970</v>
      </c>
      <c r="F3658" s="108" t="s">
        <v>15259</v>
      </c>
      <c r="G3658" s="108" t="s">
        <v>15260</v>
      </c>
      <c r="H3658" s="108" t="s">
        <v>15261</v>
      </c>
    </row>
    <row r="3659" spans="1:8" x14ac:dyDescent="0.3">
      <c r="A3659" s="108" t="s">
        <v>15262</v>
      </c>
      <c r="B3659" s="108" t="s">
        <v>967</v>
      </c>
      <c r="C3659" s="108" t="s">
        <v>14802</v>
      </c>
      <c r="D3659" s="108" t="s">
        <v>969</v>
      </c>
      <c r="E3659" s="108" t="s">
        <v>970</v>
      </c>
      <c r="F3659" s="108" t="s">
        <v>15263</v>
      </c>
      <c r="G3659" s="108" t="s">
        <v>15264</v>
      </c>
      <c r="H3659" s="108" t="s">
        <v>15265</v>
      </c>
    </row>
    <row r="3660" spans="1:8" x14ac:dyDescent="0.3">
      <c r="A3660" s="108" t="s">
        <v>15266</v>
      </c>
      <c r="B3660" s="108" t="s">
        <v>967</v>
      </c>
      <c r="C3660" s="108" t="s">
        <v>14802</v>
      </c>
      <c r="D3660" s="108" t="s">
        <v>969</v>
      </c>
      <c r="E3660" s="108" t="s">
        <v>970</v>
      </c>
      <c r="F3660" s="108" t="s">
        <v>15267</v>
      </c>
      <c r="G3660" s="108" t="s">
        <v>15268</v>
      </c>
      <c r="H3660" s="108" t="s">
        <v>15269</v>
      </c>
    </row>
    <row r="3661" spans="1:8" x14ac:dyDescent="0.3">
      <c r="A3661" s="108" t="s">
        <v>15270</v>
      </c>
      <c r="B3661" s="108" t="s">
        <v>967</v>
      </c>
      <c r="C3661" s="108" t="s">
        <v>14802</v>
      </c>
      <c r="D3661" s="108" t="s">
        <v>969</v>
      </c>
      <c r="E3661" s="108" t="s">
        <v>970</v>
      </c>
      <c r="F3661" s="108" t="s">
        <v>15271</v>
      </c>
      <c r="G3661" s="108" t="s">
        <v>15272</v>
      </c>
      <c r="H3661" s="108" t="s">
        <v>15273</v>
      </c>
    </row>
    <row r="3662" spans="1:8" x14ac:dyDescent="0.3">
      <c r="A3662" s="108" t="s">
        <v>15274</v>
      </c>
      <c r="B3662" s="108" t="s">
        <v>967</v>
      </c>
      <c r="C3662" s="108" t="s">
        <v>14802</v>
      </c>
      <c r="D3662" s="108" t="s">
        <v>969</v>
      </c>
      <c r="E3662" s="108" t="s">
        <v>970</v>
      </c>
      <c r="F3662" s="108" t="s">
        <v>15275</v>
      </c>
      <c r="G3662" s="108" t="s">
        <v>15276</v>
      </c>
      <c r="H3662" s="108" t="s">
        <v>15277</v>
      </c>
    </row>
    <row r="3663" spans="1:8" x14ac:dyDescent="0.3">
      <c r="A3663" s="108" t="s">
        <v>15278</v>
      </c>
      <c r="B3663" s="108" t="s">
        <v>967</v>
      </c>
      <c r="C3663" s="108" t="s">
        <v>14802</v>
      </c>
      <c r="D3663" s="108" t="s">
        <v>969</v>
      </c>
      <c r="E3663" s="108" t="s">
        <v>970</v>
      </c>
      <c r="F3663" s="108" t="s">
        <v>15279</v>
      </c>
      <c r="G3663" s="108" t="s">
        <v>15280</v>
      </c>
      <c r="H3663" s="108" t="s">
        <v>15281</v>
      </c>
    </row>
    <row r="3664" spans="1:8" x14ac:dyDescent="0.3">
      <c r="A3664" s="108" t="s">
        <v>15282</v>
      </c>
      <c r="B3664" s="108" t="s">
        <v>967</v>
      </c>
      <c r="C3664" s="108" t="s">
        <v>14802</v>
      </c>
      <c r="D3664" s="108" t="s">
        <v>969</v>
      </c>
      <c r="E3664" s="108" t="s">
        <v>970</v>
      </c>
      <c r="F3664" s="108" t="s">
        <v>15283</v>
      </c>
      <c r="G3664" s="108" t="s">
        <v>15284</v>
      </c>
      <c r="H3664" s="108" t="s">
        <v>15285</v>
      </c>
    </row>
    <row r="3665" spans="1:8" x14ac:dyDescent="0.3">
      <c r="A3665" s="108" t="s">
        <v>15286</v>
      </c>
      <c r="B3665" s="108" t="s">
        <v>967</v>
      </c>
      <c r="C3665" s="108" t="s">
        <v>14802</v>
      </c>
      <c r="D3665" s="108" t="s">
        <v>969</v>
      </c>
      <c r="E3665" s="108" t="s">
        <v>970</v>
      </c>
      <c r="F3665" s="108" t="s">
        <v>15287</v>
      </c>
      <c r="G3665" s="108" t="s">
        <v>15288</v>
      </c>
      <c r="H3665" s="108" t="s">
        <v>15289</v>
      </c>
    </row>
    <row r="3666" spans="1:8" x14ac:dyDescent="0.3">
      <c r="A3666" s="108" t="s">
        <v>15290</v>
      </c>
      <c r="B3666" s="108" t="s">
        <v>967</v>
      </c>
      <c r="C3666" s="108" t="s">
        <v>14802</v>
      </c>
      <c r="D3666" s="108" t="s">
        <v>969</v>
      </c>
      <c r="E3666" s="108" t="s">
        <v>970</v>
      </c>
      <c r="F3666" s="108" t="s">
        <v>15291</v>
      </c>
      <c r="G3666" s="108" t="s">
        <v>15292</v>
      </c>
      <c r="H3666" s="108" t="s">
        <v>15293</v>
      </c>
    </row>
    <row r="3667" spans="1:8" x14ac:dyDescent="0.3">
      <c r="A3667" s="108" t="s">
        <v>15294</v>
      </c>
      <c r="B3667" s="108" t="s">
        <v>967</v>
      </c>
      <c r="C3667" s="108" t="s">
        <v>14802</v>
      </c>
      <c r="D3667" s="108" t="s">
        <v>969</v>
      </c>
      <c r="E3667" s="108" t="s">
        <v>970</v>
      </c>
      <c r="F3667" s="108" t="s">
        <v>15295</v>
      </c>
      <c r="G3667" s="108" t="s">
        <v>15296</v>
      </c>
      <c r="H3667" s="108" t="s">
        <v>15297</v>
      </c>
    </row>
    <row r="3668" spans="1:8" x14ac:dyDescent="0.3">
      <c r="A3668" s="108" t="s">
        <v>15298</v>
      </c>
      <c r="B3668" s="108" t="s">
        <v>967</v>
      </c>
      <c r="C3668" s="108" t="s">
        <v>14802</v>
      </c>
      <c r="D3668" s="108" t="s">
        <v>969</v>
      </c>
      <c r="E3668" s="108" t="s">
        <v>970</v>
      </c>
      <c r="F3668" s="108" t="s">
        <v>15299</v>
      </c>
      <c r="G3668" s="108" t="s">
        <v>15300</v>
      </c>
      <c r="H3668" s="108" t="s">
        <v>15301</v>
      </c>
    </row>
    <row r="3669" spans="1:8" x14ac:dyDescent="0.3">
      <c r="A3669" s="108" t="s">
        <v>15302</v>
      </c>
      <c r="B3669" s="108" t="s">
        <v>967</v>
      </c>
      <c r="C3669" s="108" t="s">
        <v>14802</v>
      </c>
      <c r="D3669" s="108" t="s">
        <v>969</v>
      </c>
      <c r="E3669" s="108" t="s">
        <v>970</v>
      </c>
      <c r="F3669" s="108" t="s">
        <v>15303</v>
      </c>
      <c r="G3669" s="108" t="s">
        <v>15304</v>
      </c>
      <c r="H3669" s="108" t="s">
        <v>15305</v>
      </c>
    </row>
    <row r="3670" spans="1:8" x14ac:dyDescent="0.3">
      <c r="A3670" s="108" t="s">
        <v>15306</v>
      </c>
      <c r="B3670" s="108" t="s">
        <v>967</v>
      </c>
      <c r="C3670" s="108" t="s">
        <v>14802</v>
      </c>
      <c r="D3670" s="108" t="s">
        <v>969</v>
      </c>
      <c r="E3670" s="108" t="s">
        <v>970</v>
      </c>
      <c r="F3670" s="108" t="s">
        <v>15307</v>
      </c>
      <c r="G3670" s="108" t="s">
        <v>15308</v>
      </c>
      <c r="H3670" s="108" t="s">
        <v>15309</v>
      </c>
    </row>
    <row r="3671" spans="1:8" x14ac:dyDescent="0.3">
      <c r="A3671" s="108" t="s">
        <v>15310</v>
      </c>
      <c r="B3671" s="108" t="s">
        <v>967</v>
      </c>
      <c r="C3671" s="108" t="s">
        <v>14802</v>
      </c>
      <c r="D3671" s="108" t="s">
        <v>969</v>
      </c>
      <c r="E3671" s="108" t="s">
        <v>970</v>
      </c>
      <c r="F3671" s="108" t="s">
        <v>15311</v>
      </c>
      <c r="G3671" s="108" t="s">
        <v>15312</v>
      </c>
      <c r="H3671" s="108" t="s">
        <v>15313</v>
      </c>
    </row>
    <row r="3672" spans="1:8" x14ac:dyDescent="0.3">
      <c r="A3672" s="108" t="s">
        <v>15314</v>
      </c>
      <c r="B3672" s="108" t="s">
        <v>967</v>
      </c>
      <c r="C3672" s="108" t="s">
        <v>14802</v>
      </c>
      <c r="D3672" s="108" t="s">
        <v>969</v>
      </c>
      <c r="E3672" s="108" t="s">
        <v>970</v>
      </c>
      <c r="F3672" s="108" t="s">
        <v>15315</v>
      </c>
      <c r="G3672" s="108" t="s">
        <v>15316</v>
      </c>
      <c r="H3672" s="108" t="s">
        <v>15317</v>
      </c>
    </row>
    <row r="3673" spans="1:8" x14ac:dyDescent="0.3">
      <c r="A3673" s="108" t="s">
        <v>15318</v>
      </c>
      <c r="B3673" s="108" t="s">
        <v>967</v>
      </c>
      <c r="C3673" s="108" t="s">
        <v>14802</v>
      </c>
      <c r="D3673" s="108" t="s">
        <v>969</v>
      </c>
      <c r="E3673" s="108" t="s">
        <v>970</v>
      </c>
      <c r="F3673" s="108" t="s">
        <v>15319</v>
      </c>
      <c r="G3673" s="108" t="s">
        <v>15320</v>
      </c>
      <c r="H3673" s="108" t="s">
        <v>15321</v>
      </c>
    </row>
    <row r="3674" spans="1:8" x14ac:dyDescent="0.3">
      <c r="A3674" s="108" t="s">
        <v>15322</v>
      </c>
      <c r="B3674" s="108" t="s">
        <v>967</v>
      </c>
      <c r="C3674" s="108" t="s">
        <v>14802</v>
      </c>
      <c r="D3674" s="108" t="s">
        <v>969</v>
      </c>
      <c r="E3674" s="108" t="s">
        <v>970</v>
      </c>
      <c r="F3674" s="108" t="s">
        <v>15323</v>
      </c>
      <c r="G3674" s="108" t="s">
        <v>15324</v>
      </c>
      <c r="H3674" s="108" t="s">
        <v>15325</v>
      </c>
    </row>
    <row r="3675" spans="1:8" x14ac:dyDescent="0.3">
      <c r="A3675" s="108" t="s">
        <v>15326</v>
      </c>
      <c r="B3675" s="108" t="s">
        <v>967</v>
      </c>
      <c r="C3675" s="108" t="s">
        <v>14802</v>
      </c>
      <c r="D3675" s="108" t="s">
        <v>969</v>
      </c>
      <c r="E3675" s="108" t="s">
        <v>970</v>
      </c>
      <c r="F3675" s="108" t="s">
        <v>15327</v>
      </c>
      <c r="G3675" s="108" t="s">
        <v>15328</v>
      </c>
      <c r="H3675" s="108" t="s">
        <v>15329</v>
      </c>
    </row>
    <row r="3676" spans="1:8" x14ac:dyDescent="0.3">
      <c r="A3676" s="108" t="s">
        <v>15330</v>
      </c>
      <c r="B3676" s="108" t="s">
        <v>967</v>
      </c>
      <c r="C3676" s="108" t="s">
        <v>14802</v>
      </c>
      <c r="D3676" s="108" t="s">
        <v>969</v>
      </c>
      <c r="E3676" s="108" t="s">
        <v>970</v>
      </c>
      <c r="F3676" s="108" t="s">
        <v>15331</v>
      </c>
      <c r="G3676" s="108" t="s">
        <v>15332</v>
      </c>
      <c r="H3676" s="108" t="s">
        <v>15333</v>
      </c>
    </row>
    <row r="3677" spans="1:8" x14ac:dyDescent="0.3">
      <c r="A3677" s="108" t="s">
        <v>15334</v>
      </c>
      <c r="B3677" s="108" t="s">
        <v>967</v>
      </c>
      <c r="C3677" s="108" t="s">
        <v>14802</v>
      </c>
      <c r="D3677" s="108" t="s">
        <v>969</v>
      </c>
      <c r="E3677" s="108" t="s">
        <v>970</v>
      </c>
      <c r="F3677" s="108" t="s">
        <v>15335</v>
      </c>
      <c r="G3677" s="108" t="s">
        <v>15336</v>
      </c>
      <c r="H3677" s="108" t="s">
        <v>15337</v>
      </c>
    </row>
    <row r="3678" spans="1:8" x14ac:dyDescent="0.3">
      <c r="A3678" s="108" t="s">
        <v>15338</v>
      </c>
      <c r="B3678" s="108" t="s">
        <v>967</v>
      </c>
      <c r="C3678" s="108" t="s">
        <v>14802</v>
      </c>
      <c r="D3678" s="108" t="s">
        <v>969</v>
      </c>
      <c r="E3678" s="108" t="s">
        <v>970</v>
      </c>
      <c r="F3678" s="108" t="s">
        <v>15339</v>
      </c>
      <c r="G3678" s="108" t="s">
        <v>15340</v>
      </c>
      <c r="H3678" s="108" t="s">
        <v>15341</v>
      </c>
    </row>
    <row r="3679" spans="1:8" x14ac:dyDescent="0.3">
      <c r="A3679" s="108" t="s">
        <v>15342</v>
      </c>
      <c r="B3679" s="108" t="s">
        <v>967</v>
      </c>
      <c r="C3679" s="108" t="s">
        <v>14802</v>
      </c>
      <c r="D3679" s="108" t="s">
        <v>969</v>
      </c>
      <c r="E3679" s="108" t="s">
        <v>970</v>
      </c>
      <c r="F3679" s="108" t="s">
        <v>15343</v>
      </c>
      <c r="G3679" s="108" t="s">
        <v>15344</v>
      </c>
      <c r="H3679" s="108" t="s">
        <v>15345</v>
      </c>
    </row>
    <row r="3680" spans="1:8" x14ac:dyDescent="0.3">
      <c r="A3680" s="108" t="s">
        <v>15346</v>
      </c>
      <c r="B3680" s="108" t="s">
        <v>967</v>
      </c>
      <c r="C3680" s="108" t="s">
        <v>14802</v>
      </c>
      <c r="D3680" s="108" t="s">
        <v>969</v>
      </c>
      <c r="E3680" s="108" t="s">
        <v>970</v>
      </c>
      <c r="F3680" s="108" t="s">
        <v>15347</v>
      </c>
      <c r="G3680" s="108" t="s">
        <v>15348</v>
      </c>
      <c r="H3680" s="108" t="s">
        <v>15349</v>
      </c>
    </row>
    <row r="3681" spans="1:8" x14ac:dyDescent="0.3">
      <c r="A3681" s="108" t="s">
        <v>15350</v>
      </c>
      <c r="B3681" s="108" t="s">
        <v>967</v>
      </c>
      <c r="C3681" s="108" t="s">
        <v>14802</v>
      </c>
      <c r="D3681" s="108" t="s">
        <v>969</v>
      </c>
      <c r="E3681" s="108" t="s">
        <v>970</v>
      </c>
      <c r="F3681" s="108" t="s">
        <v>15351</v>
      </c>
      <c r="G3681" s="108" t="s">
        <v>15352</v>
      </c>
      <c r="H3681" s="108" t="s">
        <v>15353</v>
      </c>
    </row>
    <row r="3682" spans="1:8" x14ac:dyDescent="0.3">
      <c r="A3682" s="108" t="s">
        <v>15354</v>
      </c>
      <c r="B3682" s="108" t="s">
        <v>967</v>
      </c>
      <c r="C3682" s="108" t="s">
        <v>14802</v>
      </c>
      <c r="D3682" s="108" t="s">
        <v>969</v>
      </c>
      <c r="E3682" s="108" t="s">
        <v>970</v>
      </c>
      <c r="F3682" s="108" t="s">
        <v>15355</v>
      </c>
      <c r="G3682" s="108" t="s">
        <v>15356</v>
      </c>
      <c r="H3682" s="108" t="s">
        <v>15357</v>
      </c>
    </row>
    <row r="3683" spans="1:8" x14ac:dyDescent="0.3">
      <c r="A3683" s="108" t="s">
        <v>15358</v>
      </c>
      <c r="B3683" s="108" t="s">
        <v>967</v>
      </c>
      <c r="C3683" s="108" t="s">
        <v>14802</v>
      </c>
      <c r="D3683" s="108" t="s">
        <v>969</v>
      </c>
      <c r="E3683" s="108" t="s">
        <v>970</v>
      </c>
      <c r="F3683" s="108" t="s">
        <v>15359</v>
      </c>
      <c r="G3683" s="108" t="s">
        <v>15360</v>
      </c>
      <c r="H3683" s="108" t="s">
        <v>15361</v>
      </c>
    </row>
    <row r="3684" spans="1:8" x14ac:dyDescent="0.3">
      <c r="A3684" s="108" t="s">
        <v>15362</v>
      </c>
      <c r="B3684" s="108" t="s">
        <v>967</v>
      </c>
      <c r="C3684" s="108" t="s">
        <v>14802</v>
      </c>
      <c r="D3684" s="108" t="s">
        <v>969</v>
      </c>
      <c r="E3684" s="108" t="s">
        <v>970</v>
      </c>
      <c r="F3684" s="108" t="s">
        <v>15363</v>
      </c>
      <c r="G3684" s="108" t="s">
        <v>15364</v>
      </c>
      <c r="H3684" s="108" t="s">
        <v>15365</v>
      </c>
    </row>
    <row r="3685" spans="1:8" x14ac:dyDescent="0.3">
      <c r="A3685" s="108" t="s">
        <v>15366</v>
      </c>
      <c r="B3685" s="108" t="s">
        <v>967</v>
      </c>
      <c r="C3685" s="108" t="s">
        <v>14802</v>
      </c>
      <c r="D3685" s="108" t="s">
        <v>969</v>
      </c>
      <c r="E3685" s="108" t="s">
        <v>970</v>
      </c>
      <c r="F3685" s="108" t="s">
        <v>15367</v>
      </c>
      <c r="G3685" s="108" t="s">
        <v>15368</v>
      </c>
      <c r="H3685" s="108" t="s">
        <v>15369</v>
      </c>
    </row>
    <row r="3686" spans="1:8" x14ac:dyDescent="0.3">
      <c r="A3686" s="108" t="s">
        <v>15370</v>
      </c>
      <c r="B3686" s="108" t="s">
        <v>967</v>
      </c>
      <c r="C3686" s="108" t="s">
        <v>14802</v>
      </c>
      <c r="D3686" s="108" t="s">
        <v>969</v>
      </c>
      <c r="E3686" s="108" t="s">
        <v>970</v>
      </c>
      <c r="F3686" s="108" t="s">
        <v>15371</v>
      </c>
      <c r="G3686" s="108" t="s">
        <v>15368</v>
      </c>
      <c r="H3686" s="108" t="s">
        <v>15369</v>
      </c>
    </row>
    <row r="3687" spans="1:8" x14ac:dyDescent="0.3">
      <c r="A3687" s="108" t="s">
        <v>15372</v>
      </c>
      <c r="B3687" s="108" t="s">
        <v>967</v>
      </c>
      <c r="C3687" s="108" t="s">
        <v>14802</v>
      </c>
      <c r="D3687" s="108" t="s">
        <v>969</v>
      </c>
      <c r="E3687" s="108" t="s">
        <v>970</v>
      </c>
      <c r="F3687" s="108" t="s">
        <v>15373</v>
      </c>
      <c r="G3687" s="108" t="s">
        <v>15374</v>
      </c>
      <c r="H3687" s="108" t="s">
        <v>15375</v>
      </c>
    </row>
    <row r="3688" spans="1:8" x14ac:dyDescent="0.3">
      <c r="A3688" s="108" t="s">
        <v>15376</v>
      </c>
      <c r="B3688" s="108" t="s">
        <v>967</v>
      </c>
      <c r="C3688" s="108" t="s">
        <v>14802</v>
      </c>
      <c r="D3688" s="108" t="s">
        <v>969</v>
      </c>
      <c r="E3688" s="108" t="s">
        <v>970</v>
      </c>
      <c r="F3688" s="108" t="s">
        <v>15377</v>
      </c>
      <c r="G3688" s="108" t="s">
        <v>15378</v>
      </c>
      <c r="H3688" s="108" t="s">
        <v>15379</v>
      </c>
    </row>
    <row r="3689" spans="1:8" x14ac:dyDescent="0.3">
      <c r="A3689" s="108" t="s">
        <v>15380</v>
      </c>
      <c r="B3689" s="108" t="s">
        <v>967</v>
      </c>
      <c r="C3689" s="108" t="s">
        <v>14802</v>
      </c>
      <c r="D3689" s="108" t="s">
        <v>969</v>
      </c>
      <c r="E3689" s="108" t="s">
        <v>970</v>
      </c>
      <c r="F3689" s="108" t="s">
        <v>15381</v>
      </c>
      <c r="G3689" s="108" t="s">
        <v>15382</v>
      </c>
      <c r="H3689" s="108" t="s">
        <v>15383</v>
      </c>
    </row>
    <row r="3690" spans="1:8" x14ac:dyDescent="0.3">
      <c r="A3690" s="108" t="s">
        <v>15384</v>
      </c>
      <c r="B3690" s="108" t="s">
        <v>967</v>
      </c>
      <c r="C3690" s="108" t="s">
        <v>14802</v>
      </c>
      <c r="D3690" s="108" t="s">
        <v>969</v>
      </c>
      <c r="E3690" s="108" t="s">
        <v>970</v>
      </c>
      <c r="F3690" s="108" t="s">
        <v>15385</v>
      </c>
      <c r="G3690" s="108" t="s">
        <v>15386</v>
      </c>
      <c r="H3690" s="108" t="s">
        <v>15387</v>
      </c>
    </row>
    <row r="3691" spans="1:8" x14ac:dyDescent="0.3">
      <c r="A3691" s="108" t="s">
        <v>15388</v>
      </c>
      <c r="B3691" s="108" t="s">
        <v>967</v>
      </c>
      <c r="C3691" s="108" t="s">
        <v>14802</v>
      </c>
      <c r="D3691" s="108" t="s">
        <v>969</v>
      </c>
      <c r="E3691" s="108" t="s">
        <v>970</v>
      </c>
      <c r="F3691" s="108" t="s">
        <v>15389</v>
      </c>
      <c r="G3691" s="108" t="s">
        <v>15390</v>
      </c>
      <c r="H3691" s="108" t="s">
        <v>15391</v>
      </c>
    </row>
    <row r="3692" spans="1:8" x14ac:dyDescent="0.3">
      <c r="A3692" s="108" t="s">
        <v>15392</v>
      </c>
      <c r="B3692" s="108" t="s">
        <v>967</v>
      </c>
      <c r="C3692" s="108" t="s">
        <v>14802</v>
      </c>
      <c r="D3692" s="108" t="s">
        <v>969</v>
      </c>
      <c r="E3692" s="108" t="s">
        <v>970</v>
      </c>
      <c r="F3692" s="108" t="s">
        <v>15393</v>
      </c>
      <c r="G3692" s="108" t="s">
        <v>15394</v>
      </c>
      <c r="H3692" s="108" t="s">
        <v>15395</v>
      </c>
    </row>
    <row r="3693" spans="1:8" x14ac:dyDescent="0.3">
      <c r="A3693" s="108" t="s">
        <v>15396</v>
      </c>
      <c r="B3693" s="108" t="s">
        <v>967</v>
      </c>
      <c r="C3693" s="108" t="s">
        <v>14802</v>
      </c>
      <c r="D3693" s="108" t="s">
        <v>969</v>
      </c>
      <c r="E3693" s="108" t="s">
        <v>970</v>
      </c>
      <c r="F3693" s="108" t="s">
        <v>15397</v>
      </c>
      <c r="G3693" s="108" t="s">
        <v>15398</v>
      </c>
      <c r="H3693" s="108" t="s">
        <v>15399</v>
      </c>
    </row>
    <row r="3694" spans="1:8" x14ac:dyDescent="0.3">
      <c r="A3694" s="108" t="s">
        <v>15400</v>
      </c>
      <c r="B3694" s="108" t="s">
        <v>967</v>
      </c>
      <c r="C3694" s="108" t="s">
        <v>14802</v>
      </c>
      <c r="D3694" s="108" t="s">
        <v>969</v>
      </c>
      <c r="E3694" s="108" t="s">
        <v>970</v>
      </c>
      <c r="F3694" s="108" t="s">
        <v>15401</v>
      </c>
      <c r="G3694" s="108" t="s">
        <v>15171</v>
      </c>
      <c r="H3694" s="108" t="s">
        <v>15172</v>
      </c>
    </row>
    <row r="3695" spans="1:8" x14ac:dyDescent="0.3">
      <c r="A3695" s="108" t="s">
        <v>15402</v>
      </c>
      <c r="B3695" s="108" t="s">
        <v>967</v>
      </c>
      <c r="C3695" s="108" t="s">
        <v>14802</v>
      </c>
      <c r="D3695" s="108" t="s">
        <v>969</v>
      </c>
      <c r="E3695" s="108" t="s">
        <v>970</v>
      </c>
      <c r="F3695" s="108" t="s">
        <v>15403</v>
      </c>
      <c r="G3695" s="108" t="s">
        <v>15288</v>
      </c>
      <c r="H3695" s="108" t="s">
        <v>15289</v>
      </c>
    </row>
    <row r="3696" spans="1:8" x14ac:dyDescent="0.3">
      <c r="A3696" s="108" t="s">
        <v>15404</v>
      </c>
      <c r="B3696" s="108" t="s">
        <v>967</v>
      </c>
      <c r="C3696" s="108" t="s">
        <v>14802</v>
      </c>
      <c r="D3696" s="108" t="s">
        <v>969</v>
      </c>
      <c r="E3696" s="108" t="s">
        <v>970</v>
      </c>
      <c r="F3696" s="108" t="s">
        <v>15405</v>
      </c>
      <c r="G3696" s="108" t="s">
        <v>15406</v>
      </c>
      <c r="H3696" s="108" t="s">
        <v>15145</v>
      </c>
    </row>
    <row r="3697" spans="1:8" x14ac:dyDescent="0.3">
      <c r="A3697" s="108" t="s">
        <v>15407</v>
      </c>
      <c r="B3697" s="108" t="s">
        <v>967</v>
      </c>
      <c r="C3697" s="108" t="s">
        <v>14802</v>
      </c>
      <c r="D3697" s="108" t="s">
        <v>969</v>
      </c>
      <c r="E3697" s="108" t="s">
        <v>970</v>
      </c>
      <c r="F3697" s="108" t="s">
        <v>15408</v>
      </c>
      <c r="G3697" s="108" t="s">
        <v>15187</v>
      </c>
      <c r="H3697" s="108" t="s">
        <v>15188</v>
      </c>
    </row>
    <row r="3698" spans="1:8" x14ac:dyDescent="0.3">
      <c r="A3698" s="108" t="s">
        <v>15409</v>
      </c>
      <c r="B3698" s="108" t="s">
        <v>967</v>
      </c>
      <c r="C3698" s="108" t="s">
        <v>14802</v>
      </c>
      <c r="D3698" s="108" t="s">
        <v>969</v>
      </c>
      <c r="E3698" s="108" t="s">
        <v>970</v>
      </c>
      <c r="F3698" s="108" t="s">
        <v>15410</v>
      </c>
      <c r="G3698" s="108" t="s">
        <v>14835</v>
      </c>
      <c r="H3698" s="108" t="s">
        <v>14836</v>
      </c>
    </row>
    <row r="3699" spans="1:8" x14ac:dyDescent="0.3">
      <c r="A3699" s="108" t="s">
        <v>15411</v>
      </c>
      <c r="B3699" s="108" t="s">
        <v>967</v>
      </c>
      <c r="C3699" s="108" t="s">
        <v>14802</v>
      </c>
      <c r="D3699" s="108" t="s">
        <v>969</v>
      </c>
      <c r="E3699" s="108" t="s">
        <v>970</v>
      </c>
      <c r="F3699" s="108" t="s">
        <v>15412</v>
      </c>
      <c r="G3699" s="108" t="s">
        <v>15068</v>
      </c>
      <c r="H3699" s="108" t="s">
        <v>15069</v>
      </c>
    </row>
    <row r="3700" spans="1:8" x14ac:dyDescent="0.3">
      <c r="A3700" s="108" t="s">
        <v>15413</v>
      </c>
      <c r="B3700" s="108" t="s">
        <v>967</v>
      </c>
      <c r="C3700" s="108" t="s">
        <v>14802</v>
      </c>
      <c r="D3700" s="108" t="s">
        <v>1880</v>
      </c>
      <c r="E3700" s="108" t="s">
        <v>970</v>
      </c>
      <c r="F3700" s="108" t="s">
        <v>15414</v>
      </c>
      <c r="G3700" s="108" t="s">
        <v>15415</v>
      </c>
      <c r="H3700" s="108" t="s">
        <v>15416</v>
      </c>
    </row>
    <row r="3701" spans="1:8" x14ac:dyDescent="0.3">
      <c r="A3701" s="108" t="s">
        <v>15417</v>
      </c>
      <c r="B3701" s="108" t="s">
        <v>967</v>
      </c>
      <c r="C3701" s="108" t="s">
        <v>14802</v>
      </c>
      <c r="D3701" s="108" t="s">
        <v>1880</v>
      </c>
      <c r="E3701" s="108" t="s">
        <v>970</v>
      </c>
      <c r="F3701" s="108" t="s">
        <v>15418</v>
      </c>
      <c r="G3701" s="108" t="s">
        <v>15419</v>
      </c>
      <c r="H3701" s="108" t="s">
        <v>15420</v>
      </c>
    </row>
    <row r="3702" spans="1:8" x14ac:dyDescent="0.3">
      <c r="A3702" s="108" t="s">
        <v>15421</v>
      </c>
      <c r="B3702" s="108" t="s">
        <v>967</v>
      </c>
      <c r="C3702" s="108" t="s">
        <v>14802</v>
      </c>
      <c r="D3702" s="108" t="s">
        <v>1880</v>
      </c>
      <c r="E3702" s="108" t="s">
        <v>970</v>
      </c>
      <c r="F3702" s="108" t="s">
        <v>15422</v>
      </c>
      <c r="G3702" s="108" t="s">
        <v>15423</v>
      </c>
      <c r="H3702" s="108" t="s">
        <v>15424</v>
      </c>
    </row>
    <row r="3703" spans="1:8" x14ac:dyDescent="0.3">
      <c r="A3703" s="108" t="s">
        <v>15425</v>
      </c>
      <c r="B3703" s="108" t="s">
        <v>967</v>
      </c>
      <c r="C3703" s="108" t="s">
        <v>14802</v>
      </c>
      <c r="D3703" s="108" t="s">
        <v>1880</v>
      </c>
      <c r="E3703" s="108" t="s">
        <v>970</v>
      </c>
      <c r="F3703" s="108" t="s">
        <v>15426</v>
      </c>
      <c r="G3703" s="108" t="s">
        <v>15427</v>
      </c>
      <c r="H3703" s="108" t="s">
        <v>15428</v>
      </c>
    </row>
    <row r="3704" spans="1:8" x14ac:dyDescent="0.3">
      <c r="A3704" s="108" t="s">
        <v>15429</v>
      </c>
      <c r="B3704" s="108" t="s">
        <v>967</v>
      </c>
      <c r="C3704" s="108" t="s">
        <v>14802</v>
      </c>
      <c r="D3704" s="108" t="s">
        <v>1880</v>
      </c>
      <c r="E3704" s="108" t="s">
        <v>970</v>
      </c>
      <c r="F3704" s="108" t="s">
        <v>15430</v>
      </c>
      <c r="G3704" s="108" t="s">
        <v>15431</v>
      </c>
      <c r="H3704" s="108" t="s">
        <v>15428</v>
      </c>
    </row>
    <row r="3705" spans="1:8" x14ac:dyDescent="0.3">
      <c r="A3705" s="108" t="s">
        <v>15432</v>
      </c>
      <c r="B3705" s="108" t="s">
        <v>967</v>
      </c>
      <c r="C3705" s="108" t="s">
        <v>14802</v>
      </c>
      <c r="D3705" s="108" t="s">
        <v>1880</v>
      </c>
      <c r="E3705" s="108" t="s">
        <v>970</v>
      </c>
      <c r="F3705" s="108" t="s">
        <v>15433</v>
      </c>
      <c r="G3705" s="108" t="s">
        <v>15434</v>
      </c>
      <c r="H3705" s="108" t="s">
        <v>15435</v>
      </c>
    </row>
    <row r="3706" spans="1:8" x14ac:dyDescent="0.3">
      <c r="A3706" s="108" t="s">
        <v>15436</v>
      </c>
      <c r="B3706" s="108" t="s">
        <v>967</v>
      </c>
      <c r="C3706" s="108" t="s">
        <v>14802</v>
      </c>
      <c r="D3706" s="108" t="s">
        <v>1880</v>
      </c>
      <c r="E3706" s="108" t="s">
        <v>970</v>
      </c>
      <c r="F3706" s="108" t="s">
        <v>15437</v>
      </c>
      <c r="G3706" s="108" t="s">
        <v>15438</v>
      </c>
      <c r="H3706" s="108" t="s">
        <v>15439</v>
      </c>
    </row>
    <row r="3707" spans="1:8" x14ac:dyDescent="0.3">
      <c r="A3707" s="108" t="s">
        <v>15440</v>
      </c>
      <c r="B3707" s="108" t="s">
        <v>967</v>
      </c>
      <c r="C3707" s="108" t="s">
        <v>14802</v>
      </c>
      <c r="D3707" s="108" t="s">
        <v>1880</v>
      </c>
      <c r="E3707" s="108" t="s">
        <v>970</v>
      </c>
      <c r="F3707" s="108" t="s">
        <v>15441</v>
      </c>
      <c r="G3707" s="108" t="s">
        <v>15442</v>
      </c>
      <c r="H3707" s="108" t="s">
        <v>15443</v>
      </c>
    </row>
    <row r="3708" spans="1:8" x14ac:dyDescent="0.3">
      <c r="A3708" s="108" t="s">
        <v>15444</v>
      </c>
      <c r="B3708" s="108" t="s">
        <v>967</v>
      </c>
      <c r="C3708" s="108" t="s">
        <v>14802</v>
      </c>
      <c r="D3708" s="108" t="s">
        <v>1880</v>
      </c>
      <c r="E3708" s="108" t="s">
        <v>970</v>
      </c>
      <c r="F3708" s="108" t="s">
        <v>15445</v>
      </c>
      <c r="G3708" s="108" t="s">
        <v>15446</v>
      </c>
      <c r="H3708" s="108" t="s">
        <v>15447</v>
      </c>
    </row>
    <row r="3709" spans="1:8" x14ac:dyDescent="0.3">
      <c r="A3709" s="108" t="s">
        <v>15448</v>
      </c>
      <c r="B3709" s="108" t="s">
        <v>967</v>
      </c>
      <c r="C3709" s="108" t="s">
        <v>14802</v>
      </c>
      <c r="D3709" s="108" t="s">
        <v>1880</v>
      </c>
      <c r="E3709" s="108" t="s">
        <v>970</v>
      </c>
      <c r="F3709" s="108" t="s">
        <v>15449</v>
      </c>
      <c r="G3709" s="108" t="s">
        <v>15450</v>
      </c>
      <c r="H3709" s="108" t="s">
        <v>15451</v>
      </c>
    </row>
    <row r="3710" spans="1:8" x14ac:dyDescent="0.3">
      <c r="A3710" s="108" t="s">
        <v>15452</v>
      </c>
      <c r="B3710" s="108" t="s">
        <v>967</v>
      </c>
      <c r="C3710" s="108" t="s">
        <v>14802</v>
      </c>
      <c r="D3710" s="108" t="s">
        <v>1880</v>
      </c>
      <c r="E3710" s="108" t="s">
        <v>970</v>
      </c>
      <c r="F3710" s="108" t="s">
        <v>15453</v>
      </c>
      <c r="G3710" s="108" t="s">
        <v>15454</v>
      </c>
      <c r="H3710" s="108" t="s">
        <v>15455</v>
      </c>
    </row>
    <row r="3711" spans="1:8" x14ac:dyDescent="0.3">
      <c r="A3711" s="108" t="s">
        <v>15456</v>
      </c>
      <c r="B3711" s="108" t="s">
        <v>967</v>
      </c>
      <c r="C3711" s="108" t="s">
        <v>14802</v>
      </c>
      <c r="D3711" s="108" t="s">
        <v>1880</v>
      </c>
      <c r="E3711" s="108" t="s">
        <v>970</v>
      </c>
      <c r="F3711" s="108" t="s">
        <v>15457</v>
      </c>
      <c r="G3711" s="108" t="s">
        <v>15458</v>
      </c>
      <c r="H3711" s="108" t="s">
        <v>15459</v>
      </c>
    </row>
    <row r="3712" spans="1:8" x14ac:dyDescent="0.3">
      <c r="A3712" s="108" t="s">
        <v>15460</v>
      </c>
      <c r="B3712" s="108" t="s">
        <v>967</v>
      </c>
      <c r="C3712" s="108" t="s">
        <v>14802</v>
      </c>
      <c r="D3712" s="108" t="s">
        <v>1880</v>
      </c>
      <c r="E3712" s="108" t="s">
        <v>970</v>
      </c>
      <c r="F3712" s="108" t="s">
        <v>15461</v>
      </c>
      <c r="G3712" s="108" t="s">
        <v>15462</v>
      </c>
      <c r="H3712" s="108" t="s">
        <v>15463</v>
      </c>
    </row>
    <row r="3713" spans="1:8" x14ac:dyDescent="0.3">
      <c r="A3713" s="108" t="s">
        <v>15464</v>
      </c>
      <c r="B3713" s="108" t="s">
        <v>967</v>
      </c>
      <c r="C3713" s="108" t="s">
        <v>14802</v>
      </c>
      <c r="D3713" s="108" t="s">
        <v>1880</v>
      </c>
      <c r="E3713" s="108" t="s">
        <v>970</v>
      </c>
      <c r="F3713" s="108" t="s">
        <v>15465</v>
      </c>
      <c r="G3713" s="108" t="s">
        <v>15466</v>
      </c>
      <c r="H3713" s="108" t="s">
        <v>15467</v>
      </c>
    </row>
    <row r="3714" spans="1:8" x14ac:dyDescent="0.3">
      <c r="A3714" s="108" t="s">
        <v>15468</v>
      </c>
      <c r="B3714" s="108" t="s">
        <v>967</v>
      </c>
      <c r="C3714" s="108" t="s">
        <v>14802</v>
      </c>
      <c r="D3714" s="108" t="s">
        <v>1880</v>
      </c>
      <c r="E3714" s="108" t="s">
        <v>970</v>
      </c>
      <c r="F3714" s="108" t="s">
        <v>15469</v>
      </c>
      <c r="G3714" s="108" t="s">
        <v>15470</v>
      </c>
      <c r="H3714" s="108" t="s">
        <v>15471</v>
      </c>
    </row>
    <row r="3715" spans="1:8" x14ac:dyDescent="0.3">
      <c r="A3715" s="108" t="s">
        <v>15472</v>
      </c>
      <c r="B3715" s="108" t="s">
        <v>967</v>
      </c>
      <c r="C3715" s="108" t="s">
        <v>14802</v>
      </c>
      <c r="D3715" s="108" t="s">
        <v>1880</v>
      </c>
      <c r="E3715" s="108" t="s">
        <v>970</v>
      </c>
      <c r="F3715" s="108" t="s">
        <v>15473</v>
      </c>
      <c r="G3715" s="108" t="s">
        <v>15474</v>
      </c>
      <c r="H3715" s="108" t="s">
        <v>15475</v>
      </c>
    </row>
    <row r="3716" spans="1:8" x14ac:dyDescent="0.3">
      <c r="A3716" s="108" t="s">
        <v>15476</v>
      </c>
      <c r="B3716" s="108" t="s">
        <v>967</v>
      </c>
      <c r="C3716" s="108" t="s">
        <v>14802</v>
      </c>
      <c r="D3716" s="108" t="s">
        <v>1880</v>
      </c>
      <c r="E3716" s="108" t="s">
        <v>970</v>
      </c>
      <c r="F3716" s="108" t="s">
        <v>15477</v>
      </c>
      <c r="G3716" s="108" t="s">
        <v>15478</v>
      </c>
      <c r="H3716" s="108" t="s">
        <v>15479</v>
      </c>
    </row>
    <row r="3717" spans="1:8" x14ac:dyDescent="0.3">
      <c r="A3717" s="108" t="s">
        <v>15480</v>
      </c>
      <c r="B3717" s="108" t="s">
        <v>967</v>
      </c>
      <c r="C3717" s="108" t="s">
        <v>14802</v>
      </c>
      <c r="D3717" s="108" t="s">
        <v>1880</v>
      </c>
      <c r="E3717" s="108" t="s">
        <v>970</v>
      </c>
      <c r="F3717" s="108" t="s">
        <v>15481</v>
      </c>
      <c r="G3717" s="108" t="s">
        <v>15482</v>
      </c>
      <c r="H3717" s="108" t="s">
        <v>15483</v>
      </c>
    </row>
    <row r="3718" spans="1:8" x14ac:dyDescent="0.3">
      <c r="A3718" s="108" t="s">
        <v>15484</v>
      </c>
      <c r="B3718" s="108" t="s">
        <v>967</v>
      </c>
      <c r="C3718" s="108" t="s">
        <v>14802</v>
      </c>
      <c r="D3718" s="108" t="s">
        <v>1880</v>
      </c>
      <c r="E3718" s="108" t="s">
        <v>970</v>
      </c>
      <c r="F3718" s="108" t="s">
        <v>15485</v>
      </c>
      <c r="G3718" s="108" t="s">
        <v>15486</v>
      </c>
      <c r="H3718" s="108" t="s">
        <v>15487</v>
      </c>
    </row>
    <row r="3719" spans="1:8" x14ac:dyDescent="0.3">
      <c r="A3719" s="108" t="s">
        <v>15488</v>
      </c>
      <c r="B3719" s="108" t="s">
        <v>967</v>
      </c>
      <c r="C3719" s="108" t="s">
        <v>14802</v>
      </c>
      <c r="D3719" s="108" t="s">
        <v>1880</v>
      </c>
      <c r="E3719" s="108" t="s">
        <v>970</v>
      </c>
      <c r="F3719" s="108" t="s">
        <v>15489</v>
      </c>
      <c r="G3719" s="108" t="s">
        <v>15490</v>
      </c>
      <c r="H3719" s="108" t="s">
        <v>15491</v>
      </c>
    </row>
    <row r="3720" spans="1:8" x14ac:dyDescent="0.3">
      <c r="A3720" s="108" t="s">
        <v>15492</v>
      </c>
      <c r="B3720" s="108" t="s">
        <v>967</v>
      </c>
      <c r="C3720" s="108" t="s">
        <v>14802</v>
      </c>
      <c r="D3720" s="108" t="s">
        <v>1880</v>
      </c>
      <c r="E3720" s="108" t="s">
        <v>970</v>
      </c>
      <c r="F3720" s="108" t="s">
        <v>15493</v>
      </c>
      <c r="G3720" s="108" t="s">
        <v>15494</v>
      </c>
      <c r="H3720" s="108" t="s">
        <v>15495</v>
      </c>
    </row>
    <row r="3721" spans="1:8" x14ac:dyDescent="0.3">
      <c r="A3721" s="108" t="s">
        <v>15496</v>
      </c>
      <c r="B3721" s="108" t="s">
        <v>967</v>
      </c>
      <c r="C3721" s="108" t="s">
        <v>14802</v>
      </c>
      <c r="D3721" s="108" t="s">
        <v>1880</v>
      </c>
      <c r="E3721" s="108" t="s">
        <v>970</v>
      </c>
      <c r="F3721" s="108" t="s">
        <v>15497</v>
      </c>
      <c r="G3721" s="108" t="s">
        <v>15498</v>
      </c>
      <c r="H3721" s="108" t="s">
        <v>15168</v>
      </c>
    </row>
    <row r="3722" spans="1:8" x14ac:dyDescent="0.3">
      <c r="A3722" s="108" t="s">
        <v>15499</v>
      </c>
      <c r="B3722" s="108" t="s">
        <v>967</v>
      </c>
      <c r="C3722" s="108" t="s">
        <v>14802</v>
      </c>
      <c r="D3722" s="108" t="s">
        <v>1880</v>
      </c>
      <c r="E3722" s="108" t="s">
        <v>970</v>
      </c>
      <c r="F3722" s="108" t="s">
        <v>15500</v>
      </c>
      <c r="G3722" s="108" t="s">
        <v>15501</v>
      </c>
      <c r="H3722" s="108" t="s">
        <v>15502</v>
      </c>
    </row>
    <row r="3723" spans="1:8" x14ac:dyDescent="0.3">
      <c r="A3723" s="108" t="s">
        <v>15503</v>
      </c>
      <c r="B3723" s="108" t="s">
        <v>967</v>
      </c>
      <c r="C3723" s="108" t="s">
        <v>14802</v>
      </c>
      <c r="D3723" s="108" t="s">
        <v>1880</v>
      </c>
      <c r="E3723" s="108" t="s">
        <v>970</v>
      </c>
      <c r="F3723" s="108" t="s">
        <v>15504</v>
      </c>
      <c r="G3723" s="108" t="s">
        <v>15505</v>
      </c>
      <c r="H3723" s="108" t="s">
        <v>15506</v>
      </c>
    </row>
    <row r="3724" spans="1:8" x14ac:dyDescent="0.3">
      <c r="A3724" s="108" t="s">
        <v>15507</v>
      </c>
      <c r="B3724" s="108" t="s">
        <v>967</v>
      </c>
      <c r="C3724" s="108" t="s">
        <v>14802</v>
      </c>
      <c r="D3724" s="108" t="s">
        <v>1880</v>
      </c>
      <c r="E3724" s="108" t="s">
        <v>970</v>
      </c>
      <c r="F3724" s="108" t="s">
        <v>15508</v>
      </c>
      <c r="G3724" s="108" t="s">
        <v>15509</v>
      </c>
      <c r="H3724" s="108" t="s">
        <v>14968</v>
      </c>
    </row>
    <row r="3725" spans="1:8" x14ac:dyDescent="0.3">
      <c r="A3725" s="108" t="s">
        <v>15510</v>
      </c>
      <c r="B3725" s="108" t="s">
        <v>967</v>
      </c>
      <c r="C3725" s="108" t="s">
        <v>14802</v>
      </c>
      <c r="D3725" s="108" t="s">
        <v>1880</v>
      </c>
      <c r="E3725" s="108" t="s">
        <v>970</v>
      </c>
      <c r="F3725" s="108" t="s">
        <v>15511</v>
      </c>
      <c r="G3725" s="108" t="s">
        <v>15509</v>
      </c>
      <c r="H3725" s="108" t="s">
        <v>14968</v>
      </c>
    </row>
    <row r="3726" spans="1:8" x14ac:dyDescent="0.3">
      <c r="A3726" s="108" t="s">
        <v>15512</v>
      </c>
      <c r="B3726" s="108" t="s">
        <v>967</v>
      </c>
      <c r="C3726" s="108" t="s">
        <v>14802</v>
      </c>
      <c r="D3726" s="108" t="s">
        <v>1880</v>
      </c>
      <c r="E3726" s="108" t="s">
        <v>970</v>
      </c>
      <c r="F3726" s="108" t="s">
        <v>15513</v>
      </c>
      <c r="G3726" s="108" t="s">
        <v>15514</v>
      </c>
      <c r="H3726" s="108" t="s">
        <v>15515</v>
      </c>
    </row>
    <row r="3727" spans="1:8" x14ac:dyDescent="0.3">
      <c r="A3727" s="108" t="s">
        <v>15516</v>
      </c>
      <c r="B3727" s="108" t="s">
        <v>967</v>
      </c>
      <c r="C3727" s="108" t="s">
        <v>14802</v>
      </c>
      <c r="D3727" s="108" t="s">
        <v>1880</v>
      </c>
      <c r="E3727" s="108" t="s">
        <v>970</v>
      </c>
      <c r="F3727" s="108" t="s">
        <v>15517</v>
      </c>
      <c r="G3727" s="108" t="s">
        <v>15518</v>
      </c>
      <c r="H3727" s="108" t="s">
        <v>15519</v>
      </c>
    </row>
    <row r="3728" spans="1:8" x14ac:dyDescent="0.3">
      <c r="A3728" s="108" t="s">
        <v>15520</v>
      </c>
      <c r="B3728" s="108" t="s">
        <v>967</v>
      </c>
      <c r="C3728" s="108" t="s">
        <v>14802</v>
      </c>
      <c r="D3728" s="108" t="s">
        <v>1880</v>
      </c>
      <c r="E3728" s="108" t="s">
        <v>970</v>
      </c>
      <c r="F3728" s="108" t="s">
        <v>15521</v>
      </c>
      <c r="G3728" s="108" t="s">
        <v>15522</v>
      </c>
      <c r="H3728" s="108" t="s">
        <v>15523</v>
      </c>
    </row>
    <row r="3729" spans="1:8" x14ac:dyDescent="0.3">
      <c r="A3729" s="108" t="s">
        <v>15524</v>
      </c>
      <c r="B3729" s="108" t="s">
        <v>967</v>
      </c>
      <c r="C3729" s="108" t="s">
        <v>14802</v>
      </c>
      <c r="D3729" s="108" t="s">
        <v>1880</v>
      </c>
      <c r="E3729" s="108" t="s">
        <v>970</v>
      </c>
      <c r="F3729" s="108" t="s">
        <v>15525</v>
      </c>
      <c r="G3729" s="108" t="s">
        <v>15526</v>
      </c>
      <c r="H3729" s="108" t="s">
        <v>15527</v>
      </c>
    </row>
    <row r="3730" spans="1:8" x14ac:dyDescent="0.3">
      <c r="A3730" s="108" t="s">
        <v>15528</v>
      </c>
      <c r="B3730" s="108" t="s">
        <v>967</v>
      </c>
      <c r="C3730" s="108" t="s">
        <v>14802</v>
      </c>
      <c r="D3730" s="108" t="s">
        <v>1880</v>
      </c>
      <c r="E3730" s="108" t="s">
        <v>970</v>
      </c>
      <c r="F3730" s="108" t="s">
        <v>15529</v>
      </c>
      <c r="G3730" s="108" t="s">
        <v>15530</v>
      </c>
      <c r="H3730" s="108" t="s">
        <v>15531</v>
      </c>
    </row>
    <row r="3731" spans="1:8" x14ac:dyDescent="0.3">
      <c r="A3731" s="108" t="s">
        <v>15532</v>
      </c>
      <c r="B3731" s="108" t="s">
        <v>967</v>
      </c>
      <c r="C3731" s="108" t="s">
        <v>14802</v>
      </c>
      <c r="D3731" s="108" t="s">
        <v>1880</v>
      </c>
      <c r="E3731" s="108" t="s">
        <v>970</v>
      </c>
      <c r="F3731" s="108" t="s">
        <v>15533</v>
      </c>
      <c r="G3731" s="108" t="s">
        <v>15534</v>
      </c>
      <c r="H3731" s="108" t="s">
        <v>15535</v>
      </c>
    </row>
    <row r="3732" spans="1:8" x14ac:dyDescent="0.3">
      <c r="A3732" s="108" t="s">
        <v>15536</v>
      </c>
      <c r="B3732" s="108" t="s">
        <v>967</v>
      </c>
      <c r="C3732" s="108" t="s">
        <v>14802</v>
      </c>
      <c r="D3732" s="108" t="s">
        <v>1880</v>
      </c>
      <c r="E3732" s="108" t="s">
        <v>970</v>
      </c>
      <c r="F3732" s="108" t="s">
        <v>15537</v>
      </c>
      <c r="G3732" s="108" t="s">
        <v>15538</v>
      </c>
      <c r="H3732" s="108" t="s">
        <v>15539</v>
      </c>
    </row>
    <row r="3733" spans="1:8" x14ac:dyDescent="0.3">
      <c r="A3733" s="108" t="s">
        <v>15540</v>
      </c>
      <c r="B3733" s="108" t="s">
        <v>967</v>
      </c>
      <c r="C3733" s="108" t="s">
        <v>14802</v>
      </c>
      <c r="D3733" s="108" t="s">
        <v>1880</v>
      </c>
      <c r="E3733" s="108" t="s">
        <v>970</v>
      </c>
      <c r="F3733" s="108" t="s">
        <v>15541</v>
      </c>
      <c r="G3733" s="108" t="s">
        <v>15542</v>
      </c>
      <c r="H3733" s="108" t="s">
        <v>15543</v>
      </c>
    </row>
    <row r="3734" spans="1:8" x14ac:dyDescent="0.3">
      <c r="A3734" s="108" t="s">
        <v>15544</v>
      </c>
      <c r="B3734" s="108" t="s">
        <v>967</v>
      </c>
      <c r="C3734" s="108" t="s">
        <v>14802</v>
      </c>
      <c r="D3734" s="108" t="s">
        <v>1880</v>
      </c>
      <c r="E3734" s="108" t="s">
        <v>970</v>
      </c>
      <c r="F3734" s="108" t="s">
        <v>15545</v>
      </c>
      <c r="G3734" s="108" t="s">
        <v>15546</v>
      </c>
      <c r="H3734" s="108" t="s">
        <v>15547</v>
      </c>
    </row>
    <row r="3735" spans="1:8" x14ac:dyDescent="0.3">
      <c r="A3735" s="108" t="s">
        <v>15548</v>
      </c>
      <c r="B3735" s="108" t="s">
        <v>967</v>
      </c>
      <c r="C3735" s="108" t="s">
        <v>14802</v>
      </c>
      <c r="D3735" s="108" t="s">
        <v>1880</v>
      </c>
      <c r="E3735" s="108" t="s">
        <v>970</v>
      </c>
      <c r="F3735" s="108" t="s">
        <v>15549</v>
      </c>
      <c r="G3735" s="108" t="s">
        <v>15550</v>
      </c>
      <c r="H3735" s="108" t="s">
        <v>15387</v>
      </c>
    </row>
    <row r="3736" spans="1:8" x14ac:dyDescent="0.3">
      <c r="A3736" s="108" t="s">
        <v>15551</v>
      </c>
      <c r="B3736" s="108" t="s">
        <v>967</v>
      </c>
      <c r="C3736" s="108" t="s">
        <v>14802</v>
      </c>
      <c r="D3736" s="108" t="s">
        <v>1880</v>
      </c>
      <c r="E3736" s="108" t="s">
        <v>970</v>
      </c>
      <c r="F3736" s="108" t="s">
        <v>15552</v>
      </c>
      <c r="G3736" s="108" t="s">
        <v>15553</v>
      </c>
      <c r="H3736" s="108" t="s">
        <v>15554</v>
      </c>
    </row>
    <row r="3737" spans="1:8" x14ac:dyDescent="0.3">
      <c r="A3737" s="108" t="s">
        <v>15555</v>
      </c>
      <c r="B3737" s="108" t="s">
        <v>967</v>
      </c>
      <c r="C3737" s="108" t="s">
        <v>14802</v>
      </c>
      <c r="D3737" s="108" t="s">
        <v>1880</v>
      </c>
      <c r="E3737" s="108" t="s">
        <v>970</v>
      </c>
      <c r="F3737" s="108" t="s">
        <v>15556</v>
      </c>
      <c r="G3737" s="108" t="s">
        <v>15557</v>
      </c>
      <c r="H3737" s="108" t="s">
        <v>15558</v>
      </c>
    </row>
    <row r="3738" spans="1:8" x14ac:dyDescent="0.3">
      <c r="A3738" s="108" t="s">
        <v>15559</v>
      </c>
      <c r="B3738" s="108" t="s">
        <v>967</v>
      </c>
      <c r="C3738" s="108" t="s">
        <v>14802</v>
      </c>
      <c r="D3738" s="108" t="s">
        <v>1880</v>
      </c>
      <c r="E3738" s="108" t="s">
        <v>970</v>
      </c>
      <c r="F3738" s="108" t="s">
        <v>15560</v>
      </c>
      <c r="G3738" s="108" t="s">
        <v>15561</v>
      </c>
      <c r="H3738" s="108" t="s">
        <v>15562</v>
      </c>
    </row>
    <row r="3739" spans="1:8" x14ac:dyDescent="0.3">
      <c r="A3739" s="108" t="s">
        <v>15563</v>
      </c>
      <c r="B3739" s="108" t="s">
        <v>967</v>
      </c>
      <c r="C3739" s="108" t="s">
        <v>14802</v>
      </c>
      <c r="D3739" s="108" t="s">
        <v>1880</v>
      </c>
      <c r="E3739" s="108" t="s">
        <v>970</v>
      </c>
      <c r="F3739" s="108" t="s">
        <v>15564</v>
      </c>
      <c r="G3739" s="108" t="s">
        <v>15565</v>
      </c>
      <c r="H3739" s="108" t="s">
        <v>15566</v>
      </c>
    </row>
    <row r="3740" spans="1:8" x14ac:dyDescent="0.3">
      <c r="A3740" s="108" t="s">
        <v>15567</v>
      </c>
      <c r="B3740" s="108" t="s">
        <v>967</v>
      </c>
      <c r="C3740" s="108" t="s">
        <v>14802</v>
      </c>
      <c r="D3740" s="108" t="s">
        <v>1880</v>
      </c>
      <c r="E3740" s="108" t="s">
        <v>970</v>
      </c>
      <c r="F3740" s="108" t="s">
        <v>15568</v>
      </c>
      <c r="G3740" s="108" t="s">
        <v>15569</v>
      </c>
      <c r="H3740" s="108" t="s">
        <v>15570</v>
      </c>
    </row>
    <row r="3741" spans="1:8" x14ac:dyDescent="0.3">
      <c r="A3741" s="108" t="s">
        <v>15571</v>
      </c>
      <c r="B3741" s="108" t="s">
        <v>967</v>
      </c>
      <c r="C3741" s="108" t="s">
        <v>14802</v>
      </c>
      <c r="D3741" s="108" t="s">
        <v>1880</v>
      </c>
      <c r="E3741" s="108" t="s">
        <v>970</v>
      </c>
      <c r="F3741" s="108" t="s">
        <v>15572</v>
      </c>
      <c r="G3741" s="108" t="s">
        <v>15573</v>
      </c>
      <c r="H3741" s="108" t="s">
        <v>15574</v>
      </c>
    </row>
    <row r="3742" spans="1:8" x14ac:dyDescent="0.3">
      <c r="A3742" s="108" t="s">
        <v>15575</v>
      </c>
      <c r="B3742" s="108" t="s">
        <v>967</v>
      </c>
      <c r="C3742" s="108" t="s">
        <v>14802</v>
      </c>
      <c r="D3742" s="108" t="s">
        <v>1880</v>
      </c>
      <c r="E3742" s="108" t="s">
        <v>970</v>
      </c>
      <c r="F3742" s="108" t="s">
        <v>15576</v>
      </c>
      <c r="G3742" s="108" t="s">
        <v>15577</v>
      </c>
      <c r="H3742" s="108" t="s">
        <v>15578</v>
      </c>
    </row>
    <row r="3743" spans="1:8" x14ac:dyDescent="0.3">
      <c r="A3743" s="108" t="s">
        <v>15579</v>
      </c>
      <c r="B3743" s="108" t="s">
        <v>967</v>
      </c>
      <c r="C3743" s="108" t="s">
        <v>14802</v>
      </c>
      <c r="D3743" s="108" t="s">
        <v>1880</v>
      </c>
      <c r="E3743" s="108" t="s">
        <v>970</v>
      </c>
      <c r="F3743" s="108" t="s">
        <v>15580</v>
      </c>
      <c r="G3743" s="108" t="s">
        <v>15581</v>
      </c>
      <c r="H3743" s="108" t="s">
        <v>15582</v>
      </c>
    </row>
    <row r="3744" spans="1:8" x14ac:dyDescent="0.3">
      <c r="A3744" s="108" t="s">
        <v>15583</v>
      </c>
      <c r="B3744" s="108" t="s">
        <v>967</v>
      </c>
      <c r="C3744" s="108" t="s">
        <v>14802</v>
      </c>
      <c r="D3744" s="108" t="s">
        <v>1880</v>
      </c>
      <c r="E3744" s="108" t="s">
        <v>970</v>
      </c>
      <c r="F3744" s="108" t="s">
        <v>15584</v>
      </c>
      <c r="G3744" s="108" t="s">
        <v>15585</v>
      </c>
      <c r="H3744" s="108" t="s">
        <v>15586</v>
      </c>
    </row>
    <row r="3745" spans="1:8" x14ac:dyDescent="0.3">
      <c r="A3745" s="108" t="s">
        <v>15587</v>
      </c>
      <c r="B3745" s="108" t="s">
        <v>967</v>
      </c>
      <c r="C3745" s="108" t="s">
        <v>14802</v>
      </c>
      <c r="D3745" s="108" t="s">
        <v>1880</v>
      </c>
      <c r="E3745" s="108" t="s">
        <v>970</v>
      </c>
      <c r="F3745" s="108" t="s">
        <v>6557</v>
      </c>
      <c r="G3745" s="108" t="s">
        <v>15588</v>
      </c>
      <c r="H3745" s="108" t="s">
        <v>15589</v>
      </c>
    </row>
    <row r="3746" spans="1:8" x14ac:dyDescent="0.3">
      <c r="A3746" s="108" t="s">
        <v>15590</v>
      </c>
      <c r="B3746" s="108" t="s">
        <v>967</v>
      </c>
      <c r="C3746" s="108" t="s">
        <v>14802</v>
      </c>
      <c r="D3746" s="108" t="s">
        <v>1880</v>
      </c>
      <c r="E3746" s="108" t="s">
        <v>970</v>
      </c>
      <c r="F3746" s="108" t="s">
        <v>15591</v>
      </c>
      <c r="G3746" s="108" t="s">
        <v>15592</v>
      </c>
      <c r="H3746" s="108" t="s">
        <v>15593</v>
      </c>
    </row>
    <row r="3747" spans="1:8" x14ac:dyDescent="0.3">
      <c r="A3747" s="108" t="s">
        <v>15594</v>
      </c>
      <c r="B3747" s="108" t="s">
        <v>967</v>
      </c>
      <c r="C3747" s="108" t="s">
        <v>14802</v>
      </c>
      <c r="D3747" s="108" t="s">
        <v>1880</v>
      </c>
      <c r="E3747" s="108" t="s">
        <v>970</v>
      </c>
      <c r="F3747" s="108" t="s">
        <v>15595</v>
      </c>
      <c r="G3747" s="108" t="s">
        <v>15596</v>
      </c>
      <c r="H3747" s="108" t="s">
        <v>15597</v>
      </c>
    </row>
    <row r="3748" spans="1:8" x14ac:dyDescent="0.3">
      <c r="A3748" s="108" t="s">
        <v>15598</v>
      </c>
      <c r="B3748" s="108" t="s">
        <v>967</v>
      </c>
      <c r="C3748" s="108" t="s">
        <v>14802</v>
      </c>
      <c r="D3748" s="108" t="s">
        <v>1880</v>
      </c>
      <c r="E3748" s="108" t="s">
        <v>970</v>
      </c>
      <c r="F3748" s="108" t="s">
        <v>15599</v>
      </c>
      <c r="G3748" s="108" t="s">
        <v>15600</v>
      </c>
      <c r="H3748" s="108" t="s">
        <v>15601</v>
      </c>
    </row>
    <row r="3749" spans="1:8" x14ac:dyDescent="0.3">
      <c r="A3749" s="108" t="s">
        <v>15602</v>
      </c>
      <c r="B3749" s="108" t="s">
        <v>967</v>
      </c>
      <c r="C3749" s="108" t="s">
        <v>14802</v>
      </c>
      <c r="D3749" s="108" t="s">
        <v>1880</v>
      </c>
      <c r="E3749" s="108" t="s">
        <v>970</v>
      </c>
      <c r="F3749" s="108" t="s">
        <v>15603</v>
      </c>
      <c r="G3749" s="108" t="s">
        <v>15604</v>
      </c>
      <c r="H3749" s="108" t="s">
        <v>15605</v>
      </c>
    </row>
    <row r="3750" spans="1:8" x14ac:dyDescent="0.3">
      <c r="A3750" s="108" t="s">
        <v>15606</v>
      </c>
      <c r="B3750" s="108" t="s">
        <v>967</v>
      </c>
      <c r="C3750" s="108" t="s">
        <v>14802</v>
      </c>
      <c r="D3750" s="108" t="s">
        <v>1880</v>
      </c>
      <c r="E3750" s="108" t="s">
        <v>970</v>
      </c>
      <c r="F3750" s="108" t="s">
        <v>15607</v>
      </c>
      <c r="G3750" s="108" t="s">
        <v>15608</v>
      </c>
      <c r="H3750" s="108" t="s">
        <v>15609</v>
      </c>
    </row>
    <row r="3751" spans="1:8" x14ac:dyDescent="0.3">
      <c r="A3751" s="108" t="s">
        <v>15610</v>
      </c>
      <c r="B3751" s="108" t="s">
        <v>967</v>
      </c>
      <c r="C3751" s="108" t="s">
        <v>14802</v>
      </c>
      <c r="D3751" s="108" t="s">
        <v>1880</v>
      </c>
      <c r="E3751" s="108" t="s">
        <v>970</v>
      </c>
      <c r="F3751" s="108" t="s">
        <v>15611</v>
      </c>
      <c r="G3751" s="108" t="s">
        <v>15612</v>
      </c>
      <c r="H3751" s="108" t="s">
        <v>15613</v>
      </c>
    </row>
    <row r="3752" spans="1:8" x14ac:dyDescent="0.3">
      <c r="A3752" s="108" t="s">
        <v>15614</v>
      </c>
      <c r="B3752" s="108" t="s">
        <v>967</v>
      </c>
      <c r="C3752" s="108" t="s">
        <v>14802</v>
      </c>
      <c r="D3752" s="108" t="s">
        <v>1880</v>
      </c>
      <c r="E3752" s="108" t="s">
        <v>970</v>
      </c>
      <c r="F3752" s="108" t="s">
        <v>15615</v>
      </c>
      <c r="G3752" s="108" t="s">
        <v>15616</v>
      </c>
      <c r="H3752" s="108" t="s">
        <v>15617</v>
      </c>
    </row>
    <row r="3753" spans="1:8" x14ac:dyDescent="0.3">
      <c r="A3753" s="108" t="s">
        <v>15618</v>
      </c>
      <c r="B3753" s="108" t="s">
        <v>967</v>
      </c>
      <c r="C3753" s="108" t="s">
        <v>14802</v>
      </c>
      <c r="D3753" s="108" t="s">
        <v>1880</v>
      </c>
      <c r="E3753" s="108" t="s">
        <v>970</v>
      </c>
      <c r="F3753" s="108" t="s">
        <v>15619</v>
      </c>
      <c r="G3753" s="108" t="s">
        <v>15620</v>
      </c>
      <c r="H3753" s="108" t="s">
        <v>15621</v>
      </c>
    </row>
    <row r="3754" spans="1:8" x14ac:dyDescent="0.3">
      <c r="A3754" s="108" t="s">
        <v>15622</v>
      </c>
      <c r="B3754" s="108" t="s">
        <v>967</v>
      </c>
      <c r="C3754" s="108" t="s">
        <v>14802</v>
      </c>
      <c r="D3754" s="108" t="s">
        <v>1880</v>
      </c>
      <c r="E3754" s="108" t="s">
        <v>970</v>
      </c>
      <c r="F3754" s="108" t="s">
        <v>15623</v>
      </c>
      <c r="G3754" s="108" t="s">
        <v>15624</v>
      </c>
      <c r="H3754" s="108" t="s">
        <v>15625</v>
      </c>
    </row>
    <row r="3755" spans="1:8" x14ac:dyDescent="0.3">
      <c r="A3755" s="108" t="s">
        <v>15626</v>
      </c>
      <c r="B3755" s="108" t="s">
        <v>967</v>
      </c>
      <c r="C3755" s="108" t="s">
        <v>15627</v>
      </c>
      <c r="D3755" s="108" t="s">
        <v>969</v>
      </c>
      <c r="E3755" s="108" t="s">
        <v>970</v>
      </c>
      <c r="F3755" s="108" t="s">
        <v>15628</v>
      </c>
      <c r="G3755" s="108" t="s">
        <v>15629</v>
      </c>
      <c r="H3755" s="108" t="s">
        <v>15630</v>
      </c>
    </row>
    <row r="3756" spans="1:8" x14ac:dyDescent="0.3">
      <c r="A3756" s="108" t="s">
        <v>15631</v>
      </c>
      <c r="B3756" s="108" t="s">
        <v>967</v>
      </c>
      <c r="C3756" s="108" t="s">
        <v>15627</v>
      </c>
      <c r="D3756" s="108" t="s">
        <v>969</v>
      </c>
      <c r="E3756" s="108" t="s">
        <v>970</v>
      </c>
      <c r="F3756" s="108" t="s">
        <v>15632</v>
      </c>
      <c r="G3756" s="108" t="s">
        <v>15633</v>
      </c>
      <c r="H3756" s="108" t="s">
        <v>15634</v>
      </c>
    </row>
    <row r="3757" spans="1:8" x14ac:dyDescent="0.3">
      <c r="A3757" s="108" t="s">
        <v>15635</v>
      </c>
      <c r="B3757" s="108" t="s">
        <v>967</v>
      </c>
      <c r="C3757" s="108" t="s">
        <v>15627</v>
      </c>
      <c r="D3757" s="108" t="s">
        <v>969</v>
      </c>
      <c r="E3757" s="108" t="s">
        <v>970</v>
      </c>
      <c r="F3757" s="108" t="s">
        <v>15636</v>
      </c>
      <c r="G3757" s="108" t="s">
        <v>15637</v>
      </c>
      <c r="H3757" s="108" t="s">
        <v>15638</v>
      </c>
    </row>
    <row r="3758" spans="1:8" x14ac:dyDescent="0.3">
      <c r="A3758" s="108" t="s">
        <v>15639</v>
      </c>
      <c r="B3758" s="108" t="s">
        <v>967</v>
      </c>
      <c r="C3758" s="108" t="s">
        <v>15627</v>
      </c>
      <c r="D3758" s="108" t="s">
        <v>969</v>
      </c>
      <c r="E3758" s="108" t="s">
        <v>970</v>
      </c>
      <c r="F3758" s="108" t="s">
        <v>15640</v>
      </c>
      <c r="G3758" s="108" t="s">
        <v>15641</v>
      </c>
      <c r="H3758" s="108" t="s">
        <v>15642</v>
      </c>
    </row>
    <row r="3759" spans="1:8" x14ac:dyDescent="0.3">
      <c r="A3759" s="108" t="s">
        <v>15643</v>
      </c>
      <c r="B3759" s="108" t="s">
        <v>967</v>
      </c>
      <c r="C3759" s="108" t="s">
        <v>15627</v>
      </c>
      <c r="D3759" s="108" t="s">
        <v>969</v>
      </c>
      <c r="E3759" s="108" t="s">
        <v>1123</v>
      </c>
      <c r="F3759" s="108" t="s">
        <v>15644</v>
      </c>
      <c r="G3759" s="108" t="s">
        <v>15645</v>
      </c>
      <c r="H3759" s="108" t="s">
        <v>15646</v>
      </c>
    </row>
    <row r="3760" spans="1:8" x14ac:dyDescent="0.3">
      <c r="A3760" s="108" t="s">
        <v>15648</v>
      </c>
      <c r="B3760" s="108" t="s">
        <v>967</v>
      </c>
      <c r="C3760" s="108" t="s">
        <v>15627</v>
      </c>
      <c r="D3760" s="108" t="s">
        <v>969</v>
      </c>
      <c r="E3760" s="108" t="s">
        <v>970</v>
      </c>
      <c r="F3760" s="108" t="s">
        <v>15649</v>
      </c>
      <c r="G3760" s="108" t="s">
        <v>15650</v>
      </c>
      <c r="H3760" s="108" t="s">
        <v>15651</v>
      </c>
    </row>
    <row r="3761" spans="1:8" x14ac:dyDescent="0.3">
      <c r="A3761" s="108" t="s">
        <v>15652</v>
      </c>
      <c r="B3761" s="108" t="s">
        <v>967</v>
      </c>
      <c r="C3761" s="108" t="s">
        <v>15627</v>
      </c>
      <c r="D3761" s="108" t="s">
        <v>969</v>
      </c>
      <c r="E3761" s="108" t="s">
        <v>970</v>
      </c>
      <c r="F3761" s="108" t="s">
        <v>15653</v>
      </c>
      <c r="G3761" s="108" t="s">
        <v>15654</v>
      </c>
      <c r="H3761" s="108" t="s">
        <v>15655</v>
      </c>
    </row>
    <row r="3762" spans="1:8" x14ac:dyDescent="0.3">
      <c r="A3762" s="108" t="s">
        <v>15656</v>
      </c>
      <c r="B3762" s="108" t="s">
        <v>967</v>
      </c>
      <c r="C3762" s="108" t="s">
        <v>15627</v>
      </c>
      <c r="D3762" s="108" t="s">
        <v>969</v>
      </c>
      <c r="E3762" s="108" t="s">
        <v>1123</v>
      </c>
      <c r="F3762" s="108" t="s">
        <v>15657</v>
      </c>
      <c r="G3762" s="108" t="s">
        <v>15658</v>
      </c>
      <c r="H3762" s="108" t="s">
        <v>15659</v>
      </c>
    </row>
    <row r="3763" spans="1:8" x14ac:dyDescent="0.3">
      <c r="A3763" s="108" t="s">
        <v>15661</v>
      </c>
      <c r="B3763" s="108" t="s">
        <v>967</v>
      </c>
      <c r="C3763" s="108" t="s">
        <v>15627</v>
      </c>
      <c r="D3763" s="108" t="s">
        <v>969</v>
      </c>
      <c r="E3763" s="108" t="s">
        <v>970</v>
      </c>
      <c r="F3763" s="108" t="s">
        <v>15662</v>
      </c>
      <c r="G3763" s="108" t="s">
        <v>15663</v>
      </c>
      <c r="H3763" s="108" t="s">
        <v>15664</v>
      </c>
    </row>
    <row r="3764" spans="1:8" x14ac:dyDescent="0.3">
      <c r="A3764" s="108" t="s">
        <v>15665</v>
      </c>
      <c r="B3764" s="108" t="s">
        <v>967</v>
      </c>
      <c r="C3764" s="108" t="s">
        <v>15627</v>
      </c>
      <c r="D3764" s="108" t="s">
        <v>969</v>
      </c>
      <c r="E3764" s="108" t="s">
        <v>970</v>
      </c>
      <c r="F3764" s="108" t="s">
        <v>15666</v>
      </c>
      <c r="G3764" s="108" t="s">
        <v>15667</v>
      </c>
      <c r="H3764" s="108" t="s">
        <v>15668</v>
      </c>
    </row>
    <row r="3765" spans="1:8" x14ac:dyDescent="0.3">
      <c r="A3765" s="108" t="s">
        <v>15669</v>
      </c>
      <c r="B3765" s="108" t="s">
        <v>967</v>
      </c>
      <c r="C3765" s="108" t="s">
        <v>15627</v>
      </c>
      <c r="D3765" s="108" t="s">
        <v>969</v>
      </c>
      <c r="E3765" s="108" t="s">
        <v>970</v>
      </c>
      <c r="F3765" s="108" t="s">
        <v>15670</v>
      </c>
      <c r="G3765" s="108" t="s">
        <v>15671</v>
      </c>
      <c r="H3765" s="108" t="s">
        <v>15672</v>
      </c>
    </row>
    <row r="3766" spans="1:8" x14ac:dyDescent="0.3">
      <c r="A3766" s="108" t="s">
        <v>15673</v>
      </c>
      <c r="B3766" s="108" t="s">
        <v>967</v>
      </c>
      <c r="C3766" s="108" t="s">
        <v>15627</v>
      </c>
      <c r="D3766" s="108" t="s">
        <v>969</v>
      </c>
      <c r="E3766" s="108" t="s">
        <v>1123</v>
      </c>
      <c r="F3766" s="108" t="s">
        <v>15674</v>
      </c>
      <c r="G3766" s="108" t="s">
        <v>15675</v>
      </c>
      <c r="H3766" s="108" t="s">
        <v>15676</v>
      </c>
    </row>
    <row r="3767" spans="1:8" x14ac:dyDescent="0.3">
      <c r="A3767" s="108" t="s">
        <v>15677</v>
      </c>
      <c r="B3767" s="108" t="s">
        <v>967</v>
      </c>
      <c r="C3767" s="108" t="s">
        <v>15627</v>
      </c>
      <c r="D3767" s="108" t="s">
        <v>969</v>
      </c>
      <c r="E3767" s="108" t="s">
        <v>1123</v>
      </c>
      <c r="F3767" s="108" t="s">
        <v>15678</v>
      </c>
      <c r="G3767" s="108" t="s">
        <v>15679</v>
      </c>
      <c r="H3767" s="108" t="s">
        <v>15680</v>
      </c>
    </row>
    <row r="3768" spans="1:8" x14ac:dyDescent="0.3">
      <c r="A3768" s="108" t="s">
        <v>15681</v>
      </c>
      <c r="B3768" s="108" t="s">
        <v>967</v>
      </c>
      <c r="C3768" s="108" t="s">
        <v>15627</v>
      </c>
      <c r="D3768" s="108" t="s">
        <v>969</v>
      </c>
      <c r="E3768" s="108" t="s">
        <v>1123</v>
      </c>
      <c r="F3768" s="108" t="s">
        <v>15682</v>
      </c>
      <c r="G3768" s="108" t="s">
        <v>15683</v>
      </c>
      <c r="H3768" s="108" t="s">
        <v>15684</v>
      </c>
    </row>
    <row r="3769" spans="1:8" x14ac:dyDescent="0.3">
      <c r="A3769" s="108" t="s">
        <v>15685</v>
      </c>
      <c r="B3769" s="108" t="s">
        <v>967</v>
      </c>
      <c r="C3769" s="108" t="s">
        <v>15627</v>
      </c>
      <c r="D3769" s="108" t="s">
        <v>969</v>
      </c>
      <c r="E3769" s="108" t="s">
        <v>970</v>
      </c>
      <c r="F3769" s="108" t="s">
        <v>15686</v>
      </c>
      <c r="G3769" s="108" t="s">
        <v>15687</v>
      </c>
      <c r="H3769" s="108" t="s">
        <v>15688</v>
      </c>
    </row>
    <row r="3770" spans="1:8" x14ac:dyDescent="0.3">
      <c r="A3770" s="108" t="s">
        <v>15689</v>
      </c>
      <c r="B3770" s="108" t="s">
        <v>967</v>
      </c>
      <c r="C3770" s="108" t="s">
        <v>15627</v>
      </c>
      <c r="D3770" s="108" t="s">
        <v>969</v>
      </c>
      <c r="E3770" s="108" t="s">
        <v>1123</v>
      </c>
      <c r="F3770" s="108" t="s">
        <v>15690</v>
      </c>
      <c r="G3770" s="108" t="s">
        <v>15691</v>
      </c>
      <c r="H3770" s="108" t="s">
        <v>15692</v>
      </c>
    </row>
    <row r="3771" spans="1:8" x14ac:dyDescent="0.3">
      <c r="A3771" s="108" t="s">
        <v>15694</v>
      </c>
      <c r="B3771" s="108" t="s">
        <v>967</v>
      </c>
      <c r="C3771" s="108" t="s">
        <v>15627</v>
      </c>
      <c r="D3771" s="108" t="s">
        <v>969</v>
      </c>
      <c r="E3771" s="108" t="s">
        <v>970</v>
      </c>
      <c r="F3771" s="108" t="s">
        <v>15695</v>
      </c>
      <c r="G3771" s="108" t="s">
        <v>15696</v>
      </c>
      <c r="H3771" s="108" t="s">
        <v>15697</v>
      </c>
    </row>
    <row r="3772" spans="1:8" x14ac:dyDescent="0.3">
      <c r="A3772" s="108" t="s">
        <v>15698</v>
      </c>
      <c r="B3772" s="108" t="s">
        <v>967</v>
      </c>
      <c r="C3772" s="108" t="s">
        <v>15627</v>
      </c>
      <c r="D3772" s="108" t="s">
        <v>969</v>
      </c>
      <c r="E3772" s="108" t="s">
        <v>1123</v>
      </c>
      <c r="F3772" s="108" t="s">
        <v>15699</v>
      </c>
      <c r="G3772" s="108" t="s">
        <v>15700</v>
      </c>
      <c r="H3772" s="108" t="s">
        <v>15701</v>
      </c>
    </row>
    <row r="3773" spans="1:8" x14ac:dyDescent="0.3">
      <c r="A3773" s="108" t="s">
        <v>15702</v>
      </c>
      <c r="B3773" s="108" t="s">
        <v>967</v>
      </c>
      <c r="C3773" s="108" t="s">
        <v>15627</v>
      </c>
      <c r="D3773" s="108" t="s">
        <v>969</v>
      </c>
      <c r="E3773" s="108" t="s">
        <v>970</v>
      </c>
      <c r="F3773" s="108" t="s">
        <v>15703</v>
      </c>
      <c r="G3773" s="108" t="s">
        <v>15683</v>
      </c>
      <c r="H3773" s="108" t="s">
        <v>15684</v>
      </c>
    </row>
    <row r="3774" spans="1:8" x14ac:dyDescent="0.3">
      <c r="A3774" s="108" t="s">
        <v>15704</v>
      </c>
      <c r="B3774" s="108" t="s">
        <v>967</v>
      </c>
      <c r="C3774" s="108" t="s">
        <v>15627</v>
      </c>
      <c r="D3774" s="108" t="s">
        <v>969</v>
      </c>
      <c r="E3774" s="108" t="s">
        <v>970</v>
      </c>
      <c r="F3774" s="108" t="s">
        <v>15705</v>
      </c>
      <c r="G3774" s="108" t="s">
        <v>15706</v>
      </c>
      <c r="H3774" s="108" t="s">
        <v>15707</v>
      </c>
    </row>
    <row r="3775" spans="1:8" x14ac:dyDescent="0.3">
      <c r="A3775" s="108" t="s">
        <v>15708</v>
      </c>
      <c r="B3775" s="108" t="s">
        <v>967</v>
      </c>
      <c r="C3775" s="108" t="s">
        <v>15627</v>
      </c>
      <c r="D3775" s="108" t="s">
        <v>969</v>
      </c>
      <c r="E3775" s="108" t="s">
        <v>970</v>
      </c>
      <c r="F3775" s="108" t="s">
        <v>15709</v>
      </c>
      <c r="G3775" s="108" t="s">
        <v>15710</v>
      </c>
      <c r="H3775" s="108" t="s">
        <v>15711</v>
      </c>
    </row>
    <row r="3776" spans="1:8" x14ac:dyDescent="0.3">
      <c r="A3776" s="108" t="s">
        <v>15712</v>
      </c>
      <c r="B3776" s="108" t="s">
        <v>967</v>
      </c>
      <c r="C3776" s="108" t="s">
        <v>15627</v>
      </c>
      <c r="D3776" s="108" t="s">
        <v>969</v>
      </c>
      <c r="E3776" s="108" t="s">
        <v>1123</v>
      </c>
      <c r="F3776" s="108" t="s">
        <v>15713</v>
      </c>
      <c r="G3776" s="108" t="s">
        <v>15714</v>
      </c>
      <c r="H3776" s="108" t="s">
        <v>15715</v>
      </c>
    </row>
    <row r="3777" spans="1:8" x14ac:dyDescent="0.3">
      <c r="A3777" s="108" t="s">
        <v>15716</v>
      </c>
      <c r="B3777" s="108" t="s">
        <v>967</v>
      </c>
      <c r="C3777" s="108" t="s">
        <v>15627</v>
      </c>
      <c r="D3777" s="108" t="s">
        <v>969</v>
      </c>
      <c r="E3777" s="108" t="s">
        <v>970</v>
      </c>
      <c r="F3777" s="108" t="s">
        <v>15717</v>
      </c>
      <c r="G3777" s="108" t="s">
        <v>15718</v>
      </c>
      <c r="H3777" s="108" t="s">
        <v>15719</v>
      </c>
    </row>
    <row r="3778" spans="1:8" x14ac:dyDescent="0.3">
      <c r="A3778" s="108" t="s">
        <v>15720</v>
      </c>
      <c r="B3778" s="108" t="s">
        <v>967</v>
      </c>
      <c r="C3778" s="108" t="s">
        <v>15627</v>
      </c>
      <c r="D3778" s="108" t="s">
        <v>969</v>
      </c>
      <c r="E3778" s="108" t="s">
        <v>970</v>
      </c>
      <c r="F3778" s="108" t="s">
        <v>15721</v>
      </c>
      <c r="G3778" s="108" t="s">
        <v>15722</v>
      </c>
      <c r="H3778" s="108" t="s">
        <v>15723</v>
      </c>
    </row>
    <row r="3779" spans="1:8" x14ac:dyDescent="0.3">
      <c r="A3779" s="108" t="s">
        <v>15724</v>
      </c>
      <c r="B3779" s="108" t="s">
        <v>967</v>
      </c>
      <c r="C3779" s="108" t="s">
        <v>15627</v>
      </c>
      <c r="D3779" s="108" t="s">
        <v>969</v>
      </c>
      <c r="E3779" s="108" t="s">
        <v>970</v>
      </c>
      <c r="F3779" s="108" t="s">
        <v>15725</v>
      </c>
      <c r="G3779" s="108" t="s">
        <v>15726</v>
      </c>
      <c r="H3779" s="108" t="s">
        <v>15727</v>
      </c>
    </row>
    <row r="3780" spans="1:8" x14ac:dyDescent="0.3">
      <c r="A3780" s="108" t="s">
        <v>15728</v>
      </c>
      <c r="B3780" s="108" t="s">
        <v>967</v>
      </c>
      <c r="C3780" s="108" t="s">
        <v>15627</v>
      </c>
      <c r="D3780" s="108" t="s">
        <v>969</v>
      </c>
      <c r="E3780" s="108" t="s">
        <v>970</v>
      </c>
      <c r="F3780" s="108" t="s">
        <v>15729</v>
      </c>
      <c r="G3780" s="108" t="s">
        <v>15730</v>
      </c>
      <c r="H3780" s="108" t="s">
        <v>15731</v>
      </c>
    </row>
    <row r="3781" spans="1:8" x14ac:dyDescent="0.3">
      <c r="A3781" s="108" t="s">
        <v>15732</v>
      </c>
      <c r="B3781" s="108" t="s">
        <v>967</v>
      </c>
      <c r="C3781" s="108" t="s">
        <v>15627</v>
      </c>
      <c r="D3781" s="108" t="s">
        <v>969</v>
      </c>
      <c r="E3781" s="108" t="s">
        <v>970</v>
      </c>
      <c r="F3781" s="108" t="s">
        <v>15733</v>
      </c>
      <c r="G3781" s="108" t="s">
        <v>15734</v>
      </c>
      <c r="H3781" s="108" t="s">
        <v>15735</v>
      </c>
    </row>
    <row r="3782" spans="1:8" x14ac:dyDescent="0.3">
      <c r="A3782" s="108" t="s">
        <v>15736</v>
      </c>
      <c r="B3782" s="108" t="s">
        <v>967</v>
      </c>
      <c r="C3782" s="108" t="s">
        <v>15627</v>
      </c>
      <c r="D3782" s="108" t="s">
        <v>969</v>
      </c>
      <c r="E3782" s="108" t="s">
        <v>970</v>
      </c>
      <c r="F3782" s="108" t="s">
        <v>15737</v>
      </c>
      <c r="G3782" s="108" t="s">
        <v>15738</v>
      </c>
      <c r="H3782" s="108" t="s">
        <v>15739</v>
      </c>
    </row>
    <row r="3783" spans="1:8" x14ac:dyDescent="0.3">
      <c r="A3783" s="108" t="s">
        <v>15740</v>
      </c>
      <c r="B3783" s="108" t="s">
        <v>967</v>
      </c>
      <c r="C3783" s="108" t="s">
        <v>15627</v>
      </c>
      <c r="D3783" s="108" t="s">
        <v>969</v>
      </c>
      <c r="E3783" s="108" t="s">
        <v>1123</v>
      </c>
      <c r="F3783" s="108" t="s">
        <v>15741</v>
      </c>
      <c r="G3783" s="108" t="s">
        <v>15742</v>
      </c>
      <c r="H3783" s="108" t="s">
        <v>15743</v>
      </c>
    </row>
    <row r="3784" spans="1:8" x14ac:dyDescent="0.3">
      <c r="A3784" s="108" t="s">
        <v>15745</v>
      </c>
      <c r="B3784" s="108" t="s">
        <v>967</v>
      </c>
      <c r="C3784" s="108" t="s">
        <v>15627</v>
      </c>
      <c r="D3784" s="108" t="s">
        <v>969</v>
      </c>
      <c r="E3784" s="108" t="s">
        <v>970</v>
      </c>
      <c r="F3784" s="108" t="s">
        <v>15746</v>
      </c>
      <c r="G3784" s="108" t="s">
        <v>15747</v>
      </c>
      <c r="H3784" s="108" t="s">
        <v>15748</v>
      </c>
    </row>
    <row r="3785" spans="1:8" x14ac:dyDescent="0.3">
      <c r="A3785" s="108" t="s">
        <v>15749</v>
      </c>
      <c r="B3785" s="108" t="s">
        <v>967</v>
      </c>
      <c r="C3785" s="108" t="s">
        <v>15627</v>
      </c>
      <c r="D3785" s="108" t="s">
        <v>969</v>
      </c>
      <c r="E3785" s="108" t="s">
        <v>1123</v>
      </c>
      <c r="F3785" s="108" t="s">
        <v>15750</v>
      </c>
      <c r="G3785" s="108" t="s">
        <v>15751</v>
      </c>
      <c r="H3785" s="108" t="s">
        <v>15752</v>
      </c>
    </row>
    <row r="3786" spans="1:8" x14ac:dyDescent="0.3">
      <c r="A3786" s="108" t="s">
        <v>15753</v>
      </c>
      <c r="B3786" s="108" t="s">
        <v>967</v>
      </c>
      <c r="C3786" s="108" t="s">
        <v>15627</v>
      </c>
      <c r="D3786" s="108" t="s">
        <v>969</v>
      </c>
      <c r="E3786" s="108" t="s">
        <v>970</v>
      </c>
      <c r="F3786" s="108" t="s">
        <v>15754</v>
      </c>
      <c r="G3786" s="108" t="s">
        <v>15755</v>
      </c>
      <c r="H3786" s="108" t="s">
        <v>15756</v>
      </c>
    </row>
    <row r="3787" spans="1:8" x14ac:dyDescent="0.3">
      <c r="A3787" s="108" t="s">
        <v>15757</v>
      </c>
      <c r="B3787" s="108" t="s">
        <v>967</v>
      </c>
      <c r="C3787" s="108" t="s">
        <v>15627</v>
      </c>
      <c r="D3787" s="108" t="s">
        <v>969</v>
      </c>
      <c r="E3787" s="108" t="s">
        <v>970</v>
      </c>
      <c r="F3787" s="108" t="s">
        <v>15758</v>
      </c>
      <c r="G3787" s="108" t="s">
        <v>15759</v>
      </c>
      <c r="H3787" s="108" t="s">
        <v>15760</v>
      </c>
    </row>
    <row r="3788" spans="1:8" x14ac:dyDescent="0.3">
      <c r="A3788" s="108" t="s">
        <v>15761</v>
      </c>
      <c r="B3788" s="108" t="s">
        <v>967</v>
      </c>
      <c r="C3788" s="108" t="s">
        <v>15627</v>
      </c>
      <c r="D3788" s="108" t="s">
        <v>969</v>
      </c>
      <c r="E3788" s="108" t="s">
        <v>970</v>
      </c>
      <c r="F3788" s="108" t="s">
        <v>15762</v>
      </c>
      <c r="G3788" s="108" t="s">
        <v>15700</v>
      </c>
      <c r="H3788" s="108" t="s">
        <v>15701</v>
      </c>
    </row>
    <row r="3789" spans="1:8" x14ac:dyDescent="0.3">
      <c r="A3789" s="108" t="s">
        <v>15763</v>
      </c>
      <c r="B3789" s="108" t="s">
        <v>967</v>
      </c>
      <c r="C3789" s="108" t="s">
        <v>15627</v>
      </c>
      <c r="D3789" s="108" t="s">
        <v>969</v>
      </c>
      <c r="E3789" s="108" t="s">
        <v>970</v>
      </c>
      <c r="F3789" s="108" t="s">
        <v>15764</v>
      </c>
      <c r="G3789" s="108" t="s">
        <v>15765</v>
      </c>
      <c r="H3789" s="108" t="s">
        <v>15766</v>
      </c>
    </row>
    <row r="3790" spans="1:8" x14ac:dyDescent="0.3">
      <c r="A3790" s="108" t="s">
        <v>15767</v>
      </c>
      <c r="B3790" s="108" t="s">
        <v>967</v>
      </c>
      <c r="C3790" s="108" t="s">
        <v>15627</v>
      </c>
      <c r="D3790" s="108" t="s">
        <v>969</v>
      </c>
      <c r="E3790" s="108" t="s">
        <v>970</v>
      </c>
      <c r="F3790" s="108" t="s">
        <v>15768</v>
      </c>
      <c r="G3790" s="108" t="s">
        <v>15769</v>
      </c>
      <c r="H3790" s="108" t="s">
        <v>15770</v>
      </c>
    </row>
    <row r="3791" spans="1:8" x14ac:dyDescent="0.3">
      <c r="A3791" s="108" t="s">
        <v>15771</v>
      </c>
      <c r="B3791" s="108" t="s">
        <v>967</v>
      </c>
      <c r="C3791" s="108" t="s">
        <v>15627</v>
      </c>
      <c r="D3791" s="108" t="s">
        <v>969</v>
      </c>
      <c r="E3791" s="108" t="s">
        <v>2445</v>
      </c>
      <c r="F3791" s="108" t="s">
        <v>15772</v>
      </c>
      <c r="G3791" s="108" t="s">
        <v>15773</v>
      </c>
      <c r="H3791" s="108" t="s">
        <v>15774</v>
      </c>
    </row>
    <row r="3792" spans="1:8" x14ac:dyDescent="0.3">
      <c r="A3792" s="108" t="s">
        <v>15775</v>
      </c>
      <c r="B3792" s="108" t="s">
        <v>967</v>
      </c>
      <c r="C3792" s="108" t="s">
        <v>15627</v>
      </c>
      <c r="D3792" s="108" t="s">
        <v>969</v>
      </c>
      <c r="E3792" s="108" t="s">
        <v>1123</v>
      </c>
      <c r="F3792" s="108" t="s">
        <v>15776</v>
      </c>
      <c r="G3792" s="108" t="s">
        <v>15777</v>
      </c>
      <c r="H3792" s="108" t="s">
        <v>15778</v>
      </c>
    </row>
    <row r="3793" spans="1:8" x14ac:dyDescent="0.3">
      <c r="A3793" s="108" t="s">
        <v>15779</v>
      </c>
      <c r="B3793" s="108" t="s">
        <v>967</v>
      </c>
      <c r="C3793" s="108" t="s">
        <v>15627</v>
      </c>
      <c r="D3793" s="108" t="s">
        <v>969</v>
      </c>
      <c r="E3793" s="108" t="s">
        <v>970</v>
      </c>
      <c r="F3793" s="108" t="s">
        <v>15780</v>
      </c>
      <c r="G3793" s="108" t="s">
        <v>15781</v>
      </c>
      <c r="H3793" s="108" t="s">
        <v>15752</v>
      </c>
    </row>
    <row r="3794" spans="1:8" x14ac:dyDescent="0.3">
      <c r="A3794" s="108" t="s">
        <v>15693</v>
      </c>
      <c r="B3794" s="108" t="s">
        <v>967</v>
      </c>
      <c r="C3794" s="108" t="s">
        <v>15627</v>
      </c>
      <c r="D3794" s="108" t="s">
        <v>969</v>
      </c>
      <c r="E3794" s="108" t="s">
        <v>970</v>
      </c>
      <c r="F3794" s="108" t="s">
        <v>15782</v>
      </c>
      <c r="G3794" s="108" t="s">
        <v>15691</v>
      </c>
      <c r="H3794" s="108" t="s">
        <v>15692</v>
      </c>
    </row>
    <row r="3795" spans="1:8" x14ac:dyDescent="0.3">
      <c r="A3795" s="108" t="s">
        <v>15744</v>
      </c>
      <c r="B3795" s="108" t="s">
        <v>967</v>
      </c>
      <c r="C3795" s="108" t="s">
        <v>15627</v>
      </c>
      <c r="D3795" s="108" t="s">
        <v>969</v>
      </c>
      <c r="E3795" s="108" t="s">
        <v>970</v>
      </c>
      <c r="F3795" s="108" t="s">
        <v>15783</v>
      </c>
      <c r="G3795" s="108" t="s">
        <v>15784</v>
      </c>
      <c r="H3795" s="108" t="s">
        <v>15743</v>
      </c>
    </row>
    <row r="3796" spans="1:8" x14ac:dyDescent="0.3">
      <c r="A3796" s="108" t="s">
        <v>15660</v>
      </c>
      <c r="B3796" s="108" t="s">
        <v>967</v>
      </c>
      <c r="C3796" s="108" t="s">
        <v>15627</v>
      </c>
      <c r="D3796" s="108" t="s">
        <v>969</v>
      </c>
      <c r="E3796" s="108" t="s">
        <v>970</v>
      </c>
      <c r="F3796" s="108" t="s">
        <v>15785</v>
      </c>
      <c r="G3796" s="108" t="s">
        <v>15786</v>
      </c>
      <c r="H3796" s="108" t="s">
        <v>15659</v>
      </c>
    </row>
    <row r="3797" spans="1:8" x14ac:dyDescent="0.3">
      <c r="A3797" s="108" t="s">
        <v>15787</v>
      </c>
      <c r="B3797" s="108" t="s">
        <v>967</v>
      </c>
      <c r="C3797" s="108" t="s">
        <v>15627</v>
      </c>
      <c r="D3797" s="108" t="s">
        <v>969</v>
      </c>
      <c r="E3797" s="108" t="s">
        <v>1123</v>
      </c>
      <c r="F3797" s="108" t="s">
        <v>15788</v>
      </c>
      <c r="G3797" s="108" t="s">
        <v>15789</v>
      </c>
      <c r="H3797" s="108" t="s">
        <v>15680</v>
      </c>
    </row>
    <row r="3798" spans="1:8" x14ac:dyDescent="0.3">
      <c r="A3798" s="108" t="s">
        <v>15790</v>
      </c>
      <c r="B3798" s="108" t="s">
        <v>967</v>
      </c>
      <c r="C3798" s="108" t="s">
        <v>15627</v>
      </c>
      <c r="D3798" s="108" t="s">
        <v>969</v>
      </c>
      <c r="E3798" s="108" t="s">
        <v>970</v>
      </c>
      <c r="F3798" s="108" t="s">
        <v>15791</v>
      </c>
      <c r="G3798" s="108" t="s">
        <v>15792</v>
      </c>
      <c r="H3798" s="108" t="s">
        <v>15793</v>
      </c>
    </row>
    <row r="3799" spans="1:8" x14ac:dyDescent="0.3">
      <c r="A3799" s="108" t="s">
        <v>15647</v>
      </c>
      <c r="B3799" s="108" t="s">
        <v>967</v>
      </c>
      <c r="C3799" s="108" t="s">
        <v>15627</v>
      </c>
      <c r="D3799" s="108" t="s">
        <v>969</v>
      </c>
      <c r="E3799" s="108" t="s">
        <v>970</v>
      </c>
      <c r="F3799" s="108" t="s">
        <v>15794</v>
      </c>
      <c r="G3799" s="108" t="s">
        <v>15795</v>
      </c>
      <c r="H3799" s="108" t="s">
        <v>15715</v>
      </c>
    </row>
    <row r="3800" spans="1:8" x14ac:dyDescent="0.3">
      <c r="A3800" s="108" t="s">
        <v>15796</v>
      </c>
      <c r="B3800" s="108" t="s">
        <v>967</v>
      </c>
      <c r="C3800" s="108" t="s">
        <v>15627</v>
      </c>
      <c r="D3800" s="108" t="s">
        <v>969</v>
      </c>
      <c r="E3800" s="108" t="s">
        <v>970</v>
      </c>
      <c r="F3800" s="108" t="s">
        <v>15797</v>
      </c>
      <c r="G3800" s="108" t="s">
        <v>15798</v>
      </c>
      <c r="H3800" s="108" t="s">
        <v>15676</v>
      </c>
    </row>
    <row r="3801" spans="1:8" x14ac:dyDescent="0.3">
      <c r="A3801" s="108" t="s">
        <v>15799</v>
      </c>
      <c r="B3801" s="108" t="s">
        <v>967</v>
      </c>
      <c r="C3801" s="108" t="s">
        <v>15627</v>
      </c>
      <c r="D3801" s="108" t="s">
        <v>1880</v>
      </c>
      <c r="E3801" s="108" t="s">
        <v>970</v>
      </c>
      <c r="F3801" s="108" t="s">
        <v>15800</v>
      </c>
      <c r="G3801" s="108" t="s">
        <v>15801</v>
      </c>
      <c r="H3801" s="108" t="s">
        <v>15802</v>
      </c>
    </row>
    <row r="3802" spans="1:8" x14ac:dyDescent="0.3">
      <c r="A3802" s="108" t="s">
        <v>15803</v>
      </c>
      <c r="B3802" s="108" t="s">
        <v>967</v>
      </c>
      <c r="C3802" s="108" t="s">
        <v>15627</v>
      </c>
      <c r="D3802" s="108" t="s">
        <v>1880</v>
      </c>
      <c r="E3802" s="108" t="s">
        <v>970</v>
      </c>
      <c r="F3802" s="108" t="s">
        <v>15804</v>
      </c>
      <c r="G3802" s="108" t="s">
        <v>15805</v>
      </c>
      <c r="H3802" s="108" t="s">
        <v>15806</v>
      </c>
    </row>
    <row r="3803" spans="1:8" x14ac:dyDescent="0.3">
      <c r="A3803" s="108" t="s">
        <v>15807</v>
      </c>
      <c r="B3803" s="108" t="s">
        <v>967</v>
      </c>
      <c r="C3803" s="108" t="s">
        <v>15627</v>
      </c>
      <c r="D3803" s="108" t="s">
        <v>1880</v>
      </c>
      <c r="E3803" s="108" t="s">
        <v>970</v>
      </c>
      <c r="F3803" s="108" t="s">
        <v>15808</v>
      </c>
      <c r="G3803" s="108" t="s">
        <v>15809</v>
      </c>
      <c r="H3803" s="108" t="s">
        <v>15810</v>
      </c>
    </row>
    <row r="3804" spans="1:8" x14ac:dyDescent="0.3">
      <c r="A3804" s="108" t="s">
        <v>15811</v>
      </c>
      <c r="B3804" s="108" t="s">
        <v>967</v>
      </c>
      <c r="C3804" s="108" t="s">
        <v>15627</v>
      </c>
      <c r="D3804" s="108" t="s">
        <v>1880</v>
      </c>
      <c r="E3804" s="108" t="s">
        <v>970</v>
      </c>
      <c r="F3804" s="108" t="s">
        <v>15812</v>
      </c>
      <c r="G3804" s="108" t="s">
        <v>15813</v>
      </c>
      <c r="H3804" s="108" t="s">
        <v>15642</v>
      </c>
    </row>
    <row r="3805" spans="1:8" x14ac:dyDescent="0.3">
      <c r="A3805" s="108" t="s">
        <v>15814</v>
      </c>
      <c r="B3805" s="108" t="s">
        <v>967</v>
      </c>
      <c r="C3805" s="108" t="s">
        <v>15627</v>
      </c>
      <c r="D3805" s="108" t="s">
        <v>1880</v>
      </c>
      <c r="E3805" s="108" t="s">
        <v>970</v>
      </c>
      <c r="F3805" s="108" t="s">
        <v>15815</v>
      </c>
      <c r="G3805" s="108" t="s">
        <v>15816</v>
      </c>
      <c r="H3805" s="108" t="s">
        <v>15817</v>
      </c>
    </row>
    <row r="3806" spans="1:8" x14ac:dyDescent="0.3">
      <c r="A3806" s="108" t="s">
        <v>15818</v>
      </c>
      <c r="B3806" s="108" t="s">
        <v>967</v>
      </c>
      <c r="C3806" s="108" t="s">
        <v>15627</v>
      </c>
      <c r="D3806" s="108" t="s">
        <v>1880</v>
      </c>
      <c r="E3806" s="108" t="s">
        <v>970</v>
      </c>
      <c r="F3806" s="108" t="s">
        <v>15819</v>
      </c>
      <c r="G3806" s="108" t="s">
        <v>15820</v>
      </c>
      <c r="H3806" s="108" t="s">
        <v>15821</v>
      </c>
    </row>
    <row r="3807" spans="1:8" x14ac:dyDescent="0.3">
      <c r="A3807" s="108" t="s">
        <v>15822</v>
      </c>
      <c r="B3807" s="108" t="s">
        <v>967</v>
      </c>
      <c r="C3807" s="108" t="s">
        <v>15627</v>
      </c>
      <c r="D3807" s="108" t="s">
        <v>1880</v>
      </c>
      <c r="E3807" s="108" t="s">
        <v>1123</v>
      </c>
      <c r="F3807" s="108" t="s">
        <v>15823</v>
      </c>
      <c r="G3807" s="108" t="s">
        <v>15824</v>
      </c>
      <c r="H3807" s="108" t="s">
        <v>15825</v>
      </c>
    </row>
    <row r="3808" spans="1:8" x14ac:dyDescent="0.3">
      <c r="A3808" s="108" t="s">
        <v>15826</v>
      </c>
      <c r="B3808" s="108" t="s">
        <v>967</v>
      </c>
      <c r="C3808" s="108" t="s">
        <v>15627</v>
      </c>
      <c r="D3808" s="108" t="s">
        <v>1880</v>
      </c>
      <c r="E3808" s="108" t="s">
        <v>970</v>
      </c>
      <c r="F3808" s="108" t="s">
        <v>15827</v>
      </c>
      <c r="G3808" s="108" t="s">
        <v>15828</v>
      </c>
      <c r="H3808" s="108" t="s">
        <v>15829</v>
      </c>
    </row>
    <row r="3809" spans="1:8" x14ac:dyDescent="0.3">
      <c r="A3809" s="108" t="s">
        <v>15830</v>
      </c>
      <c r="B3809" s="108" t="s">
        <v>967</v>
      </c>
      <c r="C3809" s="108" t="s">
        <v>15627</v>
      </c>
      <c r="D3809" s="108" t="s">
        <v>1880</v>
      </c>
      <c r="E3809" s="108" t="s">
        <v>970</v>
      </c>
      <c r="F3809" s="108" t="s">
        <v>15831</v>
      </c>
      <c r="G3809" s="108" t="s">
        <v>15832</v>
      </c>
      <c r="H3809" s="108" t="s">
        <v>15833</v>
      </c>
    </row>
    <row r="3810" spans="1:8" x14ac:dyDescent="0.3">
      <c r="A3810" s="108" t="s">
        <v>15834</v>
      </c>
      <c r="B3810" s="108" t="s">
        <v>967</v>
      </c>
      <c r="C3810" s="108" t="s">
        <v>15627</v>
      </c>
      <c r="D3810" s="108" t="s">
        <v>1880</v>
      </c>
      <c r="E3810" s="108" t="s">
        <v>970</v>
      </c>
      <c r="F3810" s="108" t="s">
        <v>15835</v>
      </c>
      <c r="G3810" s="108" t="s">
        <v>15836</v>
      </c>
      <c r="H3810" s="108" t="s">
        <v>15837</v>
      </c>
    </row>
    <row r="3811" spans="1:8" x14ac:dyDescent="0.3">
      <c r="A3811" s="108" t="s">
        <v>15838</v>
      </c>
      <c r="B3811" s="108" t="s">
        <v>967</v>
      </c>
      <c r="C3811" s="108" t="s">
        <v>15627</v>
      </c>
      <c r="D3811" s="108" t="s">
        <v>1880</v>
      </c>
      <c r="E3811" s="108" t="s">
        <v>970</v>
      </c>
      <c r="F3811" s="108" t="s">
        <v>15839</v>
      </c>
      <c r="G3811" s="108" t="s">
        <v>15840</v>
      </c>
      <c r="H3811" s="108" t="s">
        <v>15841</v>
      </c>
    </row>
    <row r="3812" spans="1:8" x14ac:dyDescent="0.3">
      <c r="A3812" s="108" t="s">
        <v>15842</v>
      </c>
      <c r="B3812" s="108" t="s">
        <v>967</v>
      </c>
      <c r="C3812" s="108" t="s">
        <v>15627</v>
      </c>
      <c r="D3812" s="108" t="s">
        <v>1880</v>
      </c>
      <c r="E3812" s="108" t="s">
        <v>970</v>
      </c>
      <c r="F3812" s="108" t="s">
        <v>15843</v>
      </c>
      <c r="G3812" s="108" t="s">
        <v>15844</v>
      </c>
      <c r="H3812" s="108" t="s">
        <v>15845</v>
      </c>
    </row>
    <row r="3813" spans="1:8" x14ac:dyDescent="0.3">
      <c r="A3813" s="108" t="s">
        <v>15846</v>
      </c>
      <c r="B3813" s="108" t="s">
        <v>967</v>
      </c>
      <c r="C3813" s="108" t="s">
        <v>15627</v>
      </c>
      <c r="D3813" s="108" t="s">
        <v>1880</v>
      </c>
      <c r="E3813" s="108" t="s">
        <v>970</v>
      </c>
      <c r="F3813" s="108" t="s">
        <v>15847</v>
      </c>
      <c r="G3813" s="108" t="s">
        <v>15848</v>
      </c>
      <c r="H3813" s="108" t="s">
        <v>15849</v>
      </c>
    </row>
    <row r="3814" spans="1:8" x14ac:dyDescent="0.3">
      <c r="A3814" s="108" t="s">
        <v>15850</v>
      </c>
      <c r="B3814" s="108" t="s">
        <v>967</v>
      </c>
      <c r="C3814" s="108" t="s">
        <v>15627</v>
      </c>
      <c r="D3814" s="108" t="s">
        <v>1880</v>
      </c>
      <c r="E3814" s="108" t="s">
        <v>970</v>
      </c>
      <c r="F3814" s="108" t="s">
        <v>15851</v>
      </c>
      <c r="G3814" s="108" t="s">
        <v>15852</v>
      </c>
      <c r="H3814" s="108" t="s">
        <v>15853</v>
      </c>
    </row>
    <row r="3815" spans="1:8" x14ac:dyDescent="0.3">
      <c r="A3815" s="108" t="s">
        <v>15854</v>
      </c>
      <c r="B3815" s="108" t="s">
        <v>967</v>
      </c>
      <c r="C3815" s="108" t="s">
        <v>15627</v>
      </c>
      <c r="D3815" s="108" t="s">
        <v>1880</v>
      </c>
      <c r="E3815" s="108" t="s">
        <v>970</v>
      </c>
      <c r="F3815" s="108" t="s">
        <v>15855</v>
      </c>
      <c r="G3815" s="108" t="s">
        <v>15856</v>
      </c>
      <c r="H3815" s="108" t="s">
        <v>15857</v>
      </c>
    </row>
    <row r="3816" spans="1:8" x14ac:dyDescent="0.3">
      <c r="A3816" s="108" t="s">
        <v>15858</v>
      </c>
      <c r="B3816" s="108" t="s">
        <v>967</v>
      </c>
      <c r="C3816" s="108" t="s">
        <v>15627</v>
      </c>
      <c r="D3816" s="108" t="s">
        <v>1880</v>
      </c>
      <c r="E3816" s="108" t="s">
        <v>970</v>
      </c>
      <c r="F3816" s="108" t="s">
        <v>15859</v>
      </c>
      <c r="G3816" s="108" t="s">
        <v>15860</v>
      </c>
      <c r="H3816" s="108" t="s">
        <v>15861</v>
      </c>
    </row>
    <row r="3817" spans="1:8" x14ac:dyDescent="0.3">
      <c r="A3817" s="108" t="s">
        <v>15862</v>
      </c>
      <c r="B3817" s="108" t="s">
        <v>967</v>
      </c>
      <c r="C3817" s="108" t="s">
        <v>15627</v>
      </c>
      <c r="D3817" s="108" t="s">
        <v>1880</v>
      </c>
      <c r="E3817" s="108" t="s">
        <v>970</v>
      </c>
      <c r="F3817" s="108" t="s">
        <v>15863</v>
      </c>
      <c r="G3817" s="108" t="s">
        <v>15864</v>
      </c>
      <c r="H3817" s="108" t="s">
        <v>15634</v>
      </c>
    </row>
    <row r="3818" spans="1:8" x14ac:dyDescent="0.3">
      <c r="A3818" s="108" t="s">
        <v>15865</v>
      </c>
      <c r="B3818" s="108" t="s">
        <v>967</v>
      </c>
      <c r="C3818" s="108" t="s">
        <v>15627</v>
      </c>
      <c r="D3818" s="108" t="s">
        <v>1880</v>
      </c>
      <c r="E3818" s="108" t="s">
        <v>970</v>
      </c>
      <c r="F3818" s="108" t="s">
        <v>15866</v>
      </c>
      <c r="G3818" s="108" t="s">
        <v>15867</v>
      </c>
      <c r="H3818" s="108" t="s">
        <v>15868</v>
      </c>
    </row>
    <row r="3819" spans="1:8" x14ac:dyDescent="0.3">
      <c r="A3819" s="108" t="s">
        <v>15869</v>
      </c>
      <c r="B3819" s="108" t="s">
        <v>967</v>
      </c>
      <c r="C3819" s="108" t="s">
        <v>15627</v>
      </c>
      <c r="D3819" s="108" t="s">
        <v>1880</v>
      </c>
      <c r="E3819" s="108" t="s">
        <v>970</v>
      </c>
      <c r="F3819" s="108" t="s">
        <v>15870</v>
      </c>
      <c r="G3819" s="108" t="s">
        <v>15871</v>
      </c>
      <c r="H3819" s="108" t="s">
        <v>15829</v>
      </c>
    </row>
    <row r="3820" spans="1:8" x14ac:dyDescent="0.3">
      <c r="A3820" s="108" t="s">
        <v>15872</v>
      </c>
      <c r="B3820" s="108" t="s">
        <v>967</v>
      </c>
      <c r="C3820" s="108" t="s">
        <v>15873</v>
      </c>
      <c r="D3820" s="108" t="s">
        <v>969</v>
      </c>
      <c r="E3820" s="108" t="s">
        <v>970</v>
      </c>
      <c r="F3820" s="108" t="s">
        <v>15874</v>
      </c>
      <c r="G3820" s="108" t="s">
        <v>15875</v>
      </c>
      <c r="H3820" s="108" t="s">
        <v>15876</v>
      </c>
    </row>
    <row r="3821" spans="1:8" x14ac:dyDescent="0.3">
      <c r="A3821" s="108" t="s">
        <v>15877</v>
      </c>
      <c r="B3821" s="108" t="s">
        <v>967</v>
      </c>
      <c r="C3821" s="108" t="s">
        <v>15873</v>
      </c>
      <c r="D3821" s="108" t="s">
        <v>969</v>
      </c>
      <c r="E3821" s="108" t="s">
        <v>970</v>
      </c>
      <c r="F3821" s="108" t="s">
        <v>15878</v>
      </c>
      <c r="G3821" s="108" t="s">
        <v>15879</v>
      </c>
      <c r="H3821" s="108" t="s">
        <v>15880</v>
      </c>
    </row>
    <row r="3822" spans="1:8" x14ac:dyDescent="0.3">
      <c r="A3822" s="108" t="s">
        <v>15881</v>
      </c>
      <c r="B3822" s="108" t="s">
        <v>967</v>
      </c>
      <c r="C3822" s="108" t="s">
        <v>15873</v>
      </c>
      <c r="D3822" s="108" t="s">
        <v>969</v>
      </c>
      <c r="E3822" s="108" t="s">
        <v>970</v>
      </c>
      <c r="F3822" s="108" t="s">
        <v>15882</v>
      </c>
      <c r="G3822" s="108" t="s">
        <v>15883</v>
      </c>
      <c r="H3822" s="108" t="s">
        <v>15884</v>
      </c>
    </row>
    <row r="3823" spans="1:8" x14ac:dyDescent="0.3">
      <c r="A3823" s="108" t="s">
        <v>15885</v>
      </c>
      <c r="B3823" s="108" t="s">
        <v>967</v>
      </c>
      <c r="C3823" s="108" t="s">
        <v>15873</v>
      </c>
      <c r="D3823" s="108" t="s">
        <v>969</v>
      </c>
      <c r="E3823" s="108" t="s">
        <v>970</v>
      </c>
      <c r="F3823" s="108" t="s">
        <v>15886</v>
      </c>
      <c r="G3823" s="108" t="s">
        <v>15887</v>
      </c>
      <c r="H3823" s="108" t="s">
        <v>15888</v>
      </c>
    </row>
    <row r="3824" spans="1:8" x14ac:dyDescent="0.3">
      <c r="A3824" s="108" t="s">
        <v>15889</v>
      </c>
      <c r="B3824" s="108" t="s">
        <v>967</v>
      </c>
      <c r="C3824" s="108" t="s">
        <v>15873</v>
      </c>
      <c r="D3824" s="108" t="s">
        <v>969</v>
      </c>
      <c r="E3824" s="108" t="s">
        <v>970</v>
      </c>
      <c r="F3824" s="108" t="s">
        <v>15890</v>
      </c>
      <c r="G3824" s="108" t="s">
        <v>15891</v>
      </c>
      <c r="H3824" s="108" t="s">
        <v>15892</v>
      </c>
    </row>
    <row r="3825" spans="1:8" x14ac:dyDescent="0.3">
      <c r="A3825" s="108" t="s">
        <v>15893</v>
      </c>
      <c r="B3825" s="108" t="s">
        <v>967</v>
      </c>
      <c r="C3825" s="108" t="s">
        <v>15873</v>
      </c>
      <c r="D3825" s="108" t="s">
        <v>969</v>
      </c>
      <c r="E3825" s="108" t="s">
        <v>970</v>
      </c>
      <c r="F3825" s="108" t="s">
        <v>15894</v>
      </c>
      <c r="G3825" s="108" t="s">
        <v>15895</v>
      </c>
      <c r="H3825" s="108" t="s">
        <v>15896</v>
      </c>
    </row>
    <row r="3826" spans="1:8" x14ac:dyDescent="0.3">
      <c r="A3826" s="108" t="s">
        <v>15897</v>
      </c>
      <c r="B3826" s="108" t="s">
        <v>967</v>
      </c>
      <c r="C3826" s="108" t="s">
        <v>15873</v>
      </c>
      <c r="D3826" s="108" t="s">
        <v>969</v>
      </c>
      <c r="E3826" s="108" t="s">
        <v>970</v>
      </c>
      <c r="F3826" s="108" t="s">
        <v>15898</v>
      </c>
      <c r="G3826" s="108" t="s">
        <v>15899</v>
      </c>
      <c r="H3826" s="108" t="s">
        <v>15900</v>
      </c>
    </row>
    <row r="3827" spans="1:8" x14ac:dyDescent="0.3">
      <c r="A3827" s="108" t="s">
        <v>15901</v>
      </c>
      <c r="B3827" s="108" t="s">
        <v>967</v>
      </c>
      <c r="C3827" s="108" t="s">
        <v>15873</v>
      </c>
      <c r="D3827" s="108" t="s">
        <v>969</v>
      </c>
      <c r="E3827" s="108" t="s">
        <v>970</v>
      </c>
      <c r="F3827" s="108" t="s">
        <v>15902</v>
      </c>
      <c r="G3827" s="108" t="s">
        <v>15903</v>
      </c>
      <c r="H3827" s="108" t="s">
        <v>15904</v>
      </c>
    </row>
    <row r="3828" spans="1:8" x14ac:dyDescent="0.3">
      <c r="A3828" s="108" t="s">
        <v>15905</v>
      </c>
      <c r="B3828" s="108" t="s">
        <v>967</v>
      </c>
      <c r="C3828" s="108" t="s">
        <v>15873</v>
      </c>
      <c r="D3828" s="108" t="s">
        <v>969</v>
      </c>
      <c r="E3828" s="108" t="s">
        <v>970</v>
      </c>
      <c r="F3828" s="108" t="s">
        <v>15906</v>
      </c>
      <c r="G3828" s="108" t="s">
        <v>15907</v>
      </c>
      <c r="H3828" s="108" t="s">
        <v>15908</v>
      </c>
    </row>
    <row r="3829" spans="1:8" x14ac:dyDescent="0.3">
      <c r="A3829" s="108" t="s">
        <v>15909</v>
      </c>
      <c r="B3829" s="108" t="s">
        <v>967</v>
      </c>
      <c r="C3829" s="108" t="s">
        <v>15873</v>
      </c>
      <c r="D3829" s="108" t="s">
        <v>969</v>
      </c>
      <c r="E3829" s="108" t="s">
        <v>970</v>
      </c>
      <c r="F3829" s="108" t="s">
        <v>15910</v>
      </c>
      <c r="G3829" s="108" t="s">
        <v>15911</v>
      </c>
      <c r="H3829" s="108" t="s">
        <v>15912</v>
      </c>
    </row>
    <row r="3830" spans="1:8" x14ac:dyDescent="0.3">
      <c r="A3830" s="108" t="s">
        <v>15913</v>
      </c>
      <c r="B3830" s="108" t="s">
        <v>967</v>
      </c>
      <c r="C3830" s="108" t="s">
        <v>15873</v>
      </c>
      <c r="D3830" s="108" t="s">
        <v>969</v>
      </c>
      <c r="E3830" s="108" t="s">
        <v>970</v>
      </c>
      <c r="F3830" s="108" t="s">
        <v>15914</v>
      </c>
      <c r="G3830" s="108" t="s">
        <v>15915</v>
      </c>
      <c r="H3830" s="108" t="s">
        <v>15912</v>
      </c>
    </row>
    <row r="3831" spans="1:8" x14ac:dyDescent="0.3">
      <c r="A3831" s="108" t="s">
        <v>15916</v>
      </c>
      <c r="B3831" s="108" t="s">
        <v>967</v>
      </c>
      <c r="C3831" s="108" t="s">
        <v>15873</v>
      </c>
      <c r="D3831" s="108" t="s">
        <v>969</v>
      </c>
      <c r="E3831" s="108" t="s">
        <v>970</v>
      </c>
      <c r="F3831" s="108" t="s">
        <v>15917</v>
      </c>
      <c r="G3831" s="108" t="s">
        <v>15918</v>
      </c>
      <c r="H3831" s="108" t="s">
        <v>15919</v>
      </c>
    </row>
    <row r="3832" spans="1:8" x14ac:dyDescent="0.3">
      <c r="A3832" s="108" t="s">
        <v>15920</v>
      </c>
      <c r="B3832" s="108" t="s">
        <v>967</v>
      </c>
      <c r="C3832" s="108" t="s">
        <v>15873</v>
      </c>
      <c r="D3832" s="108" t="s">
        <v>969</v>
      </c>
      <c r="E3832" s="108" t="s">
        <v>970</v>
      </c>
      <c r="F3832" s="108" t="s">
        <v>15921</v>
      </c>
      <c r="G3832" s="108" t="s">
        <v>15922</v>
      </c>
      <c r="H3832" s="108" t="s">
        <v>15923</v>
      </c>
    </row>
    <row r="3833" spans="1:8" x14ac:dyDescent="0.3">
      <c r="A3833" s="108" t="s">
        <v>15924</v>
      </c>
      <c r="B3833" s="108" t="s">
        <v>967</v>
      </c>
      <c r="C3833" s="108" t="s">
        <v>15873</v>
      </c>
      <c r="D3833" s="108" t="s">
        <v>969</v>
      </c>
      <c r="E3833" s="108" t="s">
        <v>2445</v>
      </c>
      <c r="F3833" s="108" t="s">
        <v>15925</v>
      </c>
      <c r="G3833" s="108" t="s">
        <v>15926</v>
      </c>
      <c r="H3833" s="108" t="s">
        <v>15927</v>
      </c>
    </row>
    <row r="3834" spans="1:8" x14ac:dyDescent="0.3">
      <c r="A3834" s="108" t="s">
        <v>15928</v>
      </c>
      <c r="B3834" s="108" t="s">
        <v>967</v>
      </c>
      <c r="C3834" s="108" t="s">
        <v>15873</v>
      </c>
      <c r="D3834" s="108" t="s">
        <v>969</v>
      </c>
      <c r="E3834" s="108" t="s">
        <v>970</v>
      </c>
      <c r="F3834" s="108" t="s">
        <v>15929</v>
      </c>
      <c r="G3834" s="108" t="s">
        <v>15930</v>
      </c>
      <c r="H3834" s="108" t="s">
        <v>15931</v>
      </c>
    </row>
    <row r="3835" spans="1:8" x14ac:dyDescent="0.3">
      <c r="A3835" s="108" t="s">
        <v>15932</v>
      </c>
      <c r="B3835" s="108" t="s">
        <v>967</v>
      </c>
      <c r="C3835" s="108" t="s">
        <v>15873</v>
      </c>
      <c r="D3835" s="108" t="s">
        <v>969</v>
      </c>
      <c r="E3835" s="108" t="s">
        <v>970</v>
      </c>
      <c r="F3835" s="108" t="s">
        <v>15933</v>
      </c>
      <c r="G3835" s="108" t="s">
        <v>15934</v>
      </c>
      <c r="H3835" s="108" t="s">
        <v>15935</v>
      </c>
    </row>
    <row r="3836" spans="1:8" x14ac:dyDescent="0.3">
      <c r="A3836" s="108" t="s">
        <v>15936</v>
      </c>
      <c r="B3836" s="108" t="s">
        <v>967</v>
      </c>
      <c r="C3836" s="108" t="s">
        <v>15873</v>
      </c>
      <c r="D3836" s="108" t="s">
        <v>969</v>
      </c>
      <c r="E3836" s="108" t="s">
        <v>2445</v>
      </c>
      <c r="F3836" s="108" t="s">
        <v>15937</v>
      </c>
      <c r="G3836" s="108" t="s">
        <v>15938</v>
      </c>
      <c r="H3836" s="108" t="s">
        <v>15939</v>
      </c>
    </row>
    <row r="3837" spans="1:8" x14ac:dyDescent="0.3">
      <c r="A3837" s="108" t="s">
        <v>15940</v>
      </c>
      <c r="B3837" s="108" t="s">
        <v>967</v>
      </c>
      <c r="C3837" s="108" t="s">
        <v>15873</v>
      </c>
      <c r="D3837" s="108" t="s">
        <v>969</v>
      </c>
      <c r="E3837" s="108" t="s">
        <v>970</v>
      </c>
      <c r="F3837" s="108" t="s">
        <v>15941</v>
      </c>
      <c r="G3837" s="108" t="s">
        <v>15942</v>
      </c>
      <c r="H3837" s="108" t="s">
        <v>15943</v>
      </c>
    </row>
    <row r="3838" spans="1:8" x14ac:dyDescent="0.3">
      <c r="A3838" s="108" t="s">
        <v>15944</v>
      </c>
      <c r="B3838" s="108" t="s">
        <v>967</v>
      </c>
      <c r="C3838" s="108" t="s">
        <v>15873</v>
      </c>
      <c r="D3838" s="108" t="s">
        <v>969</v>
      </c>
      <c r="E3838" s="108" t="s">
        <v>970</v>
      </c>
      <c r="F3838" s="108" t="s">
        <v>15945</v>
      </c>
      <c r="G3838" s="108" t="s">
        <v>15946</v>
      </c>
      <c r="H3838" s="108" t="s">
        <v>15947</v>
      </c>
    </row>
    <row r="3839" spans="1:8" x14ac:dyDescent="0.3">
      <c r="A3839" s="108" t="s">
        <v>15948</v>
      </c>
      <c r="B3839" s="108" t="s">
        <v>967</v>
      </c>
      <c r="C3839" s="108" t="s">
        <v>15873</v>
      </c>
      <c r="D3839" s="108" t="s">
        <v>969</v>
      </c>
      <c r="E3839" s="108" t="s">
        <v>2445</v>
      </c>
      <c r="F3839" s="108" t="s">
        <v>15949</v>
      </c>
      <c r="G3839" s="108" t="s">
        <v>15950</v>
      </c>
      <c r="H3839" s="108" t="s">
        <v>15951</v>
      </c>
    </row>
    <row r="3840" spans="1:8" x14ac:dyDescent="0.3">
      <c r="A3840" s="108" t="s">
        <v>15952</v>
      </c>
      <c r="B3840" s="108" t="s">
        <v>967</v>
      </c>
      <c r="C3840" s="108" t="s">
        <v>15873</v>
      </c>
      <c r="D3840" s="108" t="s">
        <v>969</v>
      </c>
      <c r="E3840" s="108" t="s">
        <v>970</v>
      </c>
      <c r="F3840" s="108" t="s">
        <v>15953</v>
      </c>
      <c r="G3840" s="108" t="s">
        <v>15954</v>
      </c>
      <c r="H3840" s="108" t="s">
        <v>15955</v>
      </c>
    </row>
    <row r="3841" spans="1:8" x14ac:dyDescent="0.3">
      <c r="A3841" s="108" t="s">
        <v>15956</v>
      </c>
      <c r="B3841" s="108" t="s">
        <v>967</v>
      </c>
      <c r="C3841" s="108" t="s">
        <v>15873</v>
      </c>
      <c r="D3841" s="108" t="s">
        <v>969</v>
      </c>
      <c r="E3841" s="108" t="s">
        <v>970</v>
      </c>
      <c r="F3841" s="108" t="s">
        <v>15957</v>
      </c>
      <c r="G3841" s="108" t="s">
        <v>15958</v>
      </c>
      <c r="H3841" s="108" t="s">
        <v>15959</v>
      </c>
    </row>
    <row r="3842" spans="1:8" x14ac:dyDescent="0.3">
      <c r="A3842" s="108" t="s">
        <v>15960</v>
      </c>
      <c r="B3842" s="108" t="s">
        <v>967</v>
      </c>
      <c r="C3842" s="108" t="s">
        <v>15873</v>
      </c>
      <c r="D3842" s="108" t="s">
        <v>969</v>
      </c>
      <c r="E3842" s="108" t="s">
        <v>2445</v>
      </c>
      <c r="F3842" s="108" t="s">
        <v>15961</v>
      </c>
      <c r="G3842" s="108" t="s">
        <v>15962</v>
      </c>
      <c r="H3842" s="108" t="s">
        <v>15963</v>
      </c>
    </row>
    <row r="3843" spans="1:8" x14ac:dyDescent="0.3">
      <c r="A3843" s="108" t="s">
        <v>15964</v>
      </c>
      <c r="B3843" s="108" t="s">
        <v>967</v>
      </c>
      <c r="C3843" s="108" t="s">
        <v>15873</v>
      </c>
      <c r="D3843" s="108" t="s">
        <v>969</v>
      </c>
      <c r="E3843" s="108" t="s">
        <v>970</v>
      </c>
      <c r="F3843" s="108" t="s">
        <v>15965</v>
      </c>
      <c r="G3843" s="108" t="s">
        <v>15966</v>
      </c>
      <c r="H3843" s="108" t="s">
        <v>15967</v>
      </c>
    </row>
    <row r="3844" spans="1:8" x14ac:dyDescent="0.3">
      <c r="A3844" s="108" t="s">
        <v>15968</v>
      </c>
      <c r="B3844" s="108" t="s">
        <v>967</v>
      </c>
      <c r="C3844" s="108" t="s">
        <v>15873</v>
      </c>
      <c r="D3844" s="108" t="s">
        <v>969</v>
      </c>
      <c r="E3844" s="108" t="s">
        <v>970</v>
      </c>
      <c r="F3844" s="108" t="s">
        <v>15969</v>
      </c>
      <c r="G3844" s="108" t="s">
        <v>15970</v>
      </c>
      <c r="H3844" s="108" t="s">
        <v>15971</v>
      </c>
    </row>
    <row r="3845" spans="1:8" x14ac:dyDescent="0.3">
      <c r="A3845" s="108" t="s">
        <v>15972</v>
      </c>
      <c r="B3845" s="108" t="s">
        <v>967</v>
      </c>
      <c r="C3845" s="108" t="s">
        <v>15873</v>
      </c>
      <c r="D3845" s="108" t="s">
        <v>969</v>
      </c>
      <c r="E3845" s="108" t="s">
        <v>970</v>
      </c>
      <c r="F3845" s="108" t="s">
        <v>15973</v>
      </c>
      <c r="G3845" s="108" t="s">
        <v>15974</v>
      </c>
      <c r="H3845" s="108" t="s">
        <v>15975</v>
      </c>
    </row>
    <row r="3846" spans="1:8" x14ac:dyDescent="0.3">
      <c r="A3846" s="108" t="s">
        <v>15976</v>
      </c>
      <c r="B3846" s="108" t="s">
        <v>967</v>
      </c>
      <c r="C3846" s="108" t="s">
        <v>15873</v>
      </c>
      <c r="D3846" s="108" t="s">
        <v>969</v>
      </c>
      <c r="E3846" s="108" t="s">
        <v>970</v>
      </c>
      <c r="F3846" s="108" t="s">
        <v>15977</v>
      </c>
      <c r="G3846" s="108" t="s">
        <v>15978</v>
      </c>
      <c r="H3846" s="108" t="s">
        <v>15979</v>
      </c>
    </row>
    <row r="3847" spans="1:8" x14ac:dyDescent="0.3">
      <c r="A3847" s="108" t="s">
        <v>15980</v>
      </c>
      <c r="B3847" s="108" t="s">
        <v>967</v>
      </c>
      <c r="C3847" s="108" t="s">
        <v>15873</v>
      </c>
      <c r="D3847" s="108" t="s">
        <v>969</v>
      </c>
      <c r="E3847" s="108" t="s">
        <v>970</v>
      </c>
      <c r="F3847" s="108" t="s">
        <v>15981</v>
      </c>
      <c r="G3847" s="108" t="s">
        <v>15982</v>
      </c>
      <c r="H3847" s="108" t="s">
        <v>15983</v>
      </c>
    </row>
    <row r="3848" spans="1:8" x14ac:dyDescent="0.3">
      <c r="A3848" s="108" t="s">
        <v>15984</v>
      </c>
      <c r="B3848" s="108" t="s">
        <v>967</v>
      </c>
      <c r="C3848" s="108" t="s">
        <v>15873</v>
      </c>
      <c r="D3848" s="108" t="s">
        <v>969</v>
      </c>
      <c r="E3848" s="108" t="s">
        <v>970</v>
      </c>
      <c r="F3848" s="108" t="s">
        <v>15985</v>
      </c>
      <c r="G3848" s="108" t="s">
        <v>15986</v>
      </c>
      <c r="H3848" s="108" t="s">
        <v>15987</v>
      </c>
    </row>
    <row r="3849" spans="1:8" x14ac:dyDescent="0.3">
      <c r="A3849" s="108" t="s">
        <v>15988</v>
      </c>
      <c r="B3849" s="108" t="s">
        <v>967</v>
      </c>
      <c r="C3849" s="108" t="s">
        <v>15873</v>
      </c>
      <c r="D3849" s="108" t="s">
        <v>969</v>
      </c>
      <c r="E3849" s="108" t="s">
        <v>970</v>
      </c>
      <c r="F3849" s="108" t="s">
        <v>15989</v>
      </c>
      <c r="G3849" s="108" t="s">
        <v>15990</v>
      </c>
      <c r="H3849" s="108" t="s">
        <v>15991</v>
      </c>
    </row>
    <row r="3850" spans="1:8" x14ac:dyDescent="0.3">
      <c r="A3850" s="108" t="s">
        <v>15992</v>
      </c>
      <c r="B3850" s="108" t="s">
        <v>967</v>
      </c>
      <c r="C3850" s="108" t="s">
        <v>15873</v>
      </c>
      <c r="D3850" s="108" t="s">
        <v>969</v>
      </c>
      <c r="E3850" s="108" t="s">
        <v>970</v>
      </c>
      <c r="F3850" s="108" t="s">
        <v>15993</v>
      </c>
      <c r="G3850" s="108" t="s">
        <v>15994</v>
      </c>
      <c r="H3850" s="108" t="s">
        <v>15995</v>
      </c>
    </row>
    <row r="3851" spans="1:8" x14ac:dyDescent="0.3">
      <c r="A3851" s="108" t="s">
        <v>15996</v>
      </c>
      <c r="B3851" s="108" t="s">
        <v>967</v>
      </c>
      <c r="C3851" s="108" t="s">
        <v>15873</v>
      </c>
      <c r="D3851" s="108" t="s">
        <v>969</v>
      </c>
      <c r="E3851" s="108" t="s">
        <v>970</v>
      </c>
      <c r="F3851" s="108" t="s">
        <v>15997</v>
      </c>
      <c r="G3851" s="108" t="s">
        <v>15998</v>
      </c>
      <c r="H3851" s="108" t="s">
        <v>15999</v>
      </c>
    </row>
    <row r="3852" spans="1:8" x14ac:dyDescent="0.3">
      <c r="A3852" s="108" t="s">
        <v>16000</v>
      </c>
      <c r="B3852" s="108" t="s">
        <v>967</v>
      </c>
      <c r="C3852" s="108" t="s">
        <v>15873</v>
      </c>
      <c r="D3852" s="108" t="s">
        <v>969</v>
      </c>
      <c r="E3852" s="108" t="s">
        <v>970</v>
      </c>
      <c r="F3852" s="108" t="s">
        <v>16001</v>
      </c>
      <c r="G3852" s="108" t="s">
        <v>16002</v>
      </c>
      <c r="H3852" s="108" t="s">
        <v>16003</v>
      </c>
    </row>
    <row r="3853" spans="1:8" x14ac:dyDescent="0.3">
      <c r="A3853" s="108" t="s">
        <v>16004</v>
      </c>
      <c r="B3853" s="108" t="s">
        <v>967</v>
      </c>
      <c r="C3853" s="108" t="s">
        <v>15873</v>
      </c>
      <c r="D3853" s="108" t="s">
        <v>969</v>
      </c>
      <c r="E3853" s="108" t="s">
        <v>970</v>
      </c>
      <c r="F3853" s="108" t="s">
        <v>16005</v>
      </c>
      <c r="G3853" s="108" t="s">
        <v>16006</v>
      </c>
      <c r="H3853" s="108" t="s">
        <v>16007</v>
      </c>
    </row>
    <row r="3854" spans="1:8" x14ac:dyDescent="0.3">
      <c r="A3854" s="108" t="s">
        <v>16008</v>
      </c>
      <c r="B3854" s="108" t="s">
        <v>967</v>
      </c>
      <c r="C3854" s="108" t="s">
        <v>15873</v>
      </c>
      <c r="D3854" s="108" t="s">
        <v>969</v>
      </c>
      <c r="E3854" s="108" t="s">
        <v>970</v>
      </c>
      <c r="F3854" s="108" t="s">
        <v>16009</v>
      </c>
      <c r="G3854" s="108" t="s">
        <v>16010</v>
      </c>
      <c r="H3854" s="108" t="s">
        <v>16011</v>
      </c>
    </row>
    <row r="3855" spans="1:8" x14ac:dyDescent="0.3">
      <c r="A3855" s="108" t="s">
        <v>16012</v>
      </c>
      <c r="B3855" s="108" t="s">
        <v>967</v>
      </c>
      <c r="C3855" s="108" t="s">
        <v>15873</v>
      </c>
      <c r="D3855" s="108" t="s">
        <v>969</v>
      </c>
      <c r="E3855" s="108" t="s">
        <v>1123</v>
      </c>
      <c r="F3855" s="108" t="s">
        <v>16013</v>
      </c>
      <c r="G3855" s="108" t="s">
        <v>16014</v>
      </c>
      <c r="H3855" s="108" t="s">
        <v>16015</v>
      </c>
    </row>
    <row r="3856" spans="1:8" x14ac:dyDescent="0.3">
      <c r="A3856" s="108" t="s">
        <v>16016</v>
      </c>
      <c r="B3856" s="108" t="s">
        <v>967</v>
      </c>
      <c r="C3856" s="108" t="s">
        <v>15873</v>
      </c>
      <c r="D3856" s="108" t="s">
        <v>969</v>
      </c>
      <c r="E3856" s="108" t="s">
        <v>970</v>
      </c>
      <c r="F3856" s="108" t="s">
        <v>16017</v>
      </c>
      <c r="G3856" s="108" t="s">
        <v>16018</v>
      </c>
      <c r="H3856" s="108" t="s">
        <v>15967</v>
      </c>
    </row>
    <row r="3857" spans="1:8" x14ac:dyDescent="0.3">
      <c r="A3857" s="108" t="s">
        <v>16019</v>
      </c>
      <c r="B3857" s="108" t="s">
        <v>967</v>
      </c>
      <c r="C3857" s="108" t="s">
        <v>15873</v>
      </c>
      <c r="D3857" s="108" t="s">
        <v>969</v>
      </c>
      <c r="E3857" s="108" t="s">
        <v>970</v>
      </c>
      <c r="F3857" s="108" t="s">
        <v>16020</v>
      </c>
      <c r="G3857" s="108" t="s">
        <v>16021</v>
      </c>
      <c r="H3857" s="108" t="s">
        <v>15908</v>
      </c>
    </row>
    <row r="3858" spans="1:8" x14ac:dyDescent="0.3">
      <c r="A3858" s="108" t="s">
        <v>16022</v>
      </c>
      <c r="B3858" s="108" t="s">
        <v>967</v>
      </c>
      <c r="C3858" s="108" t="s">
        <v>15873</v>
      </c>
      <c r="D3858" s="108" t="s">
        <v>1880</v>
      </c>
      <c r="E3858" s="108" t="s">
        <v>970</v>
      </c>
      <c r="F3858" s="108" t="s">
        <v>16023</v>
      </c>
      <c r="G3858" s="108" t="s">
        <v>16024</v>
      </c>
      <c r="H3858" s="108" t="s">
        <v>16025</v>
      </c>
    </row>
    <row r="3859" spans="1:8" x14ac:dyDescent="0.3">
      <c r="A3859" s="108" t="s">
        <v>16026</v>
      </c>
      <c r="B3859" s="108" t="s">
        <v>967</v>
      </c>
      <c r="C3859" s="108" t="s">
        <v>15873</v>
      </c>
      <c r="D3859" s="108" t="s">
        <v>1880</v>
      </c>
      <c r="E3859" s="108" t="s">
        <v>970</v>
      </c>
      <c r="F3859" s="108" t="s">
        <v>5824</v>
      </c>
      <c r="G3859" s="108" t="s">
        <v>16027</v>
      </c>
      <c r="H3859" s="108" t="s">
        <v>16028</v>
      </c>
    </row>
    <row r="3860" spans="1:8" x14ac:dyDescent="0.3">
      <c r="A3860" s="108" t="s">
        <v>16029</v>
      </c>
      <c r="B3860" s="108" t="s">
        <v>967</v>
      </c>
      <c r="C3860" s="108" t="s">
        <v>15873</v>
      </c>
      <c r="D3860" s="108" t="s">
        <v>1880</v>
      </c>
      <c r="E3860" s="108" t="s">
        <v>970</v>
      </c>
      <c r="F3860" s="108" t="s">
        <v>16030</v>
      </c>
      <c r="G3860" s="108" t="s">
        <v>16031</v>
      </c>
      <c r="H3860" s="108" t="s">
        <v>16032</v>
      </c>
    </row>
    <row r="3861" spans="1:8" x14ac:dyDescent="0.3">
      <c r="A3861" s="108" t="s">
        <v>16033</v>
      </c>
      <c r="B3861" s="108" t="s">
        <v>967</v>
      </c>
      <c r="C3861" s="108" t="s">
        <v>15873</v>
      </c>
      <c r="D3861" s="108" t="s">
        <v>1880</v>
      </c>
      <c r="E3861" s="108" t="s">
        <v>970</v>
      </c>
      <c r="F3861" s="108" t="s">
        <v>16034</v>
      </c>
      <c r="G3861" s="108" t="s">
        <v>16035</v>
      </c>
      <c r="H3861" s="108" t="s">
        <v>16036</v>
      </c>
    </row>
    <row r="3862" spans="1:8" x14ac:dyDescent="0.3">
      <c r="A3862" s="108" t="s">
        <v>16037</v>
      </c>
      <c r="B3862" s="108" t="s">
        <v>967</v>
      </c>
      <c r="C3862" s="108" t="s">
        <v>15873</v>
      </c>
      <c r="D3862" s="108" t="s">
        <v>1880</v>
      </c>
      <c r="E3862" s="108" t="s">
        <v>970</v>
      </c>
      <c r="F3862" s="108" t="s">
        <v>16038</v>
      </c>
      <c r="G3862" s="108" t="s">
        <v>16039</v>
      </c>
      <c r="H3862" s="108" t="s">
        <v>16040</v>
      </c>
    </row>
    <row r="3863" spans="1:8" x14ac:dyDescent="0.3">
      <c r="A3863" s="108" t="s">
        <v>16041</v>
      </c>
      <c r="B3863" s="108" t="s">
        <v>967</v>
      </c>
      <c r="C3863" s="108" t="s">
        <v>15873</v>
      </c>
      <c r="D3863" s="108" t="s">
        <v>1880</v>
      </c>
      <c r="E3863" s="108" t="s">
        <v>970</v>
      </c>
      <c r="F3863" s="108" t="s">
        <v>16042</v>
      </c>
      <c r="G3863" s="108" t="s">
        <v>16043</v>
      </c>
      <c r="H3863" s="108" t="s">
        <v>16044</v>
      </c>
    </row>
    <row r="3864" spans="1:8" x14ac:dyDescent="0.3">
      <c r="A3864" s="108" t="s">
        <v>16045</v>
      </c>
      <c r="B3864" s="108" t="s">
        <v>967</v>
      </c>
      <c r="C3864" s="108" t="s">
        <v>15873</v>
      </c>
      <c r="D3864" s="108" t="s">
        <v>1880</v>
      </c>
      <c r="E3864" s="108" t="s">
        <v>970</v>
      </c>
      <c r="F3864" s="108" t="s">
        <v>16046</v>
      </c>
      <c r="G3864" s="108" t="s">
        <v>16047</v>
      </c>
      <c r="H3864" s="108" t="s">
        <v>16048</v>
      </c>
    </row>
    <row r="3865" spans="1:8" x14ac:dyDescent="0.3">
      <c r="A3865" s="108" t="s">
        <v>16049</v>
      </c>
      <c r="B3865" s="108" t="s">
        <v>967</v>
      </c>
      <c r="C3865" s="108" t="s">
        <v>15873</v>
      </c>
      <c r="D3865" s="108" t="s">
        <v>1880</v>
      </c>
      <c r="E3865" s="108" t="s">
        <v>970</v>
      </c>
      <c r="F3865" s="108" t="s">
        <v>16050</v>
      </c>
      <c r="G3865" s="108" t="s">
        <v>16051</v>
      </c>
      <c r="H3865" s="108" t="s">
        <v>16052</v>
      </c>
    </row>
    <row r="3866" spans="1:8" x14ac:dyDescent="0.3">
      <c r="A3866" s="108" t="s">
        <v>16053</v>
      </c>
      <c r="B3866" s="108" t="s">
        <v>967</v>
      </c>
      <c r="C3866" s="108" t="s">
        <v>15873</v>
      </c>
      <c r="D3866" s="108" t="s">
        <v>1880</v>
      </c>
      <c r="E3866" s="108" t="s">
        <v>970</v>
      </c>
      <c r="F3866" s="108" t="s">
        <v>16054</v>
      </c>
      <c r="G3866" s="108" t="s">
        <v>16055</v>
      </c>
      <c r="H3866" s="108" t="s">
        <v>16056</v>
      </c>
    </row>
    <row r="3867" spans="1:8" x14ac:dyDescent="0.3">
      <c r="A3867" s="108" t="s">
        <v>16057</v>
      </c>
      <c r="B3867" s="108" t="s">
        <v>967</v>
      </c>
      <c r="C3867" s="108" t="s">
        <v>15873</v>
      </c>
      <c r="D3867" s="108" t="s">
        <v>1880</v>
      </c>
      <c r="E3867" s="108" t="s">
        <v>970</v>
      </c>
      <c r="F3867" s="108" t="s">
        <v>16058</v>
      </c>
      <c r="G3867" s="108" t="s">
        <v>16059</v>
      </c>
      <c r="H3867" s="108" t="s">
        <v>16060</v>
      </c>
    </row>
    <row r="3868" spans="1:8" x14ac:dyDescent="0.3">
      <c r="A3868" s="108" t="s">
        <v>16061</v>
      </c>
      <c r="B3868" s="108" t="s">
        <v>967</v>
      </c>
      <c r="C3868" s="108" t="s">
        <v>16062</v>
      </c>
      <c r="D3868" s="108" t="s">
        <v>969</v>
      </c>
      <c r="E3868" s="108" t="s">
        <v>970</v>
      </c>
      <c r="F3868" s="108" t="s">
        <v>16063</v>
      </c>
      <c r="G3868" s="108" t="s">
        <v>16064</v>
      </c>
      <c r="H3868" s="108" t="s">
        <v>16065</v>
      </c>
    </row>
    <row r="3869" spans="1:8" x14ac:dyDescent="0.3">
      <c r="A3869" s="108" t="s">
        <v>16066</v>
      </c>
      <c r="B3869" s="108" t="s">
        <v>967</v>
      </c>
      <c r="C3869" s="108" t="s">
        <v>16062</v>
      </c>
      <c r="D3869" s="108" t="s">
        <v>969</v>
      </c>
      <c r="E3869" s="108" t="s">
        <v>970</v>
      </c>
      <c r="F3869" s="108" t="s">
        <v>16067</v>
      </c>
      <c r="G3869" s="108" t="s">
        <v>16068</v>
      </c>
      <c r="H3869" s="108" t="s">
        <v>16069</v>
      </c>
    </row>
    <row r="3870" spans="1:8" x14ac:dyDescent="0.3">
      <c r="A3870" s="108" t="s">
        <v>16070</v>
      </c>
      <c r="B3870" s="108" t="s">
        <v>967</v>
      </c>
      <c r="C3870" s="108" t="s">
        <v>16062</v>
      </c>
      <c r="D3870" s="108" t="s">
        <v>969</v>
      </c>
      <c r="E3870" s="108" t="s">
        <v>970</v>
      </c>
      <c r="F3870" s="108" t="s">
        <v>16071</v>
      </c>
      <c r="G3870" s="108" t="s">
        <v>16072</v>
      </c>
      <c r="H3870" s="108" t="s">
        <v>16073</v>
      </c>
    </row>
    <row r="3871" spans="1:8" x14ac:dyDescent="0.3">
      <c r="A3871" s="108" t="s">
        <v>16074</v>
      </c>
      <c r="B3871" s="108" t="s">
        <v>967</v>
      </c>
      <c r="C3871" s="108" t="s">
        <v>16062</v>
      </c>
      <c r="D3871" s="108" t="s">
        <v>969</v>
      </c>
      <c r="E3871" s="108" t="s">
        <v>970</v>
      </c>
      <c r="F3871" s="108" t="s">
        <v>16075</v>
      </c>
      <c r="G3871" s="108" t="s">
        <v>16076</v>
      </c>
      <c r="H3871" s="108" t="s">
        <v>16077</v>
      </c>
    </row>
    <row r="3872" spans="1:8" x14ac:dyDescent="0.3">
      <c r="A3872" s="108" t="s">
        <v>16078</v>
      </c>
      <c r="B3872" s="108" t="s">
        <v>967</v>
      </c>
      <c r="C3872" s="108" t="s">
        <v>16062</v>
      </c>
      <c r="D3872" s="108" t="s">
        <v>969</v>
      </c>
      <c r="E3872" s="108" t="s">
        <v>970</v>
      </c>
      <c r="F3872" s="108" t="s">
        <v>16079</v>
      </c>
      <c r="G3872" s="108" t="s">
        <v>16080</v>
      </c>
      <c r="H3872" s="108" t="s">
        <v>16081</v>
      </c>
    </row>
    <row r="3873" spans="1:8" x14ac:dyDescent="0.3">
      <c r="A3873" s="108" t="s">
        <v>16082</v>
      </c>
      <c r="B3873" s="108" t="s">
        <v>967</v>
      </c>
      <c r="C3873" s="108" t="s">
        <v>16062</v>
      </c>
      <c r="D3873" s="108" t="s">
        <v>969</v>
      </c>
      <c r="E3873" s="108" t="s">
        <v>970</v>
      </c>
      <c r="F3873" s="108" t="s">
        <v>16083</v>
      </c>
      <c r="G3873" s="108" t="s">
        <v>16084</v>
      </c>
      <c r="H3873" s="108" t="s">
        <v>16085</v>
      </c>
    </row>
    <row r="3874" spans="1:8" x14ac:dyDescent="0.3">
      <c r="A3874" s="108" t="s">
        <v>16086</v>
      </c>
      <c r="B3874" s="108" t="s">
        <v>967</v>
      </c>
      <c r="C3874" s="108" t="s">
        <v>16062</v>
      </c>
      <c r="D3874" s="108" t="s">
        <v>969</v>
      </c>
      <c r="E3874" s="108" t="s">
        <v>970</v>
      </c>
      <c r="F3874" s="108" t="s">
        <v>16087</v>
      </c>
      <c r="G3874" s="108" t="s">
        <v>16088</v>
      </c>
      <c r="H3874" s="108" t="s">
        <v>16089</v>
      </c>
    </row>
    <row r="3875" spans="1:8" x14ac:dyDescent="0.3">
      <c r="A3875" s="108" t="s">
        <v>16090</v>
      </c>
      <c r="B3875" s="108" t="s">
        <v>967</v>
      </c>
      <c r="C3875" s="108" t="s">
        <v>16062</v>
      </c>
      <c r="D3875" s="108" t="s">
        <v>969</v>
      </c>
      <c r="E3875" s="108" t="s">
        <v>970</v>
      </c>
      <c r="F3875" s="108" t="s">
        <v>16091</v>
      </c>
      <c r="G3875" s="108" t="s">
        <v>16092</v>
      </c>
      <c r="H3875" s="108" t="s">
        <v>16093</v>
      </c>
    </row>
    <row r="3876" spans="1:8" x14ac:dyDescent="0.3">
      <c r="A3876" s="108" t="s">
        <v>16094</v>
      </c>
      <c r="B3876" s="108" t="s">
        <v>967</v>
      </c>
      <c r="C3876" s="108" t="s">
        <v>16062</v>
      </c>
      <c r="D3876" s="108" t="s">
        <v>969</v>
      </c>
      <c r="E3876" s="108" t="s">
        <v>970</v>
      </c>
      <c r="F3876" s="108" t="s">
        <v>16095</v>
      </c>
      <c r="G3876" s="108" t="s">
        <v>16096</v>
      </c>
      <c r="H3876" s="108" t="s">
        <v>16097</v>
      </c>
    </row>
    <row r="3877" spans="1:8" x14ac:dyDescent="0.3">
      <c r="A3877" s="108" t="s">
        <v>16098</v>
      </c>
      <c r="B3877" s="108" t="s">
        <v>967</v>
      </c>
      <c r="C3877" s="108" t="s">
        <v>16062</v>
      </c>
      <c r="D3877" s="108" t="s">
        <v>969</v>
      </c>
      <c r="E3877" s="108" t="s">
        <v>970</v>
      </c>
      <c r="F3877" s="108" t="s">
        <v>16099</v>
      </c>
      <c r="G3877" s="108" t="s">
        <v>16100</v>
      </c>
      <c r="H3877" s="108" t="s">
        <v>16101</v>
      </c>
    </row>
    <row r="3878" spans="1:8" x14ac:dyDescent="0.3">
      <c r="A3878" s="108" t="s">
        <v>16102</v>
      </c>
      <c r="B3878" s="108" t="s">
        <v>967</v>
      </c>
      <c r="C3878" s="108" t="s">
        <v>16062</v>
      </c>
      <c r="D3878" s="108" t="s">
        <v>969</v>
      </c>
      <c r="E3878" s="108" t="s">
        <v>970</v>
      </c>
      <c r="F3878" s="108" t="s">
        <v>16103</v>
      </c>
      <c r="G3878" s="108" t="s">
        <v>16104</v>
      </c>
      <c r="H3878" s="108" t="s">
        <v>16105</v>
      </c>
    </row>
    <row r="3879" spans="1:8" x14ac:dyDescent="0.3">
      <c r="A3879" s="108" t="s">
        <v>16106</v>
      </c>
      <c r="B3879" s="108" t="s">
        <v>967</v>
      </c>
      <c r="C3879" s="108" t="s">
        <v>16062</v>
      </c>
      <c r="D3879" s="108" t="s">
        <v>969</v>
      </c>
      <c r="E3879" s="108" t="s">
        <v>970</v>
      </c>
      <c r="F3879" s="108" t="s">
        <v>16107</v>
      </c>
      <c r="G3879" s="108" t="s">
        <v>16108</v>
      </c>
      <c r="H3879" s="108" t="s">
        <v>16109</v>
      </c>
    </row>
    <row r="3880" spans="1:8" x14ac:dyDescent="0.3">
      <c r="A3880" s="108" t="s">
        <v>16110</v>
      </c>
      <c r="B3880" s="108" t="s">
        <v>967</v>
      </c>
      <c r="C3880" s="108" t="s">
        <v>16062</v>
      </c>
      <c r="D3880" s="108" t="s">
        <v>969</v>
      </c>
      <c r="E3880" s="108" t="s">
        <v>970</v>
      </c>
      <c r="F3880" s="108" t="s">
        <v>16111</v>
      </c>
      <c r="G3880" s="108" t="s">
        <v>16112</v>
      </c>
      <c r="H3880" s="108" t="s">
        <v>16113</v>
      </c>
    </row>
    <row r="3881" spans="1:8" x14ac:dyDescent="0.3">
      <c r="A3881" s="108" t="s">
        <v>16114</v>
      </c>
      <c r="B3881" s="108" t="s">
        <v>967</v>
      </c>
      <c r="C3881" s="108" t="s">
        <v>16062</v>
      </c>
      <c r="D3881" s="108" t="s">
        <v>969</v>
      </c>
      <c r="E3881" s="108" t="s">
        <v>970</v>
      </c>
      <c r="F3881" s="108" t="s">
        <v>16115</v>
      </c>
      <c r="G3881" s="108" t="s">
        <v>16116</v>
      </c>
      <c r="H3881" s="108" t="s">
        <v>16117</v>
      </c>
    </row>
    <row r="3882" spans="1:8" x14ac:dyDescent="0.3">
      <c r="A3882" s="108" t="s">
        <v>16118</v>
      </c>
      <c r="B3882" s="108" t="s">
        <v>967</v>
      </c>
      <c r="C3882" s="108" t="s">
        <v>16062</v>
      </c>
      <c r="D3882" s="108" t="s">
        <v>969</v>
      </c>
      <c r="E3882" s="108" t="s">
        <v>970</v>
      </c>
      <c r="F3882" s="108" t="s">
        <v>16119</v>
      </c>
      <c r="G3882" s="108" t="s">
        <v>16120</v>
      </c>
      <c r="H3882" s="108" t="s">
        <v>16121</v>
      </c>
    </row>
    <row r="3883" spans="1:8" x14ac:dyDescent="0.3">
      <c r="A3883" s="108" t="s">
        <v>16122</v>
      </c>
      <c r="B3883" s="108" t="s">
        <v>967</v>
      </c>
      <c r="C3883" s="108" t="s">
        <v>16062</v>
      </c>
      <c r="D3883" s="108" t="s">
        <v>969</v>
      </c>
      <c r="E3883" s="108" t="s">
        <v>970</v>
      </c>
      <c r="F3883" s="108" t="s">
        <v>16123</v>
      </c>
      <c r="G3883" s="108" t="s">
        <v>16124</v>
      </c>
      <c r="H3883" s="108" t="s">
        <v>16125</v>
      </c>
    </row>
    <row r="3884" spans="1:8" x14ac:dyDescent="0.3">
      <c r="A3884" s="108" t="s">
        <v>16126</v>
      </c>
      <c r="B3884" s="108" t="s">
        <v>967</v>
      </c>
      <c r="C3884" s="108" t="s">
        <v>16062</v>
      </c>
      <c r="D3884" s="108" t="s">
        <v>969</v>
      </c>
      <c r="E3884" s="108" t="s">
        <v>970</v>
      </c>
      <c r="F3884" s="108" t="s">
        <v>16127</v>
      </c>
      <c r="G3884" s="108" t="s">
        <v>16128</v>
      </c>
      <c r="H3884" s="108" t="s">
        <v>16129</v>
      </c>
    </row>
    <row r="3885" spans="1:8" x14ac:dyDescent="0.3">
      <c r="A3885" s="108" t="s">
        <v>16130</v>
      </c>
      <c r="B3885" s="108" t="s">
        <v>967</v>
      </c>
      <c r="C3885" s="108" t="s">
        <v>16062</v>
      </c>
      <c r="D3885" s="108" t="s">
        <v>969</v>
      </c>
      <c r="E3885" s="108" t="s">
        <v>970</v>
      </c>
      <c r="F3885" s="108" t="s">
        <v>16131</v>
      </c>
      <c r="G3885" s="108" t="s">
        <v>16132</v>
      </c>
      <c r="H3885" s="108" t="s">
        <v>16133</v>
      </c>
    </row>
    <row r="3886" spans="1:8" x14ac:dyDescent="0.3">
      <c r="A3886" s="108" t="s">
        <v>16134</v>
      </c>
      <c r="B3886" s="108" t="s">
        <v>967</v>
      </c>
      <c r="C3886" s="108" t="s">
        <v>16062</v>
      </c>
      <c r="D3886" s="108" t="s">
        <v>969</v>
      </c>
      <c r="E3886" s="108" t="s">
        <v>970</v>
      </c>
      <c r="F3886" s="108" t="s">
        <v>16135</v>
      </c>
      <c r="G3886" s="108" t="s">
        <v>16136</v>
      </c>
      <c r="H3886" s="108" t="s">
        <v>16073</v>
      </c>
    </row>
    <row r="3887" spans="1:8" x14ac:dyDescent="0.3">
      <c r="A3887" s="108" t="s">
        <v>16137</v>
      </c>
      <c r="B3887" s="108" t="s">
        <v>967</v>
      </c>
      <c r="C3887" s="108" t="s">
        <v>16062</v>
      </c>
      <c r="D3887" s="108" t="s">
        <v>969</v>
      </c>
      <c r="E3887" s="108" t="s">
        <v>970</v>
      </c>
      <c r="F3887" s="108" t="s">
        <v>16138</v>
      </c>
      <c r="G3887" s="108" t="s">
        <v>16139</v>
      </c>
      <c r="H3887" s="108" t="s">
        <v>16140</v>
      </c>
    </row>
    <row r="3888" spans="1:8" x14ac:dyDescent="0.3">
      <c r="A3888" s="108" t="s">
        <v>16141</v>
      </c>
      <c r="B3888" s="108" t="s">
        <v>967</v>
      </c>
      <c r="C3888" s="108" t="s">
        <v>16062</v>
      </c>
      <c r="D3888" s="108" t="s">
        <v>969</v>
      </c>
      <c r="E3888" s="108" t="s">
        <v>970</v>
      </c>
      <c r="F3888" s="108" t="s">
        <v>16142</v>
      </c>
      <c r="G3888" s="108" t="s">
        <v>16143</v>
      </c>
      <c r="H3888" s="108" t="s">
        <v>16144</v>
      </c>
    </row>
    <row r="3889" spans="1:8" x14ac:dyDescent="0.3">
      <c r="A3889" s="108" t="s">
        <v>16145</v>
      </c>
      <c r="B3889" s="108" t="s">
        <v>967</v>
      </c>
      <c r="C3889" s="108" t="s">
        <v>16062</v>
      </c>
      <c r="D3889" s="108" t="s">
        <v>969</v>
      </c>
      <c r="E3889" s="108" t="s">
        <v>970</v>
      </c>
      <c r="F3889" s="108" t="s">
        <v>16146</v>
      </c>
      <c r="G3889" s="108" t="s">
        <v>16147</v>
      </c>
      <c r="H3889" s="108" t="s">
        <v>16148</v>
      </c>
    </row>
    <row r="3890" spans="1:8" x14ac:dyDescent="0.3">
      <c r="A3890" s="108" t="s">
        <v>16149</v>
      </c>
      <c r="B3890" s="108" t="s">
        <v>967</v>
      </c>
      <c r="C3890" s="108" t="s">
        <v>16062</v>
      </c>
      <c r="D3890" s="108" t="s">
        <v>969</v>
      </c>
      <c r="E3890" s="108" t="s">
        <v>970</v>
      </c>
      <c r="F3890" s="108" t="s">
        <v>16150</v>
      </c>
      <c r="G3890" s="108" t="s">
        <v>16151</v>
      </c>
      <c r="H3890" s="108" t="s">
        <v>16152</v>
      </c>
    </row>
    <row r="3891" spans="1:8" x14ac:dyDescent="0.3">
      <c r="A3891" s="108" t="s">
        <v>16153</v>
      </c>
      <c r="B3891" s="108" t="s">
        <v>967</v>
      </c>
      <c r="C3891" s="108" t="s">
        <v>16062</v>
      </c>
      <c r="D3891" s="108" t="s">
        <v>969</v>
      </c>
      <c r="E3891" s="108" t="s">
        <v>970</v>
      </c>
      <c r="F3891" s="108" t="s">
        <v>16154</v>
      </c>
      <c r="G3891" s="108" t="s">
        <v>16155</v>
      </c>
      <c r="H3891" s="108" t="s">
        <v>16156</v>
      </c>
    </row>
    <row r="3892" spans="1:8" x14ac:dyDescent="0.3">
      <c r="A3892" s="108" t="s">
        <v>16157</v>
      </c>
      <c r="B3892" s="108" t="s">
        <v>967</v>
      </c>
      <c r="C3892" s="108" t="s">
        <v>16062</v>
      </c>
      <c r="D3892" s="108" t="s">
        <v>1880</v>
      </c>
      <c r="E3892" s="108" t="s">
        <v>970</v>
      </c>
      <c r="F3892" s="108" t="s">
        <v>16158</v>
      </c>
      <c r="G3892" s="108" t="s">
        <v>16159</v>
      </c>
      <c r="H3892" s="108" t="s">
        <v>16160</v>
      </c>
    </row>
    <row r="3893" spans="1:8" x14ac:dyDescent="0.3">
      <c r="A3893" s="108" t="s">
        <v>16161</v>
      </c>
      <c r="B3893" s="108" t="s">
        <v>967</v>
      </c>
      <c r="C3893" s="108" t="s">
        <v>16062</v>
      </c>
      <c r="D3893" s="108" t="s">
        <v>1880</v>
      </c>
      <c r="E3893" s="108" t="s">
        <v>970</v>
      </c>
      <c r="F3893" s="108" t="s">
        <v>16162</v>
      </c>
      <c r="G3893" s="108" t="s">
        <v>16163</v>
      </c>
      <c r="H3893" s="108" t="s">
        <v>16164</v>
      </c>
    </row>
    <row r="3894" spans="1:8" x14ac:dyDescent="0.3">
      <c r="A3894" s="108" t="s">
        <v>16165</v>
      </c>
      <c r="B3894" s="108" t="s">
        <v>967</v>
      </c>
      <c r="C3894" s="108" t="s">
        <v>16062</v>
      </c>
      <c r="D3894" s="108" t="s">
        <v>1880</v>
      </c>
      <c r="E3894" s="108" t="s">
        <v>970</v>
      </c>
      <c r="F3894" s="108" t="s">
        <v>16166</v>
      </c>
      <c r="G3894" s="108" t="s">
        <v>16167</v>
      </c>
      <c r="H3894" s="108" t="s">
        <v>16168</v>
      </c>
    </row>
    <row r="3895" spans="1:8" x14ac:dyDescent="0.3">
      <c r="A3895" s="108" t="s">
        <v>16169</v>
      </c>
      <c r="B3895" s="108" t="s">
        <v>967</v>
      </c>
      <c r="C3895" s="108" t="s">
        <v>16062</v>
      </c>
      <c r="D3895" s="108" t="s">
        <v>1880</v>
      </c>
      <c r="E3895" s="108" t="s">
        <v>970</v>
      </c>
      <c r="F3895" s="108" t="s">
        <v>16170</v>
      </c>
      <c r="G3895" s="108" t="s">
        <v>16171</v>
      </c>
      <c r="H3895" s="108" t="s">
        <v>16172</v>
      </c>
    </row>
    <row r="3896" spans="1:8" x14ac:dyDescent="0.3">
      <c r="A3896" s="108" t="s">
        <v>16173</v>
      </c>
      <c r="B3896" s="108" t="s">
        <v>967</v>
      </c>
      <c r="C3896" s="108" t="s">
        <v>16062</v>
      </c>
      <c r="D3896" s="108" t="s">
        <v>1880</v>
      </c>
      <c r="E3896" s="108" t="s">
        <v>970</v>
      </c>
      <c r="F3896" s="108" t="s">
        <v>16174</v>
      </c>
      <c r="G3896" s="108" t="s">
        <v>16175</v>
      </c>
      <c r="H3896" s="108" t="s">
        <v>16176</v>
      </c>
    </row>
    <row r="3897" spans="1:8" x14ac:dyDescent="0.3">
      <c r="A3897" s="108" t="s">
        <v>16177</v>
      </c>
      <c r="B3897" s="108" t="s">
        <v>967</v>
      </c>
      <c r="C3897" s="108" t="s">
        <v>16062</v>
      </c>
      <c r="D3897" s="108" t="s">
        <v>1880</v>
      </c>
      <c r="E3897" s="108" t="s">
        <v>970</v>
      </c>
      <c r="F3897" s="108" t="s">
        <v>16178</v>
      </c>
      <c r="G3897" s="108" t="s">
        <v>16179</v>
      </c>
      <c r="H3897" s="108" t="s">
        <v>16180</v>
      </c>
    </row>
    <row r="3898" spans="1:8" x14ac:dyDescent="0.3">
      <c r="A3898" s="108" t="s">
        <v>16181</v>
      </c>
      <c r="B3898" s="108" t="s">
        <v>967</v>
      </c>
      <c r="C3898" s="108" t="s">
        <v>16062</v>
      </c>
      <c r="D3898" s="108" t="s">
        <v>1880</v>
      </c>
      <c r="E3898" s="108" t="s">
        <v>970</v>
      </c>
      <c r="F3898" s="108" t="s">
        <v>16182</v>
      </c>
      <c r="G3898" s="108" t="s">
        <v>16183</v>
      </c>
      <c r="H3898" s="108" t="s">
        <v>16184</v>
      </c>
    </row>
    <row r="3899" spans="1:8" x14ac:dyDescent="0.3">
      <c r="A3899" s="108" t="s">
        <v>16185</v>
      </c>
      <c r="B3899" s="108" t="s">
        <v>967</v>
      </c>
      <c r="C3899" s="108" t="s">
        <v>16062</v>
      </c>
      <c r="D3899" s="108" t="s">
        <v>1880</v>
      </c>
      <c r="E3899" s="108" t="s">
        <v>970</v>
      </c>
      <c r="F3899" s="108" t="s">
        <v>16186</v>
      </c>
      <c r="G3899" s="108" t="s">
        <v>16187</v>
      </c>
      <c r="H3899" s="108" t="s">
        <v>16188</v>
      </c>
    </row>
    <row r="3900" spans="1:8" x14ac:dyDescent="0.3">
      <c r="A3900" s="108" t="s">
        <v>16189</v>
      </c>
      <c r="B3900" s="108" t="s">
        <v>967</v>
      </c>
      <c r="C3900" s="108" t="s">
        <v>16190</v>
      </c>
      <c r="D3900" s="108" t="s">
        <v>969</v>
      </c>
      <c r="E3900" s="108" t="s">
        <v>970</v>
      </c>
      <c r="F3900" s="108" t="s">
        <v>16191</v>
      </c>
      <c r="G3900" s="108" t="s">
        <v>16192</v>
      </c>
      <c r="H3900" s="108" t="s">
        <v>16193</v>
      </c>
    </row>
    <row r="3901" spans="1:8" x14ac:dyDescent="0.3">
      <c r="A3901" s="108" t="s">
        <v>16194</v>
      </c>
      <c r="B3901" s="108" t="s">
        <v>967</v>
      </c>
      <c r="C3901" s="108" t="s">
        <v>16190</v>
      </c>
      <c r="D3901" s="108" t="s">
        <v>969</v>
      </c>
      <c r="E3901" s="108" t="s">
        <v>970</v>
      </c>
      <c r="F3901" s="108" t="s">
        <v>16195</v>
      </c>
      <c r="G3901" s="108" t="s">
        <v>16196</v>
      </c>
      <c r="H3901" s="108" t="s">
        <v>16197</v>
      </c>
    </row>
    <row r="3902" spans="1:8" x14ac:dyDescent="0.3">
      <c r="A3902" s="108" t="s">
        <v>16198</v>
      </c>
      <c r="B3902" s="108" t="s">
        <v>967</v>
      </c>
      <c r="C3902" s="108" t="s">
        <v>16190</v>
      </c>
      <c r="D3902" s="108" t="s">
        <v>969</v>
      </c>
      <c r="E3902" s="108" t="s">
        <v>970</v>
      </c>
      <c r="F3902" s="108" t="s">
        <v>16199</v>
      </c>
      <c r="G3902" s="108" t="s">
        <v>16200</v>
      </c>
      <c r="H3902" s="108" t="s">
        <v>16201</v>
      </c>
    </row>
    <row r="3903" spans="1:8" x14ac:dyDescent="0.3">
      <c r="A3903" s="108" t="s">
        <v>16202</v>
      </c>
      <c r="B3903" s="108" t="s">
        <v>967</v>
      </c>
      <c r="C3903" s="108" t="s">
        <v>16190</v>
      </c>
      <c r="D3903" s="108" t="s">
        <v>969</v>
      </c>
      <c r="E3903" s="108" t="s">
        <v>970</v>
      </c>
      <c r="F3903" s="108" t="s">
        <v>16203</v>
      </c>
      <c r="G3903" s="108" t="s">
        <v>16204</v>
      </c>
      <c r="H3903" s="108" t="s">
        <v>16205</v>
      </c>
    </row>
    <row r="3904" spans="1:8" x14ac:dyDescent="0.3">
      <c r="A3904" s="108" t="s">
        <v>16206</v>
      </c>
      <c r="B3904" s="108" t="s">
        <v>967</v>
      </c>
      <c r="C3904" s="108" t="s">
        <v>16190</v>
      </c>
      <c r="D3904" s="108" t="s">
        <v>969</v>
      </c>
      <c r="E3904" s="108" t="s">
        <v>970</v>
      </c>
      <c r="F3904" s="108" t="s">
        <v>16207</v>
      </c>
      <c r="G3904" s="108" t="s">
        <v>16208</v>
      </c>
      <c r="H3904" s="108" t="s">
        <v>16209</v>
      </c>
    </row>
    <row r="3905" spans="1:8" x14ac:dyDescent="0.3">
      <c r="A3905" s="108" t="s">
        <v>16210</v>
      </c>
      <c r="B3905" s="108" t="s">
        <v>967</v>
      </c>
      <c r="C3905" s="108" t="s">
        <v>16190</v>
      </c>
      <c r="D3905" s="108" t="s">
        <v>969</v>
      </c>
      <c r="E3905" s="108" t="s">
        <v>970</v>
      </c>
      <c r="F3905" s="108" t="s">
        <v>16211</v>
      </c>
      <c r="G3905" s="108" t="s">
        <v>16212</v>
      </c>
      <c r="H3905" s="108" t="s">
        <v>16213</v>
      </c>
    </row>
    <row r="3906" spans="1:8" x14ac:dyDescent="0.3">
      <c r="A3906" s="108" t="s">
        <v>16214</v>
      </c>
      <c r="B3906" s="108" t="s">
        <v>967</v>
      </c>
      <c r="C3906" s="108" t="s">
        <v>16190</v>
      </c>
      <c r="D3906" s="108" t="s">
        <v>969</v>
      </c>
      <c r="E3906" s="108" t="s">
        <v>970</v>
      </c>
      <c r="F3906" s="108" t="s">
        <v>16215</v>
      </c>
      <c r="G3906" s="108" t="s">
        <v>16216</v>
      </c>
      <c r="H3906" s="108" t="s">
        <v>16217</v>
      </c>
    </row>
    <row r="3907" spans="1:8" x14ac:dyDescent="0.3">
      <c r="A3907" s="108" t="s">
        <v>16218</v>
      </c>
      <c r="B3907" s="108" t="s">
        <v>967</v>
      </c>
      <c r="C3907" s="108" t="s">
        <v>16190</v>
      </c>
      <c r="D3907" s="108" t="s">
        <v>969</v>
      </c>
      <c r="E3907" s="108" t="s">
        <v>970</v>
      </c>
      <c r="F3907" s="108" t="s">
        <v>16219</v>
      </c>
      <c r="G3907" s="108" t="s">
        <v>16220</v>
      </c>
      <c r="H3907" s="108" t="s">
        <v>16221</v>
      </c>
    </row>
    <row r="3908" spans="1:8" x14ac:dyDescent="0.3">
      <c r="A3908" s="108" t="s">
        <v>16222</v>
      </c>
      <c r="B3908" s="108" t="s">
        <v>967</v>
      </c>
      <c r="C3908" s="108" t="s">
        <v>16190</v>
      </c>
      <c r="D3908" s="108" t="s">
        <v>969</v>
      </c>
      <c r="E3908" s="108" t="s">
        <v>970</v>
      </c>
      <c r="F3908" s="108" t="s">
        <v>16223</v>
      </c>
      <c r="G3908" s="108" t="s">
        <v>16224</v>
      </c>
      <c r="H3908" s="108" t="s">
        <v>16225</v>
      </c>
    </row>
    <row r="3909" spans="1:8" x14ac:dyDescent="0.3">
      <c r="A3909" s="108" t="s">
        <v>16226</v>
      </c>
      <c r="B3909" s="108" t="s">
        <v>967</v>
      </c>
      <c r="C3909" s="108" t="s">
        <v>16190</v>
      </c>
      <c r="D3909" s="108" t="s">
        <v>969</v>
      </c>
      <c r="E3909" s="108" t="s">
        <v>970</v>
      </c>
      <c r="F3909" s="108" t="s">
        <v>16227</v>
      </c>
      <c r="G3909" s="108" t="s">
        <v>16228</v>
      </c>
      <c r="H3909" s="108" t="s">
        <v>16229</v>
      </c>
    </row>
    <row r="3910" spans="1:8" x14ac:dyDescent="0.3">
      <c r="A3910" s="108" t="s">
        <v>16230</v>
      </c>
      <c r="B3910" s="108" t="s">
        <v>967</v>
      </c>
      <c r="C3910" s="108" t="s">
        <v>16190</v>
      </c>
      <c r="D3910" s="108" t="s">
        <v>969</v>
      </c>
      <c r="E3910" s="108" t="s">
        <v>970</v>
      </c>
      <c r="F3910" s="108" t="s">
        <v>16231</v>
      </c>
      <c r="G3910" s="108" t="s">
        <v>16232</v>
      </c>
      <c r="H3910" s="108" t="s">
        <v>16233</v>
      </c>
    </row>
    <row r="3911" spans="1:8" x14ac:dyDescent="0.3">
      <c r="A3911" s="108" t="s">
        <v>16234</v>
      </c>
      <c r="B3911" s="108" t="s">
        <v>967</v>
      </c>
      <c r="C3911" s="108" t="s">
        <v>16190</v>
      </c>
      <c r="D3911" s="108" t="s">
        <v>969</v>
      </c>
      <c r="E3911" s="108" t="s">
        <v>970</v>
      </c>
      <c r="F3911" s="108" t="s">
        <v>16235</v>
      </c>
      <c r="G3911" s="108" t="s">
        <v>16236</v>
      </c>
      <c r="H3911" s="108" t="s">
        <v>16237</v>
      </c>
    </row>
    <row r="3912" spans="1:8" x14ac:dyDescent="0.3">
      <c r="A3912" s="108" t="s">
        <v>16238</v>
      </c>
      <c r="B3912" s="108" t="s">
        <v>967</v>
      </c>
      <c r="C3912" s="108" t="s">
        <v>16190</v>
      </c>
      <c r="D3912" s="108" t="s">
        <v>969</v>
      </c>
      <c r="E3912" s="108" t="s">
        <v>970</v>
      </c>
      <c r="F3912" s="108" t="s">
        <v>16239</v>
      </c>
      <c r="G3912" s="108" t="s">
        <v>16240</v>
      </c>
      <c r="H3912" s="108" t="s">
        <v>16241</v>
      </c>
    </row>
    <row r="3913" spans="1:8" x14ac:dyDescent="0.3">
      <c r="A3913" s="108" t="s">
        <v>16242</v>
      </c>
      <c r="B3913" s="108" t="s">
        <v>967</v>
      </c>
      <c r="C3913" s="108" t="s">
        <v>16190</v>
      </c>
      <c r="D3913" s="108" t="s">
        <v>969</v>
      </c>
      <c r="E3913" s="108" t="s">
        <v>970</v>
      </c>
      <c r="F3913" s="108" t="s">
        <v>16243</v>
      </c>
      <c r="G3913" s="108" t="s">
        <v>16244</v>
      </c>
      <c r="H3913" s="108" t="s">
        <v>16245</v>
      </c>
    </row>
    <row r="3914" spans="1:8" x14ac:dyDescent="0.3">
      <c r="A3914" s="108" t="s">
        <v>16246</v>
      </c>
      <c r="B3914" s="108" t="s">
        <v>967</v>
      </c>
      <c r="C3914" s="108" t="s">
        <v>16190</v>
      </c>
      <c r="D3914" s="108" t="s">
        <v>969</v>
      </c>
      <c r="E3914" s="108" t="s">
        <v>970</v>
      </c>
      <c r="F3914" s="108" t="s">
        <v>16247</v>
      </c>
      <c r="G3914" s="108" t="s">
        <v>16248</v>
      </c>
      <c r="H3914" s="108" t="s">
        <v>16249</v>
      </c>
    </row>
    <row r="3915" spans="1:8" x14ac:dyDescent="0.3">
      <c r="A3915" s="108" t="s">
        <v>16250</v>
      </c>
      <c r="B3915" s="108" t="s">
        <v>967</v>
      </c>
      <c r="C3915" s="108" t="s">
        <v>16190</v>
      </c>
      <c r="D3915" s="108" t="s">
        <v>969</v>
      </c>
      <c r="E3915" s="108" t="s">
        <v>970</v>
      </c>
      <c r="F3915" s="108" t="s">
        <v>16251</v>
      </c>
      <c r="G3915" s="108" t="s">
        <v>16252</v>
      </c>
      <c r="H3915" s="108" t="s">
        <v>16253</v>
      </c>
    </row>
    <row r="3916" spans="1:8" x14ac:dyDescent="0.3">
      <c r="A3916" s="108" t="s">
        <v>16254</v>
      </c>
      <c r="B3916" s="108" t="s">
        <v>967</v>
      </c>
      <c r="C3916" s="108" t="s">
        <v>16190</v>
      </c>
      <c r="D3916" s="108" t="s">
        <v>969</v>
      </c>
      <c r="E3916" s="108" t="s">
        <v>970</v>
      </c>
      <c r="F3916" s="108" t="s">
        <v>16255</v>
      </c>
      <c r="G3916" s="108" t="s">
        <v>16256</v>
      </c>
      <c r="H3916" s="108" t="s">
        <v>16257</v>
      </c>
    </row>
    <row r="3917" spans="1:8" x14ac:dyDescent="0.3">
      <c r="A3917" s="108" t="s">
        <v>16258</v>
      </c>
      <c r="B3917" s="108" t="s">
        <v>967</v>
      </c>
      <c r="C3917" s="108" t="s">
        <v>16190</v>
      </c>
      <c r="D3917" s="108" t="s">
        <v>969</v>
      </c>
      <c r="E3917" s="108" t="s">
        <v>970</v>
      </c>
      <c r="F3917" s="108" t="s">
        <v>16259</v>
      </c>
      <c r="G3917" s="108" t="s">
        <v>16260</v>
      </c>
      <c r="H3917" s="108" t="s">
        <v>16261</v>
      </c>
    </row>
    <row r="3918" spans="1:8" x14ac:dyDescent="0.3">
      <c r="A3918" s="108" t="s">
        <v>16262</v>
      </c>
      <c r="B3918" s="108" t="s">
        <v>967</v>
      </c>
      <c r="C3918" s="108" t="s">
        <v>16190</v>
      </c>
      <c r="D3918" s="108" t="s">
        <v>969</v>
      </c>
      <c r="E3918" s="108" t="s">
        <v>970</v>
      </c>
      <c r="F3918" s="108" t="s">
        <v>16263</v>
      </c>
      <c r="G3918" s="108" t="s">
        <v>16264</v>
      </c>
      <c r="H3918" s="108" t="s">
        <v>16265</v>
      </c>
    </row>
    <row r="3919" spans="1:8" x14ac:dyDescent="0.3">
      <c r="A3919" s="108" t="s">
        <v>16266</v>
      </c>
      <c r="B3919" s="108" t="s">
        <v>967</v>
      </c>
      <c r="C3919" s="108" t="s">
        <v>16190</v>
      </c>
      <c r="D3919" s="108" t="s">
        <v>969</v>
      </c>
      <c r="E3919" s="108" t="s">
        <v>970</v>
      </c>
      <c r="F3919" s="108" t="s">
        <v>16267</v>
      </c>
      <c r="G3919" s="108" t="s">
        <v>16268</v>
      </c>
      <c r="H3919" s="108" t="s">
        <v>16269</v>
      </c>
    </row>
    <row r="3920" spans="1:8" x14ac:dyDescent="0.3">
      <c r="A3920" s="108" t="s">
        <v>16270</v>
      </c>
      <c r="B3920" s="108" t="s">
        <v>967</v>
      </c>
      <c r="C3920" s="108" t="s">
        <v>16190</v>
      </c>
      <c r="D3920" s="108" t="s">
        <v>969</v>
      </c>
      <c r="E3920" s="108" t="s">
        <v>970</v>
      </c>
      <c r="F3920" s="108" t="s">
        <v>16271</v>
      </c>
      <c r="G3920" s="108" t="s">
        <v>16272</v>
      </c>
      <c r="H3920" s="108" t="s">
        <v>16273</v>
      </c>
    </row>
    <row r="3921" spans="1:8" x14ac:dyDescent="0.3">
      <c r="A3921" s="108" t="s">
        <v>16274</v>
      </c>
      <c r="B3921" s="108" t="s">
        <v>967</v>
      </c>
      <c r="C3921" s="108" t="s">
        <v>16190</v>
      </c>
      <c r="D3921" s="108" t="s">
        <v>969</v>
      </c>
      <c r="E3921" s="108" t="s">
        <v>970</v>
      </c>
      <c r="F3921" s="108" t="s">
        <v>16275</v>
      </c>
      <c r="G3921" s="108" t="s">
        <v>16276</v>
      </c>
      <c r="H3921" s="108" t="s">
        <v>16277</v>
      </c>
    </row>
    <row r="3922" spans="1:8" x14ac:dyDescent="0.3">
      <c r="A3922" s="108" t="s">
        <v>16278</v>
      </c>
      <c r="B3922" s="108" t="s">
        <v>967</v>
      </c>
      <c r="C3922" s="108" t="s">
        <v>16190</v>
      </c>
      <c r="D3922" s="108" t="s">
        <v>969</v>
      </c>
      <c r="E3922" s="108" t="s">
        <v>970</v>
      </c>
      <c r="F3922" s="108" t="s">
        <v>16279</v>
      </c>
      <c r="G3922" s="108" t="s">
        <v>16280</v>
      </c>
      <c r="H3922" s="108" t="s">
        <v>16281</v>
      </c>
    </row>
    <row r="3923" spans="1:8" x14ac:dyDescent="0.3">
      <c r="A3923" s="108" t="s">
        <v>16282</v>
      </c>
      <c r="B3923" s="108" t="s">
        <v>967</v>
      </c>
      <c r="C3923" s="108" t="s">
        <v>16190</v>
      </c>
      <c r="D3923" s="108" t="s">
        <v>969</v>
      </c>
      <c r="E3923" s="108" t="s">
        <v>970</v>
      </c>
      <c r="F3923" s="108" t="s">
        <v>16283</v>
      </c>
      <c r="G3923" s="108" t="s">
        <v>16284</v>
      </c>
      <c r="H3923" s="108" t="s">
        <v>16285</v>
      </c>
    </row>
    <row r="3924" spans="1:8" x14ac:dyDescent="0.3">
      <c r="A3924" s="108" t="s">
        <v>16286</v>
      </c>
      <c r="B3924" s="108" t="s">
        <v>967</v>
      </c>
      <c r="C3924" s="108" t="s">
        <v>16190</v>
      </c>
      <c r="D3924" s="108" t="s">
        <v>969</v>
      </c>
      <c r="E3924" s="108" t="s">
        <v>970</v>
      </c>
      <c r="F3924" s="108" t="s">
        <v>16287</v>
      </c>
      <c r="G3924" s="108" t="s">
        <v>16288</v>
      </c>
      <c r="H3924" s="108" t="s">
        <v>16289</v>
      </c>
    </row>
    <row r="3925" spans="1:8" x14ac:dyDescent="0.3">
      <c r="A3925" s="108" t="s">
        <v>16290</v>
      </c>
      <c r="B3925" s="108" t="s">
        <v>967</v>
      </c>
      <c r="C3925" s="108" t="s">
        <v>16190</v>
      </c>
      <c r="D3925" s="108" t="s">
        <v>969</v>
      </c>
      <c r="E3925" s="108" t="s">
        <v>970</v>
      </c>
      <c r="F3925" s="108" t="s">
        <v>16291</v>
      </c>
      <c r="G3925" s="108" t="s">
        <v>16292</v>
      </c>
      <c r="H3925" s="108" t="s">
        <v>16293</v>
      </c>
    </row>
    <row r="3926" spans="1:8" x14ac:dyDescent="0.3">
      <c r="A3926" s="108" t="s">
        <v>16294</v>
      </c>
      <c r="B3926" s="108" t="s">
        <v>967</v>
      </c>
      <c r="C3926" s="108" t="s">
        <v>16190</v>
      </c>
      <c r="D3926" s="108" t="s">
        <v>969</v>
      </c>
      <c r="E3926" s="108" t="s">
        <v>970</v>
      </c>
      <c r="F3926" s="108" t="s">
        <v>16295</v>
      </c>
      <c r="G3926" s="108" t="s">
        <v>16296</v>
      </c>
      <c r="H3926" s="108" t="s">
        <v>16297</v>
      </c>
    </row>
    <row r="3927" spans="1:8" x14ac:dyDescent="0.3">
      <c r="A3927" s="108" t="s">
        <v>16298</v>
      </c>
      <c r="B3927" s="108" t="s">
        <v>967</v>
      </c>
      <c r="C3927" s="108" t="s">
        <v>16190</v>
      </c>
      <c r="D3927" s="108" t="s">
        <v>969</v>
      </c>
      <c r="E3927" s="108" t="s">
        <v>2445</v>
      </c>
      <c r="F3927" s="108" t="s">
        <v>16299</v>
      </c>
      <c r="G3927" s="108" t="s">
        <v>16300</v>
      </c>
      <c r="H3927" s="108" t="s">
        <v>16301</v>
      </c>
    </row>
    <row r="3928" spans="1:8" x14ac:dyDescent="0.3">
      <c r="A3928" s="108" t="s">
        <v>16302</v>
      </c>
      <c r="B3928" s="108" t="s">
        <v>967</v>
      </c>
      <c r="C3928" s="108" t="s">
        <v>16190</v>
      </c>
      <c r="D3928" s="108" t="s">
        <v>969</v>
      </c>
      <c r="E3928" s="108" t="s">
        <v>970</v>
      </c>
      <c r="F3928" s="108" t="s">
        <v>16303</v>
      </c>
      <c r="G3928" s="108" t="s">
        <v>16304</v>
      </c>
      <c r="H3928" s="108" t="s">
        <v>16305</v>
      </c>
    </row>
    <row r="3929" spans="1:8" x14ac:dyDescent="0.3">
      <c r="A3929" s="108" t="s">
        <v>16306</v>
      </c>
      <c r="B3929" s="108" t="s">
        <v>967</v>
      </c>
      <c r="C3929" s="108" t="s">
        <v>16190</v>
      </c>
      <c r="D3929" s="108" t="s">
        <v>969</v>
      </c>
      <c r="E3929" s="108" t="s">
        <v>970</v>
      </c>
      <c r="F3929" s="108" t="s">
        <v>16307</v>
      </c>
      <c r="G3929" s="108" t="s">
        <v>16308</v>
      </c>
      <c r="H3929" s="108" t="s">
        <v>16309</v>
      </c>
    </row>
    <row r="3930" spans="1:8" x14ac:dyDescent="0.3">
      <c r="A3930" s="108" t="s">
        <v>16310</v>
      </c>
      <c r="B3930" s="108" t="s">
        <v>967</v>
      </c>
      <c r="C3930" s="108" t="s">
        <v>16190</v>
      </c>
      <c r="D3930" s="108" t="s">
        <v>969</v>
      </c>
      <c r="E3930" s="108" t="s">
        <v>970</v>
      </c>
      <c r="F3930" s="108" t="s">
        <v>16311</v>
      </c>
      <c r="G3930" s="108" t="s">
        <v>16312</v>
      </c>
      <c r="H3930" s="108" t="s">
        <v>16313</v>
      </c>
    </row>
    <row r="3931" spans="1:8" x14ac:dyDescent="0.3">
      <c r="A3931" s="108" t="s">
        <v>16314</v>
      </c>
      <c r="B3931" s="108" t="s">
        <v>967</v>
      </c>
      <c r="C3931" s="108" t="s">
        <v>16190</v>
      </c>
      <c r="D3931" s="108" t="s">
        <v>969</v>
      </c>
      <c r="E3931" s="108" t="s">
        <v>970</v>
      </c>
      <c r="F3931" s="108" t="s">
        <v>16315</v>
      </c>
      <c r="G3931" s="108" t="s">
        <v>16316</v>
      </c>
      <c r="H3931" s="108" t="s">
        <v>16317</v>
      </c>
    </row>
    <row r="3932" spans="1:8" x14ac:dyDescent="0.3">
      <c r="A3932" s="108" t="s">
        <v>16318</v>
      </c>
      <c r="B3932" s="108" t="s">
        <v>967</v>
      </c>
      <c r="C3932" s="108" t="s">
        <v>16190</v>
      </c>
      <c r="D3932" s="108" t="s">
        <v>969</v>
      </c>
      <c r="E3932" s="108" t="s">
        <v>970</v>
      </c>
      <c r="F3932" s="108" t="s">
        <v>16319</v>
      </c>
      <c r="G3932" s="108" t="s">
        <v>16320</v>
      </c>
      <c r="H3932" s="108" t="s">
        <v>16321</v>
      </c>
    </row>
    <row r="3933" spans="1:8" x14ac:dyDescent="0.3">
      <c r="A3933" s="108" t="s">
        <v>16322</v>
      </c>
      <c r="B3933" s="108" t="s">
        <v>967</v>
      </c>
      <c r="C3933" s="108" t="s">
        <v>16190</v>
      </c>
      <c r="D3933" s="108" t="s">
        <v>969</v>
      </c>
      <c r="E3933" s="108" t="s">
        <v>970</v>
      </c>
      <c r="F3933" s="108" t="s">
        <v>16323</v>
      </c>
      <c r="G3933" s="108" t="s">
        <v>16324</v>
      </c>
      <c r="H3933" s="108" t="s">
        <v>16325</v>
      </c>
    </row>
    <row r="3934" spans="1:8" x14ac:dyDescent="0.3">
      <c r="A3934" s="108" t="s">
        <v>16326</v>
      </c>
      <c r="B3934" s="108" t="s">
        <v>967</v>
      </c>
      <c r="C3934" s="108" t="s">
        <v>16190</v>
      </c>
      <c r="D3934" s="108" t="s">
        <v>969</v>
      </c>
      <c r="E3934" s="108" t="s">
        <v>970</v>
      </c>
      <c r="F3934" s="108" t="s">
        <v>16327</v>
      </c>
      <c r="G3934" s="108" t="s">
        <v>16328</v>
      </c>
      <c r="H3934" s="108" t="s">
        <v>16329</v>
      </c>
    </row>
    <row r="3935" spans="1:8" x14ac:dyDescent="0.3">
      <c r="A3935" s="108" t="s">
        <v>16330</v>
      </c>
      <c r="B3935" s="108" t="s">
        <v>967</v>
      </c>
      <c r="C3935" s="108" t="s">
        <v>16190</v>
      </c>
      <c r="D3935" s="108" t="s">
        <v>969</v>
      </c>
      <c r="E3935" s="108" t="s">
        <v>970</v>
      </c>
      <c r="F3935" s="108" t="s">
        <v>16331</v>
      </c>
      <c r="G3935" s="108" t="s">
        <v>16332</v>
      </c>
      <c r="H3935" s="108" t="s">
        <v>16333</v>
      </c>
    </row>
    <row r="3936" spans="1:8" x14ac:dyDescent="0.3">
      <c r="A3936" s="108" t="s">
        <v>16334</v>
      </c>
      <c r="B3936" s="108" t="s">
        <v>967</v>
      </c>
      <c r="C3936" s="108" t="s">
        <v>16190</v>
      </c>
      <c r="D3936" s="108" t="s">
        <v>969</v>
      </c>
      <c r="E3936" s="108" t="s">
        <v>970</v>
      </c>
      <c r="F3936" s="108" t="s">
        <v>16335</v>
      </c>
      <c r="G3936" s="108" t="s">
        <v>16336</v>
      </c>
      <c r="H3936" s="108" t="s">
        <v>16337</v>
      </c>
    </row>
    <row r="3937" spans="1:8" x14ac:dyDescent="0.3">
      <c r="A3937" s="108" t="s">
        <v>16338</v>
      </c>
      <c r="B3937" s="108" t="s">
        <v>967</v>
      </c>
      <c r="C3937" s="108" t="s">
        <v>16190</v>
      </c>
      <c r="D3937" s="108" t="s">
        <v>1880</v>
      </c>
      <c r="E3937" s="108" t="s">
        <v>970</v>
      </c>
      <c r="F3937" s="108" t="s">
        <v>16339</v>
      </c>
      <c r="G3937" s="108" t="s">
        <v>16340</v>
      </c>
      <c r="H3937" s="108" t="s">
        <v>16341</v>
      </c>
    </row>
    <row r="3938" spans="1:8" x14ac:dyDescent="0.3">
      <c r="A3938" s="108" t="s">
        <v>16342</v>
      </c>
      <c r="B3938" s="108" t="s">
        <v>967</v>
      </c>
      <c r="C3938" s="108" t="s">
        <v>16190</v>
      </c>
      <c r="D3938" s="108" t="s">
        <v>1880</v>
      </c>
      <c r="E3938" s="108" t="s">
        <v>970</v>
      </c>
      <c r="F3938" s="108" t="s">
        <v>16343</v>
      </c>
      <c r="G3938" s="108" t="s">
        <v>16344</v>
      </c>
      <c r="H3938" s="108" t="s">
        <v>16345</v>
      </c>
    </row>
    <row r="3939" spans="1:8" x14ac:dyDescent="0.3">
      <c r="A3939" s="108" t="s">
        <v>16346</v>
      </c>
      <c r="B3939" s="108" t="s">
        <v>967</v>
      </c>
      <c r="C3939" s="108" t="s">
        <v>16190</v>
      </c>
      <c r="D3939" s="108" t="s">
        <v>1880</v>
      </c>
      <c r="E3939" s="108" t="s">
        <v>970</v>
      </c>
      <c r="F3939" s="108" t="s">
        <v>16347</v>
      </c>
      <c r="G3939" s="108" t="s">
        <v>16348</v>
      </c>
      <c r="H3939" s="108" t="s">
        <v>16349</v>
      </c>
    </row>
    <row r="3940" spans="1:8" x14ac:dyDescent="0.3">
      <c r="A3940" s="108" t="s">
        <v>16350</v>
      </c>
      <c r="B3940" s="108" t="s">
        <v>967</v>
      </c>
      <c r="C3940" s="108" t="s">
        <v>16190</v>
      </c>
      <c r="D3940" s="108" t="s">
        <v>1880</v>
      </c>
      <c r="E3940" s="108" t="s">
        <v>970</v>
      </c>
      <c r="F3940" s="108" t="s">
        <v>16351</v>
      </c>
      <c r="G3940" s="108" t="s">
        <v>16352</v>
      </c>
      <c r="H3940" s="108" t="s">
        <v>16349</v>
      </c>
    </row>
    <row r="3941" spans="1:8" x14ac:dyDescent="0.3">
      <c r="A3941" s="108" t="s">
        <v>16353</v>
      </c>
      <c r="B3941" s="108" t="s">
        <v>967</v>
      </c>
      <c r="C3941" s="108" t="s">
        <v>16190</v>
      </c>
      <c r="D3941" s="108" t="s">
        <v>1880</v>
      </c>
      <c r="E3941" s="108" t="s">
        <v>970</v>
      </c>
      <c r="F3941" s="108" t="s">
        <v>16354</v>
      </c>
      <c r="G3941" s="108" t="s">
        <v>16355</v>
      </c>
      <c r="H3941" s="108" t="s">
        <v>16356</v>
      </c>
    </row>
    <row r="3942" spans="1:8" x14ac:dyDescent="0.3">
      <c r="A3942" s="108" t="s">
        <v>16357</v>
      </c>
      <c r="B3942" s="108" t="s">
        <v>967</v>
      </c>
      <c r="C3942" s="108" t="s">
        <v>16190</v>
      </c>
      <c r="D3942" s="108" t="s">
        <v>1880</v>
      </c>
      <c r="E3942" s="108" t="s">
        <v>970</v>
      </c>
      <c r="F3942" s="108" t="s">
        <v>16358</v>
      </c>
      <c r="G3942" s="108" t="s">
        <v>16359</v>
      </c>
      <c r="H3942" s="108" t="s">
        <v>16360</v>
      </c>
    </row>
    <row r="3943" spans="1:8" x14ac:dyDescent="0.3">
      <c r="A3943" s="108" t="s">
        <v>16361</v>
      </c>
      <c r="B3943" s="108" t="s">
        <v>967</v>
      </c>
      <c r="C3943" s="108" t="s">
        <v>16190</v>
      </c>
      <c r="D3943" s="108" t="s">
        <v>1880</v>
      </c>
      <c r="E3943" s="108" t="s">
        <v>970</v>
      </c>
      <c r="F3943" s="108" t="s">
        <v>16362</v>
      </c>
      <c r="G3943" s="108" t="s">
        <v>16363</v>
      </c>
      <c r="H3943" s="108" t="s">
        <v>16364</v>
      </c>
    </row>
    <row r="3944" spans="1:8" x14ac:dyDescent="0.3">
      <c r="A3944" s="108" t="s">
        <v>16365</v>
      </c>
      <c r="B3944" s="108" t="s">
        <v>967</v>
      </c>
      <c r="C3944" s="108" t="s">
        <v>16190</v>
      </c>
      <c r="D3944" s="108" t="s">
        <v>1880</v>
      </c>
      <c r="E3944" s="108" t="s">
        <v>970</v>
      </c>
      <c r="F3944" s="108" t="s">
        <v>16366</v>
      </c>
      <c r="G3944" s="108" t="s">
        <v>16367</v>
      </c>
      <c r="H3944" s="108" t="s">
        <v>16368</v>
      </c>
    </row>
    <row r="3945" spans="1:8" x14ac:dyDescent="0.3">
      <c r="A3945" s="108" t="s">
        <v>16369</v>
      </c>
      <c r="B3945" s="108" t="s">
        <v>967</v>
      </c>
      <c r="C3945" s="108" t="s">
        <v>16190</v>
      </c>
      <c r="D3945" s="108" t="s">
        <v>1880</v>
      </c>
      <c r="E3945" s="108" t="s">
        <v>970</v>
      </c>
      <c r="F3945" s="108" t="s">
        <v>16370</v>
      </c>
      <c r="G3945" s="108" t="s">
        <v>16371</v>
      </c>
      <c r="H3945" s="108" t="s">
        <v>16372</v>
      </c>
    </row>
    <row r="3946" spans="1:8" x14ac:dyDescent="0.3">
      <c r="A3946" s="108" t="s">
        <v>16373</v>
      </c>
      <c r="B3946" s="108" t="s">
        <v>967</v>
      </c>
      <c r="C3946" s="108" t="s">
        <v>16190</v>
      </c>
      <c r="D3946" s="108" t="s">
        <v>1880</v>
      </c>
      <c r="E3946" s="108" t="s">
        <v>970</v>
      </c>
      <c r="F3946" s="108" t="s">
        <v>16374</v>
      </c>
      <c r="G3946" s="108" t="s">
        <v>16375</v>
      </c>
      <c r="H3946" s="108" t="s">
        <v>16376</v>
      </c>
    </row>
    <row r="3947" spans="1:8" x14ac:dyDescent="0.3">
      <c r="A3947" s="108" t="s">
        <v>16377</v>
      </c>
      <c r="B3947" s="108" t="s">
        <v>967</v>
      </c>
      <c r="C3947" s="108" t="s">
        <v>16378</v>
      </c>
      <c r="D3947" s="108" t="s">
        <v>969</v>
      </c>
      <c r="E3947" s="108" t="s">
        <v>970</v>
      </c>
      <c r="F3947" s="108" t="s">
        <v>16379</v>
      </c>
      <c r="G3947" s="108" t="s">
        <v>16380</v>
      </c>
      <c r="H3947" s="108" t="s">
        <v>16381</v>
      </c>
    </row>
    <row r="3948" spans="1:8" x14ac:dyDescent="0.3">
      <c r="A3948" s="108" t="s">
        <v>16382</v>
      </c>
      <c r="B3948" s="108" t="s">
        <v>967</v>
      </c>
      <c r="C3948" s="108" t="s">
        <v>16378</v>
      </c>
      <c r="D3948" s="108" t="s">
        <v>969</v>
      </c>
      <c r="E3948" s="108" t="s">
        <v>970</v>
      </c>
      <c r="F3948" s="108" t="s">
        <v>16383</v>
      </c>
      <c r="G3948" s="108" t="s">
        <v>16384</v>
      </c>
      <c r="H3948" s="108" t="s">
        <v>16385</v>
      </c>
    </row>
    <row r="3949" spans="1:8" x14ac:dyDescent="0.3">
      <c r="A3949" s="108" t="s">
        <v>16386</v>
      </c>
      <c r="B3949" s="108" t="s">
        <v>967</v>
      </c>
      <c r="C3949" s="108" t="s">
        <v>16378</v>
      </c>
      <c r="D3949" s="108" t="s">
        <v>969</v>
      </c>
      <c r="E3949" s="108" t="s">
        <v>970</v>
      </c>
      <c r="F3949" s="108" t="s">
        <v>16387</v>
      </c>
      <c r="G3949" s="108" t="s">
        <v>16388</v>
      </c>
      <c r="H3949" s="108" t="s">
        <v>16389</v>
      </c>
    </row>
    <row r="3950" spans="1:8" x14ac:dyDescent="0.3">
      <c r="A3950" s="108" t="s">
        <v>16390</v>
      </c>
      <c r="B3950" s="108" t="s">
        <v>967</v>
      </c>
      <c r="C3950" s="108" t="s">
        <v>16378</v>
      </c>
      <c r="D3950" s="108" t="s">
        <v>969</v>
      </c>
      <c r="E3950" s="108" t="s">
        <v>970</v>
      </c>
      <c r="F3950" s="108" t="s">
        <v>16391</v>
      </c>
      <c r="G3950" s="108" t="s">
        <v>16392</v>
      </c>
      <c r="H3950" s="108" t="s">
        <v>16393</v>
      </c>
    </row>
    <row r="3951" spans="1:8" x14ac:dyDescent="0.3">
      <c r="A3951" s="108" t="s">
        <v>16394</v>
      </c>
      <c r="B3951" s="108" t="s">
        <v>967</v>
      </c>
      <c r="C3951" s="108" t="s">
        <v>16378</v>
      </c>
      <c r="D3951" s="108" t="s">
        <v>969</v>
      </c>
      <c r="E3951" s="108" t="s">
        <v>970</v>
      </c>
      <c r="F3951" s="108" t="s">
        <v>16395</v>
      </c>
      <c r="G3951" s="108" t="s">
        <v>16396</v>
      </c>
      <c r="H3951" s="108" t="s">
        <v>16397</v>
      </c>
    </row>
    <row r="3952" spans="1:8" x14ac:dyDescent="0.3">
      <c r="A3952" s="108" t="s">
        <v>16398</v>
      </c>
      <c r="B3952" s="108" t="s">
        <v>967</v>
      </c>
      <c r="C3952" s="108" t="s">
        <v>16378</v>
      </c>
      <c r="D3952" s="108" t="s">
        <v>969</v>
      </c>
      <c r="E3952" s="108" t="s">
        <v>970</v>
      </c>
      <c r="F3952" s="108" t="s">
        <v>16399</v>
      </c>
      <c r="G3952" s="108" t="s">
        <v>16400</v>
      </c>
      <c r="H3952" s="108" t="s">
        <v>16401</v>
      </c>
    </row>
    <row r="3953" spans="1:8" x14ac:dyDescent="0.3">
      <c r="A3953" s="108" t="s">
        <v>16402</v>
      </c>
      <c r="B3953" s="108" t="s">
        <v>967</v>
      </c>
      <c r="C3953" s="108" t="s">
        <v>16378</v>
      </c>
      <c r="D3953" s="108" t="s">
        <v>969</v>
      </c>
      <c r="E3953" s="108" t="s">
        <v>970</v>
      </c>
      <c r="F3953" s="108" t="s">
        <v>16403</v>
      </c>
      <c r="G3953" s="108" t="s">
        <v>16404</v>
      </c>
      <c r="H3953" s="108" t="s">
        <v>16405</v>
      </c>
    </row>
    <row r="3954" spans="1:8" x14ac:dyDescent="0.3">
      <c r="A3954" s="108" t="s">
        <v>16406</v>
      </c>
      <c r="B3954" s="108" t="s">
        <v>967</v>
      </c>
      <c r="C3954" s="108" t="s">
        <v>16378</v>
      </c>
      <c r="D3954" s="108" t="s">
        <v>969</v>
      </c>
      <c r="E3954" s="108" t="s">
        <v>970</v>
      </c>
      <c r="F3954" s="108" t="s">
        <v>16407</v>
      </c>
      <c r="G3954" s="108" t="s">
        <v>16408</v>
      </c>
      <c r="H3954" s="108" t="s">
        <v>16409</v>
      </c>
    </row>
    <row r="3955" spans="1:8" x14ac:dyDescent="0.3">
      <c r="A3955" s="108" t="s">
        <v>16410</v>
      </c>
      <c r="B3955" s="108" t="s">
        <v>967</v>
      </c>
      <c r="C3955" s="108" t="s">
        <v>16378</v>
      </c>
      <c r="D3955" s="108" t="s">
        <v>969</v>
      </c>
      <c r="E3955" s="108" t="s">
        <v>970</v>
      </c>
      <c r="F3955" s="108" t="s">
        <v>16411</v>
      </c>
      <c r="G3955" s="108" t="s">
        <v>16412</v>
      </c>
      <c r="H3955" s="108" t="s">
        <v>16413</v>
      </c>
    </row>
    <row r="3956" spans="1:8" x14ac:dyDescent="0.3">
      <c r="A3956" s="108" t="s">
        <v>16414</v>
      </c>
      <c r="B3956" s="108" t="s">
        <v>967</v>
      </c>
      <c r="C3956" s="108" t="s">
        <v>16378</v>
      </c>
      <c r="D3956" s="108" t="s">
        <v>969</v>
      </c>
      <c r="E3956" s="108" t="s">
        <v>970</v>
      </c>
      <c r="F3956" s="108" t="s">
        <v>16415</v>
      </c>
      <c r="G3956" s="108" t="s">
        <v>16416</v>
      </c>
      <c r="H3956" s="108" t="s">
        <v>16417</v>
      </c>
    </row>
    <row r="3957" spans="1:8" x14ac:dyDescent="0.3">
      <c r="A3957" s="108" t="s">
        <v>16418</v>
      </c>
      <c r="B3957" s="108" t="s">
        <v>967</v>
      </c>
      <c r="C3957" s="108" t="s">
        <v>16378</v>
      </c>
      <c r="D3957" s="108" t="s">
        <v>969</v>
      </c>
      <c r="E3957" s="108" t="s">
        <v>970</v>
      </c>
      <c r="F3957" s="108" t="s">
        <v>16419</v>
      </c>
      <c r="G3957" s="108" t="s">
        <v>16420</v>
      </c>
      <c r="H3957" s="108" t="s">
        <v>16421</v>
      </c>
    </row>
    <row r="3958" spans="1:8" x14ac:dyDescent="0.3">
      <c r="A3958" s="108" t="s">
        <v>16422</v>
      </c>
      <c r="B3958" s="108" t="s">
        <v>967</v>
      </c>
      <c r="C3958" s="108" t="s">
        <v>16378</v>
      </c>
      <c r="D3958" s="108" t="s">
        <v>969</v>
      </c>
      <c r="E3958" s="108" t="s">
        <v>970</v>
      </c>
      <c r="F3958" s="108" t="s">
        <v>16423</v>
      </c>
      <c r="G3958" s="108" t="s">
        <v>16424</v>
      </c>
      <c r="H3958" s="108" t="s">
        <v>16425</v>
      </c>
    </row>
    <row r="3959" spans="1:8" x14ac:dyDescent="0.3">
      <c r="A3959" s="108" t="s">
        <v>16426</v>
      </c>
      <c r="B3959" s="108" t="s">
        <v>967</v>
      </c>
      <c r="C3959" s="108" t="s">
        <v>16378</v>
      </c>
      <c r="D3959" s="108" t="s">
        <v>969</v>
      </c>
      <c r="E3959" s="108" t="s">
        <v>970</v>
      </c>
      <c r="F3959" s="108" t="s">
        <v>16427</v>
      </c>
      <c r="G3959" s="108" t="s">
        <v>16428</v>
      </c>
      <c r="H3959" s="108" t="s">
        <v>16429</v>
      </c>
    </row>
    <row r="3960" spans="1:8" x14ac:dyDescent="0.3">
      <c r="A3960" s="108" t="s">
        <v>16430</v>
      </c>
      <c r="B3960" s="108" t="s">
        <v>967</v>
      </c>
      <c r="C3960" s="108" t="s">
        <v>16378</v>
      </c>
      <c r="D3960" s="108" t="s">
        <v>969</v>
      </c>
      <c r="E3960" s="108" t="s">
        <v>970</v>
      </c>
      <c r="F3960" s="108" t="s">
        <v>16431</v>
      </c>
      <c r="G3960" s="108" t="s">
        <v>16432</v>
      </c>
      <c r="H3960" s="108" t="s">
        <v>16433</v>
      </c>
    </row>
    <row r="3961" spans="1:8" x14ac:dyDescent="0.3">
      <c r="A3961" s="108" t="s">
        <v>16434</v>
      </c>
      <c r="B3961" s="108" t="s">
        <v>967</v>
      </c>
      <c r="C3961" s="108" t="s">
        <v>16378</v>
      </c>
      <c r="D3961" s="108" t="s">
        <v>969</v>
      </c>
      <c r="E3961" s="108" t="s">
        <v>970</v>
      </c>
      <c r="F3961" s="108" t="s">
        <v>16435</v>
      </c>
      <c r="G3961" s="108" t="s">
        <v>16436</v>
      </c>
      <c r="H3961" s="108" t="s">
        <v>16437</v>
      </c>
    </row>
    <row r="3962" spans="1:8" x14ac:dyDescent="0.3">
      <c r="A3962" s="108" t="s">
        <v>16438</v>
      </c>
      <c r="B3962" s="108" t="s">
        <v>967</v>
      </c>
      <c r="C3962" s="108" t="s">
        <v>16378</v>
      </c>
      <c r="D3962" s="108" t="s">
        <v>969</v>
      </c>
      <c r="E3962" s="108" t="s">
        <v>970</v>
      </c>
      <c r="F3962" s="108" t="s">
        <v>16439</v>
      </c>
      <c r="G3962" s="108" t="s">
        <v>16440</v>
      </c>
      <c r="H3962" s="108" t="s">
        <v>16441</v>
      </c>
    </row>
    <row r="3963" spans="1:8" x14ac:dyDescent="0.3">
      <c r="A3963" s="108" t="s">
        <v>16442</v>
      </c>
      <c r="B3963" s="108" t="s">
        <v>967</v>
      </c>
      <c r="C3963" s="108" t="s">
        <v>16378</v>
      </c>
      <c r="D3963" s="108" t="s">
        <v>969</v>
      </c>
      <c r="E3963" s="108" t="s">
        <v>970</v>
      </c>
      <c r="F3963" s="108" t="s">
        <v>16443</v>
      </c>
      <c r="G3963" s="108" t="s">
        <v>16444</v>
      </c>
      <c r="H3963" s="108" t="s">
        <v>16441</v>
      </c>
    </row>
    <row r="3964" spans="1:8" x14ac:dyDescent="0.3">
      <c r="A3964" s="108" t="s">
        <v>16445</v>
      </c>
      <c r="B3964" s="108" t="s">
        <v>967</v>
      </c>
      <c r="C3964" s="108" t="s">
        <v>16378</v>
      </c>
      <c r="D3964" s="108" t="s">
        <v>969</v>
      </c>
      <c r="E3964" s="108" t="s">
        <v>970</v>
      </c>
      <c r="F3964" s="108" t="s">
        <v>16446</v>
      </c>
      <c r="G3964" s="108" t="s">
        <v>16447</v>
      </c>
      <c r="H3964" s="108" t="s">
        <v>16448</v>
      </c>
    </row>
    <row r="3965" spans="1:8" x14ac:dyDescent="0.3">
      <c r="A3965" s="108" t="s">
        <v>16449</v>
      </c>
      <c r="B3965" s="108" t="s">
        <v>967</v>
      </c>
      <c r="C3965" s="108" t="s">
        <v>16378</v>
      </c>
      <c r="D3965" s="108" t="s">
        <v>969</v>
      </c>
      <c r="E3965" s="108" t="s">
        <v>970</v>
      </c>
      <c r="F3965" s="108" t="s">
        <v>16450</v>
      </c>
      <c r="G3965" s="108" t="s">
        <v>16451</v>
      </c>
      <c r="H3965" s="108" t="s">
        <v>16452</v>
      </c>
    </row>
    <row r="3966" spans="1:8" x14ac:dyDescent="0.3">
      <c r="A3966" s="108" t="s">
        <v>16453</v>
      </c>
      <c r="B3966" s="108" t="s">
        <v>967</v>
      </c>
      <c r="C3966" s="108" t="s">
        <v>16378</v>
      </c>
      <c r="D3966" s="108" t="s">
        <v>969</v>
      </c>
      <c r="E3966" s="108" t="s">
        <v>970</v>
      </c>
      <c r="F3966" s="108" t="s">
        <v>16454</v>
      </c>
      <c r="G3966" s="108" t="s">
        <v>16455</v>
      </c>
      <c r="H3966" s="108" t="s">
        <v>16456</v>
      </c>
    </row>
    <row r="3967" spans="1:8" x14ac:dyDescent="0.3">
      <c r="A3967" s="108" t="s">
        <v>16457</v>
      </c>
      <c r="B3967" s="108" t="s">
        <v>967</v>
      </c>
      <c r="C3967" s="108" t="s">
        <v>16378</v>
      </c>
      <c r="D3967" s="108" t="s">
        <v>969</v>
      </c>
      <c r="E3967" s="108" t="s">
        <v>970</v>
      </c>
      <c r="F3967" s="108" t="s">
        <v>16458</v>
      </c>
      <c r="G3967" s="108" t="s">
        <v>16459</v>
      </c>
      <c r="H3967" s="108" t="s">
        <v>16460</v>
      </c>
    </row>
    <row r="3968" spans="1:8" x14ac:dyDescent="0.3">
      <c r="A3968" s="108" t="s">
        <v>16461</v>
      </c>
      <c r="B3968" s="108" t="s">
        <v>967</v>
      </c>
      <c r="C3968" s="108" t="s">
        <v>16378</v>
      </c>
      <c r="D3968" s="108" t="s">
        <v>969</v>
      </c>
      <c r="E3968" s="108" t="s">
        <v>970</v>
      </c>
      <c r="F3968" s="108" t="s">
        <v>16462</v>
      </c>
      <c r="G3968" s="108" t="s">
        <v>16463</v>
      </c>
      <c r="H3968" s="108" t="s">
        <v>16456</v>
      </c>
    </row>
    <row r="3969" spans="1:8" x14ac:dyDescent="0.3">
      <c r="A3969" s="108" t="s">
        <v>16464</v>
      </c>
      <c r="B3969" s="108" t="s">
        <v>967</v>
      </c>
      <c r="C3969" s="108" t="s">
        <v>16378</v>
      </c>
      <c r="D3969" s="108" t="s">
        <v>969</v>
      </c>
      <c r="E3969" s="108" t="s">
        <v>970</v>
      </c>
      <c r="F3969" s="108" t="s">
        <v>16465</v>
      </c>
      <c r="G3969" s="108" t="s">
        <v>16466</v>
      </c>
      <c r="H3969" s="108" t="s">
        <v>16467</v>
      </c>
    </row>
    <row r="3970" spans="1:8" x14ac:dyDescent="0.3">
      <c r="A3970" s="108" t="s">
        <v>16468</v>
      </c>
      <c r="B3970" s="108" t="s">
        <v>967</v>
      </c>
      <c r="C3970" s="108" t="s">
        <v>16378</v>
      </c>
      <c r="D3970" s="108" t="s">
        <v>969</v>
      </c>
      <c r="E3970" s="108" t="s">
        <v>970</v>
      </c>
      <c r="F3970" s="108" t="s">
        <v>16469</v>
      </c>
      <c r="G3970" s="108" t="s">
        <v>16470</v>
      </c>
      <c r="H3970" s="108" t="s">
        <v>16471</v>
      </c>
    </row>
    <row r="3971" spans="1:8" x14ac:dyDescent="0.3">
      <c r="A3971" s="108" t="s">
        <v>16472</v>
      </c>
      <c r="B3971" s="108" t="s">
        <v>967</v>
      </c>
      <c r="C3971" s="108" t="s">
        <v>16378</v>
      </c>
      <c r="D3971" s="108" t="s">
        <v>969</v>
      </c>
      <c r="E3971" s="108" t="s">
        <v>970</v>
      </c>
      <c r="F3971" s="108" t="s">
        <v>16473</v>
      </c>
      <c r="G3971" s="108" t="s">
        <v>16474</v>
      </c>
      <c r="H3971" s="108" t="s">
        <v>16475</v>
      </c>
    </row>
    <row r="3972" spans="1:8" x14ac:dyDescent="0.3">
      <c r="A3972" s="108" t="s">
        <v>16476</v>
      </c>
      <c r="B3972" s="108" t="s">
        <v>967</v>
      </c>
      <c r="C3972" s="108" t="s">
        <v>16378</v>
      </c>
      <c r="D3972" s="108" t="s">
        <v>969</v>
      </c>
      <c r="E3972" s="108" t="s">
        <v>970</v>
      </c>
      <c r="F3972" s="108" t="s">
        <v>16477</v>
      </c>
      <c r="G3972" s="108" t="s">
        <v>16478</v>
      </c>
      <c r="H3972" s="108" t="s">
        <v>16479</v>
      </c>
    </row>
    <row r="3973" spans="1:8" x14ac:dyDescent="0.3">
      <c r="A3973" s="108" t="s">
        <v>16480</v>
      </c>
      <c r="B3973" s="108" t="s">
        <v>967</v>
      </c>
      <c r="C3973" s="108" t="s">
        <v>16378</v>
      </c>
      <c r="D3973" s="108" t="s">
        <v>969</v>
      </c>
      <c r="E3973" s="108" t="s">
        <v>970</v>
      </c>
      <c r="F3973" s="108" t="s">
        <v>16481</v>
      </c>
      <c r="G3973" s="108" t="s">
        <v>16482</v>
      </c>
      <c r="H3973" s="108" t="s">
        <v>16483</v>
      </c>
    </row>
    <row r="3974" spans="1:8" x14ac:dyDescent="0.3">
      <c r="A3974" s="108" t="s">
        <v>16484</v>
      </c>
      <c r="B3974" s="108" t="s">
        <v>967</v>
      </c>
      <c r="C3974" s="108" t="s">
        <v>16378</v>
      </c>
      <c r="D3974" s="108" t="s">
        <v>969</v>
      </c>
      <c r="E3974" s="108" t="s">
        <v>970</v>
      </c>
      <c r="F3974" s="108" t="s">
        <v>16485</v>
      </c>
      <c r="G3974" s="108" t="s">
        <v>16486</v>
      </c>
      <c r="H3974" s="108" t="s">
        <v>16487</v>
      </c>
    </row>
    <row r="3975" spans="1:8" x14ac:dyDescent="0.3">
      <c r="A3975" s="108" t="s">
        <v>16488</v>
      </c>
      <c r="B3975" s="108" t="s">
        <v>967</v>
      </c>
      <c r="C3975" s="108" t="s">
        <v>16378</v>
      </c>
      <c r="D3975" s="108" t="s">
        <v>969</v>
      </c>
      <c r="E3975" s="108" t="s">
        <v>970</v>
      </c>
      <c r="F3975" s="108" t="s">
        <v>16489</v>
      </c>
      <c r="G3975" s="108" t="s">
        <v>16490</v>
      </c>
      <c r="H3975" s="108" t="s">
        <v>16491</v>
      </c>
    </row>
    <row r="3976" spans="1:8" x14ac:dyDescent="0.3">
      <c r="A3976" s="108" t="s">
        <v>16492</v>
      </c>
      <c r="B3976" s="108" t="s">
        <v>967</v>
      </c>
      <c r="C3976" s="108" t="s">
        <v>16378</v>
      </c>
      <c r="D3976" s="108" t="s">
        <v>969</v>
      </c>
      <c r="E3976" s="108" t="s">
        <v>970</v>
      </c>
      <c r="F3976" s="108" t="s">
        <v>16493</v>
      </c>
      <c r="G3976" s="108" t="s">
        <v>16494</v>
      </c>
      <c r="H3976" s="108" t="s">
        <v>16495</v>
      </c>
    </row>
    <row r="3977" spans="1:8" x14ac:dyDescent="0.3">
      <c r="A3977" s="108" t="s">
        <v>16496</v>
      </c>
      <c r="B3977" s="108" t="s">
        <v>967</v>
      </c>
      <c r="C3977" s="108" t="s">
        <v>16378</v>
      </c>
      <c r="D3977" s="108" t="s">
        <v>969</v>
      </c>
      <c r="E3977" s="108" t="s">
        <v>970</v>
      </c>
      <c r="F3977" s="108" t="s">
        <v>16497</v>
      </c>
      <c r="G3977" s="108" t="s">
        <v>16498</v>
      </c>
      <c r="H3977" s="108" t="s">
        <v>16499</v>
      </c>
    </row>
    <row r="3978" spans="1:8" x14ac:dyDescent="0.3">
      <c r="A3978" s="108" t="s">
        <v>16500</v>
      </c>
      <c r="B3978" s="108" t="s">
        <v>967</v>
      </c>
      <c r="C3978" s="108" t="s">
        <v>16378</v>
      </c>
      <c r="D3978" s="108" t="s">
        <v>969</v>
      </c>
      <c r="E3978" s="108" t="s">
        <v>970</v>
      </c>
      <c r="F3978" s="108" t="s">
        <v>16501</v>
      </c>
      <c r="G3978" s="108" t="s">
        <v>16502</v>
      </c>
      <c r="H3978" s="108" t="s">
        <v>16503</v>
      </c>
    </row>
    <row r="3979" spans="1:8" x14ac:dyDescent="0.3">
      <c r="A3979" s="108" t="s">
        <v>16504</v>
      </c>
      <c r="B3979" s="108" t="s">
        <v>967</v>
      </c>
      <c r="C3979" s="108" t="s">
        <v>16378</v>
      </c>
      <c r="D3979" s="108" t="s">
        <v>969</v>
      </c>
      <c r="E3979" s="108" t="s">
        <v>970</v>
      </c>
      <c r="F3979" s="108" t="s">
        <v>16505</v>
      </c>
      <c r="G3979" s="108" t="s">
        <v>16506</v>
      </c>
      <c r="H3979" s="108" t="s">
        <v>16507</v>
      </c>
    </row>
    <row r="3980" spans="1:8" x14ac:dyDescent="0.3">
      <c r="A3980" s="108" t="s">
        <v>16508</v>
      </c>
      <c r="B3980" s="108" t="s">
        <v>967</v>
      </c>
      <c r="C3980" s="108" t="s">
        <v>16378</v>
      </c>
      <c r="D3980" s="108" t="s">
        <v>969</v>
      </c>
      <c r="E3980" s="108" t="s">
        <v>970</v>
      </c>
      <c r="F3980" s="108" t="s">
        <v>16509</v>
      </c>
      <c r="G3980" s="108" t="s">
        <v>16510</v>
      </c>
      <c r="H3980" s="108" t="s">
        <v>16511</v>
      </c>
    </row>
    <row r="3981" spans="1:8" x14ac:dyDescent="0.3">
      <c r="A3981" s="108" t="s">
        <v>16512</v>
      </c>
      <c r="B3981" s="108" t="s">
        <v>967</v>
      </c>
      <c r="C3981" s="108" t="s">
        <v>16378</v>
      </c>
      <c r="D3981" s="108" t="s">
        <v>969</v>
      </c>
      <c r="E3981" s="108" t="s">
        <v>970</v>
      </c>
      <c r="F3981" s="108" t="s">
        <v>16513</v>
      </c>
      <c r="G3981" s="108" t="s">
        <v>16514</v>
      </c>
      <c r="H3981" s="108" t="s">
        <v>16515</v>
      </c>
    </row>
    <row r="3982" spans="1:8" x14ac:dyDescent="0.3">
      <c r="A3982" s="108" t="s">
        <v>16516</v>
      </c>
      <c r="B3982" s="108" t="s">
        <v>967</v>
      </c>
      <c r="C3982" s="108" t="s">
        <v>16378</v>
      </c>
      <c r="D3982" s="108" t="s">
        <v>969</v>
      </c>
      <c r="E3982" s="108" t="s">
        <v>970</v>
      </c>
      <c r="F3982" s="108" t="s">
        <v>16517</v>
      </c>
      <c r="G3982" s="108" t="s">
        <v>16518</v>
      </c>
      <c r="H3982" s="108" t="s">
        <v>16519</v>
      </c>
    </row>
    <row r="3983" spans="1:8" x14ac:dyDescent="0.3">
      <c r="A3983" s="108" t="s">
        <v>16520</v>
      </c>
      <c r="B3983" s="108" t="s">
        <v>967</v>
      </c>
      <c r="C3983" s="108" t="s">
        <v>16378</v>
      </c>
      <c r="D3983" s="108" t="s">
        <v>969</v>
      </c>
      <c r="E3983" s="108" t="s">
        <v>970</v>
      </c>
      <c r="F3983" s="108" t="s">
        <v>16521</v>
      </c>
      <c r="G3983" s="108" t="s">
        <v>16522</v>
      </c>
      <c r="H3983" s="108" t="s">
        <v>16523</v>
      </c>
    </row>
    <row r="3984" spans="1:8" x14ac:dyDescent="0.3">
      <c r="A3984" s="108" t="s">
        <v>16524</v>
      </c>
      <c r="B3984" s="108" t="s">
        <v>967</v>
      </c>
      <c r="C3984" s="108" t="s">
        <v>16378</v>
      </c>
      <c r="D3984" s="108" t="s">
        <v>969</v>
      </c>
      <c r="E3984" s="108" t="s">
        <v>970</v>
      </c>
      <c r="F3984" s="108" t="s">
        <v>16525</v>
      </c>
      <c r="G3984" s="108" t="s">
        <v>16526</v>
      </c>
      <c r="H3984" s="108" t="s">
        <v>16527</v>
      </c>
    </row>
    <row r="3985" spans="1:8" x14ac:dyDescent="0.3">
      <c r="A3985" s="108" t="s">
        <v>16528</v>
      </c>
      <c r="B3985" s="108" t="s">
        <v>967</v>
      </c>
      <c r="C3985" s="108" t="s">
        <v>16378</v>
      </c>
      <c r="D3985" s="108" t="s">
        <v>969</v>
      </c>
      <c r="E3985" s="108" t="s">
        <v>970</v>
      </c>
      <c r="F3985" s="108" t="s">
        <v>16529</v>
      </c>
      <c r="G3985" s="108" t="s">
        <v>16530</v>
      </c>
      <c r="H3985" s="108" t="s">
        <v>16531</v>
      </c>
    </row>
    <row r="3986" spans="1:8" x14ac:dyDescent="0.3">
      <c r="A3986" s="108" t="s">
        <v>16532</v>
      </c>
      <c r="B3986" s="108" t="s">
        <v>967</v>
      </c>
      <c r="C3986" s="108" t="s">
        <v>16378</v>
      </c>
      <c r="D3986" s="108" t="s">
        <v>969</v>
      </c>
      <c r="E3986" s="108" t="s">
        <v>970</v>
      </c>
      <c r="F3986" s="108" t="s">
        <v>16533</v>
      </c>
      <c r="G3986" s="108" t="s">
        <v>16534</v>
      </c>
      <c r="H3986" s="108" t="s">
        <v>16535</v>
      </c>
    </row>
    <row r="3987" spans="1:8" x14ac:dyDescent="0.3">
      <c r="A3987" s="108" t="s">
        <v>16536</v>
      </c>
      <c r="B3987" s="108" t="s">
        <v>967</v>
      </c>
      <c r="C3987" s="108" t="s">
        <v>16378</v>
      </c>
      <c r="D3987" s="108" t="s">
        <v>969</v>
      </c>
      <c r="E3987" s="108" t="s">
        <v>970</v>
      </c>
      <c r="F3987" s="108" t="s">
        <v>16537</v>
      </c>
      <c r="G3987" s="108" t="s">
        <v>16538</v>
      </c>
      <c r="H3987" s="108" t="s">
        <v>16539</v>
      </c>
    </row>
    <row r="3988" spans="1:8" x14ac:dyDescent="0.3">
      <c r="A3988" s="108" t="s">
        <v>16540</v>
      </c>
      <c r="B3988" s="108" t="s">
        <v>967</v>
      </c>
      <c r="C3988" s="108" t="s">
        <v>16378</v>
      </c>
      <c r="D3988" s="108" t="s">
        <v>969</v>
      </c>
      <c r="E3988" s="108" t="s">
        <v>970</v>
      </c>
      <c r="F3988" s="108" t="s">
        <v>16541</v>
      </c>
      <c r="G3988" s="108" t="s">
        <v>16542</v>
      </c>
      <c r="H3988" s="108" t="s">
        <v>16543</v>
      </c>
    </row>
    <row r="3989" spans="1:8" x14ac:dyDescent="0.3">
      <c r="A3989" s="108" t="s">
        <v>16544</v>
      </c>
      <c r="B3989" s="108" t="s">
        <v>967</v>
      </c>
      <c r="C3989" s="108" t="s">
        <v>16378</v>
      </c>
      <c r="D3989" s="108" t="s">
        <v>969</v>
      </c>
      <c r="E3989" s="108" t="s">
        <v>970</v>
      </c>
      <c r="F3989" s="108" t="s">
        <v>16545</v>
      </c>
      <c r="G3989" s="108" t="s">
        <v>16546</v>
      </c>
      <c r="H3989" s="108" t="s">
        <v>16547</v>
      </c>
    </row>
    <row r="3990" spans="1:8" x14ac:dyDescent="0.3">
      <c r="A3990" s="108" t="s">
        <v>16548</v>
      </c>
      <c r="B3990" s="108" t="s">
        <v>967</v>
      </c>
      <c r="C3990" s="108" t="s">
        <v>16378</v>
      </c>
      <c r="D3990" s="108" t="s">
        <v>969</v>
      </c>
      <c r="E3990" s="108" t="s">
        <v>970</v>
      </c>
      <c r="F3990" s="108" t="s">
        <v>16549</v>
      </c>
      <c r="G3990" s="108" t="s">
        <v>16550</v>
      </c>
      <c r="H3990" s="108" t="s">
        <v>16551</v>
      </c>
    </row>
    <row r="3991" spans="1:8" x14ac:dyDescent="0.3">
      <c r="A3991" s="108" t="s">
        <v>16552</v>
      </c>
      <c r="B3991" s="108" t="s">
        <v>967</v>
      </c>
      <c r="C3991" s="108" t="s">
        <v>16378</v>
      </c>
      <c r="D3991" s="108" t="s">
        <v>969</v>
      </c>
      <c r="E3991" s="108" t="s">
        <v>970</v>
      </c>
      <c r="F3991" s="108" t="s">
        <v>16553</v>
      </c>
      <c r="G3991" s="108" t="s">
        <v>16554</v>
      </c>
      <c r="H3991" s="108" t="s">
        <v>16555</v>
      </c>
    </row>
    <row r="3992" spans="1:8" x14ac:dyDescent="0.3">
      <c r="A3992" s="108" t="s">
        <v>16556</v>
      </c>
      <c r="B3992" s="108" t="s">
        <v>967</v>
      </c>
      <c r="C3992" s="108" t="s">
        <v>16378</v>
      </c>
      <c r="D3992" s="108" t="s">
        <v>969</v>
      </c>
      <c r="E3992" s="108" t="s">
        <v>970</v>
      </c>
      <c r="F3992" s="108" t="s">
        <v>16557</v>
      </c>
      <c r="G3992" s="108" t="s">
        <v>16558</v>
      </c>
      <c r="H3992" s="108" t="s">
        <v>16559</v>
      </c>
    </row>
    <row r="3993" spans="1:8" x14ac:dyDescent="0.3">
      <c r="A3993" s="108" t="s">
        <v>16560</v>
      </c>
      <c r="B3993" s="108" t="s">
        <v>967</v>
      </c>
      <c r="C3993" s="108" t="s">
        <v>16378</v>
      </c>
      <c r="D3993" s="108" t="s">
        <v>969</v>
      </c>
      <c r="E3993" s="108" t="s">
        <v>970</v>
      </c>
      <c r="F3993" s="108" t="s">
        <v>16561</v>
      </c>
      <c r="G3993" s="108" t="s">
        <v>16562</v>
      </c>
      <c r="H3993" s="108" t="s">
        <v>16563</v>
      </c>
    </row>
    <row r="3994" spans="1:8" x14ac:dyDescent="0.3">
      <c r="A3994" s="108" t="s">
        <v>16564</v>
      </c>
      <c r="B3994" s="108" t="s">
        <v>967</v>
      </c>
      <c r="C3994" s="108" t="s">
        <v>16378</v>
      </c>
      <c r="D3994" s="108" t="s">
        <v>969</v>
      </c>
      <c r="E3994" s="108" t="s">
        <v>970</v>
      </c>
      <c r="F3994" s="108" t="s">
        <v>16565</v>
      </c>
      <c r="G3994" s="108" t="s">
        <v>16566</v>
      </c>
      <c r="H3994" s="108" t="s">
        <v>16567</v>
      </c>
    </row>
    <row r="3995" spans="1:8" x14ac:dyDescent="0.3">
      <c r="A3995" s="108" t="s">
        <v>16568</v>
      </c>
      <c r="B3995" s="108" t="s">
        <v>967</v>
      </c>
      <c r="C3995" s="108" t="s">
        <v>16378</v>
      </c>
      <c r="D3995" s="108" t="s">
        <v>969</v>
      </c>
      <c r="E3995" s="108" t="s">
        <v>970</v>
      </c>
      <c r="F3995" s="108" t="s">
        <v>16569</v>
      </c>
      <c r="G3995" s="108" t="s">
        <v>16570</v>
      </c>
      <c r="H3995" s="108" t="s">
        <v>16571</v>
      </c>
    </row>
    <row r="3996" spans="1:8" x14ac:dyDescent="0.3">
      <c r="A3996" s="108" t="s">
        <v>16572</v>
      </c>
      <c r="B3996" s="108" t="s">
        <v>967</v>
      </c>
      <c r="C3996" s="108" t="s">
        <v>16378</v>
      </c>
      <c r="D3996" s="108" t="s">
        <v>969</v>
      </c>
      <c r="E3996" s="108" t="s">
        <v>970</v>
      </c>
      <c r="F3996" s="108" t="s">
        <v>16573</v>
      </c>
      <c r="G3996" s="108" t="s">
        <v>16574</v>
      </c>
      <c r="H3996" s="108" t="s">
        <v>16575</v>
      </c>
    </row>
    <row r="3997" spans="1:8" x14ac:dyDescent="0.3">
      <c r="A3997" s="108" t="s">
        <v>16576</v>
      </c>
      <c r="B3997" s="108" t="s">
        <v>967</v>
      </c>
      <c r="C3997" s="108" t="s">
        <v>16378</v>
      </c>
      <c r="D3997" s="108" t="s">
        <v>969</v>
      </c>
      <c r="E3997" s="108" t="s">
        <v>970</v>
      </c>
      <c r="F3997" s="108" t="s">
        <v>16577</v>
      </c>
      <c r="G3997" s="108" t="s">
        <v>16578</v>
      </c>
      <c r="H3997" s="108" t="s">
        <v>16579</v>
      </c>
    </row>
    <row r="3998" spans="1:8" x14ac:dyDescent="0.3">
      <c r="A3998" s="108" t="s">
        <v>16580</v>
      </c>
      <c r="B3998" s="108" t="s">
        <v>967</v>
      </c>
      <c r="C3998" s="108" t="s">
        <v>16378</v>
      </c>
      <c r="D3998" s="108" t="s">
        <v>969</v>
      </c>
      <c r="E3998" s="108" t="s">
        <v>970</v>
      </c>
      <c r="F3998" s="108" t="s">
        <v>16581</v>
      </c>
      <c r="G3998" s="108" t="s">
        <v>16582</v>
      </c>
      <c r="H3998" s="108" t="s">
        <v>16583</v>
      </c>
    </row>
    <row r="3999" spans="1:8" x14ac:dyDescent="0.3">
      <c r="A3999" s="108" t="s">
        <v>16584</v>
      </c>
      <c r="B3999" s="108" t="s">
        <v>967</v>
      </c>
      <c r="C3999" s="108" t="s">
        <v>16378</v>
      </c>
      <c r="D3999" s="108" t="s">
        <v>969</v>
      </c>
      <c r="E3999" s="108" t="s">
        <v>970</v>
      </c>
      <c r="F3999" s="108" t="s">
        <v>16585</v>
      </c>
      <c r="G3999" s="108" t="s">
        <v>16586</v>
      </c>
      <c r="H3999" s="108" t="s">
        <v>16587</v>
      </c>
    </row>
    <row r="4000" spans="1:8" x14ac:dyDescent="0.3">
      <c r="A4000" s="108" t="s">
        <v>16588</v>
      </c>
      <c r="B4000" s="108" t="s">
        <v>967</v>
      </c>
      <c r="C4000" s="108" t="s">
        <v>16378</v>
      </c>
      <c r="D4000" s="108" t="s">
        <v>969</v>
      </c>
      <c r="E4000" s="108" t="s">
        <v>970</v>
      </c>
      <c r="F4000" s="108" t="s">
        <v>16589</v>
      </c>
      <c r="G4000" s="108" t="s">
        <v>16590</v>
      </c>
      <c r="H4000" s="108" t="s">
        <v>16591</v>
      </c>
    </row>
    <row r="4001" spans="1:8" x14ac:dyDescent="0.3">
      <c r="A4001" s="108" t="s">
        <v>16592</v>
      </c>
      <c r="B4001" s="108" t="s">
        <v>967</v>
      </c>
      <c r="C4001" s="108" t="s">
        <v>16378</v>
      </c>
      <c r="D4001" s="108" t="s">
        <v>969</v>
      </c>
      <c r="E4001" s="108" t="s">
        <v>1123</v>
      </c>
      <c r="F4001" s="108" t="s">
        <v>16593</v>
      </c>
      <c r="G4001" s="108" t="s">
        <v>16594</v>
      </c>
      <c r="H4001" s="108" t="s">
        <v>16595</v>
      </c>
    </row>
    <row r="4002" spans="1:8" x14ac:dyDescent="0.3">
      <c r="A4002" s="108" t="s">
        <v>16596</v>
      </c>
      <c r="B4002" s="108" t="s">
        <v>967</v>
      </c>
      <c r="C4002" s="108" t="s">
        <v>16378</v>
      </c>
      <c r="D4002" s="108" t="s">
        <v>969</v>
      </c>
      <c r="E4002" s="108" t="s">
        <v>970</v>
      </c>
      <c r="F4002" s="108" t="s">
        <v>16597</v>
      </c>
      <c r="G4002" s="108" t="s">
        <v>16598</v>
      </c>
      <c r="H4002" s="108" t="s">
        <v>16599</v>
      </c>
    </row>
    <row r="4003" spans="1:8" x14ac:dyDescent="0.3">
      <c r="A4003" s="108" t="s">
        <v>16600</v>
      </c>
      <c r="B4003" s="108" t="s">
        <v>967</v>
      </c>
      <c r="C4003" s="108" t="s">
        <v>16378</v>
      </c>
      <c r="D4003" s="108" t="s">
        <v>969</v>
      </c>
      <c r="E4003" s="108" t="s">
        <v>970</v>
      </c>
      <c r="F4003" s="108" t="s">
        <v>16601</v>
      </c>
      <c r="G4003" s="108" t="s">
        <v>16602</v>
      </c>
      <c r="H4003" s="108" t="s">
        <v>16471</v>
      </c>
    </row>
    <row r="4004" spans="1:8" x14ac:dyDescent="0.3">
      <c r="A4004" s="108" t="s">
        <v>16603</v>
      </c>
      <c r="B4004" s="108" t="s">
        <v>967</v>
      </c>
      <c r="C4004" s="108" t="s">
        <v>16378</v>
      </c>
      <c r="D4004" s="108" t="s">
        <v>969</v>
      </c>
      <c r="E4004" s="108" t="s">
        <v>970</v>
      </c>
      <c r="F4004" s="108" t="s">
        <v>16604</v>
      </c>
      <c r="G4004" s="108" t="s">
        <v>16605</v>
      </c>
      <c r="H4004" s="108" t="s">
        <v>16606</v>
      </c>
    </row>
    <row r="4005" spans="1:8" x14ac:dyDescent="0.3">
      <c r="A4005" s="108" t="s">
        <v>16607</v>
      </c>
      <c r="B4005" s="108" t="s">
        <v>967</v>
      </c>
      <c r="C4005" s="108" t="s">
        <v>16378</v>
      </c>
      <c r="D4005" s="108" t="s">
        <v>969</v>
      </c>
      <c r="E4005" s="108" t="s">
        <v>970</v>
      </c>
      <c r="F4005" s="108" t="s">
        <v>16608</v>
      </c>
      <c r="G4005" s="108" t="s">
        <v>16558</v>
      </c>
      <c r="H4005" s="108" t="s">
        <v>16559</v>
      </c>
    </row>
    <row r="4006" spans="1:8" x14ac:dyDescent="0.3">
      <c r="A4006" s="108" t="s">
        <v>16609</v>
      </c>
      <c r="B4006" s="108" t="s">
        <v>967</v>
      </c>
      <c r="C4006" s="108" t="s">
        <v>16378</v>
      </c>
      <c r="D4006" s="108" t="s">
        <v>969</v>
      </c>
      <c r="E4006" s="108" t="s">
        <v>970</v>
      </c>
      <c r="F4006" s="108" t="s">
        <v>16610</v>
      </c>
      <c r="G4006" s="108" t="s">
        <v>16562</v>
      </c>
      <c r="H4006" s="108" t="s">
        <v>16563</v>
      </c>
    </row>
    <row r="4007" spans="1:8" x14ac:dyDescent="0.3">
      <c r="A4007" s="108" t="s">
        <v>16611</v>
      </c>
      <c r="B4007" s="108" t="s">
        <v>967</v>
      </c>
      <c r="C4007" s="108" t="s">
        <v>16378</v>
      </c>
      <c r="D4007" s="108" t="s">
        <v>969</v>
      </c>
      <c r="E4007" s="108" t="s">
        <v>970</v>
      </c>
      <c r="F4007" s="108" t="s">
        <v>16612</v>
      </c>
      <c r="G4007" s="108" t="s">
        <v>16613</v>
      </c>
      <c r="H4007" s="108" t="s">
        <v>16614</v>
      </c>
    </row>
    <row r="4008" spans="1:8" x14ac:dyDescent="0.3">
      <c r="A4008" s="108" t="s">
        <v>16615</v>
      </c>
      <c r="B4008" s="108" t="s">
        <v>967</v>
      </c>
      <c r="C4008" s="108" t="s">
        <v>16378</v>
      </c>
      <c r="D4008" s="108" t="s">
        <v>969</v>
      </c>
      <c r="E4008" s="108" t="s">
        <v>970</v>
      </c>
      <c r="F4008" s="108" t="s">
        <v>16616</v>
      </c>
      <c r="G4008" s="108" t="s">
        <v>16617</v>
      </c>
      <c r="H4008" s="108" t="s">
        <v>16618</v>
      </c>
    </row>
    <row r="4009" spans="1:8" x14ac:dyDescent="0.3">
      <c r="A4009" s="108" t="s">
        <v>16619</v>
      </c>
      <c r="B4009" s="108" t="s">
        <v>967</v>
      </c>
      <c r="C4009" s="108" t="s">
        <v>16378</v>
      </c>
      <c r="D4009" s="108" t="s">
        <v>969</v>
      </c>
      <c r="E4009" s="108" t="s">
        <v>970</v>
      </c>
      <c r="F4009" s="108" t="s">
        <v>16620</v>
      </c>
      <c r="G4009" s="108" t="s">
        <v>16621</v>
      </c>
      <c r="H4009" s="108" t="s">
        <v>16622</v>
      </c>
    </row>
    <row r="4010" spans="1:8" x14ac:dyDescent="0.3">
      <c r="A4010" s="108" t="s">
        <v>16623</v>
      </c>
      <c r="B4010" s="108" t="s">
        <v>967</v>
      </c>
      <c r="C4010" s="108" t="s">
        <v>16378</v>
      </c>
      <c r="D4010" s="108" t="s">
        <v>969</v>
      </c>
      <c r="E4010" s="108" t="s">
        <v>2445</v>
      </c>
      <c r="F4010" s="108" t="s">
        <v>16624</v>
      </c>
      <c r="G4010" s="108" t="s">
        <v>16625</v>
      </c>
      <c r="H4010" s="108" t="s">
        <v>16626</v>
      </c>
    </row>
    <row r="4011" spans="1:8" x14ac:dyDescent="0.3">
      <c r="A4011" s="108" t="s">
        <v>16627</v>
      </c>
      <c r="B4011" s="108" t="s">
        <v>967</v>
      </c>
      <c r="C4011" s="108" t="s">
        <v>16378</v>
      </c>
      <c r="D4011" s="108" t="s">
        <v>1880</v>
      </c>
      <c r="E4011" s="108" t="s">
        <v>970</v>
      </c>
      <c r="F4011" s="108" t="s">
        <v>16628</v>
      </c>
      <c r="G4011" s="108" t="s">
        <v>16629</v>
      </c>
      <c r="H4011" s="108" t="s">
        <v>16630</v>
      </c>
    </row>
    <row r="4012" spans="1:8" x14ac:dyDescent="0.3">
      <c r="A4012" s="108" t="s">
        <v>16631</v>
      </c>
      <c r="B4012" s="108" t="s">
        <v>967</v>
      </c>
      <c r="C4012" s="108" t="s">
        <v>16378</v>
      </c>
      <c r="D4012" s="108" t="s">
        <v>1880</v>
      </c>
      <c r="E4012" s="108" t="s">
        <v>970</v>
      </c>
      <c r="F4012" s="108" t="s">
        <v>16632</v>
      </c>
      <c r="G4012" s="108" t="s">
        <v>16633</v>
      </c>
      <c r="H4012" s="108" t="s">
        <v>16618</v>
      </c>
    </row>
    <row r="4013" spans="1:8" x14ac:dyDescent="0.3">
      <c r="A4013" s="108" t="s">
        <v>16634</v>
      </c>
      <c r="B4013" s="108" t="s">
        <v>967</v>
      </c>
      <c r="C4013" s="108" t="s">
        <v>16378</v>
      </c>
      <c r="D4013" s="108" t="s">
        <v>1880</v>
      </c>
      <c r="E4013" s="108" t="s">
        <v>970</v>
      </c>
      <c r="F4013" s="108" t="s">
        <v>16635</v>
      </c>
      <c r="G4013" s="108" t="s">
        <v>16636</v>
      </c>
      <c r="H4013" s="108" t="s">
        <v>16637</v>
      </c>
    </row>
    <row r="4014" spans="1:8" x14ac:dyDescent="0.3">
      <c r="A4014" s="108" t="s">
        <v>16638</v>
      </c>
      <c r="B4014" s="108" t="s">
        <v>967</v>
      </c>
      <c r="C4014" s="108" t="s">
        <v>16378</v>
      </c>
      <c r="D4014" s="108" t="s">
        <v>1880</v>
      </c>
      <c r="E4014" s="108" t="s">
        <v>970</v>
      </c>
      <c r="F4014" s="108" t="s">
        <v>16639</v>
      </c>
      <c r="G4014" s="108" t="s">
        <v>16640</v>
      </c>
      <c r="H4014" s="108" t="s">
        <v>16641</v>
      </c>
    </row>
    <row r="4015" spans="1:8" x14ac:dyDescent="0.3">
      <c r="A4015" s="108" t="s">
        <v>16642</v>
      </c>
      <c r="B4015" s="108" t="s">
        <v>967</v>
      </c>
      <c r="C4015" s="108" t="s">
        <v>16378</v>
      </c>
      <c r="D4015" s="108" t="s">
        <v>1880</v>
      </c>
      <c r="E4015" s="108" t="s">
        <v>970</v>
      </c>
      <c r="F4015" s="108" t="s">
        <v>16643</v>
      </c>
      <c r="G4015" s="108" t="s">
        <v>16644</v>
      </c>
      <c r="H4015" s="108" t="s">
        <v>16645</v>
      </c>
    </row>
    <row r="4016" spans="1:8" x14ac:dyDescent="0.3">
      <c r="A4016" s="108" t="s">
        <v>16646</v>
      </c>
      <c r="B4016" s="108" t="s">
        <v>967</v>
      </c>
      <c r="C4016" s="108" t="s">
        <v>16378</v>
      </c>
      <c r="D4016" s="108" t="s">
        <v>1880</v>
      </c>
      <c r="E4016" s="108" t="s">
        <v>970</v>
      </c>
      <c r="F4016" s="108" t="s">
        <v>16647</v>
      </c>
      <c r="G4016" s="108" t="s">
        <v>16648</v>
      </c>
      <c r="H4016" s="108" t="s">
        <v>16649</v>
      </c>
    </row>
    <row r="4017" spans="1:8" x14ac:dyDescent="0.3">
      <c r="A4017" s="108" t="s">
        <v>16650</v>
      </c>
      <c r="B4017" s="108" t="s">
        <v>967</v>
      </c>
      <c r="C4017" s="108" t="s">
        <v>16378</v>
      </c>
      <c r="D4017" s="108" t="s">
        <v>1880</v>
      </c>
      <c r="E4017" s="108" t="s">
        <v>970</v>
      </c>
      <c r="F4017" s="108" t="s">
        <v>16651</v>
      </c>
      <c r="G4017" s="108" t="s">
        <v>16652</v>
      </c>
      <c r="H4017" s="108" t="s">
        <v>16653</v>
      </c>
    </row>
    <row r="4018" spans="1:8" x14ac:dyDescent="0.3">
      <c r="A4018" s="108" t="s">
        <v>16654</v>
      </c>
      <c r="B4018" s="108" t="s">
        <v>967</v>
      </c>
      <c r="C4018" s="108" t="s">
        <v>16378</v>
      </c>
      <c r="D4018" s="108" t="s">
        <v>1880</v>
      </c>
      <c r="E4018" s="108" t="s">
        <v>970</v>
      </c>
      <c r="F4018" s="108" t="s">
        <v>16655</v>
      </c>
      <c r="G4018" s="108" t="s">
        <v>16656</v>
      </c>
      <c r="H4018" s="108" t="s">
        <v>16657</v>
      </c>
    </row>
    <row r="4019" spans="1:8" x14ac:dyDescent="0.3">
      <c r="A4019" s="108" t="s">
        <v>16658</v>
      </c>
      <c r="B4019" s="108" t="s">
        <v>967</v>
      </c>
      <c r="C4019" s="108" t="s">
        <v>16378</v>
      </c>
      <c r="D4019" s="108" t="s">
        <v>1880</v>
      </c>
      <c r="E4019" s="108" t="s">
        <v>970</v>
      </c>
      <c r="F4019" s="108" t="s">
        <v>16659</v>
      </c>
      <c r="G4019" s="108" t="s">
        <v>16660</v>
      </c>
      <c r="H4019" s="108" t="s">
        <v>16661</v>
      </c>
    </row>
    <row r="4020" spans="1:8" x14ac:dyDescent="0.3">
      <c r="A4020" s="108" t="s">
        <v>16662</v>
      </c>
      <c r="B4020" s="108" t="s">
        <v>967</v>
      </c>
      <c r="C4020" s="108" t="s">
        <v>16378</v>
      </c>
      <c r="D4020" s="108" t="s">
        <v>1880</v>
      </c>
      <c r="E4020" s="108" t="s">
        <v>970</v>
      </c>
      <c r="F4020" s="108" t="s">
        <v>16663</v>
      </c>
      <c r="G4020" s="108" t="s">
        <v>16664</v>
      </c>
      <c r="H4020" s="108" t="s">
        <v>16441</v>
      </c>
    </row>
    <row r="4021" spans="1:8" x14ac:dyDescent="0.3">
      <c r="A4021" s="108" t="s">
        <v>16665</v>
      </c>
      <c r="B4021" s="108" t="s">
        <v>967</v>
      </c>
      <c r="C4021" s="108" t="s">
        <v>16378</v>
      </c>
      <c r="D4021" s="108" t="s">
        <v>1880</v>
      </c>
      <c r="E4021" s="108" t="s">
        <v>970</v>
      </c>
      <c r="F4021" s="108" t="s">
        <v>16666</v>
      </c>
      <c r="G4021" s="108" t="s">
        <v>16667</v>
      </c>
      <c r="H4021" s="108" t="s">
        <v>16668</v>
      </c>
    </row>
    <row r="4022" spans="1:8" x14ac:dyDescent="0.3">
      <c r="A4022" s="108" t="s">
        <v>16669</v>
      </c>
      <c r="B4022" s="108" t="s">
        <v>967</v>
      </c>
      <c r="C4022" s="108" t="s">
        <v>16378</v>
      </c>
      <c r="D4022" s="108" t="s">
        <v>1880</v>
      </c>
      <c r="E4022" s="108" t="s">
        <v>970</v>
      </c>
      <c r="F4022" s="108" t="s">
        <v>16670</v>
      </c>
      <c r="G4022" s="108" t="s">
        <v>16671</v>
      </c>
      <c r="H4022" s="108" t="s">
        <v>16456</v>
      </c>
    </row>
    <row r="4023" spans="1:8" x14ac:dyDescent="0.3">
      <c r="A4023" s="108" t="s">
        <v>16672</v>
      </c>
      <c r="B4023" s="108" t="s">
        <v>967</v>
      </c>
      <c r="C4023" s="108" t="s">
        <v>16378</v>
      </c>
      <c r="D4023" s="108" t="s">
        <v>1880</v>
      </c>
      <c r="E4023" s="108" t="s">
        <v>970</v>
      </c>
      <c r="F4023" s="108" t="s">
        <v>16673</v>
      </c>
      <c r="G4023" s="108" t="s">
        <v>16674</v>
      </c>
      <c r="H4023" s="108" t="s">
        <v>16675</v>
      </c>
    </row>
    <row r="4024" spans="1:8" x14ac:dyDescent="0.3">
      <c r="A4024" s="108" t="s">
        <v>16676</v>
      </c>
      <c r="B4024" s="108" t="s">
        <v>967</v>
      </c>
      <c r="C4024" s="108" t="s">
        <v>16378</v>
      </c>
      <c r="D4024" s="108" t="s">
        <v>1880</v>
      </c>
      <c r="E4024" s="108" t="s">
        <v>970</v>
      </c>
      <c r="F4024" s="108" t="s">
        <v>16677</v>
      </c>
      <c r="G4024" s="108" t="s">
        <v>16678</v>
      </c>
      <c r="H4024" s="108" t="s">
        <v>16679</v>
      </c>
    </row>
    <row r="4025" spans="1:8" x14ac:dyDescent="0.3">
      <c r="A4025" s="108" t="s">
        <v>16680</v>
      </c>
      <c r="B4025" s="108" t="s">
        <v>967</v>
      </c>
      <c r="C4025" s="108" t="s">
        <v>16378</v>
      </c>
      <c r="D4025" s="108" t="s">
        <v>1880</v>
      </c>
      <c r="E4025" s="108" t="s">
        <v>970</v>
      </c>
      <c r="F4025" s="108" t="s">
        <v>16681</v>
      </c>
      <c r="G4025" s="108" t="s">
        <v>16682</v>
      </c>
      <c r="H4025" s="108" t="s">
        <v>16479</v>
      </c>
    </row>
    <row r="4026" spans="1:8" x14ac:dyDescent="0.3">
      <c r="A4026" s="108" t="s">
        <v>16683</v>
      </c>
      <c r="B4026" s="108" t="s">
        <v>967</v>
      </c>
      <c r="C4026" s="108" t="s">
        <v>16378</v>
      </c>
      <c r="D4026" s="108" t="s">
        <v>1880</v>
      </c>
      <c r="E4026" s="108" t="s">
        <v>970</v>
      </c>
      <c r="F4026" s="108" t="s">
        <v>9186</v>
      </c>
      <c r="G4026" s="108" t="s">
        <v>16684</v>
      </c>
      <c r="H4026" s="108" t="s">
        <v>16685</v>
      </c>
    </row>
    <row r="4027" spans="1:8" x14ac:dyDescent="0.3">
      <c r="A4027" s="108" t="s">
        <v>16686</v>
      </c>
      <c r="B4027" s="108" t="s">
        <v>967</v>
      </c>
      <c r="C4027" s="108" t="s">
        <v>16378</v>
      </c>
      <c r="D4027" s="108" t="s">
        <v>1880</v>
      </c>
      <c r="E4027" s="108" t="s">
        <v>970</v>
      </c>
      <c r="F4027" s="108" t="s">
        <v>16687</v>
      </c>
      <c r="G4027" s="108" t="s">
        <v>16688</v>
      </c>
      <c r="H4027" s="108" t="s">
        <v>16689</v>
      </c>
    </row>
    <row r="4028" spans="1:8" x14ac:dyDescent="0.3">
      <c r="A4028" s="108" t="s">
        <v>16690</v>
      </c>
      <c r="B4028" s="108" t="s">
        <v>967</v>
      </c>
      <c r="C4028" s="108" t="s">
        <v>16378</v>
      </c>
      <c r="D4028" s="108" t="s">
        <v>1880</v>
      </c>
      <c r="E4028" s="108" t="s">
        <v>970</v>
      </c>
      <c r="F4028" s="108" t="s">
        <v>16691</v>
      </c>
      <c r="G4028" s="108" t="s">
        <v>16692</v>
      </c>
      <c r="H4028" s="108" t="s">
        <v>16693</v>
      </c>
    </row>
    <row r="4029" spans="1:8" x14ac:dyDescent="0.3">
      <c r="A4029" s="108" t="s">
        <v>16694</v>
      </c>
      <c r="B4029" s="108" t="s">
        <v>967</v>
      </c>
      <c r="C4029" s="108" t="s">
        <v>16378</v>
      </c>
      <c r="D4029" s="108" t="s">
        <v>1880</v>
      </c>
      <c r="E4029" s="108" t="s">
        <v>970</v>
      </c>
      <c r="F4029" s="108" t="s">
        <v>16695</v>
      </c>
      <c r="G4029" s="108" t="s">
        <v>16696</v>
      </c>
      <c r="H4029" s="108" t="s">
        <v>16697</v>
      </c>
    </row>
    <row r="4030" spans="1:8" x14ac:dyDescent="0.3">
      <c r="A4030" s="108" t="s">
        <v>16698</v>
      </c>
      <c r="B4030" s="108" t="s">
        <v>967</v>
      </c>
      <c r="C4030" s="108" t="s">
        <v>16378</v>
      </c>
      <c r="D4030" s="108" t="s">
        <v>1880</v>
      </c>
      <c r="E4030" s="108" t="s">
        <v>970</v>
      </c>
      <c r="F4030" s="108" t="s">
        <v>16699</v>
      </c>
      <c r="G4030" s="108" t="s">
        <v>16700</v>
      </c>
      <c r="H4030" s="108" t="s">
        <v>16483</v>
      </c>
    </row>
    <row r="4031" spans="1:8" x14ac:dyDescent="0.3">
      <c r="A4031" s="108" t="s">
        <v>16701</v>
      </c>
      <c r="B4031" s="108" t="s">
        <v>967</v>
      </c>
      <c r="C4031" s="108" t="s">
        <v>16378</v>
      </c>
      <c r="D4031" s="108" t="s">
        <v>1880</v>
      </c>
      <c r="E4031" s="108" t="s">
        <v>970</v>
      </c>
      <c r="F4031" s="108" t="s">
        <v>16702</v>
      </c>
      <c r="G4031" s="108" t="s">
        <v>16703</v>
      </c>
      <c r="H4031" s="108" t="s">
        <v>16704</v>
      </c>
    </row>
    <row r="4032" spans="1:8" x14ac:dyDescent="0.3">
      <c r="A4032" s="108" t="s">
        <v>16705</v>
      </c>
      <c r="B4032" s="108" t="s">
        <v>967</v>
      </c>
      <c r="C4032" s="108" t="s">
        <v>16378</v>
      </c>
      <c r="D4032" s="108" t="s">
        <v>1880</v>
      </c>
      <c r="E4032" s="108" t="s">
        <v>970</v>
      </c>
      <c r="F4032" s="108" t="s">
        <v>16706</v>
      </c>
      <c r="G4032" s="108" t="s">
        <v>16707</v>
      </c>
      <c r="H4032" s="108" t="s">
        <v>16708</v>
      </c>
    </row>
    <row r="4033" spans="1:8" x14ac:dyDescent="0.3">
      <c r="A4033" s="108" t="s">
        <v>16709</v>
      </c>
      <c r="B4033" s="108" t="s">
        <v>967</v>
      </c>
      <c r="C4033" s="108" t="s">
        <v>16378</v>
      </c>
      <c r="D4033" s="108" t="s">
        <v>1880</v>
      </c>
      <c r="E4033" s="108" t="s">
        <v>970</v>
      </c>
      <c r="F4033" s="108" t="s">
        <v>16710</v>
      </c>
      <c r="G4033" s="108" t="s">
        <v>16711</v>
      </c>
      <c r="H4033" s="108" t="s">
        <v>16712</v>
      </c>
    </row>
    <row r="4034" spans="1:8" x14ac:dyDescent="0.3">
      <c r="A4034" s="108" t="s">
        <v>16713</v>
      </c>
      <c r="B4034" s="108" t="s">
        <v>967</v>
      </c>
      <c r="C4034" s="108" t="s">
        <v>16378</v>
      </c>
      <c r="D4034" s="108" t="s">
        <v>1880</v>
      </c>
      <c r="E4034" s="108" t="s">
        <v>970</v>
      </c>
      <c r="F4034" s="108" t="s">
        <v>16714</v>
      </c>
      <c r="G4034" s="108" t="s">
        <v>16715</v>
      </c>
      <c r="H4034" s="108" t="s">
        <v>16716</v>
      </c>
    </row>
    <row r="4035" spans="1:8" x14ac:dyDescent="0.3">
      <c r="A4035" s="108" t="s">
        <v>16717</v>
      </c>
      <c r="B4035" s="108" t="s">
        <v>967</v>
      </c>
      <c r="C4035" s="108" t="s">
        <v>16378</v>
      </c>
      <c r="D4035" s="108" t="s">
        <v>1880</v>
      </c>
      <c r="E4035" s="108" t="s">
        <v>970</v>
      </c>
      <c r="F4035" s="108" t="s">
        <v>16718</v>
      </c>
      <c r="G4035" s="108" t="s">
        <v>16719</v>
      </c>
      <c r="H4035" s="108" t="s">
        <v>16720</v>
      </c>
    </row>
    <row r="4036" spans="1:8" x14ac:dyDescent="0.3">
      <c r="A4036" s="108" t="s">
        <v>16721</v>
      </c>
      <c r="B4036" s="108" t="s">
        <v>967</v>
      </c>
      <c r="C4036" s="108" t="s">
        <v>16378</v>
      </c>
      <c r="D4036" s="108" t="s">
        <v>1880</v>
      </c>
      <c r="E4036" s="108" t="s">
        <v>970</v>
      </c>
      <c r="F4036" s="108" t="s">
        <v>16722</v>
      </c>
      <c r="G4036" s="108" t="s">
        <v>16723</v>
      </c>
      <c r="H4036" s="108" t="s">
        <v>16724</v>
      </c>
    </row>
    <row r="4037" spans="1:8" x14ac:dyDescent="0.3">
      <c r="A4037" s="108" t="s">
        <v>16725</v>
      </c>
      <c r="B4037" s="108" t="s">
        <v>967</v>
      </c>
      <c r="C4037" s="108" t="s">
        <v>16378</v>
      </c>
      <c r="D4037" s="108" t="s">
        <v>1880</v>
      </c>
      <c r="E4037" s="108" t="s">
        <v>2445</v>
      </c>
      <c r="F4037" s="108" t="s">
        <v>16643</v>
      </c>
      <c r="G4037" s="108" t="s">
        <v>16726</v>
      </c>
      <c r="H4037" s="108" t="s">
        <v>16727</v>
      </c>
    </row>
    <row r="4038" spans="1:8" x14ac:dyDescent="0.3">
      <c r="A4038" s="108" t="s">
        <v>16728</v>
      </c>
      <c r="B4038" s="108" t="s">
        <v>967</v>
      </c>
      <c r="C4038" s="108" t="s">
        <v>16729</v>
      </c>
      <c r="D4038" s="108" t="s">
        <v>5207</v>
      </c>
      <c r="E4038" s="108" t="s">
        <v>970</v>
      </c>
      <c r="F4038" s="108" t="s">
        <v>16730</v>
      </c>
      <c r="G4038" s="108" t="s">
        <v>16731</v>
      </c>
      <c r="H4038" s="108" t="s">
        <v>16732</v>
      </c>
    </row>
    <row r="4039" spans="1:8" x14ac:dyDescent="0.3">
      <c r="A4039" s="108" t="s">
        <v>16733</v>
      </c>
      <c r="B4039" s="108" t="s">
        <v>967</v>
      </c>
      <c r="C4039" s="108" t="s">
        <v>16729</v>
      </c>
      <c r="D4039" s="108" t="s">
        <v>5207</v>
      </c>
      <c r="E4039" s="108" t="s">
        <v>970</v>
      </c>
      <c r="F4039" s="108" t="s">
        <v>16734</v>
      </c>
      <c r="G4039" s="108" t="s">
        <v>16735</v>
      </c>
      <c r="H4039" s="108" t="s">
        <v>16736</v>
      </c>
    </row>
    <row r="4040" spans="1:8" x14ac:dyDescent="0.3">
      <c r="A4040" s="108" t="s">
        <v>16737</v>
      </c>
      <c r="B4040" s="108" t="s">
        <v>967</v>
      </c>
      <c r="C4040" s="108" t="s">
        <v>16729</v>
      </c>
      <c r="D4040" s="108" t="s">
        <v>969</v>
      </c>
      <c r="E4040" s="108" t="s">
        <v>970</v>
      </c>
      <c r="F4040" s="108" t="s">
        <v>16738</v>
      </c>
      <c r="G4040" s="108" t="s">
        <v>16739</v>
      </c>
      <c r="H4040" s="108" t="s">
        <v>16740</v>
      </c>
    </row>
    <row r="4041" spans="1:8" x14ac:dyDescent="0.3">
      <c r="A4041" s="108" t="s">
        <v>16741</v>
      </c>
      <c r="B4041" s="108" t="s">
        <v>967</v>
      </c>
      <c r="C4041" s="108" t="s">
        <v>16729</v>
      </c>
      <c r="D4041" s="108" t="s">
        <v>969</v>
      </c>
      <c r="E4041" s="108" t="s">
        <v>970</v>
      </c>
      <c r="F4041" s="108" t="s">
        <v>16742</v>
      </c>
      <c r="G4041" s="108" t="s">
        <v>16743</v>
      </c>
      <c r="H4041" s="108" t="s">
        <v>16744</v>
      </c>
    </row>
    <row r="4042" spans="1:8" x14ac:dyDescent="0.3">
      <c r="A4042" s="108" t="s">
        <v>16745</v>
      </c>
      <c r="B4042" s="108" t="s">
        <v>967</v>
      </c>
      <c r="C4042" s="108" t="s">
        <v>16729</v>
      </c>
      <c r="D4042" s="108" t="s">
        <v>969</v>
      </c>
      <c r="E4042" s="108" t="s">
        <v>970</v>
      </c>
      <c r="F4042" s="108" t="s">
        <v>16746</v>
      </c>
      <c r="G4042" s="108" t="s">
        <v>16747</v>
      </c>
      <c r="H4042" s="108" t="s">
        <v>16748</v>
      </c>
    </row>
    <row r="4043" spans="1:8" x14ac:dyDescent="0.3">
      <c r="A4043" s="108" t="s">
        <v>16749</v>
      </c>
      <c r="B4043" s="108" t="s">
        <v>967</v>
      </c>
      <c r="C4043" s="108" t="s">
        <v>16729</v>
      </c>
      <c r="D4043" s="108" t="s">
        <v>969</v>
      </c>
      <c r="E4043" s="108" t="s">
        <v>970</v>
      </c>
      <c r="F4043" s="108" t="s">
        <v>16750</v>
      </c>
      <c r="G4043" s="108" t="s">
        <v>16751</v>
      </c>
      <c r="H4043" s="108" t="s">
        <v>16752</v>
      </c>
    </row>
    <row r="4044" spans="1:8" x14ac:dyDescent="0.3">
      <c r="A4044" s="108" t="s">
        <v>16753</v>
      </c>
      <c r="B4044" s="108" t="s">
        <v>967</v>
      </c>
      <c r="C4044" s="108" t="s">
        <v>16729</v>
      </c>
      <c r="D4044" s="108" t="s">
        <v>969</v>
      </c>
      <c r="E4044" s="108" t="s">
        <v>970</v>
      </c>
      <c r="F4044" s="108" t="s">
        <v>16754</v>
      </c>
      <c r="G4044" s="108" t="s">
        <v>16755</v>
      </c>
      <c r="H4044" s="108" t="s">
        <v>16756</v>
      </c>
    </row>
    <row r="4045" spans="1:8" x14ac:dyDescent="0.3">
      <c r="A4045" s="108" t="s">
        <v>16757</v>
      </c>
      <c r="B4045" s="108" t="s">
        <v>967</v>
      </c>
      <c r="C4045" s="108" t="s">
        <v>16729</v>
      </c>
      <c r="D4045" s="108" t="s">
        <v>969</v>
      </c>
      <c r="E4045" s="108" t="s">
        <v>970</v>
      </c>
      <c r="F4045" s="108" t="s">
        <v>16758</v>
      </c>
      <c r="G4045" s="108" t="s">
        <v>16759</v>
      </c>
      <c r="H4045" s="108" t="s">
        <v>16760</v>
      </c>
    </row>
    <row r="4046" spans="1:8" x14ac:dyDescent="0.3">
      <c r="A4046" s="108" t="s">
        <v>16761</v>
      </c>
      <c r="B4046" s="108" t="s">
        <v>967</v>
      </c>
      <c r="C4046" s="108" t="s">
        <v>16729</v>
      </c>
      <c r="D4046" s="108" t="s">
        <v>969</v>
      </c>
      <c r="E4046" s="108" t="s">
        <v>970</v>
      </c>
      <c r="F4046" s="108" t="s">
        <v>16762</v>
      </c>
      <c r="G4046" s="108" t="s">
        <v>16763</v>
      </c>
      <c r="H4046" s="108" t="s">
        <v>16764</v>
      </c>
    </row>
    <row r="4047" spans="1:8" x14ac:dyDescent="0.3">
      <c r="A4047" s="108" t="s">
        <v>16765</v>
      </c>
      <c r="B4047" s="108" t="s">
        <v>967</v>
      </c>
      <c r="C4047" s="108" t="s">
        <v>16729</v>
      </c>
      <c r="D4047" s="108" t="s">
        <v>969</v>
      </c>
      <c r="E4047" s="108" t="s">
        <v>970</v>
      </c>
      <c r="F4047" s="108" t="s">
        <v>16766</v>
      </c>
      <c r="G4047" s="108" t="s">
        <v>16767</v>
      </c>
      <c r="H4047" s="108" t="s">
        <v>16768</v>
      </c>
    </row>
    <row r="4048" spans="1:8" x14ac:dyDescent="0.3">
      <c r="A4048" s="108" t="s">
        <v>16769</v>
      </c>
      <c r="B4048" s="108" t="s">
        <v>967</v>
      </c>
      <c r="C4048" s="108" t="s">
        <v>16729</v>
      </c>
      <c r="D4048" s="108" t="s">
        <v>969</v>
      </c>
      <c r="E4048" s="108" t="s">
        <v>1123</v>
      </c>
      <c r="F4048" s="108" t="s">
        <v>16770</v>
      </c>
      <c r="G4048" s="108" t="s">
        <v>16771</v>
      </c>
      <c r="H4048" s="108" t="s">
        <v>16772</v>
      </c>
    </row>
    <row r="4049" spans="1:8" x14ac:dyDescent="0.3">
      <c r="A4049" s="108" t="s">
        <v>16773</v>
      </c>
      <c r="B4049" s="108" t="s">
        <v>967</v>
      </c>
      <c r="C4049" s="108" t="s">
        <v>16729</v>
      </c>
      <c r="D4049" s="108" t="s">
        <v>969</v>
      </c>
      <c r="E4049" s="108" t="s">
        <v>970</v>
      </c>
      <c r="F4049" s="108" t="s">
        <v>16774</v>
      </c>
      <c r="G4049" s="108" t="s">
        <v>16775</v>
      </c>
      <c r="H4049" s="108" t="s">
        <v>16776</v>
      </c>
    </row>
    <row r="4050" spans="1:8" x14ac:dyDescent="0.3">
      <c r="A4050" s="108" t="s">
        <v>16777</v>
      </c>
      <c r="B4050" s="108" t="s">
        <v>967</v>
      </c>
      <c r="C4050" s="108" t="s">
        <v>16729</v>
      </c>
      <c r="D4050" s="108" t="s">
        <v>969</v>
      </c>
      <c r="E4050" s="108" t="s">
        <v>970</v>
      </c>
      <c r="F4050" s="108" t="s">
        <v>16778</v>
      </c>
      <c r="G4050" s="108" t="s">
        <v>16779</v>
      </c>
      <c r="H4050" s="108" t="s">
        <v>16780</v>
      </c>
    </row>
    <row r="4051" spans="1:8" x14ac:dyDescent="0.3">
      <c r="A4051" s="108" t="s">
        <v>16781</v>
      </c>
      <c r="B4051" s="108" t="s">
        <v>967</v>
      </c>
      <c r="C4051" s="108" t="s">
        <v>16729</v>
      </c>
      <c r="D4051" s="108" t="s">
        <v>969</v>
      </c>
      <c r="E4051" s="108" t="s">
        <v>970</v>
      </c>
      <c r="F4051" s="108" t="s">
        <v>16782</v>
      </c>
      <c r="G4051" s="108" t="s">
        <v>16783</v>
      </c>
      <c r="H4051" s="108" t="s">
        <v>16784</v>
      </c>
    </row>
    <row r="4052" spans="1:8" x14ac:dyDescent="0.3">
      <c r="A4052" s="108" t="s">
        <v>16785</v>
      </c>
      <c r="B4052" s="108" t="s">
        <v>967</v>
      </c>
      <c r="C4052" s="108" t="s">
        <v>16729</v>
      </c>
      <c r="D4052" s="108" t="s">
        <v>969</v>
      </c>
      <c r="E4052" s="108" t="s">
        <v>970</v>
      </c>
      <c r="F4052" s="108" t="s">
        <v>16786</v>
      </c>
      <c r="G4052" s="108" t="s">
        <v>16787</v>
      </c>
      <c r="H4052" s="108" t="s">
        <v>16788</v>
      </c>
    </row>
    <row r="4053" spans="1:8" x14ac:dyDescent="0.3">
      <c r="A4053" s="108" t="s">
        <v>16789</v>
      </c>
      <c r="B4053" s="108" t="s">
        <v>967</v>
      </c>
      <c r="C4053" s="108" t="s">
        <v>16729</v>
      </c>
      <c r="D4053" s="108" t="s">
        <v>969</v>
      </c>
      <c r="E4053" s="108" t="s">
        <v>970</v>
      </c>
      <c r="F4053" s="108" t="s">
        <v>16790</v>
      </c>
      <c r="G4053" s="108" t="s">
        <v>16791</v>
      </c>
      <c r="H4053" s="108" t="s">
        <v>16792</v>
      </c>
    </row>
    <row r="4054" spans="1:8" x14ac:dyDescent="0.3">
      <c r="A4054" s="108" t="s">
        <v>16793</v>
      </c>
      <c r="B4054" s="108" t="s">
        <v>967</v>
      </c>
      <c r="C4054" s="108" t="s">
        <v>16729</v>
      </c>
      <c r="D4054" s="108" t="s">
        <v>969</v>
      </c>
      <c r="E4054" s="108" t="s">
        <v>970</v>
      </c>
      <c r="F4054" s="108" t="s">
        <v>16794</v>
      </c>
      <c r="G4054" s="108" t="s">
        <v>16795</v>
      </c>
      <c r="H4054" s="108" t="s">
        <v>16796</v>
      </c>
    </row>
    <row r="4055" spans="1:8" x14ac:dyDescent="0.3">
      <c r="A4055" s="108" t="s">
        <v>16797</v>
      </c>
      <c r="B4055" s="108" t="s">
        <v>967</v>
      </c>
      <c r="C4055" s="108" t="s">
        <v>16729</v>
      </c>
      <c r="D4055" s="108" t="s">
        <v>969</v>
      </c>
      <c r="E4055" s="108" t="s">
        <v>970</v>
      </c>
      <c r="F4055" s="108" t="s">
        <v>16798</v>
      </c>
      <c r="G4055" s="108" t="s">
        <v>16799</v>
      </c>
      <c r="H4055" s="108" t="s">
        <v>16800</v>
      </c>
    </row>
    <row r="4056" spans="1:8" x14ac:dyDescent="0.3">
      <c r="A4056" s="108" t="s">
        <v>16801</v>
      </c>
      <c r="B4056" s="108" t="s">
        <v>967</v>
      </c>
      <c r="C4056" s="108" t="s">
        <v>16729</v>
      </c>
      <c r="D4056" s="108" t="s">
        <v>969</v>
      </c>
      <c r="E4056" s="108" t="s">
        <v>970</v>
      </c>
      <c r="F4056" s="108" t="s">
        <v>16802</v>
      </c>
      <c r="G4056" s="108" t="s">
        <v>16803</v>
      </c>
      <c r="H4056" s="108" t="s">
        <v>16804</v>
      </c>
    </row>
    <row r="4057" spans="1:8" x14ac:dyDescent="0.3">
      <c r="A4057" s="108" t="s">
        <v>16805</v>
      </c>
      <c r="B4057" s="108" t="s">
        <v>967</v>
      </c>
      <c r="C4057" s="108" t="s">
        <v>16729</v>
      </c>
      <c r="D4057" s="108" t="s">
        <v>969</v>
      </c>
      <c r="E4057" s="108" t="s">
        <v>970</v>
      </c>
      <c r="F4057" s="108" t="s">
        <v>16806</v>
      </c>
      <c r="G4057" s="108" t="s">
        <v>16807</v>
      </c>
      <c r="H4057" s="108" t="s">
        <v>16808</v>
      </c>
    </row>
    <row r="4058" spans="1:8" x14ac:dyDescent="0.3">
      <c r="A4058" s="108" t="s">
        <v>16809</v>
      </c>
      <c r="B4058" s="108" t="s">
        <v>967</v>
      </c>
      <c r="C4058" s="108" t="s">
        <v>16729</v>
      </c>
      <c r="D4058" s="108" t="s">
        <v>969</v>
      </c>
      <c r="E4058" s="108" t="s">
        <v>970</v>
      </c>
      <c r="F4058" s="108" t="s">
        <v>16810</v>
      </c>
      <c r="G4058" s="108" t="s">
        <v>16811</v>
      </c>
      <c r="H4058" s="108" t="s">
        <v>16812</v>
      </c>
    </row>
    <row r="4059" spans="1:8" x14ac:dyDescent="0.3">
      <c r="A4059" s="108" t="s">
        <v>16813</v>
      </c>
      <c r="B4059" s="108" t="s">
        <v>967</v>
      </c>
      <c r="C4059" s="108" t="s">
        <v>16729</v>
      </c>
      <c r="D4059" s="108" t="s">
        <v>969</v>
      </c>
      <c r="E4059" s="108" t="s">
        <v>970</v>
      </c>
      <c r="F4059" s="108" t="s">
        <v>16814</v>
      </c>
      <c r="G4059" s="108" t="s">
        <v>16815</v>
      </c>
      <c r="H4059" s="108" t="s">
        <v>16816</v>
      </c>
    </row>
    <row r="4060" spans="1:8" x14ac:dyDescent="0.3">
      <c r="A4060" s="108" t="s">
        <v>16817</v>
      </c>
      <c r="B4060" s="108" t="s">
        <v>967</v>
      </c>
      <c r="C4060" s="108" t="s">
        <v>16729</v>
      </c>
      <c r="D4060" s="108" t="s">
        <v>969</v>
      </c>
      <c r="E4060" s="108" t="s">
        <v>970</v>
      </c>
      <c r="F4060" s="108" t="s">
        <v>16818</v>
      </c>
      <c r="G4060" s="108" t="s">
        <v>16819</v>
      </c>
      <c r="H4060" s="108" t="s">
        <v>16820</v>
      </c>
    </row>
    <row r="4061" spans="1:8" x14ac:dyDescent="0.3">
      <c r="A4061" s="108" t="s">
        <v>16821</v>
      </c>
      <c r="B4061" s="108" t="s">
        <v>967</v>
      </c>
      <c r="C4061" s="108" t="s">
        <v>16729</v>
      </c>
      <c r="D4061" s="108" t="s">
        <v>969</v>
      </c>
      <c r="E4061" s="108" t="s">
        <v>970</v>
      </c>
      <c r="F4061" s="108" t="s">
        <v>16822</v>
      </c>
      <c r="G4061" s="108" t="s">
        <v>16823</v>
      </c>
      <c r="H4061" s="108" t="s">
        <v>16824</v>
      </c>
    </row>
    <row r="4062" spans="1:8" x14ac:dyDescent="0.3">
      <c r="A4062" s="108" t="s">
        <v>16825</v>
      </c>
      <c r="B4062" s="108" t="s">
        <v>967</v>
      </c>
      <c r="C4062" s="108" t="s">
        <v>16729</v>
      </c>
      <c r="D4062" s="108" t="s">
        <v>969</v>
      </c>
      <c r="E4062" s="108" t="s">
        <v>970</v>
      </c>
      <c r="F4062" s="108" t="s">
        <v>16826</v>
      </c>
      <c r="G4062" s="108" t="s">
        <v>16827</v>
      </c>
      <c r="H4062" s="108" t="s">
        <v>16828</v>
      </c>
    </row>
    <row r="4063" spans="1:8" x14ac:dyDescent="0.3">
      <c r="A4063" s="108" t="s">
        <v>16829</v>
      </c>
      <c r="B4063" s="108" t="s">
        <v>967</v>
      </c>
      <c r="C4063" s="108" t="s">
        <v>16729</v>
      </c>
      <c r="D4063" s="108" t="s">
        <v>969</v>
      </c>
      <c r="E4063" s="108" t="s">
        <v>970</v>
      </c>
      <c r="F4063" s="108" t="s">
        <v>16830</v>
      </c>
      <c r="G4063" s="108" t="s">
        <v>16831</v>
      </c>
      <c r="H4063" s="108" t="s">
        <v>16832</v>
      </c>
    </row>
    <row r="4064" spans="1:8" x14ac:dyDescent="0.3">
      <c r="A4064" s="108" t="s">
        <v>16833</v>
      </c>
      <c r="B4064" s="108" t="s">
        <v>967</v>
      </c>
      <c r="C4064" s="108" t="s">
        <v>16729</v>
      </c>
      <c r="D4064" s="108" t="s">
        <v>969</v>
      </c>
      <c r="E4064" s="108" t="s">
        <v>970</v>
      </c>
      <c r="F4064" s="108" t="s">
        <v>16834</v>
      </c>
      <c r="G4064" s="108" t="s">
        <v>16835</v>
      </c>
      <c r="H4064" s="108" t="s">
        <v>16836</v>
      </c>
    </row>
    <row r="4065" spans="1:8" x14ac:dyDescent="0.3">
      <c r="A4065" s="108" t="s">
        <v>16837</v>
      </c>
      <c r="B4065" s="108" t="s">
        <v>967</v>
      </c>
      <c r="C4065" s="108" t="s">
        <v>16729</v>
      </c>
      <c r="D4065" s="108" t="s">
        <v>969</v>
      </c>
      <c r="E4065" s="108" t="s">
        <v>970</v>
      </c>
      <c r="F4065" s="108" t="s">
        <v>16838</v>
      </c>
      <c r="G4065" s="108" t="s">
        <v>16839</v>
      </c>
      <c r="H4065" s="108" t="s">
        <v>16840</v>
      </c>
    </row>
    <row r="4066" spans="1:8" x14ac:dyDescent="0.3">
      <c r="A4066" s="108" t="s">
        <v>16841</v>
      </c>
      <c r="B4066" s="108" t="s">
        <v>967</v>
      </c>
      <c r="C4066" s="108" t="s">
        <v>16729</v>
      </c>
      <c r="D4066" s="108" t="s">
        <v>969</v>
      </c>
      <c r="E4066" s="108" t="s">
        <v>970</v>
      </c>
      <c r="F4066" s="108" t="s">
        <v>16842</v>
      </c>
      <c r="G4066" s="108" t="s">
        <v>16843</v>
      </c>
      <c r="H4066" s="108" t="s">
        <v>16844</v>
      </c>
    </row>
    <row r="4067" spans="1:8" x14ac:dyDescent="0.3">
      <c r="A4067" s="108" t="s">
        <v>16845</v>
      </c>
      <c r="B4067" s="108" t="s">
        <v>967</v>
      </c>
      <c r="C4067" s="108" t="s">
        <v>16729</v>
      </c>
      <c r="D4067" s="108" t="s">
        <v>969</v>
      </c>
      <c r="E4067" s="108" t="s">
        <v>2445</v>
      </c>
      <c r="F4067" s="108" t="s">
        <v>16846</v>
      </c>
      <c r="G4067" s="108" t="s">
        <v>16847</v>
      </c>
      <c r="H4067" s="108" t="s">
        <v>16848</v>
      </c>
    </row>
    <row r="4068" spans="1:8" x14ac:dyDescent="0.3">
      <c r="A4068" s="108" t="s">
        <v>16849</v>
      </c>
      <c r="B4068" s="108" t="s">
        <v>967</v>
      </c>
      <c r="C4068" s="108" t="s">
        <v>16729</v>
      </c>
      <c r="D4068" s="108" t="s">
        <v>969</v>
      </c>
      <c r="E4068" s="108" t="s">
        <v>970</v>
      </c>
      <c r="F4068" s="108" t="s">
        <v>16850</v>
      </c>
      <c r="G4068" s="108" t="s">
        <v>16851</v>
      </c>
      <c r="H4068" s="108" t="s">
        <v>16852</v>
      </c>
    </row>
    <row r="4069" spans="1:8" x14ac:dyDescent="0.3">
      <c r="A4069" s="108" t="s">
        <v>16853</v>
      </c>
      <c r="B4069" s="108" t="s">
        <v>967</v>
      </c>
      <c r="C4069" s="108" t="s">
        <v>16729</v>
      </c>
      <c r="D4069" s="108" t="s">
        <v>969</v>
      </c>
      <c r="E4069" s="108" t="s">
        <v>970</v>
      </c>
      <c r="F4069" s="108" t="s">
        <v>16854</v>
      </c>
      <c r="G4069" s="108" t="s">
        <v>16855</v>
      </c>
      <c r="H4069" s="108" t="s">
        <v>16856</v>
      </c>
    </row>
    <row r="4070" spans="1:8" x14ac:dyDescent="0.3">
      <c r="A4070" s="108" t="s">
        <v>16857</v>
      </c>
      <c r="B4070" s="108" t="s">
        <v>967</v>
      </c>
      <c r="C4070" s="108" t="s">
        <v>16729</v>
      </c>
      <c r="D4070" s="108" t="s">
        <v>969</v>
      </c>
      <c r="E4070" s="108" t="s">
        <v>970</v>
      </c>
      <c r="F4070" s="108" t="s">
        <v>16858</v>
      </c>
      <c r="G4070" s="108" t="s">
        <v>16859</v>
      </c>
      <c r="H4070" s="108" t="s">
        <v>16860</v>
      </c>
    </row>
    <row r="4071" spans="1:8" x14ac:dyDescent="0.3">
      <c r="A4071" s="108" t="s">
        <v>16861</v>
      </c>
      <c r="B4071" s="108" t="s">
        <v>967</v>
      </c>
      <c r="C4071" s="108" t="s">
        <v>16729</v>
      </c>
      <c r="D4071" s="108" t="s">
        <v>969</v>
      </c>
      <c r="E4071" s="108" t="s">
        <v>970</v>
      </c>
      <c r="F4071" s="108" t="s">
        <v>16862</v>
      </c>
      <c r="G4071" s="108" t="s">
        <v>16863</v>
      </c>
      <c r="H4071" s="108" t="s">
        <v>16864</v>
      </c>
    </row>
    <row r="4072" spans="1:8" x14ac:dyDescent="0.3">
      <c r="A4072" s="108" t="s">
        <v>16865</v>
      </c>
      <c r="B4072" s="108" t="s">
        <v>967</v>
      </c>
      <c r="C4072" s="108" t="s">
        <v>16729</v>
      </c>
      <c r="D4072" s="108" t="s">
        <v>969</v>
      </c>
      <c r="E4072" s="108" t="s">
        <v>970</v>
      </c>
      <c r="F4072" s="108" t="s">
        <v>16866</v>
      </c>
      <c r="G4072" s="108" t="s">
        <v>16867</v>
      </c>
      <c r="H4072" s="108" t="s">
        <v>16868</v>
      </c>
    </row>
    <row r="4073" spans="1:8" x14ac:dyDescent="0.3">
      <c r="A4073" s="108" t="s">
        <v>16869</v>
      </c>
      <c r="B4073" s="108" t="s">
        <v>967</v>
      </c>
      <c r="C4073" s="108" t="s">
        <v>16729</v>
      </c>
      <c r="D4073" s="108" t="s">
        <v>969</v>
      </c>
      <c r="E4073" s="108" t="s">
        <v>970</v>
      </c>
      <c r="F4073" s="108" t="s">
        <v>16870</v>
      </c>
      <c r="G4073" s="108" t="s">
        <v>16871</v>
      </c>
      <c r="H4073" s="108" t="s">
        <v>16872</v>
      </c>
    </row>
    <row r="4074" spans="1:8" x14ac:dyDescent="0.3">
      <c r="A4074" s="108" t="s">
        <v>16873</v>
      </c>
      <c r="B4074" s="108" t="s">
        <v>967</v>
      </c>
      <c r="C4074" s="108" t="s">
        <v>16729</v>
      </c>
      <c r="D4074" s="108" t="s">
        <v>969</v>
      </c>
      <c r="E4074" s="108" t="s">
        <v>970</v>
      </c>
      <c r="F4074" s="108" t="s">
        <v>16874</v>
      </c>
      <c r="G4074" s="108" t="s">
        <v>16875</v>
      </c>
      <c r="H4074" s="108" t="s">
        <v>16876</v>
      </c>
    </row>
    <row r="4075" spans="1:8" x14ac:dyDescent="0.3">
      <c r="A4075" s="108" t="s">
        <v>16877</v>
      </c>
      <c r="B4075" s="108" t="s">
        <v>967</v>
      </c>
      <c r="C4075" s="108" t="s">
        <v>16729</v>
      </c>
      <c r="D4075" s="108" t="s">
        <v>969</v>
      </c>
      <c r="E4075" s="108" t="s">
        <v>970</v>
      </c>
      <c r="F4075" s="108" t="s">
        <v>16878</v>
      </c>
      <c r="G4075" s="108" t="s">
        <v>16879</v>
      </c>
      <c r="H4075" s="108" t="s">
        <v>16880</v>
      </c>
    </row>
    <row r="4076" spans="1:8" x14ac:dyDescent="0.3">
      <c r="A4076" s="108" t="s">
        <v>16881</v>
      </c>
      <c r="B4076" s="108" t="s">
        <v>967</v>
      </c>
      <c r="C4076" s="108" t="s">
        <v>16729</v>
      </c>
      <c r="D4076" s="108" t="s">
        <v>969</v>
      </c>
      <c r="E4076" s="108" t="s">
        <v>970</v>
      </c>
      <c r="F4076" s="108" t="s">
        <v>16882</v>
      </c>
      <c r="G4076" s="108" t="s">
        <v>16883</v>
      </c>
      <c r="H4076" s="108" t="s">
        <v>16884</v>
      </c>
    </row>
    <row r="4077" spans="1:8" x14ac:dyDescent="0.3">
      <c r="A4077" s="108" t="s">
        <v>16885</v>
      </c>
      <c r="B4077" s="108" t="s">
        <v>967</v>
      </c>
      <c r="C4077" s="108" t="s">
        <v>16729</v>
      </c>
      <c r="D4077" s="108" t="s">
        <v>969</v>
      </c>
      <c r="E4077" s="108" t="s">
        <v>970</v>
      </c>
      <c r="F4077" s="108" t="s">
        <v>16886</v>
      </c>
      <c r="G4077" s="108" t="s">
        <v>16887</v>
      </c>
      <c r="H4077" s="108" t="s">
        <v>16888</v>
      </c>
    </row>
    <row r="4078" spans="1:8" x14ac:dyDescent="0.3">
      <c r="A4078" s="108" t="s">
        <v>16889</v>
      </c>
      <c r="B4078" s="108" t="s">
        <v>967</v>
      </c>
      <c r="C4078" s="108" t="s">
        <v>16729</v>
      </c>
      <c r="D4078" s="108" t="s">
        <v>969</v>
      </c>
      <c r="E4078" s="108" t="s">
        <v>970</v>
      </c>
      <c r="F4078" s="108" t="s">
        <v>16890</v>
      </c>
      <c r="G4078" s="108" t="s">
        <v>16891</v>
      </c>
      <c r="H4078" s="108" t="s">
        <v>16892</v>
      </c>
    </row>
    <row r="4079" spans="1:8" x14ac:dyDescent="0.3">
      <c r="A4079" s="108" t="s">
        <v>16893</v>
      </c>
      <c r="B4079" s="108" t="s">
        <v>967</v>
      </c>
      <c r="C4079" s="108" t="s">
        <v>16729</v>
      </c>
      <c r="D4079" s="108" t="s">
        <v>969</v>
      </c>
      <c r="E4079" s="108" t="s">
        <v>970</v>
      </c>
      <c r="F4079" s="108" t="s">
        <v>16894</v>
      </c>
      <c r="G4079" s="108" t="s">
        <v>16895</v>
      </c>
      <c r="H4079" s="108" t="s">
        <v>16896</v>
      </c>
    </row>
    <row r="4080" spans="1:8" x14ac:dyDescent="0.3">
      <c r="A4080" s="108" t="s">
        <v>16897</v>
      </c>
      <c r="B4080" s="108" t="s">
        <v>967</v>
      </c>
      <c r="C4080" s="108" t="s">
        <v>16729</v>
      </c>
      <c r="D4080" s="108" t="s">
        <v>969</v>
      </c>
      <c r="E4080" s="108" t="s">
        <v>970</v>
      </c>
      <c r="F4080" s="108" t="s">
        <v>16898</v>
      </c>
      <c r="G4080" s="108" t="s">
        <v>16899</v>
      </c>
      <c r="H4080" s="108" t="s">
        <v>16900</v>
      </c>
    </row>
    <row r="4081" spans="1:8" x14ac:dyDescent="0.3">
      <c r="A4081" s="108" t="s">
        <v>16901</v>
      </c>
      <c r="B4081" s="108" t="s">
        <v>967</v>
      </c>
      <c r="C4081" s="108" t="s">
        <v>16729</v>
      </c>
      <c r="D4081" s="108" t="s">
        <v>969</v>
      </c>
      <c r="E4081" s="108" t="s">
        <v>970</v>
      </c>
      <c r="F4081" s="108" t="s">
        <v>16902</v>
      </c>
      <c r="G4081" s="108" t="s">
        <v>16903</v>
      </c>
      <c r="H4081" s="108" t="s">
        <v>16904</v>
      </c>
    </row>
    <row r="4082" spans="1:8" x14ac:dyDescent="0.3">
      <c r="A4082" s="108" t="s">
        <v>16905</v>
      </c>
      <c r="B4082" s="108" t="s">
        <v>967</v>
      </c>
      <c r="C4082" s="108" t="s">
        <v>16729</v>
      </c>
      <c r="D4082" s="108" t="s">
        <v>969</v>
      </c>
      <c r="E4082" s="108" t="s">
        <v>970</v>
      </c>
      <c r="F4082" s="108" t="s">
        <v>16906</v>
      </c>
      <c r="G4082" s="108" t="s">
        <v>16907</v>
      </c>
      <c r="H4082" s="108" t="s">
        <v>16908</v>
      </c>
    </row>
    <row r="4083" spans="1:8" x14ac:dyDescent="0.3">
      <c r="A4083" s="108" t="s">
        <v>16909</v>
      </c>
      <c r="B4083" s="108" t="s">
        <v>967</v>
      </c>
      <c r="C4083" s="108" t="s">
        <v>16729</v>
      </c>
      <c r="D4083" s="108" t="s">
        <v>969</v>
      </c>
      <c r="E4083" s="108" t="s">
        <v>970</v>
      </c>
      <c r="F4083" s="108" t="s">
        <v>16910</v>
      </c>
      <c r="G4083" s="108" t="s">
        <v>16911</v>
      </c>
      <c r="H4083" s="108" t="s">
        <v>16912</v>
      </c>
    </row>
    <row r="4084" spans="1:8" x14ac:dyDescent="0.3">
      <c r="A4084" s="108" t="s">
        <v>16913</v>
      </c>
      <c r="B4084" s="108" t="s">
        <v>967</v>
      </c>
      <c r="C4084" s="108" t="s">
        <v>16729</v>
      </c>
      <c r="D4084" s="108" t="s">
        <v>969</v>
      </c>
      <c r="E4084" s="108" t="s">
        <v>970</v>
      </c>
      <c r="F4084" s="108" t="s">
        <v>16914</v>
      </c>
      <c r="G4084" s="108" t="s">
        <v>16915</v>
      </c>
      <c r="H4084" s="108" t="s">
        <v>16916</v>
      </c>
    </row>
    <row r="4085" spans="1:8" x14ac:dyDescent="0.3">
      <c r="A4085" s="108" t="s">
        <v>16917</v>
      </c>
      <c r="B4085" s="108" t="s">
        <v>967</v>
      </c>
      <c r="C4085" s="108" t="s">
        <v>16729</v>
      </c>
      <c r="D4085" s="108" t="s">
        <v>969</v>
      </c>
      <c r="E4085" s="108" t="s">
        <v>970</v>
      </c>
      <c r="F4085" s="108" t="s">
        <v>16918</v>
      </c>
      <c r="G4085" s="108" t="s">
        <v>16919</v>
      </c>
      <c r="H4085" s="108" t="s">
        <v>16920</v>
      </c>
    </row>
    <row r="4086" spans="1:8" x14ac:dyDescent="0.3">
      <c r="A4086" s="108" t="s">
        <v>16921</v>
      </c>
      <c r="B4086" s="108" t="s">
        <v>967</v>
      </c>
      <c r="C4086" s="108" t="s">
        <v>16729</v>
      </c>
      <c r="D4086" s="108" t="s">
        <v>969</v>
      </c>
      <c r="E4086" s="108" t="s">
        <v>970</v>
      </c>
      <c r="F4086" s="108" t="s">
        <v>16922</v>
      </c>
      <c r="G4086" s="108" t="s">
        <v>16923</v>
      </c>
      <c r="H4086" s="108" t="s">
        <v>16924</v>
      </c>
    </row>
    <row r="4087" spans="1:8" x14ac:dyDescent="0.3">
      <c r="A4087" s="108" t="s">
        <v>16925</v>
      </c>
      <c r="B4087" s="108" t="s">
        <v>967</v>
      </c>
      <c r="C4087" s="108" t="s">
        <v>16729</v>
      </c>
      <c r="D4087" s="108" t="s">
        <v>969</v>
      </c>
      <c r="E4087" s="108" t="s">
        <v>970</v>
      </c>
      <c r="F4087" s="108" t="s">
        <v>16926</v>
      </c>
      <c r="G4087" s="108" t="s">
        <v>16927</v>
      </c>
      <c r="H4087" s="108" t="s">
        <v>16928</v>
      </c>
    </row>
    <row r="4088" spans="1:8" x14ac:dyDescent="0.3">
      <c r="A4088" s="108" t="s">
        <v>16929</v>
      </c>
      <c r="B4088" s="108" t="s">
        <v>967</v>
      </c>
      <c r="C4088" s="108" t="s">
        <v>16729</v>
      </c>
      <c r="D4088" s="108" t="s">
        <v>969</v>
      </c>
      <c r="E4088" s="108" t="s">
        <v>970</v>
      </c>
      <c r="F4088" s="108" t="s">
        <v>16930</v>
      </c>
      <c r="G4088" s="108" t="s">
        <v>16931</v>
      </c>
      <c r="H4088" s="108" t="s">
        <v>16932</v>
      </c>
    </row>
    <row r="4089" spans="1:8" x14ac:dyDescent="0.3">
      <c r="A4089" s="108" t="s">
        <v>16933</v>
      </c>
      <c r="B4089" s="108" t="s">
        <v>967</v>
      </c>
      <c r="C4089" s="108" t="s">
        <v>16729</v>
      </c>
      <c r="D4089" s="108" t="s">
        <v>969</v>
      </c>
      <c r="E4089" s="108" t="s">
        <v>970</v>
      </c>
      <c r="F4089" s="108" t="s">
        <v>16934</v>
      </c>
      <c r="G4089" s="108" t="s">
        <v>16935</v>
      </c>
      <c r="H4089" s="108" t="s">
        <v>16936</v>
      </c>
    </row>
    <row r="4090" spans="1:8" x14ac:dyDescent="0.3">
      <c r="A4090" s="108" t="s">
        <v>16937</v>
      </c>
      <c r="B4090" s="108" t="s">
        <v>967</v>
      </c>
      <c r="C4090" s="108" t="s">
        <v>16729</v>
      </c>
      <c r="D4090" s="108" t="s">
        <v>969</v>
      </c>
      <c r="E4090" s="108" t="s">
        <v>970</v>
      </c>
      <c r="F4090" s="108" t="s">
        <v>16938</v>
      </c>
      <c r="G4090" s="108" t="s">
        <v>16939</v>
      </c>
      <c r="H4090" s="108" t="s">
        <v>16940</v>
      </c>
    </row>
    <row r="4091" spans="1:8" x14ac:dyDescent="0.3">
      <c r="A4091" s="108" t="s">
        <v>16941</v>
      </c>
      <c r="B4091" s="108" t="s">
        <v>967</v>
      </c>
      <c r="C4091" s="108" t="s">
        <v>16729</v>
      </c>
      <c r="D4091" s="108" t="s">
        <v>969</v>
      </c>
      <c r="E4091" s="108" t="s">
        <v>970</v>
      </c>
      <c r="F4091" s="108" t="s">
        <v>16942</v>
      </c>
      <c r="G4091" s="108" t="s">
        <v>16943</v>
      </c>
      <c r="H4091" s="108" t="s">
        <v>16944</v>
      </c>
    </row>
    <row r="4092" spans="1:8" x14ac:dyDescent="0.3">
      <c r="A4092" s="108" t="s">
        <v>16945</v>
      </c>
      <c r="B4092" s="108" t="s">
        <v>967</v>
      </c>
      <c r="C4092" s="108" t="s">
        <v>16729</v>
      </c>
      <c r="D4092" s="108" t="s">
        <v>969</v>
      </c>
      <c r="E4092" s="108" t="s">
        <v>1123</v>
      </c>
      <c r="F4092" s="108" t="s">
        <v>16946</v>
      </c>
      <c r="G4092" s="108" t="s">
        <v>16947</v>
      </c>
      <c r="H4092" s="108" t="s">
        <v>16948</v>
      </c>
    </row>
    <row r="4093" spans="1:8" x14ac:dyDescent="0.3">
      <c r="A4093" s="108" t="s">
        <v>16949</v>
      </c>
      <c r="B4093" s="108" t="s">
        <v>967</v>
      </c>
      <c r="C4093" s="108" t="s">
        <v>16729</v>
      </c>
      <c r="D4093" s="108" t="s">
        <v>969</v>
      </c>
      <c r="E4093" s="108" t="s">
        <v>970</v>
      </c>
      <c r="F4093" s="108" t="s">
        <v>16950</v>
      </c>
      <c r="G4093" s="108" t="s">
        <v>16951</v>
      </c>
      <c r="H4093" s="108" t="s">
        <v>16952</v>
      </c>
    </row>
    <row r="4094" spans="1:8" x14ac:dyDescent="0.3">
      <c r="A4094" s="108" t="s">
        <v>16953</v>
      </c>
      <c r="B4094" s="108" t="s">
        <v>967</v>
      </c>
      <c r="C4094" s="108" t="s">
        <v>16729</v>
      </c>
      <c r="D4094" s="108" t="s">
        <v>969</v>
      </c>
      <c r="E4094" s="108" t="s">
        <v>970</v>
      </c>
      <c r="F4094" s="108" t="s">
        <v>16954</v>
      </c>
      <c r="G4094" s="108" t="s">
        <v>16955</v>
      </c>
      <c r="H4094" s="108" t="s">
        <v>16956</v>
      </c>
    </row>
    <row r="4095" spans="1:8" x14ac:dyDescent="0.3">
      <c r="A4095" s="108" t="s">
        <v>16957</v>
      </c>
      <c r="B4095" s="108" t="s">
        <v>967</v>
      </c>
      <c r="C4095" s="108" t="s">
        <v>16729</v>
      </c>
      <c r="D4095" s="108" t="s">
        <v>969</v>
      </c>
      <c r="E4095" s="108" t="s">
        <v>970</v>
      </c>
      <c r="F4095" s="108" t="s">
        <v>16958</v>
      </c>
      <c r="G4095" s="108" t="s">
        <v>16959</v>
      </c>
      <c r="H4095" s="108" t="s">
        <v>16960</v>
      </c>
    </row>
    <row r="4096" spans="1:8" x14ac:dyDescent="0.3">
      <c r="A4096" s="108" t="s">
        <v>16961</v>
      </c>
      <c r="B4096" s="108" t="s">
        <v>967</v>
      </c>
      <c r="C4096" s="108" t="s">
        <v>16729</v>
      </c>
      <c r="D4096" s="108" t="s">
        <v>969</v>
      </c>
      <c r="E4096" s="108" t="s">
        <v>970</v>
      </c>
      <c r="F4096" s="108" t="s">
        <v>16962</v>
      </c>
      <c r="G4096" s="108" t="s">
        <v>16963</v>
      </c>
      <c r="H4096" s="108" t="s">
        <v>16964</v>
      </c>
    </row>
    <row r="4097" spans="1:8" x14ac:dyDescent="0.3">
      <c r="A4097" s="108" t="s">
        <v>16965</v>
      </c>
      <c r="B4097" s="108" t="s">
        <v>967</v>
      </c>
      <c r="C4097" s="108" t="s">
        <v>16729</v>
      </c>
      <c r="D4097" s="108" t="s">
        <v>969</v>
      </c>
      <c r="E4097" s="108" t="s">
        <v>970</v>
      </c>
      <c r="F4097" s="108" t="s">
        <v>16966</v>
      </c>
      <c r="G4097" s="108" t="s">
        <v>16967</v>
      </c>
      <c r="H4097" s="108" t="s">
        <v>16968</v>
      </c>
    </row>
    <row r="4098" spans="1:8" x14ac:dyDescent="0.3">
      <c r="A4098" s="108" t="s">
        <v>16969</v>
      </c>
      <c r="B4098" s="108" t="s">
        <v>967</v>
      </c>
      <c r="C4098" s="108" t="s">
        <v>16729</v>
      </c>
      <c r="D4098" s="108" t="s">
        <v>969</v>
      </c>
      <c r="E4098" s="108" t="s">
        <v>970</v>
      </c>
      <c r="F4098" s="108" t="s">
        <v>16970</v>
      </c>
      <c r="G4098" s="108" t="s">
        <v>16971</v>
      </c>
      <c r="H4098" s="108" t="s">
        <v>16972</v>
      </c>
    </row>
    <row r="4099" spans="1:8" x14ac:dyDescent="0.3">
      <c r="A4099" s="108" t="s">
        <v>16973</v>
      </c>
      <c r="B4099" s="108" t="s">
        <v>967</v>
      </c>
      <c r="C4099" s="108" t="s">
        <v>16729</v>
      </c>
      <c r="D4099" s="108" t="s">
        <v>969</v>
      </c>
      <c r="E4099" s="108" t="s">
        <v>970</v>
      </c>
      <c r="F4099" s="108" t="s">
        <v>16974</v>
      </c>
      <c r="G4099" s="108" t="s">
        <v>16975</v>
      </c>
      <c r="H4099" s="108" t="s">
        <v>16976</v>
      </c>
    </row>
    <row r="4100" spans="1:8" x14ac:dyDescent="0.3">
      <c r="A4100" s="108" t="s">
        <v>16977</v>
      </c>
      <c r="B4100" s="108" t="s">
        <v>967</v>
      </c>
      <c r="C4100" s="108" t="s">
        <v>16729</v>
      </c>
      <c r="D4100" s="108" t="s">
        <v>969</v>
      </c>
      <c r="E4100" s="108" t="s">
        <v>970</v>
      </c>
      <c r="F4100" s="108" t="s">
        <v>16978</v>
      </c>
      <c r="G4100" s="108" t="s">
        <v>16979</v>
      </c>
      <c r="H4100" s="108" t="s">
        <v>16980</v>
      </c>
    </row>
    <row r="4101" spans="1:8" x14ac:dyDescent="0.3">
      <c r="A4101" s="108" t="s">
        <v>16981</v>
      </c>
      <c r="B4101" s="108" t="s">
        <v>967</v>
      </c>
      <c r="C4101" s="108" t="s">
        <v>16729</v>
      </c>
      <c r="D4101" s="108" t="s">
        <v>969</v>
      </c>
      <c r="E4101" s="108" t="s">
        <v>970</v>
      </c>
      <c r="F4101" s="108" t="s">
        <v>16982</v>
      </c>
      <c r="G4101" s="108" t="s">
        <v>16983</v>
      </c>
      <c r="H4101" s="108" t="s">
        <v>16740</v>
      </c>
    </row>
    <row r="4102" spans="1:8" x14ac:dyDescent="0.3">
      <c r="A4102" s="108" t="s">
        <v>16984</v>
      </c>
      <c r="B4102" s="108" t="s">
        <v>967</v>
      </c>
      <c r="C4102" s="108" t="s">
        <v>16729</v>
      </c>
      <c r="D4102" s="108" t="s">
        <v>969</v>
      </c>
      <c r="E4102" s="108" t="s">
        <v>970</v>
      </c>
      <c r="F4102" s="108" t="s">
        <v>16985</v>
      </c>
      <c r="G4102" s="108" t="s">
        <v>16986</v>
      </c>
      <c r="H4102" s="108" t="s">
        <v>16987</v>
      </c>
    </row>
    <row r="4103" spans="1:8" x14ac:dyDescent="0.3">
      <c r="A4103" s="108" t="s">
        <v>16988</v>
      </c>
      <c r="B4103" s="108" t="s">
        <v>967</v>
      </c>
      <c r="C4103" s="108" t="s">
        <v>16729</v>
      </c>
      <c r="D4103" s="108" t="s">
        <v>969</v>
      </c>
      <c r="E4103" s="108" t="s">
        <v>970</v>
      </c>
      <c r="F4103" s="108" t="s">
        <v>16989</v>
      </c>
      <c r="G4103" s="108" t="s">
        <v>16990</v>
      </c>
      <c r="H4103" s="108" t="s">
        <v>16991</v>
      </c>
    </row>
    <row r="4104" spans="1:8" x14ac:dyDescent="0.3">
      <c r="A4104" s="108" t="s">
        <v>16992</v>
      </c>
      <c r="B4104" s="108" t="s">
        <v>967</v>
      </c>
      <c r="C4104" s="108" t="s">
        <v>16729</v>
      </c>
      <c r="D4104" s="108" t="s">
        <v>969</v>
      </c>
      <c r="E4104" s="108" t="s">
        <v>970</v>
      </c>
      <c r="F4104" s="108" t="s">
        <v>16993</v>
      </c>
      <c r="G4104" s="108" t="s">
        <v>16994</v>
      </c>
      <c r="H4104" s="108" t="s">
        <v>16995</v>
      </c>
    </row>
    <row r="4105" spans="1:8" x14ac:dyDescent="0.3">
      <c r="A4105" s="108" t="s">
        <v>16996</v>
      </c>
      <c r="B4105" s="108" t="s">
        <v>967</v>
      </c>
      <c r="C4105" s="108" t="s">
        <v>16729</v>
      </c>
      <c r="D4105" s="108" t="s">
        <v>969</v>
      </c>
      <c r="E4105" s="108" t="s">
        <v>970</v>
      </c>
      <c r="F4105" s="108" t="s">
        <v>16997</v>
      </c>
      <c r="G4105" s="108" t="s">
        <v>16998</v>
      </c>
      <c r="H4105" s="108" t="s">
        <v>16999</v>
      </c>
    </row>
    <row r="4106" spans="1:8" x14ac:dyDescent="0.3">
      <c r="A4106" s="108" t="s">
        <v>17000</v>
      </c>
      <c r="B4106" s="108" t="s">
        <v>967</v>
      </c>
      <c r="C4106" s="108" t="s">
        <v>16729</v>
      </c>
      <c r="D4106" s="108" t="s">
        <v>969</v>
      </c>
      <c r="E4106" s="108" t="s">
        <v>970</v>
      </c>
      <c r="F4106" s="108" t="s">
        <v>17001</v>
      </c>
      <c r="G4106" s="108" t="s">
        <v>17002</v>
      </c>
      <c r="H4106" s="108" t="s">
        <v>17003</v>
      </c>
    </row>
    <row r="4107" spans="1:8" x14ac:dyDescent="0.3">
      <c r="A4107" s="108" t="s">
        <v>17004</v>
      </c>
      <c r="B4107" s="108" t="s">
        <v>967</v>
      </c>
      <c r="C4107" s="108" t="s">
        <v>16729</v>
      </c>
      <c r="D4107" s="108" t="s">
        <v>969</v>
      </c>
      <c r="E4107" s="108" t="s">
        <v>970</v>
      </c>
      <c r="F4107" s="108" t="s">
        <v>17005</v>
      </c>
      <c r="G4107" s="108" t="s">
        <v>17006</v>
      </c>
      <c r="H4107" s="108" t="s">
        <v>17007</v>
      </c>
    </row>
    <row r="4108" spans="1:8" x14ac:dyDescent="0.3">
      <c r="A4108" s="108" t="s">
        <v>17008</v>
      </c>
      <c r="B4108" s="108" t="s">
        <v>967</v>
      </c>
      <c r="C4108" s="108" t="s">
        <v>16729</v>
      </c>
      <c r="D4108" s="108" t="s">
        <v>969</v>
      </c>
      <c r="E4108" s="108" t="s">
        <v>970</v>
      </c>
      <c r="F4108" s="108" t="s">
        <v>17009</v>
      </c>
      <c r="G4108" s="108" t="s">
        <v>17010</v>
      </c>
      <c r="H4108" s="108" t="s">
        <v>17011</v>
      </c>
    </row>
    <row r="4109" spans="1:8" x14ac:dyDescent="0.3">
      <c r="A4109" s="108" t="s">
        <v>17012</v>
      </c>
      <c r="B4109" s="108" t="s">
        <v>967</v>
      </c>
      <c r="C4109" s="108" t="s">
        <v>16729</v>
      </c>
      <c r="D4109" s="108" t="s">
        <v>969</v>
      </c>
      <c r="E4109" s="108" t="s">
        <v>970</v>
      </c>
      <c r="F4109" s="108" t="s">
        <v>17013</v>
      </c>
      <c r="G4109" s="108" t="s">
        <v>17014</v>
      </c>
      <c r="H4109" s="108" t="s">
        <v>17015</v>
      </c>
    </row>
    <row r="4110" spans="1:8" x14ac:dyDescent="0.3">
      <c r="A4110" s="108" t="s">
        <v>17016</v>
      </c>
      <c r="B4110" s="108" t="s">
        <v>967</v>
      </c>
      <c r="C4110" s="108" t="s">
        <v>16729</v>
      </c>
      <c r="D4110" s="108" t="s">
        <v>969</v>
      </c>
      <c r="E4110" s="108" t="s">
        <v>970</v>
      </c>
      <c r="F4110" s="108" t="s">
        <v>17017</v>
      </c>
      <c r="G4110" s="108" t="s">
        <v>17018</v>
      </c>
      <c r="H4110" s="108" t="s">
        <v>17019</v>
      </c>
    </row>
    <row r="4111" spans="1:8" x14ac:dyDescent="0.3">
      <c r="A4111" s="108" t="s">
        <v>17020</v>
      </c>
      <c r="B4111" s="108" t="s">
        <v>967</v>
      </c>
      <c r="C4111" s="108" t="s">
        <v>16729</v>
      </c>
      <c r="D4111" s="108" t="s">
        <v>969</v>
      </c>
      <c r="E4111" s="108" t="s">
        <v>970</v>
      </c>
      <c r="F4111" s="108" t="s">
        <v>17021</v>
      </c>
      <c r="G4111" s="108" t="s">
        <v>17022</v>
      </c>
      <c r="H4111" s="108" t="s">
        <v>17023</v>
      </c>
    </row>
    <row r="4112" spans="1:8" x14ac:dyDescent="0.3">
      <c r="A4112" s="108" t="s">
        <v>17024</v>
      </c>
      <c r="B4112" s="108" t="s">
        <v>967</v>
      </c>
      <c r="C4112" s="108" t="s">
        <v>16729</v>
      </c>
      <c r="D4112" s="108" t="s">
        <v>969</v>
      </c>
      <c r="E4112" s="108" t="s">
        <v>970</v>
      </c>
      <c r="F4112" s="108" t="s">
        <v>17025</v>
      </c>
      <c r="G4112" s="108" t="s">
        <v>17026</v>
      </c>
      <c r="H4112" s="108" t="s">
        <v>17027</v>
      </c>
    </row>
    <row r="4113" spans="1:8" x14ac:dyDescent="0.3">
      <c r="A4113" s="108" t="s">
        <v>17028</v>
      </c>
      <c r="B4113" s="108" t="s">
        <v>967</v>
      </c>
      <c r="C4113" s="108" t="s">
        <v>16729</v>
      </c>
      <c r="D4113" s="108" t="s">
        <v>969</v>
      </c>
      <c r="E4113" s="108" t="s">
        <v>970</v>
      </c>
      <c r="F4113" s="108" t="s">
        <v>17029</v>
      </c>
      <c r="G4113" s="108" t="s">
        <v>17030</v>
      </c>
      <c r="H4113" s="108" t="s">
        <v>17031</v>
      </c>
    </row>
    <row r="4114" spans="1:8" x14ac:dyDescent="0.3">
      <c r="A4114" s="108" t="s">
        <v>17032</v>
      </c>
      <c r="B4114" s="108" t="s">
        <v>967</v>
      </c>
      <c r="C4114" s="108" t="s">
        <v>16729</v>
      </c>
      <c r="D4114" s="108" t="s">
        <v>969</v>
      </c>
      <c r="E4114" s="108" t="s">
        <v>970</v>
      </c>
      <c r="F4114" s="108" t="s">
        <v>17033</v>
      </c>
      <c r="G4114" s="108" t="s">
        <v>17034</v>
      </c>
      <c r="H4114" s="108" t="s">
        <v>17035</v>
      </c>
    </row>
    <row r="4115" spans="1:8" x14ac:dyDescent="0.3">
      <c r="A4115" s="108" t="s">
        <v>17036</v>
      </c>
      <c r="B4115" s="108" t="s">
        <v>967</v>
      </c>
      <c r="C4115" s="108" t="s">
        <v>16729</v>
      </c>
      <c r="D4115" s="108" t="s">
        <v>969</v>
      </c>
      <c r="E4115" s="108" t="s">
        <v>970</v>
      </c>
      <c r="F4115" s="108" t="s">
        <v>17037</v>
      </c>
      <c r="G4115" s="108" t="s">
        <v>17038</v>
      </c>
      <c r="H4115" s="108" t="s">
        <v>17039</v>
      </c>
    </row>
    <row r="4116" spans="1:8" x14ac:dyDescent="0.3">
      <c r="A4116" s="108" t="s">
        <v>17040</v>
      </c>
      <c r="B4116" s="108" t="s">
        <v>967</v>
      </c>
      <c r="C4116" s="108" t="s">
        <v>16729</v>
      </c>
      <c r="D4116" s="108" t="s">
        <v>969</v>
      </c>
      <c r="E4116" s="108" t="s">
        <v>970</v>
      </c>
      <c r="F4116" s="108" t="s">
        <v>17041</v>
      </c>
      <c r="G4116" s="108" t="s">
        <v>17042</v>
      </c>
      <c r="H4116" s="108" t="s">
        <v>17043</v>
      </c>
    </row>
    <row r="4117" spans="1:8" x14ac:dyDescent="0.3">
      <c r="A4117" s="108" t="s">
        <v>17044</v>
      </c>
      <c r="B4117" s="108" t="s">
        <v>967</v>
      </c>
      <c r="C4117" s="108" t="s">
        <v>16729</v>
      </c>
      <c r="D4117" s="108" t="s">
        <v>969</v>
      </c>
      <c r="E4117" s="108" t="s">
        <v>970</v>
      </c>
      <c r="F4117" s="108" t="s">
        <v>17045</v>
      </c>
      <c r="G4117" s="108" t="s">
        <v>17046</v>
      </c>
      <c r="H4117" s="108" t="s">
        <v>17047</v>
      </c>
    </row>
    <row r="4118" spans="1:8" x14ac:dyDescent="0.3">
      <c r="A4118" s="108" t="s">
        <v>17048</v>
      </c>
      <c r="B4118" s="108" t="s">
        <v>967</v>
      </c>
      <c r="C4118" s="108" t="s">
        <v>16729</v>
      </c>
      <c r="D4118" s="108" t="s">
        <v>969</v>
      </c>
      <c r="E4118" s="108" t="s">
        <v>970</v>
      </c>
      <c r="F4118" s="108" t="s">
        <v>17049</v>
      </c>
      <c r="G4118" s="108" t="s">
        <v>17050</v>
      </c>
      <c r="H4118" s="108" t="s">
        <v>17051</v>
      </c>
    </row>
    <row r="4119" spans="1:8" x14ac:dyDescent="0.3">
      <c r="A4119" s="108" t="s">
        <v>17052</v>
      </c>
      <c r="B4119" s="108" t="s">
        <v>967</v>
      </c>
      <c r="C4119" s="108" t="s">
        <v>16729</v>
      </c>
      <c r="D4119" s="108" t="s">
        <v>969</v>
      </c>
      <c r="E4119" s="108" t="s">
        <v>970</v>
      </c>
      <c r="F4119" s="108" t="s">
        <v>17053</v>
      </c>
      <c r="G4119" s="108" t="s">
        <v>17054</v>
      </c>
      <c r="H4119" s="108" t="s">
        <v>17055</v>
      </c>
    </row>
    <row r="4120" spans="1:8" x14ac:dyDescent="0.3">
      <c r="A4120" s="108" t="s">
        <v>17056</v>
      </c>
      <c r="B4120" s="108" t="s">
        <v>967</v>
      </c>
      <c r="C4120" s="108" t="s">
        <v>16729</v>
      </c>
      <c r="D4120" s="108" t="s">
        <v>969</v>
      </c>
      <c r="E4120" s="108" t="s">
        <v>970</v>
      </c>
      <c r="F4120" s="108" t="s">
        <v>17057</v>
      </c>
      <c r="G4120" s="108" t="s">
        <v>17058</v>
      </c>
      <c r="H4120" s="108" t="s">
        <v>17035</v>
      </c>
    </row>
    <row r="4121" spans="1:8" x14ac:dyDescent="0.3">
      <c r="A4121" s="108" t="s">
        <v>17059</v>
      </c>
      <c r="B4121" s="108" t="s">
        <v>967</v>
      </c>
      <c r="C4121" s="108" t="s">
        <v>16729</v>
      </c>
      <c r="D4121" s="108" t="s">
        <v>969</v>
      </c>
      <c r="E4121" s="108" t="s">
        <v>970</v>
      </c>
      <c r="F4121" s="108" t="s">
        <v>17060</v>
      </c>
      <c r="G4121" s="108" t="s">
        <v>17061</v>
      </c>
      <c r="H4121" s="108" t="s">
        <v>17062</v>
      </c>
    </row>
    <row r="4122" spans="1:8" x14ac:dyDescent="0.3">
      <c r="A4122" s="108" t="s">
        <v>17063</v>
      </c>
      <c r="B4122" s="108" t="s">
        <v>967</v>
      </c>
      <c r="C4122" s="108" t="s">
        <v>16729</v>
      </c>
      <c r="D4122" s="108" t="s">
        <v>969</v>
      </c>
      <c r="E4122" s="108" t="s">
        <v>970</v>
      </c>
      <c r="F4122" s="108" t="s">
        <v>17064</v>
      </c>
      <c r="G4122" s="108" t="s">
        <v>17065</v>
      </c>
      <c r="H4122" s="108" t="s">
        <v>17066</v>
      </c>
    </row>
    <row r="4123" spans="1:8" x14ac:dyDescent="0.3">
      <c r="A4123" s="108" t="s">
        <v>17067</v>
      </c>
      <c r="B4123" s="108" t="s">
        <v>967</v>
      </c>
      <c r="C4123" s="108" t="s">
        <v>16729</v>
      </c>
      <c r="D4123" s="108" t="s">
        <v>969</v>
      </c>
      <c r="E4123" s="108" t="s">
        <v>970</v>
      </c>
      <c r="F4123" s="108" t="s">
        <v>17068</v>
      </c>
      <c r="G4123" s="108" t="s">
        <v>17069</v>
      </c>
      <c r="H4123" s="108" t="s">
        <v>17070</v>
      </c>
    </row>
    <row r="4124" spans="1:8" x14ac:dyDescent="0.3">
      <c r="A4124" s="108" t="s">
        <v>17071</v>
      </c>
      <c r="B4124" s="108" t="s">
        <v>967</v>
      </c>
      <c r="C4124" s="108" t="s">
        <v>16729</v>
      </c>
      <c r="D4124" s="108" t="s">
        <v>969</v>
      </c>
      <c r="E4124" s="108" t="s">
        <v>970</v>
      </c>
      <c r="F4124" s="108" t="s">
        <v>17072</v>
      </c>
      <c r="G4124" s="108" t="s">
        <v>17073</v>
      </c>
      <c r="H4124" s="108" t="s">
        <v>17074</v>
      </c>
    </row>
    <row r="4125" spans="1:8" x14ac:dyDescent="0.3">
      <c r="A4125" s="108" t="s">
        <v>17075</v>
      </c>
      <c r="B4125" s="108" t="s">
        <v>967</v>
      </c>
      <c r="C4125" s="108" t="s">
        <v>16729</v>
      </c>
      <c r="D4125" s="108" t="s">
        <v>969</v>
      </c>
      <c r="E4125" s="108" t="s">
        <v>1123</v>
      </c>
      <c r="F4125" s="108" t="s">
        <v>17076</v>
      </c>
      <c r="G4125" s="108" t="s">
        <v>17077</v>
      </c>
      <c r="H4125" s="108" t="s">
        <v>17078</v>
      </c>
    </row>
    <row r="4126" spans="1:8" x14ac:dyDescent="0.3">
      <c r="A4126" s="108" t="s">
        <v>17079</v>
      </c>
      <c r="B4126" s="108" t="s">
        <v>967</v>
      </c>
      <c r="C4126" s="108" t="s">
        <v>16729</v>
      </c>
      <c r="D4126" s="108" t="s">
        <v>969</v>
      </c>
      <c r="E4126" s="108" t="s">
        <v>970</v>
      </c>
      <c r="F4126" s="108" t="s">
        <v>17080</v>
      </c>
      <c r="G4126" s="108" t="s">
        <v>17081</v>
      </c>
      <c r="H4126" s="108" t="s">
        <v>17078</v>
      </c>
    </row>
    <row r="4127" spans="1:8" x14ac:dyDescent="0.3">
      <c r="A4127" s="108" t="s">
        <v>17082</v>
      </c>
      <c r="B4127" s="108" t="s">
        <v>967</v>
      </c>
      <c r="C4127" s="108" t="s">
        <v>16729</v>
      </c>
      <c r="D4127" s="108" t="s">
        <v>969</v>
      </c>
      <c r="E4127" s="108" t="s">
        <v>970</v>
      </c>
      <c r="F4127" s="108" t="s">
        <v>17083</v>
      </c>
      <c r="G4127" s="108" t="s">
        <v>17084</v>
      </c>
      <c r="H4127" s="108" t="s">
        <v>17085</v>
      </c>
    </row>
    <row r="4128" spans="1:8" x14ac:dyDescent="0.3">
      <c r="A4128" s="108" t="s">
        <v>17086</v>
      </c>
      <c r="B4128" s="108" t="s">
        <v>967</v>
      </c>
      <c r="C4128" s="108" t="s">
        <v>16729</v>
      </c>
      <c r="D4128" s="108" t="s">
        <v>969</v>
      </c>
      <c r="E4128" s="108" t="s">
        <v>970</v>
      </c>
      <c r="F4128" s="108" t="s">
        <v>17087</v>
      </c>
      <c r="G4128" s="108" t="s">
        <v>17088</v>
      </c>
      <c r="H4128" s="108" t="s">
        <v>16788</v>
      </c>
    </row>
    <row r="4129" spans="1:8" x14ac:dyDescent="0.3">
      <c r="A4129" s="108" t="s">
        <v>17089</v>
      </c>
      <c r="B4129" s="108" t="s">
        <v>967</v>
      </c>
      <c r="C4129" s="108" t="s">
        <v>16729</v>
      </c>
      <c r="D4129" s="108" t="s">
        <v>969</v>
      </c>
      <c r="E4129" s="108" t="s">
        <v>970</v>
      </c>
      <c r="F4129" s="108" t="s">
        <v>17090</v>
      </c>
      <c r="G4129" s="108" t="s">
        <v>17091</v>
      </c>
      <c r="H4129" s="108" t="s">
        <v>17092</v>
      </c>
    </row>
    <row r="4130" spans="1:8" x14ac:dyDescent="0.3">
      <c r="A4130" s="108" t="s">
        <v>17093</v>
      </c>
      <c r="B4130" s="108" t="s">
        <v>967</v>
      </c>
      <c r="C4130" s="108" t="s">
        <v>16729</v>
      </c>
      <c r="D4130" s="108" t="s">
        <v>969</v>
      </c>
      <c r="E4130" s="108" t="s">
        <v>970</v>
      </c>
      <c r="F4130" s="108" t="s">
        <v>17094</v>
      </c>
      <c r="G4130" s="108" t="s">
        <v>17095</v>
      </c>
      <c r="H4130" s="108" t="s">
        <v>17096</v>
      </c>
    </row>
    <row r="4131" spans="1:8" x14ac:dyDescent="0.3">
      <c r="A4131" s="108" t="s">
        <v>17097</v>
      </c>
      <c r="B4131" s="108" t="s">
        <v>967</v>
      </c>
      <c r="C4131" s="108" t="s">
        <v>16729</v>
      </c>
      <c r="D4131" s="108" t="s">
        <v>969</v>
      </c>
      <c r="E4131" s="108" t="s">
        <v>970</v>
      </c>
      <c r="F4131" s="108" t="s">
        <v>17098</v>
      </c>
      <c r="G4131" s="108" t="s">
        <v>17099</v>
      </c>
      <c r="H4131" s="108" t="s">
        <v>17100</v>
      </c>
    </row>
    <row r="4132" spans="1:8" x14ac:dyDescent="0.3">
      <c r="A4132" s="108" t="s">
        <v>17101</v>
      </c>
      <c r="B4132" s="108" t="s">
        <v>967</v>
      </c>
      <c r="C4132" s="108" t="s">
        <v>16729</v>
      </c>
      <c r="D4132" s="108" t="s">
        <v>969</v>
      </c>
      <c r="E4132" s="108" t="s">
        <v>1123</v>
      </c>
      <c r="F4132" s="108" t="s">
        <v>17102</v>
      </c>
      <c r="G4132" s="108" t="s">
        <v>16743</v>
      </c>
      <c r="H4132" s="108" t="s">
        <v>16744</v>
      </c>
    </row>
    <row r="4133" spans="1:8" x14ac:dyDescent="0.3">
      <c r="A4133" s="108" t="s">
        <v>17103</v>
      </c>
      <c r="B4133" s="108" t="s">
        <v>967</v>
      </c>
      <c r="C4133" s="108" t="s">
        <v>16729</v>
      </c>
      <c r="D4133" s="108" t="s">
        <v>969</v>
      </c>
      <c r="E4133" s="108" t="s">
        <v>970</v>
      </c>
      <c r="F4133" s="108" t="s">
        <v>17104</v>
      </c>
      <c r="G4133" s="108" t="s">
        <v>17105</v>
      </c>
      <c r="H4133" s="108" t="s">
        <v>16792</v>
      </c>
    </row>
    <row r="4134" spans="1:8" x14ac:dyDescent="0.3">
      <c r="A4134" s="108" t="s">
        <v>17106</v>
      </c>
      <c r="B4134" s="108" t="s">
        <v>967</v>
      </c>
      <c r="C4134" s="108" t="s">
        <v>16729</v>
      </c>
      <c r="D4134" s="108" t="s">
        <v>1880</v>
      </c>
      <c r="E4134" s="108" t="s">
        <v>970</v>
      </c>
      <c r="F4134" s="108" t="s">
        <v>17107</v>
      </c>
      <c r="G4134" s="108" t="s">
        <v>17108</v>
      </c>
      <c r="H4134" s="108" t="s">
        <v>17109</v>
      </c>
    </row>
    <row r="4135" spans="1:8" x14ac:dyDescent="0.3">
      <c r="A4135" s="108" t="s">
        <v>17110</v>
      </c>
      <c r="B4135" s="108" t="s">
        <v>967</v>
      </c>
      <c r="C4135" s="108" t="s">
        <v>16729</v>
      </c>
      <c r="D4135" s="108" t="s">
        <v>1880</v>
      </c>
      <c r="E4135" s="108" t="s">
        <v>970</v>
      </c>
      <c r="F4135" s="108" t="s">
        <v>17111</v>
      </c>
      <c r="G4135" s="108" t="s">
        <v>17112</v>
      </c>
      <c r="H4135" s="108" t="s">
        <v>17113</v>
      </c>
    </row>
    <row r="4136" spans="1:8" x14ac:dyDescent="0.3">
      <c r="A4136" s="108" t="s">
        <v>17114</v>
      </c>
      <c r="B4136" s="108" t="s">
        <v>967</v>
      </c>
      <c r="C4136" s="108" t="s">
        <v>16729</v>
      </c>
      <c r="D4136" s="108" t="s">
        <v>1880</v>
      </c>
      <c r="E4136" s="108" t="s">
        <v>970</v>
      </c>
      <c r="F4136" s="108" t="s">
        <v>17115</v>
      </c>
      <c r="G4136" s="108" t="s">
        <v>17116</v>
      </c>
      <c r="H4136" s="108" t="s">
        <v>17062</v>
      </c>
    </row>
    <row r="4137" spans="1:8" x14ac:dyDescent="0.3">
      <c r="A4137" s="108" t="s">
        <v>17117</v>
      </c>
      <c r="B4137" s="108" t="s">
        <v>967</v>
      </c>
      <c r="C4137" s="108" t="s">
        <v>16729</v>
      </c>
      <c r="D4137" s="108" t="s">
        <v>1880</v>
      </c>
      <c r="E4137" s="108" t="s">
        <v>970</v>
      </c>
      <c r="F4137" s="108" t="s">
        <v>17118</v>
      </c>
      <c r="G4137" s="108" t="s">
        <v>17119</v>
      </c>
      <c r="H4137" s="108" t="s">
        <v>17120</v>
      </c>
    </row>
    <row r="4138" spans="1:8" x14ac:dyDescent="0.3">
      <c r="A4138" s="108" t="s">
        <v>17121</v>
      </c>
      <c r="B4138" s="108" t="s">
        <v>967</v>
      </c>
      <c r="C4138" s="108" t="s">
        <v>16729</v>
      </c>
      <c r="D4138" s="108" t="s">
        <v>1880</v>
      </c>
      <c r="E4138" s="108" t="s">
        <v>970</v>
      </c>
      <c r="F4138" s="108" t="s">
        <v>17122</v>
      </c>
      <c r="G4138" s="108" t="s">
        <v>17123</v>
      </c>
      <c r="H4138" s="108" t="s">
        <v>17124</v>
      </c>
    </row>
    <row r="4139" spans="1:8" x14ac:dyDescent="0.3">
      <c r="A4139" s="108" t="s">
        <v>17125</v>
      </c>
      <c r="B4139" s="108" t="s">
        <v>967</v>
      </c>
      <c r="C4139" s="108" t="s">
        <v>16729</v>
      </c>
      <c r="D4139" s="108" t="s">
        <v>1880</v>
      </c>
      <c r="E4139" s="108" t="s">
        <v>970</v>
      </c>
      <c r="F4139" s="108" t="s">
        <v>17126</v>
      </c>
      <c r="G4139" s="108" t="s">
        <v>17127</v>
      </c>
      <c r="H4139" s="108" t="s">
        <v>17128</v>
      </c>
    </row>
    <row r="4140" spans="1:8" x14ac:dyDescent="0.3">
      <c r="A4140" s="108" t="s">
        <v>17129</v>
      </c>
      <c r="B4140" s="108" t="s">
        <v>967</v>
      </c>
      <c r="C4140" s="108" t="s">
        <v>16729</v>
      </c>
      <c r="D4140" s="108" t="s">
        <v>1880</v>
      </c>
      <c r="E4140" s="108" t="s">
        <v>970</v>
      </c>
      <c r="F4140" s="108" t="s">
        <v>17130</v>
      </c>
      <c r="G4140" s="108" t="s">
        <v>17131</v>
      </c>
      <c r="H4140" s="108" t="s">
        <v>17132</v>
      </c>
    </row>
    <row r="4141" spans="1:8" x14ac:dyDescent="0.3">
      <c r="A4141" s="108" t="s">
        <v>17133</v>
      </c>
      <c r="B4141" s="108" t="s">
        <v>967</v>
      </c>
      <c r="C4141" s="108" t="s">
        <v>16729</v>
      </c>
      <c r="D4141" s="108" t="s">
        <v>1880</v>
      </c>
      <c r="E4141" s="108" t="s">
        <v>970</v>
      </c>
      <c r="F4141" s="108" t="s">
        <v>17134</v>
      </c>
      <c r="G4141" s="108" t="s">
        <v>17135</v>
      </c>
      <c r="H4141" s="108" t="s">
        <v>17136</v>
      </c>
    </row>
    <row r="4142" spans="1:8" x14ac:dyDescent="0.3">
      <c r="A4142" s="108" t="s">
        <v>17137</v>
      </c>
      <c r="B4142" s="108" t="s">
        <v>967</v>
      </c>
      <c r="C4142" s="108" t="s">
        <v>16729</v>
      </c>
      <c r="D4142" s="108" t="s">
        <v>1880</v>
      </c>
      <c r="E4142" s="108" t="s">
        <v>970</v>
      </c>
      <c r="F4142" s="108" t="s">
        <v>17138</v>
      </c>
      <c r="G4142" s="108" t="s">
        <v>17139</v>
      </c>
      <c r="H4142" s="108" t="s">
        <v>17140</v>
      </c>
    </row>
    <row r="4143" spans="1:8" x14ac:dyDescent="0.3">
      <c r="A4143" s="108" t="s">
        <v>17141</v>
      </c>
      <c r="B4143" s="108" t="s">
        <v>967</v>
      </c>
      <c r="C4143" s="108" t="s">
        <v>16729</v>
      </c>
      <c r="D4143" s="108" t="s">
        <v>1880</v>
      </c>
      <c r="E4143" s="108" t="s">
        <v>970</v>
      </c>
      <c r="F4143" s="108" t="s">
        <v>17142</v>
      </c>
      <c r="G4143" s="108" t="s">
        <v>17143</v>
      </c>
      <c r="H4143" s="108" t="s">
        <v>17144</v>
      </c>
    </row>
    <row r="4144" spans="1:8" x14ac:dyDescent="0.3">
      <c r="A4144" s="108" t="s">
        <v>17145</v>
      </c>
      <c r="B4144" s="108" t="s">
        <v>967</v>
      </c>
      <c r="C4144" s="108" t="s">
        <v>16729</v>
      </c>
      <c r="D4144" s="108" t="s">
        <v>1880</v>
      </c>
      <c r="E4144" s="108" t="s">
        <v>970</v>
      </c>
      <c r="F4144" s="108" t="s">
        <v>17146</v>
      </c>
      <c r="G4144" s="108" t="s">
        <v>17147</v>
      </c>
      <c r="H4144" s="108" t="s">
        <v>17148</v>
      </c>
    </row>
    <row r="4145" spans="1:8" x14ac:dyDescent="0.3">
      <c r="A4145" s="108" t="s">
        <v>17149</v>
      </c>
      <c r="B4145" s="108" t="s">
        <v>967</v>
      </c>
      <c r="C4145" s="108" t="s">
        <v>16729</v>
      </c>
      <c r="D4145" s="108" t="s">
        <v>1880</v>
      </c>
      <c r="E4145" s="108" t="s">
        <v>970</v>
      </c>
      <c r="F4145" s="108" t="s">
        <v>17150</v>
      </c>
      <c r="G4145" s="108" t="s">
        <v>17151</v>
      </c>
      <c r="H4145" s="108" t="s">
        <v>17152</v>
      </c>
    </row>
    <row r="4146" spans="1:8" x14ac:dyDescent="0.3">
      <c r="A4146" s="108" t="s">
        <v>17153</v>
      </c>
      <c r="B4146" s="108" t="s">
        <v>967</v>
      </c>
      <c r="C4146" s="108" t="s">
        <v>16729</v>
      </c>
      <c r="D4146" s="108" t="s">
        <v>1880</v>
      </c>
      <c r="E4146" s="108" t="s">
        <v>1123</v>
      </c>
      <c r="F4146" s="108" t="s">
        <v>17154</v>
      </c>
      <c r="G4146" s="108" t="s">
        <v>17155</v>
      </c>
      <c r="H4146" s="108" t="s">
        <v>17148</v>
      </c>
    </row>
    <row r="4147" spans="1:8" x14ac:dyDescent="0.3">
      <c r="A4147" s="108" t="s">
        <v>17156</v>
      </c>
      <c r="B4147" s="108" t="s">
        <v>967</v>
      </c>
      <c r="C4147" s="108" t="s">
        <v>16729</v>
      </c>
      <c r="D4147" s="108" t="s">
        <v>1880</v>
      </c>
      <c r="E4147" s="108" t="s">
        <v>970</v>
      </c>
      <c r="F4147" s="108" t="s">
        <v>17157</v>
      </c>
      <c r="G4147" s="108" t="s">
        <v>17158</v>
      </c>
      <c r="H4147" s="108" t="s">
        <v>17159</v>
      </c>
    </row>
    <row r="4148" spans="1:8" x14ac:dyDescent="0.3">
      <c r="A4148" s="108" t="s">
        <v>17160</v>
      </c>
      <c r="B4148" s="108" t="s">
        <v>967</v>
      </c>
      <c r="C4148" s="108" t="s">
        <v>16729</v>
      </c>
      <c r="D4148" s="108" t="s">
        <v>1880</v>
      </c>
      <c r="E4148" s="108" t="s">
        <v>970</v>
      </c>
      <c r="F4148" s="108" t="s">
        <v>17161</v>
      </c>
      <c r="G4148" s="108" t="s">
        <v>17162</v>
      </c>
      <c r="H4148" s="108" t="s">
        <v>17163</v>
      </c>
    </row>
    <row r="4149" spans="1:8" x14ac:dyDescent="0.3">
      <c r="A4149" s="108" t="s">
        <v>17164</v>
      </c>
      <c r="B4149" s="108" t="s">
        <v>967</v>
      </c>
      <c r="C4149" s="108" t="s">
        <v>16729</v>
      </c>
      <c r="D4149" s="108" t="s">
        <v>1880</v>
      </c>
      <c r="E4149" s="108" t="s">
        <v>970</v>
      </c>
      <c r="F4149" s="108" t="s">
        <v>17165</v>
      </c>
      <c r="G4149" s="108" t="s">
        <v>17166</v>
      </c>
      <c r="H4149" s="108" t="s">
        <v>17167</v>
      </c>
    </row>
    <row r="4150" spans="1:8" x14ac:dyDescent="0.3">
      <c r="A4150" s="108" t="s">
        <v>17168</v>
      </c>
      <c r="B4150" s="108" t="s">
        <v>967</v>
      </c>
      <c r="C4150" s="108" t="s">
        <v>16729</v>
      </c>
      <c r="D4150" s="108" t="s">
        <v>1880</v>
      </c>
      <c r="E4150" s="108" t="s">
        <v>970</v>
      </c>
      <c r="F4150" s="108" t="s">
        <v>17169</v>
      </c>
      <c r="G4150" s="108" t="s">
        <v>17170</v>
      </c>
      <c r="H4150" s="108" t="s">
        <v>17171</v>
      </c>
    </row>
    <row r="4151" spans="1:8" x14ac:dyDescent="0.3">
      <c r="A4151" s="108" t="s">
        <v>17172</v>
      </c>
      <c r="B4151" s="108" t="s">
        <v>967</v>
      </c>
      <c r="C4151" s="108" t="s">
        <v>16729</v>
      </c>
      <c r="D4151" s="108" t="s">
        <v>1880</v>
      </c>
      <c r="E4151" s="108" t="s">
        <v>970</v>
      </c>
      <c r="F4151" s="108" t="s">
        <v>17173</v>
      </c>
      <c r="G4151" s="108" t="s">
        <v>17174</v>
      </c>
      <c r="H4151" s="108" t="s">
        <v>16760</v>
      </c>
    </row>
    <row r="4152" spans="1:8" x14ac:dyDescent="0.3">
      <c r="A4152" s="108" t="s">
        <v>17175</v>
      </c>
      <c r="B4152" s="108" t="s">
        <v>967</v>
      </c>
      <c r="C4152" s="108" t="s">
        <v>16729</v>
      </c>
      <c r="D4152" s="108" t="s">
        <v>1880</v>
      </c>
      <c r="E4152" s="108" t="s">
        <v>970</v>
      </c>
      <c r="F4152" s="108" t="s">
        <v>17176</v>
      </c>
      <c r="G4152" s="108" t="s">
        <v>17177</v>
      </c>
      <c r="H4152" s="108" t="s">
        <v>17178</v>
      </c>
    </row>
    <row r="4153" spans="1:8" x14ac:dyDescent="0.3">
      <c r="A4153" s="108" t="s">
        <v>17179</v>
      </c>
      <c r="B4153" s="108" t="s">
        <v>967</v>
      </c>
      <c r="C4153" s="108" t="s">
        <v>16729</v>
      </c>
      <c r="D4153" s="108" t="s">
        <v>1880</v>
      </c>
      <c r="E4153" s="108" t="s">
        <v>970</v>
      </c>
      <c r="F4153" s="108" t="s">
        <v>17180</v>
      </c>
      <c r="G4153" s="108" t="s">
        <v>17177</v>
      </c>
      <c r="H4153" s="108" t="s">
        <v>17178</v>
      </c>
    </row>
    <row r="4154" spans="1:8" x14ac:dyDescent="0.3">
      <c r="A4154" s="108" t="s">
        <v>17181</v>
      </c>
      <c r="B4154" s="108" t="s">
        <v>967</v>
      </c>
      <c r="C4154" s="108" t="s">
        <v>16729</v>
      </c>
      <c r="D4154" s="108" t="s">
        <v>1880</v>
      </c>
      <c r="E4154" s="108" t="s">
        <v>970</v>
      </c>
      <c r="F4154" s="108" t="s">
        <v>17182</v>
      </c>
      <c r="G4154" s="108" t="s">
        <v>17183</v>
      </c>
      <c r="H4154" s="108" t="s">
        <v>17184</v>
      </c>
    </row>
    <row r="4155" spans="1:8" x14ac:dyDescent="0.3">
      <c r="A4155" s="108" t="s">
        <v>17185</v>
      </c>
      <c r="B4155" s="108" t="s">
        <v>967</v>
      </c>
      <c r="C4155" s="108" t="s">
        <v>16729</v>
      </c>
      <c r="D4155" s="108" t="s">
        <v>1880</v>
      </c>
      <c r="E4155" s="108" t="s">
        <v>970</v>
      </c>
      <c r="F4155" s="108" t="s">
        <v>17186</v>
      </c>
      <c r="G4155" s="108" t="s">
        <v>17187</v>
      </c>
      <c r="H4155" s="108" t="s">
        <v>17188</v>
      </c>
    </row>
    <row r="4156" spans="1:8" x14ac:dyDescent="0.3">
      <c r="A4156" s="108" t="s">
        <v>17189</v>
      </c>
      <c r="B4156" s="108" t="s">
        <v>967</v>
      </c>
      <c r="C4156" s="108" t="s">
        <v>16729</v>
      </c>
      <c r="D4156" s="108" t="s">
        <v>1880</v>
      </c>
      <c r="E4156" s="108" t="s">
        <v>970</v>
      </c>
      <c r="F4156" s="108" t="s">
        <v>17190</v>
      </c>
      <c r="G4156" s="108" t="s">
        <v>17191</v>
      </c>
      <c r="H4156" s="108" t="s">
        <v>17192</v>
      </c>
    </row>
    <row r="4157" spans="1:8" x14ac:dyDescent="0.3">
      <c r="A4157" s="108" t="s">
        <v>17193</v>
      </c>
      <c r="B4157" s="108" t="s">
        <v>967</v>
      </c>
      <c r="C4157" s="108" t="s">
        <v>16729</v>
      </c>
      <c r="D4157" s="108" t="s">
        <v>1880</v>
      </c>
      <c r="E4157" s="108" t="s">
        <v>970</v>
      </c>
      <c r="F4157" s="108" t="s">
        <v>17194</v>
      </c>
      <c r="G4157" s="108" t="s">
        <v>17195</v>
      </c>
      <c r="H4157" s="108" t="s">
        <v>17196</v>
      </c>
    </row>
    <row r="4158" spans="1:8" x14ac:dyDescent="0.3">
      <c r="A4158" s="108" t="s">
        <v>17197</v>
      </c>
      <c r="B4158" s="108" t="s">
        <v>967</v>
      </c>
      <c r="C4158" s="108" t="s">
        <v>16729</v>
      </c>
      <c r="D4158" s="108" t="s">
        <v>1880</v>
      </c>
      <c r="E4158" s="108" t="s">
        <v>970</v>
      </c>
      <c r="F4158" s="108" t="s">
        <v>17198</v>
      </c>
      <c r="G4158" s="108" t="s">
        <v>17199</v>
      </c>
      <c r="H4158" s="108" t="s">
        <v>17200</v>
      </c>
    </row>
    <row r="4159" spans="1:8" x14ac:dyDescent="0.3">
      <c r="A4159" s="108" t="s">
        <v>17201</v>
      </c>
      <c r="B4159" s="108" t="s">
        <v>967</v>
      </c>
      <c r="C4159" s="108" t="s">
        <v>16729</v>
      </c>
      <c r="D4159" s="108" t="s">
        <v>1880</v>
      </c>
      <c r="E4159" s="108" t="s">
        <v>970</v>
      </c>
      <c r="F4159" s="108" t="s">
        <v>17202</v>
      </c>
      <c r="G4159" s="108" t="s">
        <v>17203</v>
      </c>
      <c r="H4159" s="108" t="s">
        <v>17204</v>
      </c>
    </row>
    <row r="4160" spans="1:8" x14ac:dyDescent="0.3">
      <c r="A4160" s="108" t="s">
        <v>17205</v>
      </c>
      <c r="B4160" s="108" t="s">
        <v>967</v>
      </c>
      <c r="C4160" s="108" t="s">
        <v>16729</v>
      </c>
      <c r="D4160" s="108" t="s">
        <v>1880</v>
      </c>
      <c r="E4160" s="108" t="s">
        <v>970</v>
      </c>
      <c r="F4160" s="108" t="s">
        <v>17206</v>
      </c>
      <c r="G4160" s="108" t="s">
        <v>17207</v>
      </c>
      <c r="H4160" s="108" t="s">
        <v>17208</v>
      </c>
    </row>
    <row r="4161" spans="1:8" x14ac:dyDescent="0.3">
      <c r="A4161" s="108" t="s">
        <v>17209</v>
      </c>
      <c r="B4161" s="108" t="s">
        <v>967</v>
      </c>
      <c r="C4161" s="108" t="s">
        <v>16729</v>
      </c>
      <c r="D4161" s="108" t="s">
        <v>1880</v>
      </c>
      <c r="E4161" s="108" t="s">
        <v>970</v>
      </c>
      <c r="F4161" s="108" t="s">
        <v>17210</v>
      </c>
      <c r="G4161" s="108" t="s">
        <v>17211</v>
      </c>
      <c r="H4161" s="108" t="s">
        <v>17212</v>
      </c>
    </row>
    <row r="4162" spans="1:8" x14ac:dyDescent="0.3">
      <c r="A4162" s="108" t="s">
        <v>17213</v>
      </c>
      <c r="B4162" s="108" t="s">
        <v>967</v>
      </c>
      <c r="C4162" s="108" t="s">
        <v>16729</v>
      </c>
      <c r="D4162" s="108" t="s">
        <v>1880</v>
      </c>
      <c r="E4162" s="108" t="s">
        <v>970</v>
      </c>
      <c r="F4162" s="108" t="s">
        <v>17214</v>
      </c>
      <c r="G4162" s="108" t="s">
        <v>17215</v>
      </c>
      <c r="H4162" s="108" t="s">
        <v>17216</v>
      </c>
    </row>
    <row r="4163" spans="1:8" x14ac:dyDescent="0.3">
      <c r="A4163" s="108" t="s">
        <v>17217</v>
      </c>
      <c r="B4163" s="108" t="s">
        <v>967</v>
      </c>
      <c r="C4163" s="108" t="s">
        <v>16729</v>
      </c>
      <c r="D4163" s="108" t="s">
        <v>1880</v>
      </c>
      <c r="E4163" s="108" t="s">
        <v>970</v>
      </c>
      <c r="F4163" s="108" t="s">
        <v>17218</v>
      </c>
      <c r="G4163" s="108" t="s">
        <v>17219</v>
      </c>
      <c r="H4163" s="108" t="s">
        <v>17220</v>
      </c>
    </row>
    <row r="4164" spans="1:8" x14ac:dyDescent="0.3">
      <c r="A4164" s="108" t="s">
        <v>17221</v>
      </c>
      <c r="B4164" s="108" t="s">
        <v>967</v>
      </c>
      <c r="C4164" s="108" t="s">
        <v>16729</v>
      </c>
      <c r="D4164" s="108" t="s">
        <v>1880</v>
      </c>
      <c r="E4164" s="108" t="s">
        <v>970</v>
      </c>
      <c r="F4164" s="108" t="s">
        <v>17222</v>
      </c>
      <c r="G4164" s="108" t="s">
        <v>17223</v>
      </c>
      <c r="H4164" s="108" t="s">
        <v>16968</v>
      </c>
    </row>
    <row r="4165" spans="1:8" x14ac:dyDescent="0.3">
      <c r="A4165" s="108" t="s">
        <v>17224</v>
      </c>
      <c r="B4165" s="108" t="s">
        <v>967</v>
      </c>
      <c r="C4165" s="108" t="s">
        <v>16729</v>
      </c>
      <c r="D4165" s="108" t="s">
        <v>1880</v>
      </c>
      <c r="E4165" s="108" t="s">
        <v>970</v>
      </c>
      <c r="F4165" s="108" t="s">
        <v>17225</v>
      </c>
      <c r="G4165" s="108" t="s">
        <v>17226</v>
      </c>
      <c r="H4165" s="108" t="s">
        <v>16840</v>
      </c>
    </row>
    <row r="4166" spans="1:8" x14ac:dyDescent="0.3">
      <c r="A4166" s="108" t="s">
        <v>17227</v>
      </c>
      <c r="B4166" s="108" t="s">
        <v>967</v>
      </c>
      <c r="C4166" s="108" t="s">
        <v>16729</v>
      </c>
      <c r="D4166" s="108" t="s">
        <v>1880</v>
      </c>
      <c r="E4166" s="108" t="s">
        <v>970</v>
      </c>
      <c r="F4166" s="108" t="s">
        <v>17228</v>
      </c>
      <c r="G4166" s="108" t="s">
        <v>17229</v>
      </c>
      <c r="H4166" s="108" t="s">
        <v>17230</v>
      </c>
    </row>
    <row r="4167" spans="1:8" x14ac:dyDescent="0.3">
      <c r="A4167" s="108" t="s">
        <v>17231</v>
      </c>
      <c r="B4167" s="108" t="s">
        <v>967</v>
      </c>
      <c r="C4167" s="108" t="s">
        <v>16729</v>
      </c>
      <c r="D4167" s="108" t="s">
        <v>1880</v>
      </c>
      <c r="E4167" s="108" t="s">
        <v>970</v>
      </c>
      <c r="F4167" s="108" t="s">
        <v>17232</v>
      </c>
      <c r="G4167" s="108" t="s">
        <v>17233</v>
      </c>
      <c r="H4167" s="108" t="s">
        <v>17234</v>
      </c>
    </row>
    <row r="4168" spans="1:8" x14ac:dyDescent="0.3">
      <c r="A4168" s="108" t="s">
        <v>17235</v>
      </c>
      <c r="B4168" s="108" t="s">
        <v>967</v>
      </c>
      <c r="C4168" s="108" t="s">
        <v>16729</v>
      </c>
      <c r="D4168" s="108" t="s">
        <v>1880</v>
      </c>
      <c r="E4168" s="108" t="s">
        <v>970</v>
      </c>
      <c r="F4168" s="108" t="s">
        <v>17236</v>
      </c>
      <c r="G4168" s="108" t="s">
        <v>17237</v>
      </c>
      <c r="H4168" s="108" t="s">
        <v>17238</v>
      </c>
    </row>
    <row r="4169" spans="1:8" x14ac:dyDescent="0.3">
      <c r="A4169" s="108" t="s">
        <v>17239</v>
      </c>
      <c r="B4169" s="108" t="s">
        <v>967</v>
      </c>
      <c r="C4169" s="108" t="s">
        <v>16729</v>
      </c>
      <c r="D4169" s="108" t="s">
        <v>1880</v>
      </c>
      <c r="E4169" s="108" t="s">
        <v>970</v>
      </c>
      <c r="F4169" s="108" t="s">
        <v>17240</v>
      </c>
      <c r="G4169" s="108" t="s">
        <v>17241</v>
      </c>
      <c r="H4169" s="108" t="s">
        <v>17242</v>
      </c>
    </row>
    <row r="4170" spans="1:8" x14ac:dyDescent="0.3">
      <c r="A4170" s="108" t="s">
        <v>17243</v>
      </c>
      <c r="B4170" s="108" t="s">
        <v>967</v>
      </c>
      <c r="C4170" s="108" t="s">
        <v>16729</v>
      </c>
      <c r="D4170" s="108" t="s">
        <v>1880</v>
      </c>
      <c r="E4170" s="108" t="s">
        <v>970</v>
      </c>
      <c r="F4170" s="108" t="s">
        <v>17244</v>
      </c>
      <c r="G4170" s="108" t="s">
        <v>17245</v>
      </c>
      <c r="H4170" s="108" t="s">
        <v>17246</v>
      </c>
    </row>
    <row r="4171" spans="1:8" x14ac:dyDescent="0.3">
      <c r="A4171" s="108" t="s">
        <v>17247</v>
      </c>
      <c r="B4171" s="108" t="s">
        <v>967</v>
      </c>
      <c r="C4171" s="108" t="s">
        <v>16729</v>
      </c>
      <c r="D4171" s="108" t="s">
        <v>1880</v>
      </c>
      <c r="E4171" s="108" t="s">
        <v>970</v>
      </c>
      <c r="F4171" s="108" t="s">
        <v>17248</v>
      </c>
      <c r="G4171" s="108" t="s">
        <v>17249</v>
      </c>
      <c r="H4171" s="108" t="s">
        <v>17250</v>
      </c>
    </row>
    <row r="4172" spans="1:8" x14ac:dyDescent="0.3">
      <c r="A4172" s="108" t="s">
        <v>17251</v>
      </c>
      <c r="B4172" s="108" t="s">
        <v>967</v>
      </c>
      <c r="C4172" s="108" t="s">
        <v>16729</v>
      </c>
      <c r="D4172" s="108" t="s">
        <v>1880</v>
      </c>
      <c r="E4172" s="108" t="s">
        <v>2445</v>
      </c>
      <c r="F4172" s="108" t="s">
        <v>17252</v>
      </c>
      <c r="G4172" s="108" t="s">
        <v>17253</v>
      </c>
      <c r="H4172" s="108" t="s">
        <v>17254</v>
      </c>
    </row>
    <row r="4173" spans="1:8" x14ac:dyDescent="0.3">
      <c r="A4173" s="108" t="s">
        <v>17255</v>
      </c>
      <c r="B4173" s="108" t="s">
        <v>967</v>
      </c>
      <c r="C4173" s="108" t="s">
        <v>16729</v>
      </c>
      <c r="D4173" s="108" t="s">
        <v>1880</v>
      </c>
      <c r="E4173" s="108" t="s">
        <v>970</v>
      </c>
      <c r="F4173" s="108" t="s">
        <v>17256</v>
      </c>
      <c r="G4173" s="108" t="s">
        <v>17257</v>
      </c>
      <c r="H4173" s="108" t="s">
        <v>17258</v>
      </c>
    </row>
    <row r="4174" spans="1:8" x14ac:dyDescent="0.3">
      <c r="A4174" s="108" t="s">
        <v>17259</v>
      </c>
      <c r="B4174" s="108" t="s">
        <v>967</v>
      </c>
      <c r="C4174" s="108" t="s">
        <v>16729</v>
      </c>
      <c r="D4174" s="108" t="s">
        <v>1880</v>
      </c>
      <c r="E4174" s="108" t="s">
        <v>970</v>
      </c>
      <c r="F4174" s="108" t="s">
        <v>17260</v>
      </c>
      <c r="G4174" s="108" t="s">
        <v>17261</v>
      </c>
      <c r="H4174" s="108" t="s">
        <v>17262</v>
      </c>
    </row>
    <row r="4175" spans="1:8" x14ac:dyDescent="0.3">
      <c r="A4175" s="108" t="s">
        <v>17263</v>
      </c>
      <c r="B4175" s="108" t="s">
        <v>967</v>
      </c>
      <c r="C4175" s="108" t="s">
        <v>17264</v>
      </c>
      <c r="D4175" s="108" t="s">
        <v>969</v>
      </c>
      <c r="E4175" s="108" t="s">
        <v>970</v>
      </c>
      <c r="F4175" s="108" t="s">
        <v>17265</v>
      </c>
      <c r="G4175" s="108" t="s">
        <v>17266</v>
      </c>
      <c r="H4175" s="108" t="s">
        <v>17267</v>
      </c>
    </row>
    <row r="4176" spans="1:8" x14ac:dyDescent="0.3">
      <c r="A4176" s="108" t="s">
        <v>17268</v>
      </c>
      <c r="B4176" s="108" t="s">
        <v>967</v>
      </c>
      <c r="C4176" s="108" t="s">
        <v>17264</v>
      </c>
      <c r="D4176" s="108" t="s">
        <v>969</v>
      </c>
      <c r="E4176" s="108" t="s">
        <v>970</v>
      </c>
      <c r="F4176" s="108" t="s">
        <v>17269</v>
      </c>
      <c r="G4176" s="108" t="s">
        <v>17270</v>
      </c>
      <c r="H4176" s="108" t="s">
        <v>17271</v>
      </c>
    </row>
    <row r="4177" spans="1:8" x14ac:dyDescent="0.3">
      <c r="A4177" s="108" t="s">
        <v>17272</v>
      </c>
      <c r="B4177" s="108" t="s">
        <v>967</v>
      </c>
      <c r="C4177" s="108" t="s">
        <v>17264</v>
      </c>
      <c r="D4177" s="108" t="s">
        <v>969</v>
      </c>
      <c r="E4177" s="108" t="s">
        <v>2445</v>
      </c>
      <c r="F4177" s="108" t="s">
        <v>17273</v>
      </c>
      <c r="G4177" s="108" t="s">
        <v>17274</v>
      </c>
      <c r="H4177" s="108" t="s">
        <v>17275</v>
      </c>
    </row>
    <row r="4178" spans="1:8" x14ac:dyDescent="0.3">
      <c r="A4178" s="108" t="s">
        <v>17276</v>
      </c>
      <c r="B4178" s="108" t="s">
        <v>967</v>
      </c>
      <c r="C4178" s="108" t="s">
        <v>17264</v>
      </c>
      <c r="D4178" s="108" t="s">
        <v>969</v>
      </c>
      <c r="E4178" s="108" t="s">
        <v>970</v>
      </c>
      <c r="F4178" s="108" t="s">
        <v>17277</v>
      </c>
      <c r="G4178" s="108" t="s">
        <v>17278</v>
      </c>
      <c r="H4178" s="108" t="s">
        <v>17279</v>
      </c>
    </row>
    <row r="4179" spans="1:8" x14ac:dyDescent="0.3">
      <c r="A4179" s="108" t="s">
        <v>17280</v>
      </c>
      <c r="B4179" s="108" t="s">
        <v>967</v>
      </c>
      <c r="C4179" s="108" t="s">
        <v>17264</v>
      </c>
      <c r="D4179" s="108" t="s">
        <v>969</v>
      </c>
      <c r="E4179" s="108" t="s">
        <v>970</v>
      </c>
      <c r="F4179" s="108" t="s">
        <v>17281</v>
      </c>
      <c r="G4179" s="108" t="s">
        <v>17282</v>
      </c>
      <c r="H4179" s="108" t="s">
        <v>17283</v>
      </c>
    </row>
    <row r="4180" spans="1:8" x14ac:dyDescent="0.3">
      <c r="A4180" s="108" t="s">
        <v>17284</v>
      </c>
      <c r="B4180" s="108" t="s">
        <v>967</v>
      </c>
      <c r="C4180" s="108" t="s">
        <v>17264</v>
      </c>
      <c r="D4180" s="108" t="s">
        <v>969</v>
      </c>
      <c r="E4180" s="108" t="s">
        <v>970</v>
      </c>
      <c r="F4180" s="108" t="s">
        <v>17285</v>
      </c>
      <c r="G4180" s="108" t="s">
        <v>17286</v>
      </c>
      <c r="H4180" s="108" t="s">
        <v>17287</v>
      </c>
    </row>
    <row r="4181" spans="1:8" x14ac:dyDescent="0.3">
      <c r="A4181" s="108" t="s">
        <v>17288</v>
      </c>
      <c r="B4181" s="108" t="s">
        <v>967</v>
      </c>
      <c r="C4181" s="108" t="s">
        <v>17264</v>
      </c>
      <c r="D4181" s="108" t="s">
        <v>969</v>
      </c>
      <c r="E4181" s="108" t="s">
        <v>970</v>
      </c>
      <c r="F4181" s="108" t="s">
        <v>17289</v>
      </c>
      <c r="G4181" s="108" t="s">
        <v>17290</v>
      </c>
      <c r="H4181" s="108" t="s">
        <v>17291</v>
      </c>
    </row>
    <row r="4182" spans="1:8" x14ac:dyDescent="0.3">
      <c r="A4182" s="108" t="s">
        <v>17292</v>
      </c>
      <c r="B4182" s="108" t="s">
        <v>967</v>
      </c>
      <c r="C4182" s="108" t="s">
        <v>17264</v>
      </c>
      <c r="D4182" s="108" t="s">
        <v>969</v>
      </c>
      <c r="E4182" s="108" t="s">
        <v>1123</v>
      </c>
      <c r="F4182" s="108" t="s">
        <v>17293</v>
      </c>
      <c r="G4182" s="108" t="s">
        <v>17294</v>
      </c>
      <c r="H4182" s="108" t="s">
        <v>17295</v>
      </c>
    </row>
    <row r="4183" spans="1:8" x14ac:dyDescent="0.3">
      <c r="A4183" s="108" t="s">
        <v>17297</v>
      </c>
      <c r="B4183" s="108" t="s">
        <v>967</v>
      </c>
      <c r="C4183" s="108" t="s">
        <v>17264</v>
      </c>
      <c r="D4183" s="108" t="s">
        <v>969</v>
      </c>
      <c r="E4183" s="108" t="s">
        <v>970</v>
      </c>
      <c r="F4183" s="108" t="s">
        <v>17298</v>
      </c>
      <c r="G4183" s="108" t="s">
        <v>17299</v>
      </c>
      <c r="H4183" s="108" t="s">
        <v>17300</v>
      </c>
    </row>
    <row r="4184" spans="1:8" x14ac:dyDescent="0.3">
      <c r="A4184" s="108" t="s">
        <v>17301</v>
      </c>
      <c r="B4184" s="108" t="s">
        <v>967</v>
      </c>
      <c r="C4184" s="108" t="s">
        <v>17264</v>
      </c>
      <c r="D4184" s="108" t="s">
        <v>969</v>
      </c>
      <c r="E4184" s="108" t="s">
        <v>970</v>
      </c>
      <c r="F4184" s="108" t="s">
        <v>17302</v>
      </c>
      <c r="G4184" s="108" t="s">
        <v>17303</v>
      </c>
      <c r="H4184" s="108" t="s">
        <v>17304</v>
      </c>
    </row>
    <row r="4185" spans="1:8" x14ac:dyDescent="0.3">
      <c r="A4185" s="108" t="s">
        <v>17305</v>
      </c>
      <c r="B4185" s="108" t="s">
        <v>967</v>
      </c>
      <c r="C4185" s="108" t="s">
        <v>17264</v>
      </c>
      <c r="D4185" s="108" t="s">
        <v>969</v>
      </c>
      <c r="E4185" s="108" t="s">
        <v>970</v>
      </c>
      <c r="F4185" s="108" t="s">
        <v>17306</v>
      </c>
      <c r="G4185" s="108" t="s">
        <v>17307</v>
      </c>
      <c r="H4185" s="108" t="s">
        <v>17308</v>
      </c>
    </row>
    <row r="4186" spans="1:8" x14ac:dyDescent="0.3">
      <c r="A4186" s="108" t="s">
        <v>17309</v>
      </c>
      <c r="B4186" s="108" t="s">
        <v>967</v>
      </c>
      <c r="C4186" s="108" t="s">
        <v>17264</v>
      </c>
      <c r="D4186" s="108" t="s">
        <v>969</v>
      </c>
      <c r="E4186" s="108" t="s">
        <v>970</v>
      </c>
      <c r="F4186" s="108" t="s">
        <v>17310</v>
      </c>
      <c r="G4186" s="108" t="s">
        <v>17311</v>
      </c>
      <c r="H4186" s="108" t="s">
        <v>17312</v>
      </c>
    </row>
    <row r="4187" spans="1:8" x14ac:dyDescent="0.3">
      <c r="A4187" s="108" t="s">
        <v>17313</v>
      </c>
      <c r="B4187" s="108" t="s">
        <v>967</v>
      </c>
      <c r="C4187" s="108" t="s">
        <v>17264</v>
      </c>
      <c r="D4187" s="108" t="s">
        <v>969</v>
      </c>
      <c r="E4187" s="108" t="s">
        <v>970</v>
      </c>
      <c r="F4187" s="108" t="s">
        <v>17314</v>
      </c>
      <c r="G4187" s="108" t="s">
        <v>17315</v>
      </c>
      <c r="H4187" s="108" t="s">
        <v>17316</v>
      </c>
    </row>
    <row r="4188" spans="1:8" x14ac:dyDescent="0.3">
      <c r="A4188" s="108" t="s">
        <v>17317</v>
      </c>
      <c r="B4188" s="108" t="s">
        <v>967</v>
      </c>
      <c r="C4188" s="108" t="s">
        <v>17264</v>
      </c>
      <c r="D4188" s="108" t="s">
        <v>969</v>
      </c>
      <c r="E4188" s="108" t="s">
        <v>970</v>
      </c>
      <c r="F4188" s="108" t="s">
        <v>17318</v>
      </c>
      <c r="G4188" s="108" t="s">
        <v>17319</v>
      </c>
      <c r="H4188" s="108" t="s">
        <v>17320</v>
      </c>
    </row>
    <row r="4189" spans="1:8" x14ac:dyDescent="0.3">
      <c r="A4189" s="108" t="s">
        <v>17321</v>
      </c>
      <c r="B4189" s="108" t="s">
        <v>967</v>
      </c>
      <c r="C4189" s="108" t="s">
        <v>17264</v>
      </c>
      <c r="D4189" s="108" t="s">
        <v>969</v>
      </c>
      <c r="E4189" s="108" t="s">
        <v>970</v>
      </c>
      <c r="F4189" s="108" t="s">
        <v>17322</v>
      </c>
      <c r="G4189" s="108" t="s">
        <v>17323</v>
      </c>
      <c r="H4189" s="108" t="s">
        <v>17324</v>
      </c>
    </row>
    <row r="4190" spans="1:8" x14ac:dyDescent="0.3">
      <c r="A4190" s="108" t="s">
        <v>17325</v>
      </c>
      <c r="B4190" s="108" t="s">
        <v>967</v>
      </c>
      <c r="C4190" s="108" t="s">
        <v>17264</v>
      </c>
      <c r="D4190" s="108" t="s">
        <v>969</v>
      </c>
      <c r="E4190" s="108" t="s">
        <v>970</v>
      </c>
      <c r="F4190" s="108" t="s">
        <v>17326</v>
      </c>
      <c r="G4190" s="108" t="s">
        <v>17327</v>
      </c>
      <c r="H4190" s="108" t="s">
        <v>17328</v>
      </c>
    </row>
    <row r="4191" spans="1:8" x14ac:dyDescent="0.3">
      <c r="A4191" s="108" t="s">
        <v>17329</v>
      </c>
      <c r="B4191" s="108" t="s">
        <v>967</v>
      </c>
      <c r="C4191" s="108" t="s">
        <v>17264</v>
      </c>
      <c r="D4191" s="108" t="s">
        <v>969</v>
      </c>
      <c r="E4191" s="108" t="s">
        <v>970</v>
      </c>
      <c r="F4191" s="108" t="s">
        <v>17330</v>
      </c>
      <c r="G4191" s="108" t="s">
        <v>17331</v>
      </c>
      <c r="H4191" s="108" t="s">
        <v>17332</v>
      </c>
    </row>
    <row r="4192" spans="1:8" x14ac:dyDescent="0.3">
      <c r="A4192" s="108" t="s">
        <v>17333</v>
      </c>
      <c r="B4192" s="108" t="s">
        <v>967</v>
      </c>
      <c r="C4192" s="108" t="s">
        <v>17264</v>
      </c>
      <c r="D4192" s="108" t="s">
        <v>969</v>
      </c>
      <c r="E4192" s="108" t="s">
        <v>970</v>
      </c>
      <c r="F4192" s="108" t="s">
        <v>17334</v>
      </c>
      <c r="G4192" s="108" t="s">
        <v>17335</v>
      </c>
      <c r="H4192" s="108" t="s">
        <v>17336</v>
      </c>
    </row>
    <row r="4193" spans="1:8" x14ac:dyDescent="0.3">
      <c r="A4193" s="108" t="s">
        <v>17337</v>
      </c>
      <c r="B4193" s="108" t="s">
        <v>967</v>
      </c>
      <c r="C4193" s="108" t="s">
        <v>17264</v>
      </c>
      <c r="D4193" s="108" t="s">
        <v>969</v>
      </c>
      <c r="E4193" s="108" t="s">
        <v>970</v>
      </c>
      <c r="F4193" s="108" t="s">
        <v>17338</v>
      </c>
      <c r="G4193" s="108" t="s">
        <v>17339</v>
      </c>
      <c r="H4193" s="108" t="s">
        <v>17340</v>
      </c>
    </row>
    <row r="4194" spans="1:8" x14ac:dyDescent="0.3">
      <c r="A4194" s="108" t="s">
        <v>17341</v>
      </c>
      <c r="B4194" s="108" t="s">
        <v>967</v>
      </c>
      <c r="C4194" s="108" t="s">
        <v>17264</v>
      </c>
      <c r="D4194" s="108" t="s">
        <v>969</v>
      </c>
      <c r="E4194" s="108" t="s">
        <v>970</v>
      </c>
      <c r="F4194" s="108" t="s">
        <v>17342</v>
      </c>
      <c r="G4194" s="108" t="s">
        <v>17343</v>
      </c>
      <c r="H4194" s="108" t="s">
        <v>17344</v>
      </c>
    </row>
    <row r="4195" spans="1:8" x14ac:dyDescent="0.3">
      <c r="A4195" s="108" t="s">
        <v>17345</v>
      </c>
      <c r="B4195" s="108" t="s">
        <v>967</v>
      </c>
      <c r="C4195" s="108" t="s">
        <v>17264</v>
      </c>
      <c r="D4195" s="108" t="s">
        <v>969</v>
      </c>
      <c r="E4195" s="108" t="s">
        <v>970</v>
      </c>
      <c r="F4195" s="108" t="s">
        <v>17346</v>
      </c>
      <c r="G4195" s="108" t="s">
        <v>17347</v>
      </c>
      <c r="H4195" s="108" t="s">
        <v>17348</v>
      </c>
    </row>
    <row r="4196" spans="1:8" x14ac:dyDescent="0.3">
      <c r="A4196" s="108" t="s">
        <v>17349</v>
      </c>
      <c r="B4196" s="108" t="s">
        <v>967</v>
      </c>
      <c r="C4196" s="108" t="s">
        <v>17264</v>
      </c>
      <c r="D4196" s="108" t="s">
        <v>969</v>
      </c>
      <c r="E4196" s="108" t="s">
        <v>970</v>
      </c>
      <c r="F4196" s="108" t="s">
        <v>17350</v>
      </c>
      <c r="G4196" s="108" t="s">
        <v>17351</v>
      </c>
      <c r="H4196" s="108" t="s">
        <v>17352</v>
      </c>
    </row>
    <row r="4197" spans="1:8" x14ac:dyDescent="0.3">
      <c r="A4197" s="108" t="s">
        <v>17353</v>
      </c>
      <c r="B4197" s="108" t="s">
        <v>967</v>
      </c>
      <c r="C4197" s="108" t="s">
        <v>17264</v>
      </c>
      <c r="D4197" s="108" t="s">
        <v>969</v>
      </c>
      <c r="E4197" s="108" t="s">
        <v>970</v>
      </c>
      <c r="F4197" s="108" t="s">
        <v>17354</v>
      </c>
      <c r="G4197" s="108" t="s">
        <v>17355</v>
      </c>
      <c r="H4197" s="108" t="s">
        <v>17356</v>
      </c>
    </row>
    <row r="4198" spans="1:8" x14ac:dyDescent="0.3">
      <c r="A4198" s="108" t="s">
        <v>17357</v>
      </c>
      <c r="B4198" s="108" t="s">
        <v>967</v>
      </c>
      <c r="C4198" s="108" t="s">
        <v>17264</v>
      </c>
      <c r="D4198" s="108" t="s">
        <v>969</v>
      </c>
      <c r="E4198" s="108" t="s">
        <v>970</v>
      </c>
      <c r="F4198" s="108" t="s">
        <v>17358</v>
      </c>
      <c r="G4198" s="108" t="s">
        <v>17359</v>
      </c>
      <c r="H4198" s="108" t="s">
        <v>17360</v>
      </c>
    </row>
    <row r="4199" spans="1:8" x14ac:dyDescent="0.3">
      <c r="A4199" s="108" t="s">
        <v>17361</v>
      </c>
      <c r="B4199" s="108" t="s">
        <v>967</v>
      </c>
      <c r="C4199" s="108" t="s">
        <v>17264</v>
      </c>
      <c r="D4199" s="108" t="s">
        <v>969</v>
      </c>
      <c r="E4199" s="108" t="s">
        <v>970</v>
      </c>
      <c r="F4199" s="108" t="s">
        <v>17362</v>
      </c>
      <c r="G4199" s="108" t="s">
        <v>17363</v>
      </c>
      <c r="H4199" s="108" t="s">
        <v>17364</v>
      </c>
    </row>
    <row r="4200" spans="1:8" x14ac:dyDescent="0.3">
      <c r="A4200" s="108" t="s">
        <v>17365</v>
      </c>
      <c r="B4200" s="108" t="s">
        <v>967</v>
      </c>
      <c r="C4200" s="108" t="s">
        <v>17264</v>
      </c>
      <c r="D4200" s="108" t="s">
        <v>969</v>
      </c>
      <c r="E4200" s="108" t="s">
        <v>970</v>
      </c>
      <c r="F4200" s="108" t="s">
        <v>17366</v>
      </c>
      <c r="G4200" s="108" t="s">
        <v>17367</v>
      </c>
      <c r="H4200" s="108" t="s">
        <v>17368</v>
      </c>
    </row>
    <row r="4201" spans="1:8" x14ac:dyDescent="0.3">
      <c r="A4201" s="108" t="s">
        <v>17369</v>
      </c>
      <c r="B4201" s="108" t="s">
        <v>967</v>
      </c>
      <c r="C4201" s="108" t="s">
        <v>17264</v>
      </c>
      <c r="D4201" s="108" t="s">
        <v>969</v>
      </c>
      <c r="E4201" s="108" t="s">
        <v>1123</v>
      </c>
      <c r="F4201" s="108" t="s">
        <v>17370</v>
      </c>
      <c r="G4201" s="108" t="s">
        <v>17371</v>
      </c>
      <c r="H4201" s="108" t="s">
        <v>17372</v>
      </c>
    </row>
    <row r="4202" spans="1:8" x14ac:dyDescent="0.3">
      <c r="A4202" s="108" t="s">
        <v>17374</v>
      </c>
      <c r="B4202" s="108" t="s">
        <v>967</v>
      </c>
      <c r="C4202" s="108" t="s">
        <v>17264</v>
      </c>
      <c r="D4202" s="108" t="s">
        <v>969</v>
      </c>
      <c r="E4202" s="108" t="s">
        <v>970</v>
      </c>
      <c r="F4202" s="108" t="s">
        <v>17375</v>
      </c>
      <c r="G4202" s="108" t="s">
        <v>17376</v>
      </c>
      <c r="H4202" s="108" t="s">
        <v>17377</v>
      </c>
    </row>
    <row r="4203" spans="1:8" x14ac:dyDescent="0.3">
      <c r="A4203" s="108" t="s">
        <v>17378</v>
      </c>
      <c r="B4203" s="108" t="s">
        <v>967</v>
      </c>
      <c r="C4203" s="108" t="s">
        <v>17264</v>
      </c>
      <c r="D4203" s="108" t="s">
        <v>969</v>
      </c>
      <c r="E4203" s="108" t="s">
        <v>970</v>
      </c>
      <c r="F4203" s="108" t="s">
        <v>17379</v>
      </c>
      <c r="G4203" s="108" t="s">
        <v>17380</v>
      </c>
      <c r="H4203" s="108" t="s">
        <v>17381</v>
      </c>
    </row>
    <row r="4204" spans="1:8" x14ac:dyDescent="0.3">
      <c r="A4204" s="108" t="s">
        <v>17382</v>
      </c>
      <c r="B4204" s="108" t="s">
        <v>967</v>
      </c>
      <c r="C4204" s="108" t="s">
        <v>17264</v>
      </c>
      <c r="D4204" s="108" t="s">
        <v>969</v>
      </c>
      <c r="E4204" s="108" t="s">
        <v>970</v>
      </c>
      <c r="F4204" s="108" t="s">
        <v>17383</v>
      </c>
      <c r="G4204" s="108" t="s">
        <v>17384</v>
      </c>
      <c r="H4204" s="108" t="s">
        <v>17385</v>
      </c>
    </row>
    <row r="4205" spans="1:8" x14ac:dyDescent="0.3">
      <c r="A4205" s="108" t="s">
        <v>17386</v>
      </c>
      <c r="B4205" s="108" t="s">
        <v>967</v>
      </c>
      <c r="C4205" s="108" t="s">
        <v>17264</v>
      </c>
      <c r="D4205" s="108" t="s">
        <v>969</v>
      </c>
      <c r="E4205" s="108" t="s">
        <v>970</v>
      </c>
      <c r="F4205" s="108" t="s">
        <v>17387</v>
      </c>
      <c r="G4205" s="108" t="s">
        <v>17388</v>
      </c>
      <c r="H4205" s="108" t="s">
        <v>17385</v>
      </c>
    </row>
    <row r="4206" spans="1:8" x14ac:dyDescent="0.3">
      <c r="A4206" s="108" t="s">
        <v>17389</v>
      </c>
      <c r="B4206" s="108" t="s">
        <v>967</v>
      </c>
      <c r="C4206" s="108" t="s">
        <v>17264</v>
      </c>
      <c r="D4206" s="108" t="s">
        <v>969</v>
      </c>
      <c r="E4206" s="108" t="s">
        <v>970</v>
      </c>
      <c r="F4206" s="108" t="s">
        <v>17390</v>
      </c>
      <c r="G4206" s="108" t="s">
        <v>17391</v>
      </c>
      <c r="H4206" s="108" t="s">
        <v>17392</v>
      </c>
    </row>
    <row r="4207" spans="1:8" x14ac:dyDescent="0.3">
      <c r="A4207" s="108" t="s">
        <v>17393</v>
      </c>
      <c r="B4207" s="108" t="s">
        <v>967</v>
      </c>
      <c r="C4207" s="108" t="s">
        <v>17264</v>
      </c>
      <c r="D4207" s="108" t="s">
        <v>969</v>
      </c>
      <c r="E4207" s="108" t="s">
        <v>970</v>
      </c>
      <c r="F4207" s="108" t="s">
        <v>17394</v>
      </c>
      <c r="G4207" s="108" t="s">
        <v>17395</v>
      </c>
      <c r="H4207" s="108" t="s">
        <v>17385</v>
      </c>
    </row>
    <row r="4208" spans="1:8" x14ac:dyDescent="0.3">
      <c r="A4208" s="108" t="s">
        <v>17396</v>
      </c>
      <c r="B4208" s="108" t="s">
        <v>967</v>
      </c>
      <c r="C4208" s="108" t="s">
        <v>17264</v>
      </c>
      <c r="D4208" s="108" t="s">
        <v>969</v>
      </c>
      <c r="E4208" s="108" t="s">
        <v>970</v>
      </c>
      <c r="F4208" s="108" t="s">
        <v>17397</v>
      </c>
      <c r="G4208" s="108" t="s">
        <v>17398</v>
      </c>
      <c r="H4208" s="108" t="s">
        <v>17399</v>
      </c>
    </row>
    <row r="4209" spans="1:8" x14ac:dyDescent="0.3">
      <c r="A4209" s="108" t="s">
        <v>17400</v>
      </c>
      <c r="B4209" s="108" t="s">
        <v>967</v>
      </c>
      <c r="C4209" s="108" t="s">
        <v>17264</v>
      </c>
      <c r="D4209" s="108" t="s">
        <v>969</v>
      </c>
      <c r="E4209" s="108" t="s">
        <v>970</v>
      </c>
      <c r="F4209" s="108" t="s">
        <v>17401</v>
      </c>
      <c r="G4209" s="108" t="s">
        <v>17402</v>
      </c>
      <c r="H4209" s="108" t="s">
        <v>17403</v>
      </c>
    </row>
    <row r="4210" spans="1:8" x14ac:dyDescent="0.3">
      <c r="A4210" s="108" t="s">
        <v>17404</v>
      </c>
      <c r="B4210" s="108" t="s">
        <v>967</v>
      </c>
      <c r="C4210" s="108" t="s">
        <v>17264</v>
      </c>
      <c r="D4210" s="108" t="s">
        <v>969</v>
      </c>
      <c r="E4210" s="108" t="s">
        <v>970</v>
      </c>
      <c r="F4210" s="108" t="s">
        <v>17405</v>
      </c>
      <c r="G4210" s="108" t="s">
        <v>17406</v>
      </c>
      <c r="H4210" s="108" t="s">
        <v>17407</v>
      </c>
    </row>
    <row r="4211" spans="1:8" x14ac:dyDescent="0.3">
      <c r="A4211" s="108" t="s">
        <v>17408</v>
      </c>
      <c r="B4211" s="108" t="s">
        <v>967</v>
      </c>
      <c r="C4211" s="108" t="s">
        <v>17264</v>
      </c>
      <c r="D4211" s="108" t="s">
        <v>969</v>
      </c>
      <c r="E4211" s="108" t="s">
        <v>1123</v>
      </c>
      <c r="F4211" s="108" t="s">
        <v>17409</v>
      </c>
      <c r="G4211" s="108" t="s">
        <v>17410</v>
      </c>
      <c r="H4211" s="108" t="s">
        <v>17411</v>
      </c>
    </row>
    <row r="4212" spans="1:8" x14ac:dyDescent="0.3">
      <c r="A4212" s="108" t="s">
        <v>17412</v>
      </c>
      <c r="B4212" s="108" t="s">
        <v>967</v>
      </c>
      <c r="C4212" s="108" t="s">
        <v>17264</v>
      </c>
      <c r="D4212" s="108" t="s">
        <v>969</v>
      </c>
      <c r="E4212" s="108" t="s">
        <v>970</v>
      </c>
      <c r="F4212" s="108" t="s">
        <v>17413</v>
      </c>
      <c r="G4212" s="108" t="s">
        <v>17414</v>
      </c>
      <c r="H4212" s="108" t="s">
        <v>17415</v>
      </c>
    </row>
    <row r="4213" spans="1:8" x14ac:dyDescent="0.3">
      <c r="A4213" s="108" t="s">
        <v>17416</v>
      </c>
      <c r="B4213" s="108" t="s">
        <v>967</v>
      </c>
      <c r="C4213" s="108" t="s">
        <v>17264</v>
      </c>
      <c r="D4213" s="108" t="s">
        <v>969</v>
      </c>
      <c r="E4213" s="108" t="s">
        <v>970</v>
      </c>
      <c r="F4213" s="108" t="s">
        <v>17417</v>
      </c>
      <c r="G4213" s="108" t="s">
        <v>17418</v>
      </c>
      <c r="H4213" s="108" t="s">
        <v>17419</v>
      </c>
    </row>
    <row r="4214" spans="1:8" x14ac:dyDescent="0.3">
      <c r="A4214" s="108" t="s">
        <v>17420</v>
      </c>
      <c r="B4214" s="108" t="s">
        <v>967</v>
      </c>
      <c r="C4214" s="108" t="s">
        <v>17264</v>
      </c>
      <c r="D4214" s="108" t="s">
        <v>969</v>
      </c>
      <c r="E4214" s="108" t="s">
        <v>970</v>
      </c>
      <c r="F4214" s="108" t="s">
        <v>17421</v>
      </c>
      <c r="G4214" s="108" t="s">
        <v>17422</v>
      </c>
      <c r="H4214" s="108" t="s">
        <v>17423</v>
      </c>
    </row>
    <row r="4215" spans="1:8" x14ac:dyDescent="0.3">
      <c r="A4215" s="108" t="s">
        <v>17424</v>
      </c>
      <c r="B4215" s="108" t="s">
        <v>967</v>
      </c>
      <c r="C4215" s="108" t="s">
        <v>17264</v>
      </c>
      <c r="D4215" s="108" t="s">
        <v>969</v>
      </c>
      <c r="E4215" s="108" t="s">
        <v>970</v>
      </c>
      <c r="F4215" s="108" t="s">
        <v>17425</v>
      </c>
      <c r="G4215" s="108" t="s">
        <v>17426</v>
      </c>
      <c r="H4215" s="108" t="s">
        <v>17427</v>
      </c>
    </row>
    <row r="4216" spans="1:8" x14ac:dyDescent="0.3">
      <c r="A4216" s="108" t="s">
        <v>17428</v>
      </c>
      <c r="B4216" s="108" t="s">
        <v>967</v>
      </c>
      <c r="C4216" s="108" t="s">
        <v>17264</v>
      </c>
      <c r="D4216" s="108" t="s">
        <v>969</v>
      </c>
      <c r="E4216" s="108" t="s">
        <v>970</v>
      </c>
      <c r="F4216" s="108" t="s">
        <v>17429</v>
      </c>
      <c r="G4216" s="108" t="s">
        <v>17430</v>
      </c>
      <c r="H4216" s="108" t="s">
        <v>17431</v>
      </c>
    </row>
    <row r="4217" spans="1:8" x14ac:dyDescent="0.3">
      <c r="A4217" s="108" t="s">
        <v>17432</v>
      </c>
      <c r="B4217" s="108" t="s">
        <v>967</v>
      </c>
      <c r="C4217" s="108" t="s">
        <v>17264</v>
      </c>
      <c r="D4217" s="108" t="s">
        <v>969</v>
      </c>
      <c r="E4217" s="108" t="s">
        <v>970</v>
      </c>
      <c r="F4217" s="108" t="s">
        <v>17433</v>
      </c>
      <c r="G4217" s="108" t="s">
        <v>17434</v>
      </c>
      <c r="H4217" s="108" t="s">
        <v>17435</v>
      </c>
    </row>
    <row r="4218" spans="1:8" x14ac:dyDescent="0.3">
      <c r="A4218" s="108" t="s">
        <v>17436</v>
      </c>
      <c r="B4218" s="108" t="s">
        <v>967</v>
      </c>
      <c r="C4218" s="108" t="s">
        <v>17264</v>
      </c>
      <c r="D4218" s="108" t="s">
        <v>969</v>
      </c>
      <c r="E4218" s="108" t="s">
        <v>2445</v>
      </c>
      <c r="F4218" s="108" t="s">
        <v>17437</v>
      </c>
      <c r="G4218" s="108" t="s">
        <v>17438</v>
      </c>
      <c r="H4218" s="108" t="s">
        <v>17439</v>
      </c>
    </row>
    <row r="4219" spans="1:8" x14ac:dyDescent="0.3">
      <c r="A4219" s="108" t="s">
        <v>17440</v>
      </c>
      <c r="B4219" s="108" t="s">
        <v>967</v>
      </c>
      <c r="C4219" s="108" t="s">
        <v>17264</v>
      </c>
      <c r="D4219" s="108" t="s">
        <v>969</v>
      </c>
      <c r="E4219" s="108" t="s">
        <v>1123</v>
      </c>
      <c r="F4219" s="108" t="s">
        <v>17441</v>
      </c>
      <c r="G4219" s="108" t="s">
        <v>17442</v>
      </c>
      <c r="H4219" s="108" t="s">
        <v>17443</v>
      </c>
    </row>
    <row r="4220" spans="1:8" x14ac:dyDescent="0.3">
      <c r="A4220" s="108" t="s">
        <v>17444</v>
      </c>
      <c r="B4220" s="108" t="s">
        <v>967</v>
      </c>
      <c r="C4220" s="108" t="s">
        <v>17264</v>
      </c>
      <c r="D4220" s="108" t="s">
        <v>969</v>
      </c>
      <c r="E4220" s="108" t="s">
        <v>1123</v>
      </c>
      <c r="F4220" s="108" t="s">
        <v>17445</v>
      </c>
      <c r="G4220" s="108" t="s">
        <v>17446</v>
      </c>
      <c r="H4220" s="108" t="s">
        <v>17447</v>
      </c>
    </row>
    <row r="4221" spans="1:8" x14ac:dyDescent="0.3">
      <c r="A4221" s="108" t="s">
        <v>17448</v>
      </c>
      <c r="B4221" s="108" t="s">
        <v>967</v>
      </c>
      <c r="C4221" s="108" t="s">
        <v>17264</v>
      </c>
      <c r="D4221" s="108" t="s">
        <v>969</v>
      </c>
      <c r="E4221" s="108" t="s">
        <v>1123</v>
      </c>
      <c r="F4221" s="108" t="s">
        <v>17449</v>
      </c>
      <c r="G4221" s="108" t="s">
        <v>17450</v>
      </c>
      <c r="H4221" s="108" t="s">
        <v>17451</v>
      </c>
    </row>
    <row r="4222" spans="1:8" x14ac:dyDescent="0.3">
      <c r="A4222" s="108" t="s">
        <v>17452</v>
      </c>
      <c r="B4222" s="108" t="s">
        <v>967</v>
      </c>
      <c r="C4222" s="108" t="s">
        <v>17264</v>
      </c>
      <c r="D4222" s="108" t="s">
        <v>969</v>
      </c>
      <c r="E4222" s="108" t="s">
        <v>970</v>
      </c>
      <c r="F4222" s="108" t="s">
        <v>17453</v>
      </c>
      <c r="G4222" s="108" t="s">
        <v>17454</v>
      </c>
      <c r="H4222" s="108" t="s">
        <v>17455</v>
      </c>
    </row>
    <row r="4223" spans="1:8" x14ac:dyDescent="0.3">
      <c r="A4223" s="108" t="s">
        <v>17456</v>
      </c>
      <c r="B4223" s="108" t="s">
        <v>967</v>
      </c>
      <c r="C4223" s="108" t="s">
        <v>17264</v>
      </c>
      <c r="D4223" s="108" t="s">
        <v>969</v>
      </c>
      <c r="E4223" s="108" t="s">
        <v>970</v>
      </c>
      <c r="F4223" s="108" t="s">
        <v>17457</v>
      </c>
      <c r="G4223" s="108" t="s">
        <v>17458</v>
      </c>
      <c r="H4223" s="108" t="s">
        <v>17459</v>
      </c>
    </row>
    <row r="4224" spans="1:8" x14ac:dyDescent="0.3">
      <c r="A4224" s="108" t="s">
        <v>17460</v>
      </c>
      <c r="B4224" s="108" t="s">
        <v>967</v>
      </c>
      <c r="C4224" s="108" t="s">
        <v>17264</v>
      </c>
      <c r="D4224" s="108" t="s">
        <v>969</v>
      </c>
      <c r="E4224" s="108" t="s">
        <v>970</v>
      </c>
      <c r="F4224" s="108" t="s">
        <v>17461</v>
      </c>
      <c r="G4224" s="108" t="s">
        <v>17462</v>
      </c>
      <c r="H4224" s="108" t="s">
        <v>17463</v>
      </c>
    </row>
    <row r="4225" spans="1:8" x14ac:dyDescent="0.3">
      <c r="A4225" s="108" t="s">
        <v>17464</v>
      </c>
      <c r="B4225" s="108" t="s">
        <v>967</v>
      </c>
      <c r="C4225" s="108" t="s">
        <v>17264</v>
      </c>
      <c r="D4225" s="108" t="s">
        <v>969</v>
      </c>
      <c r="E4225" s="108" t="s">
        <v>1123</v>
      </c>
      <c r="F4225" s="108" t="s">
        <v>17465</v>
      </c>
      <c r="G4225" s="108" t="s">
        <v>17466</v>
      </c>
      <c r="H4225" s="108" t="s">
        <v>17467</v>
      </c>
    </row>
    <row r="4226" spans="1:8" x14ac:dyDescent="0.3">
      <c r="A4226" s="108" t="s">
        <v>17468</v>
      </c>
      <c r="B4226" s="108" t="s">
        <v>967</v>
      </c>
      <c r="C4226" s="108" t="s">
        <v>17264</v>
      </c>
      <c r="D4226" s="108" t="s">
        <v>969</v>
      </c>
      <c r="E4226" s="108" t="s">
        <v>1123</v>
      </c>
      <c r="F4226" s="108" t="s">
        <v>17469</v>
      </c>
      <c r="G4226" s="108" t="s">
        <v>17470</v>
      </c>
      <c r="H4226" s="108" t="s">
        <v>17471</v>
      </c>
    </row>
    <row r="4227" spans="1:8" x14ac:dyDescent="0.3">
      <c r="A4227" s="108" t="s">
        <v>17472</v>
      </c>
      <c r="B4227" s="108" t="s">
        <v>967</v>
      </c>
      <c r="C4227" s="108" t="s">
        <v>17264</v>
      </c>
      <c r="D4227" s="108" t="s">
        <v>969</v>
      </c>
      <c r="E4227" s="108" t="s">
        <v>970</v>
      </c>
      <c r="F4227" s="108" t="s">
        <v>17473</v>
      </c>
      <c r="G4227" s="108" t="s">
        <v>17474</v>
      </c>
      <c r="H4227" s="108" t="s">
        <v>17475</v>
      </c>
    </row>
    <row r="4228" spans="1:8" x14ac:dyDescent="0.3">
      <c r="A4228" s="108" t="s">
        <v>17476</v>
      </c>
      <c r="B4228" s="108" t="s">
        <v>967</v>
      </c>
      <c r="C4228" s="108" t="s">
        <v>17264</v>
      </c>
      <c r="D4228" s="108" t="s">
        <v>969</v>
      </c>
      <c r="E4228" s="108" t="s">
        <v>970</v>
      </c>
      <c r="F4228" s="108" t="s">
        <v>17477</v>
      </c>
      <c r="G4228" s="108" t="s">
        <v>17478</v>
      </c>
      <c r="H4228" s="108" t="s">
        <v>17479</v>
      </c>
    </row>
    <row r="4229" spans="1:8" x14ac:dyDescent="0.3">
      <c r="A4229" s="108" t="s">
        <v>17480</v>
      </c>
      <c r="B4229" s="108" t="s">
        <v>967</v>
      </c>
      <c r="C4229" s="108" t="s">
        <v>17264</v>
      </c>
      <c r="D4229" s="108" t="s">
        <v>969</v>
      </c>
      <c r="E4229" s="108" t="s">
        <v>2445</v>
      </c>
      <c r="F4229" s="108" t="s">
        <v>17481</v>
      </c>
      <c r="G4229" s="108" t="s">
        <v>17482</v>
      </c>
      <c r="H4229" s="108" t="s">
        <v>17483</v>
      </c>
    </row>
    <row r="4230" spans="1:8" x14ac:dyDescent="0.3">
      <c r="A4230" s="108" t="s">
        <v>17484</v>
      </c>
      <c r="B4230" s="108" t="s">
        <v>967</v>
      </c>
      <c r="C4230" s="108" t="s">
        <v>17264</v>
      </c>
      <c r="D4230" s="108" t="s">
        <v>969</v>
      </c>
      <c r="E4230" s="108" t="s">
        <v>970</v>
      </c>
      <c r="F4230" s="108" t="s">
        <v>17485</v>
      </c>
      <c r="G4230" s="108" t="s">
        <v>17486</v>
      </c>
      <c r="H4230" s="108" t="s">
        <v>17487</v>
      </c>
    </row>
    <row r="4231" spans="1:8" x14ac:dyDescent="0.3">
      <c r="A4231" s="108" t="s">
        <v>17488</v>
      </c>
      <c r="B4231" s="108" t="s">
        <v>967</v>
      </c>
      <c r="C4231" s="108" t="s">
        <v>17264</v>
      </c>
      <c r="D4231" s="108" t="s">
        <v>969</v>
      </c>
      <c r="E4231" s="108" t="s">
        <v>970</v>
      </c>
      <c r="F4231" s="108" t="s">
        <v>17489</v>
      </c>
      <c r="G4231" s="108" t="s">
        <v>17490</v>
      </c>
      <c r="H4231" s="108" t="s">
        <v>17385</v>
      </c>
    </row>
    <row r="4232" spans="1:8" x14ac:dyDescent="0.3">
      <c r="A4232" s="108" t="s">
        <v>17373</v>
      </c>
      <c r="B4232" s="108" t="s">
        <v>967</v>
      </c>
      <c r="C4232" s="108" t="s">
        <v>17264</v>
      </c>
      <c r="D4232" s="108" t="s">
        <v>969</v>
      </c>
      <c r="E4232" s="108" t="s">
        <v>2445</v>
      </c>
      <c r="F4232" s="108" t="s">
        <v>17491</v>
      </c>
      <c r="G4232" s="108" t="s">
        <v>17492</v>
      </c>
      <c r="H4232" s="108" t="s">
        <v>17372</v>
      </c>
    </row>
    <row r="4233" spans="1:8" x14ac:dyDescent="0.3">
      <c r="A4233" s="108" t="s">
        <v>17296</v>
      </c>
      <c r="B4233" s="108" t="s">
        <v>967</v>
      </c>
      <c r="C4233" s="108" t="s">
        <v>17264</v>
      </c>
      <c r="D4233" s="108" t="s">
        <v>969</v>
      </c>
      <c r="E4233" s="108" t="s">
        <v>970</v>
      </c>
      <c r="F4233" s="108" t="s">
        <v>17293</v>
      </c>
      <c r="G4233" s="108" t="s">
        <v>17294</v>
      </c>
      <c r="H4233" s="108" t="s">
        <v>17295</v>
      </c>
    </row>
    <row r="4234" spans="1:8" x14ac:dyDescent="0.3">
      <c r="A4234" s="108" t="s">
        <v>17493</v>
      </c>
      <c r="B4234" s="108" t="s">
        <v>967</v>
      </c>
      <c r="C4234" s="108" t="s">
        <v>17264</v>
      </c>
      <c r="D4234" s="108" t="s">
        <v>969</v>
      </c>
      <c r="E4234" s="108" t="s">
        <v>970</v>
      </c>
      <c r="F4234" s="108" t="s">
        <v>17494</v>
      </c>
      <c r="G4234" s="108" t="s">
        <v>17495</v>
      </c>
      <c r="H4234" s="108" t="s">
        <v>17496</v>
      </c>
    </row>
    <row r="4235" spans="1:8" x14ac:dyDescent="0.3">
      <c r="A4235" s="108" t="s">
        <v>17497</v>
      </c>
      <c r="B4235" s="108" t="s">
        <v>967</v>
      </c>
      <c r="C4235" s="108" t="s">
        <v>17264</v>
      </c>
      <c r="D4235" s="108" t="s">
        <v>969</v>
      </c>
      <c r="E4235" s="108" t="s">
        <v>970</v>
      </c>
      <c r="F4235" s="108" t="s">
        <v>17498</v>
      </c>
      <c r="G4235" s="108" t="s">
        <v>17363</v>
      </c>
      <c r="H4235" s="108" t="s">
        <v>17364</v>
      </c>
    </row>
    <row r="4236" spans="1:8" x14ac:dyDescent="0.3">
      <c r="A4236" s="108" t="s">
        <v>17499</v>
      </c>
      <c r="B4236" s="108" t="s">
        <v>967</v>
      </c>
      <c r="C4236" s="108" t="s">
        <v>17264</v>
      </c>
      <c r="D4236" s="108" t="s">
        <v>1880</v>
      </c>
      <c r="E4236" s="108" t="s">
        <v>970</v>
      </c>
      <c r="F4236" s="108" t="s">
        <v>17500</v>
      </c>
      <c r="G4236" s="108" t="s">
        <v>17501</v>
      </c>
      <c r="H4236" s="108" t="s">
        <v>17502</v>
      </c>
    </row>
    <row r="4237" spans="1:8" x14ac:dyDescent="0.3">
      <c r="A4237" s="108" t="s">
        <v>17503</v>
      </c>
      <c r="B4237" s="108" t="s">
        <v>967</v>
      </c>
      <c r="C4237" s="108" t="s">
        <v>17264</v>
      </c>
      <c r="D4237" s="108" t="s">
        <v>1880</v>
      </c>
      <c r="E4237" s="108" t="s">
        <v>970</v>
      </c>
      <c r="F4237" s="108" t="s">
        <v>17504</v>
      </c>
      <c r="G4237" s="108" t="s">
        <v>17505</v>
      </c>
      <c r="H4237" s="108" t="s">
        <v>17506</v>
      </c>
    </row>
    <row r="4238" spans="1:8" x14ac:dyDescent="0.3">
      <c r="A4238" s="108" t="s">
        <v>17507</v>
      </c>
      <c r="B4238" s="108" t="s">
        <v>967</v>
      </c>
      <c r="C4238" s="108" t="s">
        <v>17264</v>
      </c>
      <c r="D4238" s="108" t="s">
        <v>1880</v>
      </c>
      <c r="E4238" s="108" t="s">
        <v>970</v>
      </c>
      <c r="F4238" s="108" t="s">
        <v>17508</v>
      </c>
      <c r="G4238" s="108" t="s">
        <v>17509</v>
      </c>
      <c r="H4238" s="108" t="s">
        <v>17510</v>
      </c>
    </row>
    <row r="4239" spans="1:8" x14ac:dyDescent="0.3">
      <c r="A4239" s="108" t="s">
        <v>17511</v>
      </c>
      <c r="B4239" s="108" t="s">
        <v>967</v>
      </c>
      <c r="C4239" s="108" t="s">
        <v>17264</v>
      </c>
      <c r="D4239" s="108" t="s">
        <v>1880</v>
      </c>
      <c r="E4239" s="108" t="s">
        <v>970</v>
      </c>
      <c r="F4239" s="108" t="s">
        <v>17512</v>
      </c>
      <c r="G4239" s="108" t="s">
        <v>17513</v>
      </c>
      <c r="H4239" s="108" t="s">
        <v>17514</v>
      </c>
    </row>
    <row r="4240" spans="1:8" x14ac:dyDescent="0.3">
      <c r="A4240" s="108" t="s">
        <v>17515</v>
      </c>
      <c r="B4240" s="108" t="s">
        <v>967</v>
      </c>
      <c r="C4240" s="108" t="s">
        <v>17264</v>
      </c>
      <c r="D4240" s="108" t="s">
        <v>1880</v>
      </c>
      <c r="E4240" s="108" t="s">
        <v>970</v>
      </c>
      <c r="F4240" s="108" t="s">
        <v>17516</v>
      </c>
      <c r="G4240" s="108" t="s">
        <v>17517</v>
      </c>
      <c r="H4240" s="108" t="s">
        <v>17348</v>
      </c>
    </row>
    <row r="4241" spans="1:8" x14ac:dyDescent="0.3">
      <c r="A4241" s="108" t="s">
        <v>17518</v>
      </c>
      <c r="B4241" s="108" t="s">
        <v>967</v>
      </c>
      <c r="C4241" s="108" t="s">
        <v>17264</v>
      </c>
      <c r="D4241" s="108" t="s">
        <v>1880</v>
      </c>
      <c r="E4241" s="108" t="s">
        <v>970</v>
      </c>
      <c r="F4241" s="108" t="s">
        <v>17519</v>
      </c>
      <c r="G4241" s="108" t="s">
        <v>17520</v>
      </c>
      <c r="H4241" s="108" t="s">
        <v>17521</v>
      </c>
    </row>
    <row r="4242" spans="1:8" x14ac:dyDescent="0.3">
      <c r="A4242" s="108" t="s">
        <v>17522</v>
      </c>
      <c r="B4242" s="108" t="s">
        <v>967</v>
      </c>
      <c r="C4242" s="108" t="s">
        <v>17264</v>
      </c>
      <c r="D4242" s="108" t="s">
        <v>1880</v>
      </c>
      <c r="E4242" s="108" t="s">
        <v>970</v>
      </c>
      <c r="F4242" s="108" t="s">
        <v>17523</v>
      </c>
      <c r="G4242" s="108" t="s">
        <v>17524</v>
      </c>
      <c r="H4242" s="108" t="s">
        <v>17525</v>
      </c>
    </row>
    <row r="4243" spans="1:8" x14ac:dyDescent="0.3">
      <c r="A4243" s="108" t="s">
        <v>17526</v>
      </c>
      <c r="B4243" s="108" t="s">
        <v>967</v>
      </c>
      <c r="C4243" s="108" t="s">
        <v>17264</v>
      </c>
      <c r="D4243" s="108" t="s">
        <v>1880</v>
      </c>
      <c r="E4243" s="108" t="s">
        <v>970</v>
      </c>
      <c r="F4243" s="108" t="s">
        <v>17527</v>
      </c>
      <c r="G4243" s="108" t="s">
        <v>17528</v>
      </c>
      <c r="H4243" s="108" t="s">
        <v>17529</v>
      </c>
    </row>
    <row r="4244" spans="1:8" x14ac:dyDescent="0.3">
      <c r="A4244" s="108" t="s">
        <v>17530</v>
      </c>
      <c r="B4244" s="108" t="s">
        <v>967</v>
      </c>
      <c r="C4244" s="108" t="s">
        <v>17264</v>
      </c>
      <c r="D4244" s="108" t="s">
        <v>1880</v>
      </c>
      <c r="E4244" s="108" t="s">
        <v>970</v>
      </c>
      <c r="F4244" s="108" t="s">
        <v>17531</v>
      </c>
      <c r="G4244" s="108" t="s">
        <v>17532</v>
      </c>
      <c r="H4244" s="108" t="s">
        <v>17533</v>
      </c>
    </row>
    <row r="4245" spans="1:8" x14ac:dyDescent="0.3">
      <c r="A4245" s="108" t="s">
        <v>17534</v>
      </c>
      <c r="B4245" s="108" t="s">
        <v>967</v>
      </c>
      <c r="C4245" s="108" t="s">
        <v>17264</v>
      </c>
      <c r="D4245" s="108" t="s">
        <v>1880</v>
      </c>
      <c r="E4245" s="108" t="s">
        <v>970</v>
      </c>
      <c r="F4245" s="108" t="s">
        <v>17535</v>
      </c>
      <c r="G4245" s="108" t="s">
        <v>17536</v>
      </c>
      <c r="H4245" s="108" t="s">
        <v>17537</v>
      </c>
    </row>
    <row r="4246" spans="1:8" x14ac:dyDescent="0.3">
      <c r="A4246" s="108" t="s">
        <v>17538</v>
      </c>
      <c r="B4246" s="108" t="s">
        <v>967</v>
      </c>
      <c r="C4246" s="108" t="s">
        <v>17264</v>
      </c>
      <c r="D4246" s="108" t="s">
        <v>1880</v>
      </c>
      <c r="E4246" s="108" t="s">
        <v>970</v>
      </c>
      <c r="F4246" s="108" t="s">
        <v>17539</v>
      </c>
      <c r="G4246" s="108" t="s">
        <v>17540</v>
      </c>
      <c r="H4246" s="108" t="s">
        <v>17541</v>
      </c>
    </row>
    <row r="4247" spans="1:8" x14ac:dyDescent="0.3">
      <c r="A4247" s="108" t="s">
        <v>17542</v>
      </c>
      <c r="B4247" s="108" t="s">
        <v>967</v>
      </c>
      <c r="C4247" s="108" t="s">
        <v>17264</v>
      </c>
      <c r="D4247" s="108" t="s">
        <v>1880</v>
      </c>
      <c r="E4247" s="108" t="s">
        <v>970</v>
      </c>
      <c r="F4247" s="108" t="s">
        <v>17543</v>
      </c>
      <c r="G4247" s="108" t="s">
        <v>17544</v>
      </c>
      <c r="H4247" s="108" t="s">
        <v>17545</v>
      </c>
    </row>
    <row r="4248" spans="1:8" x14ac:dyDescent="0.3">
      <c r="A4248" s="108" t="s">
        <v>17546</v>
      </c>
      <c r="B4248" s="108" t="s">
        <v>967</v>
      </c>
      <c r="C4248" s="108" t="s">
        <v>17264</v>
      </c>
      <c r="D4248" s="108" t="s">
        <v>1880</v>
      </c>
      <c r="E4248" s="108" t="s">
        <v>970</v>
      </c>
      <c r="F4248" s="108" t="s">
        <v>17547</v>
      </c>
      <c r="G4248" s="108" t="s">
        <v>17548</v>
      </c>
      <c r="H4248" s="108" t="s">
        <v>17549</v>
      </c>
    </row>
    <row r="4249" spans="1:8" x14ac:dyDescent="0.3">
      <c r="A4249" s="108" t="s">
        <v>17550</v>
      </c>
      <c r="B4249" s="108" t="s">
        <v>967</v>
      </c>
      <c r="C4249" s="108" t="s">
        <v>17264</v>
      </c>
      <c r="D4249" s="108" t="s">
        <v>1880</v>
      </c>
      <c r="E4249" s="108" t="s">
        <v>970</v>
      </c>
      <c r="F4249" s="108" t="s">
        <v>17551</v>
      </c>
      <c r="G4249" s="108" t="s">
        <v>17552</v>
      </c>
      <c r="H4249" s="108" t="s">
        <v>17553</v>
      </c>
    </row>
    <row r="4250" spans="1:8" x14ac:dyDescent="0.3">
      <c r="A4250" s="108" t="s">
        <v>17554</v>
      </c>
      <c r="B4250" s="108" t="s">
        <v>967</v>
      </c>
      <c r="C4250" s="108" t="s">
        <v>17264</v>
      </c>
      <c r="D4250" s="108" t="s">
        <v>1880</v>
      </c>
      <c r="E4250" s="108" t="s">
        <v>970</v>
      </c>
      <c r="F4250" s="108" t="s">
        <v>17555</v>
      </c>
      <c r="G4250" s="108" t="s">
        <v>17556</v>
      </c>
      <c r="H4250" s="108" t="s">
        <v>17356</v>
      </c>
    </row>
    <row r="4251" spans="1:8" x14ac:dyDescent="0.3">
      <c r="A4251" s="108" t="s">
        <v>17557</v>
      </c>
      <c r="B4251" s="108" t="s">
        <v>967</v>
      </c>
      <c r="C4251" s="108" t="s">
        <v>17264</v>
      </c>
      <c r="D4251" s="108" t="s">
        <v>1880</v>
      </c>
      <c r="E4251" s="108" t="s">
        <v>970</v>
      </c>
      <c r="F4251" s="108" t="s">
        <v>17558</v>
      </c>
      <c r="G4251" s="108" t="s">
        <v>17559</v>
      </c>
      <c r="H4251" s="108" t="s">
        <v>17295</v>
      </c>
    </row>
    <row r="4252" spans="1:8" x14ac:dyDescent="0.3">
      <c r="A4252" s="108" t="s">
        <v>17560</v>
      </c>
      <c r="B4252" s="108" t="s">
        <v>967</v>
      </c>
      <c r="C4252" s="108" t="s">
        <v>17264</v>
      </c>
      <c r="D4252" s="108" t="s">
        <v>1880</v>
      </c>
      <c r="E4252" s="108" t="s">
        <v>970</v>
      </c>
      <c r="F4252" s="108" t="s">
        <v>17561</v>
      </c>
      <c r="G4252" s="108" t="s">
        <v>17562</v>
      </c>
      <c r="H4252" s="108" t="s">
        <v>17459</v>
      </c>
    </row>
    <row r="4253" spans="1:8" x14ac:dyDescent="0.3">
      <c r="A4253" s="108" t="s">
        <v>17563</v>
      </c>
      <c r="B4253" s="108" t="s">
        <v>967</v>
      </c>
      <c r="C4253" s="108" t="s">
        <v>17264</v>
      </c>
      <c r="D4253" s="108" t="s">
        <v>1880</v>
      </c>
      <c r="E4253" s="108" t="s">
        <v>970</v>
      </c>
      <c r="F4253" s="108" t="s">
        <v>17564</v>
      </c>
      <c r="G4253" s="108" t="s">
        <v>17565</v>
      </c>
      <c r="H4253" s="108" t="s">
        <v>17287</v>
      </c>
    </row>
    <row r="4254" spans="1:8" x14ac:dyDescent="0.3">
      <c r="A4254" s="108" t="s">
        <v>17566</v>
      </c>
      <c r="B4254" s="108" t="s">
        <v>967</v>
      </c>
      <c r="C4254" s="108" t="s">
        <v>17264</v>
      </c>
      <c r="D4254" s="108" t="s">
        <v>1880</v>
      </c>
      <c r="E4254" s="108" t="s">
        <v>970</v>
      </c>
      <c r="F4254" s="108" t="s">
        <v>17567</v>
      </c>
      <c r="G4254" s="108" t="s">
        <v>17568</v>
      </c>
      <c r="H4254" s="108" t="s">
        <v>17475</v>
      </c>
    </row>
    <row r="4255" spans="1:8" x14ac:dyDescent="0.3">
      <c r="A4255" s="108" t="s">
        <v>17569</v>
      </c>
      <c r="B4255" s="108" t="s">
        <v>967</v>
      </c>
      <c r="C4255" s="108" t="s">
        <v>17264</v>
      </c>
      <c r="D4255" s="108" t="s">
        <v>1880</v>
      </c>
      <c r="E4255" s="108" t="s">
        <v>970</v>
      </c>
      <c r="F4255" s="108" t="s">
        <v>17570</v>
      </c>
      <c r="G4255" s="108" t="s">
        <v>17571</v>
      </c>
      <c r="H4255" s="108" t="s">
        <v>17572</v>
      </c>
    </row>
    <row r="4256" spans="1:8" x14ac:dyDescent="0.3">
      <c r="A4256" s="108" t="s">
        <v>17573</v>
      </c>
      <c r="B4256" s="108" t="s">
        <v>967</v>
      </c>
      <c r="C4256" s="108" t="s">
        <v>17264</v>
      </c>
      <c r="D4256" s="108" t="s">
        <v>1880</v>
      </c>
      <c r="E4256" s="108" t="s">
        <v>970</v>
      </c>
      <c r="F4256" s="108" t="s">
        <v>17574</v>
      </c>
      <c r="G4256" s="108" t="s">
        <v>17575</v>
      </c>
      <c r="H4256" s="108" t="s">
        <v>17576</v>
      </c>
    </row>
    <row r="4257" spans="1:8" x14ac:dyDescent="0.3">
      <c r="A4257" s="108" t="s">
        <v>17577</v>
      </c>
      <c r="B4257" s="108" t="s">
        <v>967</v>
      </c>
      <c r="C4257" s="108" t="s">
        <v>17264</v>
      </c>
      <c r="D4257" s="108" t="s">
        <v>1880</v>
      </c>
      <c r="E4257" s="108" t="s">
        <v>970</v>
      </c>
      <c r="F4257" s="108" t="s">
        <v>17578</v>
      </c>
      <c r="G4257" s="108" t="s">
        <v>17579</v>
      </c>
      <c r="H4257" s="108" t="s">
        <v>17580</v>
      </c>
    </row>
    <row r="4258" spans="1:8" x14ac:dyDescent="0.3">
      <c r="A4258" s="108" t="s">
        <v>17581</v>
      </c>
      <c r="B4258" s="108" t="s">
        <v>967</v>
      </c>
      <c r="C4258" s="108" t="s">
        <v>17264</v>
      </c>
      <c r="D4258" s="108" t="s">
        <v>1880</v>
      </c>
      <c r="E4258" s="108" t="s">
        <v>970</v>
      </c>
      <c r="F4258" s="108" t="s">
        <v>17582</v>
      </c>
      <c r="G4258" s="108" t="s">
        <v>17583</v>
      </c>
      <c r="H4258" s="108" t="s">
        <v>17584</v>
      </c>
    </row>
    <row r="4259" spans="1:8" x14ac:dyDescent="0.3">
      <c r="A4259" s="108" t="s">
        <v>17585</v>
      </c>
      <c r="B4259" s="108" t="s">
        <v>967</v>
      </c>
      <c r="C4259" s="108" t="s">
        <v>17586</v>
      </c>
      <c r="D4259" s="108" t="s">
        <v>969</v>
      </c>
      <c r="E4259" s="108" t="s">
        <v>970</v>
      </c>
      <c r="F4259" s="108" t="s">
        <v>17587</v>
      </c>
      <c r="G4259" s="108" t="s">
        <v>17588</v>
      </c>
      <c r="H4259" s="108" t="s">
        <v>17589</v>
      </c>
    </row>
    <row r="4260" spans="1:8" x14ac:dyDescent="0.3">
      <c r="A4260" s="108" t="s">
        <v>17590</v>
      </c>
      <c r="B4260" s="108" t="s">
        <v>967</v>
      </c>
      <c r="C4260" s="108" t="s">
        <v>17586</v>
      </c>
      <c r="D4260" s="108" t="s">
        <v>969</v>
      </c>
      <c r="E4260" s="108" t="s">
        <v>970</v>
      </c>
      <c r="F4260" s="108" t="s">
        <v>17591</v>
      </c>
      <c r="G4260" s="108" t="s">
        <v>17592</v>
      </c>
      <c r="H4260" s="108" t="s">
        <v>17593</v>
      </c>
    </row>
    <row r="4261" spans="1:8" x14ac:dyDescent="0.3">
      <c r="A4261" s="108" t="s">
        <v>17594</v>
      </c>
      <c r="B4261" s="108" t="s">
        <v>967</v>
      </c>
      <c r="C4261" s="108" t="s">
        <v>17586</v>
      </c>
      <c r="D4261" s="108" t="s">
        <v>969</v>
      </c>
      <c r="E4261" s="108" t="s">
        <v>970</v>
      </c>
      <c r="F4261" s="108" t="s">
        <v>17595</v>
      </c>
      <c r="G4261" s="108" t="s">
        <v>17596</v>
      </c>
      <c r="H4261" s="108" t="s">
        <v>17597</v>
      </c>
    </row>
    <row r="4262" spans="1:8" x14ac:dyDescent="0.3">
      <c r="A4262" s="108" t="s">
        <v>17598</v>
      </c>
      <c r="B4262" s="108" t="s">
        <v>967</v>
      </c>
      <c r="C4262" s="108" t="s">
        <v>17586</v>
      </c>
      <c r="D4262" s="108" t="s">
        <v>969</v>
      </c>
      <c r="E4262" s="108" t="s">
        <v>1123</v>
      </c>
      <c r="F4262" s="108" t="s">
        <v>17599</v>
      </c>
      <c r="G4262" s="108" t="s">
        <v>17600</v>
      </c>
      <c r="H4262" s="108" t="s">
        <v>17597</v>
      </c>
    </row>
    <row r="4263" spans="1:8" x14ac:dyDescent="0.3">
      <c r="A4263" s="108" t="s">
        <v>17601</v>
      </c>
      <c r="B4263" s="108" t="s">
        <v>967</v>
      </c>
      <c r="C4263" s="108" t="s">
        <v>17586</v>
      </c>
      <c r="D4263" s="108" t="s">
        <v>969</v>
      </c>
      <c r="E4263" s="108" t="s">
        <v>970</v>
      </c>
      <c r="F4263" s="108" t="s">
        <v>17602</v>
      </c>
      <c r="G4263" s="108" t="s">
        <v>17603</v>
      </c>
      <c r="H4263" s="108" t="s">
        <v>17604</v>
      </c>
    </row>
    <row r="4264" spans="1:8" x14ac:dyDescent="0.3">
      <c r="A4264" s="108" t="s">
        <v>17605</v>
      </c>
      <c r="B4264" s="108" t="s">
        <v>967</v>
      </c>
      <c r="C4264" s="108" t="s">
        <v>17586</v>
      </c>
      <c r="D4264" s="108" t="s">
        <v>969</v>
      </c>
      <c r="E4264" s="108" t="s">
        <v>970</v>
      </c>
      <c r="F4264" s="108" t="s">
        <v>17606</v>
      </c>
      <c r="G4264" s="108" t="s">
        <v>17607</v>
      </c>
      <c r="H4264" s="108" t="s">
        <v>17608</v>
      </c>
    </row>
    <row r="4265" spans="1:8" x14ac:dyDescent="0.3">
      <c r="A4265" s="108" t="s">
        <v>17609</v>
      </c>
      <c r="B4265" s="108" t="s">
        <v>967</v>
      </c>
      <c r="C4265" s="108" t="s">
        <v>17586</v>
      </c>
      <c r="D4265" s="108" t="s">
        <v>969</v>
      </c>
      <c r="E4265" s="108" t="s">
        <v>970</v>
      </c>
      <c r="F4265" s="108" t="s">
        <v>17610</v>
      </c>
      <c r="G4265" s="108" t="s">
        <v>17611</v>
      </c>
      <c r="H4265" s="108" t="s">
        <v>17612</v>
      </c>
    </row>
    <row r="4266" spans="1:8" x14ac:dyDescent="0.3">
      <c r="A4266" s="108" t="s">
        <v>17613</v>
      </c>
      <c r="B4266" s="108" t="s">
        <v>967</v>
      </c>
      <c r="C4266" s="108" t="s">
        <v>17586</v>
      </c>
      <c r="D4266" s="108" t="s">
        <v>969</v>
      </c>
      <c r="E4266" s="108" t="s">
        <v>970</v>
      </c>
      <c r="F4266" s="108" t="s">
        <v>17614</v>
      </c>
      <c r="G4266" s="108" t="s">
        <v>17615</v>
      </c>
      <c r="H4266" s="108" t="s">
        <v>17616</v>
      </c>
    </row>
    <row r="4267" spans="1:8" x14ac:dyDescent="0.3">
      <c r="A4267" s="108" t="s">
        <v>17617</v>
      </c>
      <c r="B4267" s="108" t="s">
        <v>967</v>
      </c>
      <c r="C4267" s="108" t="s">
        <v>17586</v>
      </c>
      <c r="D4267" s="108" t="s">
        <v>969</v>
      </c>
      <c r="E4267" s="108" t="s">
        <v>970</v>
      </c>
      <c r="F4267" s="108" t="s">
        <v>17618</v>
      </c>
      <c r="G4267" s="108" t="s">
        <v>17619</v>
      </c>
      <c r="H4267" s="108" t="s">
        <v>17612</v>
      </c>
    </row>
    <row r="4268" spans="1:8" x14ac:dyDescent="0.3">
      <c r="A4268" s="108" t="s">
        <v>17620</v>
      </c>
      <c r="B4268" s="108" t="s">
        <v>967</v>
      </c>
      <c r="C4268" s="108" t="s">
        <v>17586</v>
      </c>
      <c r="D4268" s="108" t="s">
        <v>969</v>
      </c>
      <c r="E4268" s="108" t="s">
        <v>970</v>
      </c>
      <c r="F4268" s="108" t="s">
        <v>17621</v>
      </c>
      <c r="G4268" s="108" t="s">
        <v>17622</v>
      </c>
      <c r="H4268" s="108" t="s">
        <v>17623</v>
      </c>
    </row>
    <row r="4269" spans="1:8" x14ac:dyDescent="0.3">
      <c r="A4269" s="108" t="s">
        <v>17624</v>
      </c>
      <c r="B4269" s="108" t="s">
        <v>967</v>
      </c>
      <c r="C4269" s="108" t="s">
        <v>17586</v>
      </c>
      <c r="D4269" s="108" t="s">
        <v>969</v>
      </c>
      <c r="E4269" s="108" t="s">
        <v>970</v>
      </c>
      <c r="F4269" s="108" t="s">
        <v>17625</v>
      </c>
      <c r="G4269" s="108" t="s">
        <v>17626</v>
      </c>
      <c r="H4269" s="108" t="s">
        <v>17627</v>
      </c>
    </row>
    <row r="4270" spans="1:8" x14ac:dyDescent="0.3">
      <c r="A4270" s="108" t="s">
        <v>17628</v>
      </c>
      <c r="B4270" s="108" t="s">
        <v>967</v>
      </c>
      <c r="C4270" s="108" t="s">
        <v>17586</v>
      </c>
      <c r="D4270" s="108" t="s">
        <v>969</v>
      </c>
      <c r="E4270" s="108" t="s">
        <v>970</v>
      </c>
      <c r="F4270" s="108" t="s">
        <v>17629</v>
      </c>
      <c r="G4270" s="108" t="s">
        <v>17630</v>
      </c>
      <c r="H4270" s="108" t="s">
        <v>17631</v>
      </c>
    </row>
    <row r="4271" spans="1:8" x14ac:dyDescent="0.3">
      <c r="A4271" s="108" t="s">
        <v>17632</v>
      </c>
      <c r="B4271" s="108" t="s">
        <v>967</v>
      </c>
      <c r="C4271" s="108" t="s">
        <v>17586</v>
      </c>
      <c r="D4271" s="108" t="s">
        <v>969</v>
      </c>
      <c r="E4271" s="108" t="s">
        <v>970</v>
      </c>
      <c r="F4271" s="108" t="s">
        <v>17633</v>
      </c>
      <c r="G4271" s="108" t="s">
        <v>17634</v>
      </c>
      <c r="H4271" s="108" t="s">
        <v>17635</v>
      </c>
    </row>
    <row r="4272" spans="1:8" x14ac:dyDescent="0.3">
      <c r="A4272" s="108" t="s">
        <v>17636</v>
      </c>
      <c r="B4272" s="108" t="s">
        <v>967</v>
      </c>
      <c r="C4272" s="108" t="s">
        <v>17586</v>
      </c>
      <c r="D4272" s="108" t="s">
        <v>969</v>
      </c>
      <c r="E4272" s="108" t="s">
        <v>970</v>
      </c>
      <c r="F4272" s="108" t="s">
        <v>17637</v>
      </c>
      <c r="G4272" s="108" t="s">
        <v>17638</v>
      </c>
      <c r="H4272" s="108" t="s">
        <v>17639</v>
      </c>
    </row>
    <row r="4273" spans="1:8" x14ac:dyDescent="0.3">
      <c r="A4273" s="108" t="s">
        <v>17640</v>
      </c>
      <c r="B4273" s="108" t="s">
        <v>967</v>
      </c>
      <c r="C4273" s="108" t="s">
        <v>17586</v>
      </c>
      <c r="D4273" s="108" t="s">
        <v>969</v>
      </c>
      <c r="E4273" s="108" t="s">
        <v>970</v>
      </c>
      <c r="F4273" s="108" t="s">
        <v>17641</v>
      </c>
      <c r="G4273" s="108" t="s">
        <v>17642</v>
      </c>
      <c r="H4273" s="108" t="s">
        <v>17643</v>
      </c>
    </row>
    <row r="4274" spans="1:8" x14ac:dyDescent="0.3">
      <c r="A4274" s="108" t="s">
        <v>17644</v>
      </c>
      <c r="B4274" s="108" t="s">
        <v>967</v>
      </c>
      <c r="C4274" s="108" t="s">
        <v>17586</v>
      </c>
      <c r="D4274" s="108" t="s">
        <v>969</v>
      </c>
      <c r="E4274" s="108" t="s">
        <v>970</v>
      </c>
      <c r="F4274" s="108" t="s">
        <v>17645</v>
      </c>
      <c r="G4274" s="108" t="s">
        <v>17646</v>
      </c>
      <c r="H4274" s="108" t="s">
        <v>17647</v>
      </c>
    </row>
    <row r="4275" spans="1:8" x14ac:dyDescent="0.3">
      <c r="A4275" s="108" t="s">
        <v>17648</v>
      </c>
      <c r="B4275" s="108" t="s">
        <v>967</v>
      </c>
      <c r="C4275" s="108" t="s">
        <v>17586</v>
      </c>
      <c r="D4275" s="108" t="s">
        <v>969</v>
      </c>
      <c r="E4275" s="108" t="s">
        <v>970</v>
      </c>
      <c r="F4275" s="108" t="s">
        <v>17649</v>
      </c>
      <c r="G4275" s="108" t="s">
        <v>17650</v>
      </c>
      <c r="H4275" s="108" t="s">
        <v>17651</v>
      </c>
    </row>
    <row r="4276" spans="1:8" x14ac:dyDescent="0.3">
      <c r="A4276" s="108" t="s">
        <v>17652</v>
      </c>
      <c r="B4276" s="108" t="s">
        <v>967</v>
      </c>
      <c r="C4276" s="108" t="s">
        <v>17586</v>
      </c>
      <c r="D4276" s="108" t="s">
        <v>969</v>
      </c>
      <c r="E4276" s="108" t="s">
        <v>2445</v>
      </c>
      <c r="F4276" s="108" t="s">
        <v>17653</v>
      </c>
      <c r="G4276" s="108" t="s">
        <v>17654</v>
      </c>
      <c r="H4276" s="108" t="s">
        <v>17655</v>
      </c>
    </row>
    <row r="4277" spans="1:8" x14ac:dyDescent="0.3">
      <c r="A4277" s="108" t="s">
        <v>17656</v>
      </c>
      <c r="B4277" s="108" t="s">
        <v>967</v>
      </c>
      <c r="C4277" s="108" t="s">
        <v>17586</v>
      </c>
      <c r="D4277" s="108" t="s">
        <v>969</v>
      </c>
      <c r="E4277" s="108" t="s">
        <v>970</v>
      </c>
      <c r="F4277" s="108" t="s">
        <v>17657</v>
      </c>
      <c r="G4277" s="108" t="s">
        <v>17658</v>
      </c>
      <c r="H4277" s="108" t="s">
        <v>17659</v>
      </c>
    </row>
    <row r="4278" spans="1:8" x14ac:dyDescent="0.3">
      <c r="A4278" s="108" t="s">
        <v>17660</v>
      </c>
      <c r="B4278" s="108" t="s">
        <v>967</v>
      </c>
      <c r="C4278" s="108" t="s">
        <v>17586</v>
      </c>
      <c r="D4278" s="108" t="s">
        <v>969</v>
      </c>
      <c r="E4278" s="108" t="s">
        <v>970</v>
      </c>
      <c r="F4278" s="108" t="s">
        <v>17661</v>
      </c>
      <c r="G4278" s="108" t="s">
        <v>17662</v>
      </c>
      <c r="H4278" s="108" t="s">
        <v>17663</v>
      </c>
    </row>
    <row r="4279" spans="1:8" x14ac:dyDescent="0.3">
      <c r="A4279" s="108" t="s">
        <v>17664</v>
      </c>
      <c r="B4279" s="108" t="s">
        <v>967</v>
      </c>
      <c r="C4279" s="108" t="s">
        <v>17586</v>
      </c>
      <c r="D4279" s="108" t="s">
        <v>969</v>
      </c>
      <c r="E4279" s="108" t="s">
        <v>970</v>
      </c>
      <c r="F4279" s="108" t="s">
        <v>17665</v>
      </c>
      <c r="G4279" s="108" t="s">
        <v>17666</v>
      </c>
      <c r="H4279" s="108" t="s">
        <v>17667</v>
      </c>
    </row>
    <row r="4280" spans="1:8" x14ac:dyDescent="0.3">
      <c r="A4280" s="108" t="s">
        <v>17668</v>
      </c>
      <c r="B4280" s="108" t="s">
        <v>967</v>
      </c>
      <c r="C4280" s="108" t="s">
        <v>17586</v>
      </c>
      <c r="D4280" s="108" t="s">
        <v>969</v>
      </c>
      <c r="E4280" s="108" t="s">
        <v>970</v>
      </c>
      <c r="F4280" s="108" t="s">
        <v>17669</v>
      </c>
      <c r="G4280" s="108" t="s">
        <v>17670</v>
      </c>
      <c r="H4280" s="108" t="s">
        <v>17671</v>
      </c>
    </row>
    <row r="4281" spans="1:8" x14ac:dyDescent="0.3">
      <c r="A4281" s="108" t="s">
        <v>17672</v>
      </c>
      <c r="B4281" s="108" t="s">
        <v>967</v>
      </c>
      <c r="C4281" s="108" t="s">
        <v>17586</v>
      </c>
      <c r="D4281" s="108" t="s">
        <v>969</v>
      </c>
      <c r="E4281" s="108" t="s">
        <v>970</v>
      </c>
      <c r="F4281" s="108" t="s">
        <v>17673</v>
      </c>
      <c r="G4281" s="108" t="s">
        <v>17674</v>
      </c>
      <c r="H4281" s="108" t="s">
        <v>17675</v>
      </c>
    </row>
    <row r="4282" spans="1:8" x14ac:dyDescent="0.3">
      <c r="A4282" s="108" t="s">
        <v>17676</v>
      </c>
      <c r="B4282" s="108" t="s">
        <v>967</v>
      </c>
      <c r="C4282" s="108" t="s">
        <v>17586</v>
      </c>
      <c r="D4282" s="108" t="s">
        <v>969</v>
      </c>
      <c r="E4282" s="108" t="s">
        <v>970</v>
      </c>
      <c r="F4282" s="108" t="s">
        <v>17677</v>
      </c>
      <c r="G4282" s="108" t="s">
        <v>17678</v>
      </c>
      <c r="H4282" s="108" t="s">
        <v>17679</v>
      </c>
    </row>
    <row r="4283" spans="1:8" x14ac:dyDescent="0.3">
      <c r="A4283" s="108" t="s">
        <v>17680</v>
      </c>
      <c r="B4283" s="108" t="s">
        <v>967</v>
      </c>
      <c r="C4283" s="108" t="s">
        <v>17586</v>
      </c>
      <c r="D4283" s="108" t="s">
        <v>969</v>
      </c>
      <c r="E4283" s="108" t="s">
        <v>970</v>
      </c>
      <c r="F4283" s="108" t="s">
        <v>17681</v>
      </c>
      <c r="G4283" s="108" t="s">
        <v>17682</v>
      </c>
      <c r="H4283" s="108" t="s">
        <v>17683</v>
      </c>
    </row>
    <row r="4284" spans="1:8" x14ac:dyDescent="0.3">
      <c r="A4284" s="108" t="s">
        <v>17684</v>
      </c>
      <c r="B4284" s="108" t="s">
        <v>967</v>
      </c>
      <c r="C4284" s="108" t="s">
        <v>17586</v>
      </c>
      <c r="D4284" s="108" t="s">
        <v>969</v>
      </c>
      <c r="E4284" s="108" t="s">
        <v>2445</v>
      </c>
      <c r="F4284" s="108" t="s">
        <v>17685</v>
      </c>
      <c r="G4284" s="108" t="s">
        <v>17686</v>
      </c>
      <c r="H4284" s="108" t="s">
        <v>17687</v>
      </c>
    </row>
    <row r="4285" spans="1:8" x14ac:dyDescent="0.3">
      <c r="A4285" s="108" t="s">
        <v>17688</v>
      </c>
      <c r="B4285" s="108" t="s">
        <v>967</v>
      </c>
      <c r="C4285" s="108" t="s">
        <v>17586</v>
      </c>
      <c r="D4285" s="108" t="s">
        <v>969</v>
      </c>
      <c r="E4285" s="108" t="s">
        <v>2445</v>
      </c>
      <c r="F4285" s="108" t="s">
        <v>17689</v>
      </c>
      <c r="G4285" s="108" t="s">
        <v>17690</v>
      </c>
      <c r="H4285" s="108" t="s">
        <v>17691</v>
      </c>
    </row>
    <row r="4286" spans="1:8" x14ac:dyDescent="0.3">
      <c r="A4286" s="108" t="s">
        <v>17692</v>
      </c>
      <c r="B4286" s="108" t="s">
        <v>967</v>
      </c>
      <c r="C4286" s="108" t="s">
        <v>17586</v>
      </c>
      <c r="D4286" s="108" t="s">
        <v>969</v>
      </c>
      <c r="E4286" s="108" t="s">
        <v>2445</v>
      </c>
      <c r="F4286" s="108" t="s">
        <v>17693</v>
      </c>
      <c r="G4286" s="108" t="s">
        <v>17694</v>
      </c>
      <c r="H4286" s="108" t="s">
        <v>17695</v>
      </c>
    </row>
    <row r="4287" spans="1:8" x14ac:dyDescent="0.3">
      <c r="A4287" s="108" t="s">
        <v>17696</v>
      </c>
      <c r="B4287" s="108" t="s">
        <v>967</v>
      </c>
      <c r="C4287" s="108" t="s">
        <v>17586</v>
      </c>
      <c r="D4287" s="108" t="s">
        <v>969</v>
      </c>
      <c r="E4287" s="108" t="s">
        <v>970</v>
      </c>
      <c r="F4287" s="108" t="s">
        <v>17697</v>
      </c>
      <c r="G4287" s="108" t="s">
        <v>17698</v>
      </c>
      <c r="H4287" s="108" t="s">
        <v>17699</v>
      </c>
    </row>
    <row r="4288" spans="1:8" x14ac:dyDescent="0.3">
      <c r="A4288" s="108" t="s">
        <v>17700</v>
      </c>
      <c r="B4288" s="108" t="s">
        <v>967</v>
      </c>
      <c r="C4288" s="108" t="s">
        <v>17586</v>
      </c>
      <c r="D4288" s="108" t="s">
        <v>969</v>
      </c>
      <c r="E4288" s="108" t="s">
        <v>2445</v>
      </c>
      <c r="F4288" s="108" t="s">
        <v>17701</v>
      </c>
      <c r="G4288" s="108" t="s">
        <v>17702</v>
      </c>
      <c r="H4288" s="108" t="s">
        <v>17703</v>
      </c>
    </row>
    <row r="4289" spans="1:8" x14ac:dyDescent="0.3">
      <c r="A4289" s="108" t="s">
        <v>17704</v>
      </c>
      <c r="B4289" s="108" t="s">
        <v>967</v>
      </c>
      <c r="C4289" s="108" t="s">
        <v>17586</v>
      </c>
      <c r="D4289" s="108" t="s">
        <v>969</v>
      </c>
      <c r="E4289" s="108" t="s">
        <v>970</v>
      </c>
      <c r="F4289" s="108" t="s">
        <v>17705</v>
      </c>
      <c r="G4289" s="108" t="s">
        <v>17706</v>
      </c>
      <c r="H4289" s="108" t="s">
        <v>17707</v>
      </c>
    </row>
    <row r="4290" spans="1:8" x14ac:dyDescent="0.3">
      <c r="A4290" s="108" t="s">
        <v>17708</v>
      </c>
      <c r="B4290" s="108" t="s">
        <v>967</v>
      </c>
      <c r="C4290" s="108" t="s">
        <v>17586</v>
      </c>
      <c r="D4290" s="108" t="s">
        <v>969</v>
      </c>
      <c r="E4290" s="108" t="s">
        <v>970</v>
      </c>
      <c r="F4290" s="108" t="s">
        <v>17709</v>
      </c>
      <c r="G4290" s="108" t="s">
        <v>17710</v>
      </c>
      <c r="H4290" s="108" t="s">
        <v>17711</v>
      </c>
    </row>
    <row r="4291" spans="1:8" x14ac:dyDescent="0.3">
      <c r="A4291" s="108" t="s">
        <v>17712</v>
      </c>
      <c r="B4291" s="108" t="s">
        <v>967</v>
      </c>
      <c r="C4291" s="108" t="s">
        <v>17586</v>
      </c>
      <c r="D4291" s="108" t="s">
        <v>969</v>
      </c>
      <c r="E4291" s="108" t="s">
        <v>970</v>
      </c>
      <c r="F4291" s="108" t="s">
        <v>17713</v>
      </c>
      <c r="G4291" s="108" t="s">
        <v>17714</v>
      </c>
      <c r="H4291" s="108" t="s">
        <v>17715</v>
      </c>
    </row>
    <row r="4292" spans="1:8" x14ac:dyDescent="0.3">
      <c r="A4292" s="108" t="s">
        <v>17716</v>
      </c>
      <c r="B4292" s="108" t="s">
        <v>967</v>
      </c>
      <c r="C4292" s="108" t="s">
        <v>17586</v>
      </c>
      <c r="D4292" s="108" t="s">
        <v>969</v>
      </c>
      <c r="E4292" s="108" t="s">
        <v>970</v>
      </c>
      <c r="F4292" s="108" t="s">
        <v>17717</v>
      </c>
      <c r="G4292" s="108" t="s">
        <v>17718</v>
      </c>
      <c r="H4292" s="108" t="s">
        <v>17719</v>
      </c>
    </row>
    <row r="4293" spans="1:8" x14ac:dyDescent="0.3">
      <c r="A4293" s="108" t="s">
        <v>17720</v>
      </c>
      <c r="B4293" s="108" t="s">
        <v>967</v>
      </c>
      <c r="C4293" s="108" t="s">
        <v>17586</v>
      </c>
      <c r="D4293" s="108" t="s">
        <v>1880</v>
      </c>
      <c r="E4293" s="108" t="s">
        <v>970</v>
      </c>
      <c r="F4293" s="108" t="s">
        <v>17721</v>
      </c>
      <c r="G4293" s="108" t="s">
        <v>17722</v>
      </c>
      <c r="H4293" s="108" t="s">
        <v>17723</v>
      </c>
    </row>
    <row r="4294" spans="1:8" x14ac:dyDescent="0.3">
      <c r="A4294" s="108" t="s">
        <v>17724</v>
      </c>
      <c r="B4294" s="108" t="s">
        <v>967</v>
      </c>
      <c r="C4294" s="108" t="s">
        <v>17586</v>
      </c>
      <c r="D4294" s="108" t="s">
        <v>1880</v>
      </c>
      <c r="E4294" s="108" t="s">
        <v>970</v>
      </c>
      <c r="F4294" s="108" t="s">
        <v>17725</v>
      </c>
      <c r="G4294" s="108" t="s">
        <v>17726</v>
      </c>
      <c r="H4294" s="108" t="s">
        <v>17727</v>
      </c>
    </row>
    <row r="4295" spans="1:8" x14ac:dyDescent="0.3">
      <c r="A4295" s="108" t="s">
        <v>17728</v>
      </c>
      <c r="B4295" s="108" t="s">
        <v>967</v>
      </c>
      <c r="C4295" s="108" t="s">
        <v>17586</v>
      </c>
      <c r="D4295" s="108" t="s">
        <v>1880</v>
      </c>
      <c r="E4295" s="108" t="s">
        <v>970</v>
      </c>
      <c r="F4295" s="108" t="s">
        <v>17729</v>
      </c>
      <c r="G4295" s="108" t="s">
        <v>17730</v>
      </c>
      <c r="H4295" s="108" t="s">
        <v>17731</v>
      </c>
    </row>
    <row r="4296" spans="1:8" x14ac:dyDescent="0.3">
      <c r="A4296" s="108" t="s">
        <v>17732</v>
      </c>
      <c r="B4296" s="108" t="s">
        <v>967</v>
      </c>
      <c r="C4296" s="108" t="s">
        <v>17586</v>
      </c>
      <c r="D4296" s="108" t="s">
        <v>1880</v>
      </c>
      <c r="E4296" s="108" t="s">
        <v>970</v>
      </c>
      <c r="F4296" s="108" t="s">
        <v>17733</v>
      </c>
      <c r="G4296" s="108" t="s">
        <v>17734</v>
      </c>
      <c r="H4296" s="108" t="s">
        <v>17735</v>
      </c>
    </row>
    <row r="4297" spans="1:8" x14ac:dyDescent="0.3">
      <c r="A4297" s="108" t="s">
        <v>17736</v>
      </c>
      <c r="B4297" s="108" t="s">
        <v>967</v>
      </c>
      <c r="C4297" s="108" t="s">
        <v>17737</v>
      </c>
      <c r="D4297" s="108" t="s">
        <v>969</v>
      </c>
      <c r="E4297" s="108" t="s">
        <v>970</v>
      </c>
      <c r="F4297" s="108" t="s">
        <v>17738</v>
      </c>
      <c r="G4297" s="108" t="s">
        <v>17739</v>
      </c>
      <c r="H4297" s="108" t="s">
        <v>17740</v>
      </c>
    </row>
    <row r="4298" spans="1:8" x14ac:dyDescent="0.3">
      <c r="A4298" s="108" t="s">
        <v>17741</v>
      </c>
      <c r="B4298" s="108" t="s">
        <v>967</v>
      </c>
      <c r="C4298" s="108" t="s">
        <v>17737</v>
      </c>
      <c r="D4298" s="108" t="s">
        <v>969</v>
      </c>
      <c r="E4298" s="108" t="s">
        <v>970</v>
      </c>
      <c r="F4298" s="108" t="s">
        <v>17742</v>
      </c>
      <c r="G4298" s="108" t="s">
        <v>17743</v>
      </c>
      <c r="H4298" s="108" t="s">
        <v>17740</v>
      </c>
    </row>
    <row r="4299" spans="1:8" x14ac:dyDescent="0.3">
      <c r="A4299" s="108" t="s">
        <v>17744</v>
      </c>
      <c r="B4299" s="108" t="s">
        <v>967</v>
      </c>
      <c r="C4299" s="108" t="s">
        <v>17737</v>
      </c>
      <c r="D4299" s="108" t="s">
        <v>969</v>
      </c>
      <c r="E4299" s="108" t="s">
        <v>970</v>
      </c>
      <c r="F4299" s="108" t="s">
        <v>17745</v>
      </c>
      <c r="G4299" s="108" t="s">
        <v>17746</v>
      </c>
      <c r="H4299" s="108" t="s">
        <v>17747</v>
      </c>
    </row>
    <row r="4300" spans="1:8" x14ac:dyDescent="0.3">
      <c r="A4300" s="108" t="s">
        <v>17748</v>
      </c>
      <c r="B4300" s="108" t="s">
        <v>967</v>
      </c>
      <c r="C4300" s="108" t="s">
        <v>17737</v>
      </c>
      <c r="D4300" s="108" t="s">
        <v>969</v>
      </c>
      <c r="E4300" s="108" t="s">
        <v>970</v>
      </c>
      <c r="F4300" s="108" t="s">
        <v>17749</v>
      </c>
      <c r="G4300" s="108" t="s">
        <v>17750</v>
      </c>
      <c r="H4300" s="108" t="s">
        <v>17751</v>
      </c>
    </row>
    <row r="4301" spans="1:8" x14ac:dyDescent="0.3">
      <c r="A4301" s="108" t="s">
        <v>17752</v>
      </c>
      <c r="B4301" s="108" t="s">
        <v>967</v>
      </c>
      <c r="C4301" s="108" t="s">
        <v>17737</v>
      </c>
      <c r="D4301" s="108" t="s">
        <v>969</v>
      </c>
      <c r="E4301" s="108" t="s">
        <v>970</v>
      </c>
      <c r="F4301" s="108" t="s">
        <v>17753</v>
      </c>
      <c r="G4301" s="108" t="s">
        <v>17754</v>
      </c>
      <c r="H4301" s="108" t="s">
        <v>17755</v>
      </c>
    </row>
    <row r="4302" spans="1:8" x14ac:dyDescent="0.3">
      <c r="A4302" s="108" t="s">
        <v>17756</v>
      </c>
      <c r="B4302" s="108" t="s">
        <v>967</v>
      </c>
      <c r="C4302" s="108" t="s">
        <v>17737</v>
      </c>
      <c r="D4302" s="108" t="s">
        <v>969</v>
      </c>
      <c r="E4302" s="108" t="s">
        <v>970</v>
      </c>
      <c r="F4302" s="108" t="s">
        <v>17757</v>
      </c>
      <c r="G4302" s="108" t="s">
        <v>17758</v>
      </c>
      <c r="H4302" s="108" t="s">
        <v>17759</v>
      </c>
    </row>
    <row r="4303" spans="1:8" x14ac:dyDescent="0.3">
      <c r="A4303" s="108" t="s">
        <v>17760</v>
      </c>
      <c r="B4303" s="108" t="s">
        <v>967</v>
      </c>
      <c r="C4303" s="108" t="s">
        <v>17737</v>
      </c>
      <c r="D4303" s="108" t="s">
        <v>969</v>
      </c>
      <c r="E4303" s="108" t="s">
        <v>970</v>
      </c>
      <c r="F4303" s="108" t="s">
        <v>17761</v>
      </c>
      <c r="G4303" s="108" t="s">
        <v>17762</v>
      </c>
      <c r="H4303" s="108" t="s">
        <v>17763</v>
      </c>
    </row>
    <row r="4304" spans="1:8" x14ac:dyDescent="0.3">
      <c r="A4304" s="108" t="s">
        <v>17764</v>
      </c>
      <c r="B4304" s="108" t="s">
        <v>967</v>
      </c>
      <c r="C4304" s="108" t="s">
        <v>17737</v>
      </c>
      <c r="D4304" s="108" t="s">
        <v>969</v>
      </c>
      <c r="E4304" s="108" t="s">
        <v>970</v>
      </c>
      <c r="F4304" s="108" t="s">
        <v>17765</v>
      </c>
      <c r="G4304" s="108" t="s">
        <v>17766</v>
      </c>
      <c r="H4304" s="108" t="s">
        <v>17767</v>
      </c>
    </row>
    <row r="4305" spans="1:8" x14ac:dyDescent="0.3">
      <c r="A4305" s="108" t="s">
        <v>17768</v>
      </c>
      <c r="B4305" s="108" t="s">
        <v>967</v>
      </c>
      <c r="C4305" s="108" t="s">
        <v>17737</v>
      </c>
      <c r="D4305" s="108" t="s">
        <v>969</v>
      </c>
      <c r="E4305" s="108" t="s">
        <v>970</v>
      </c>
      <c r="F4305" s="108" t="s">
        <v>17769</v>
      </c>
      <c r="G4305" s="108" t="s">
        <v>17770</v>
      </c>
      <c r="H4305" s="108" t="s">
        <v>17771</v>
      </c>
    </row>
    <row r="4306" spans="1:8" x14ac:dyDescent="0.3">
      <c r="A4306" s="108" t="s">
        <v>17772</v>
      </c>
      <c r="B4306" s="108" t="s">
        <v>967</v>
      </c>
      <c r="C4306" s="108" t="s">
        <v>17737</v>
      </c>
      <c r="D4306" s="108" t="s">
        <v>969</v>
      </c>
      <c r="E4306" s="108" t="s">
        <v>970</v>
      </c>
      <c r="F4306" s="108" t="s">
        <v>17773</v>
      </c>
      <c r="G4306" s="108" t="s">
        <v>17774</v>
      </c>
      <c r="H4306" s="108" t="s">
        <v>17775</v>
      </c>
    </row>
    <row r="4307" spans="1:8" x14ac:dyDescent="0.3">
      <c r="A4307" s="108" t="s">
        <v>17776</v>
      </c>
      <c r="B4307" s="108" t="s">
        <v>967</v>
      </c>
      <c r="C4307" s="108" t="s">
        <v>17737</v>
      </c>
      <c r="D4307" s="108" t="s">
        <v>969</v>
      </c>
      <c r="E4307" s="108" t="s">
        <v>970</v>
      </c>
      <c r="F4307" s="108" t="s">
        <v>17777</v>
      </c>
      <c r="G4307" s="108" t="s">
        <v>17778</v>
      </c>
      <c r="H4307" s="108" t="s">
        <v>17779</v>
      </c>
    </row>
    <row r="4308" spans="1:8" x14ac:dyDescent="0.3">
      <c r="A4308" s="108" t="s">
        <v>17780</v>
      </c>
      <c r="B4308" s="108" t="s">
        <v>967</v>
      </c>
      <c r="C4308" s="108" t="s">
        <v>17737</v>
      </c>
      <c r="D4308" s="108" t="s">
        <v>969</v>
      </c>
      <c r="E4308" s="108" t="s">
        <v>970</v>
      </c>
      <c r="F4308" s="108" t="s">
        <v>17781</v>
      </c>
      <c r="G4308" s="108" t="s">
        <v>17782</v>
      </c>
      <c r="H4308" s="108" t="s">
        <v>17783</v>
      </c>
    </row>
    <row r="4309" spans="1:8" x14ac:dyDescent="0.3">
      <c r="A4309" s="108" t="s">
        <v>17784</v>
      </c>
      <c r="B4309" s="108" t="s">
        <v>967</v>
      </c>
      <c r="C4309" s="108" t="s">
        <v>17737</v>
      </c>
      <c r="D4309" s="108" t="s">
        <v>969</v>
      </c>
      <c r="E4309" s="108" t="s">
        <v>970</v>
      </c>
      <c r="F4309" s="108" t="s">
        <v>17785</v>
      </c>
      <c r="G4309" s="108" t="s">
        <v>17786</v>
      </c>
      <c r="H4309" s="108" t="s">
        <v>17787</v>
      </c>
    </row>
    <row r="4310" spans="1:8" x14ac:dyDescent="0.3">
      <c r="A4310" s="108" t="s">
        <v>17788</v>
      </c>
      <c r="B4310" s="108" t="s">
        <v>967</v>
      </c>
      <c r="C4310" s="108" t="s">
        <v>17737</v>
      </c>
      <c r="D4310" s="108" t="s">
        <v>969</v>
      </c>
      <c r="E4310" s="108" t="s">
        <v>970</v>
      </c>
      <c r="F4310" s="108" t="s">
        <v>17789</v>
      </c>
      <c r="G4310" s="108" t="s">
        <v>17790</v>
      </c>
      <c r="H4310" s="108" t="s">
        <v>17791</v>
      </c>
    </row>
    <row r="4311" spans="1:8" x14ac:dyDescent="0.3">
      <c r="A4311" s="108" t="s">
        <v>17792</v>
      </c>
      <c r="B4311" s="108" t="s">
        <v>967</v>
      </c>
      <c r="C4311" s="108" t="s">
        <v>17737</v>
      </c>
      <c r="D4311" s="108" t="s">
        <v>969</v>
      </c>
      <c r="E4311" s="108" t="s">
        <v>970</v>
      </c>
      <c r="F4311" s="108" t="s">
        <v>17793</v>
      </c>
      <c r="G4311" s="108" t="s">
        <v>17794</v>
      </c>
      <c r="H4311" s="108" t="s">
        <v>17795</v>
      </c>
    </row>
    <row r="4312" spans="1:8" x14ac:dyDescent="0.3">
      <c r="A4312" s="108" t="s">
        <v>17796</v>
      </c>
      <c r="B4312" s="108" t="s">
        <v>967</v>
      </c>
      <c r="C4312" s="108" t="s">
        <v>17737</v>
      </c>
      <c r="D4312" s="108" t="s">
        <v>969</v>
      </c>
      <c r="E4312" s="108" t="s">
        <v>970</v>
      </c>
      <c r="F4312" s="108" t="s">
        <v>17797</v>
      </c>
      <c r="G4312" s="108" t="s">
        <v>17798</v>
      </c>
      <c r="H4312" s="108" t="s">
        <v>17799</v>
      </c>
    </row>
    <row r="4313" spans="1:8" x14ac:dyDescent="0.3">
      <c r="A4313" s="108" t="s">
        <v>17800</v>
      </c>
      <c r="B4313" s="108" t="s">
        <v>967</v>
      </c>
      <c r="C4313" s="108" t="s">
        <v>17737</v>
      </c>
      <c r="D4313" s="108" t="s">
        <v>969</v>
      </c>
      <c r="E4313" s="108" t="s">
        <v>970</v>
      </c>
      <c r="F4313" s="108" t="s">
        <v>17801</v>
      </c>
      <c r="G4313" s="108" t="s">
        <v>17802</v>
      </c>
      <c r="H4313" s="108" t="s">
        <v>17803</v>
      </c>
    </row>
    <row r="4314" spans="1:8" x14ac:dyDescent="0.3">
      <c r="A4314" s="108" t="s">
        <v>17804</v>
      </c>
      <c r="B4314" s="108" t="s">
        <v>967</v>
      </c>
      <c r="C4314" s="108" t="s">
        <v>17737</v>
      </c>
      <c r="D4314" s="108" t="s">
        <v>969</v>
      </c>
      <c r="E4314" s="108" t="s">
        <v>970</v>
      </c>
      <c r="F4314" s="108" t="s">
        <v>17805</v>
      </c>
      <c r="G4314" s="108" t="s">
        <v>17806</v>
      </c>
      <c r="H4314" s="108" t="s">
        <v>17807</v>
      </c>
    </row>
    <row r="4315" spans="1:8" x14ac:dyDescent="0.3">
      <c r="A4315" s="108" t="s">
        <v>17808</v>
      </c>
      <c r="B4315" s="108" t="s">
        <v>967</v>
      </c>
      <c r="C4315" s="108" t="s">
        <v>17737</v>
      </c>
      <c r="D4315" s="108" t="s">
        <v>969</v>
      </c>
      <c r="E4315" s="108" t="s">
        <v>970</v>
      </c>
      <c r="F4315" s="108" t="s">
        <v>17809</v>
      </c>
      <c r="G4315" s="108" t="s">
        <v>17810</v>
      </c>
      <c r="H4315" s="108" t="s">
        <v>17811</v>
      </c>
    </row>
    <row r="4316" spans="1:8" x14ac:dyDescent="0.3">
      <c r="A4316" s="108" t="s">
        <v>17812</v>
      </c>
      <c r="B4316" s="108" t="s">
        <v>967</v>
      </c>
      <c r="C4316" s="108" t="s">
        <v>17737</v>
      </c>
      <c r="D4316" s="108" t="s">
        <v>969</v>
      </c>
      <c r="E4316" s="108" t="s">
        <v>970</v>
      </c>
      <c r="F4316" s="108" t="s">
        <v>17813</v>
      </c>
      <c r="G4316" s="108" t="s">
        <v>17814</v>
      </c>
      <c r="H4316" s="108" t="s">
        <v>17815</v>
      </c>
    </row>
    <row r="4317" spans="1:8" x14ac:dyDescent="0.3">
      <c r="A4317" s="108" t="s">
        <v>17816</v>
      </c>
      <c r="B4317" s="108" t="s">
        <v>967</v>
      </c>
      <c r="C4317" s="108" t="s">
        <v>17737</v>
      </c>
      <c r="D4317" s="108" t="s">
        <v>969</v>
      </c>
      <c r="E4317" s="108" t="s">
        <v>970</v>
      </c>
      <c r="F4317" s="108" t="s">
        <v>17817</v>
      </c>
      <c r="G4317" s="108" t="s">
        <v>17818</v>
      </c>
      <c r="H4317" s="108" t="s">
        <v>17819</v>
      </c>
    </row>
    <row r="4318" spans="1:8" x14ac:dyDescent="0.3">
      <c r="A4318" s="108" t="s">
        <v>17820</v>
      </c>
      <c r="B4318" s="108" t="s">
        <v>967</v>
      </c>
      <c r="C4318" s="108" t="s">
        <v>17737</v>
      </c>
      <c r="D4318" s="108" t="s">
        <v>969</v>
      </c>
      <c r="E4318" s="108" t="s">
        <v>970</v>
      </c>
      <c r="F4318" s="108" t="s">
        <v>17821</v>
      </c>
      <c r="G4318" s="108" t="s">
        <v>17822</v>
      </c>
      <c r="H4318" s="108" t="s">
        <v>17823</v>
      </c>
    </row>
    <row r="4319" spans="1:8" x14ac:dyDescent="0.3">
      <c r="A4319" s="108" t="s">
        <v>17824</v>
      </c>
      <c r="B4319" s="108" t="s">
        <v>967</v>
      </c>
      <c r="C4319" s="108" t="s">
        <v>17737</v>
      </c>
      <c r="D4319" s="108" t="s">
        <v>969</v>
      </c>
      <c r="E4319" s="108" t="s">
        <v>970</v>
      </c>
      <c r="F4319" s="108" t="s">
        <v>17825</v>
      </c>
      <c r="G4319" s="108" t="s">
        <v>17826</v>
      </c>
      <c r="H4319" s="108" t="s">
        <v>17827</v>
      </c>
    </row>
    <row r="4320" spans="1:8" x14ac:dyDescent="0.3">
      <c r="A4320" s="108" t="s">
        <v>17828</v>
      </c>
      <c r="B4320" s="108" t="s">
        <v>967</v>
      </c>
      <c r="C4320" s="108" t="s">
        <v>17737</v>
      </c>
      <c r="D4320" s="108" t="s">
        <v>969</v>
      </c>
      <c r="E4320" s="108" t="s">
        <v>970</v>
      </c>
      <c r="F4320" s="108" t="s">
        <v>17829</v>
      </c>
      <c r="G4320" s="108" t="s">
        <v>17830</v>
      </c>
      <c r="H4320" s="108" t="s">
        <v>17831</v>
      </c>
    </row>
    <row r="4321" spans="1:8" x14ac:dyDescent="0.3">
      <c r="A4321" s="108" t="s">
        <v>17832</v>
      </c>
      <c r="B4321" s="108" t="s">
        <v>967</v>
      </c>
      <c r="C4321" s="108" t="s">
        <v>17737</v>
      </c>
      <c r="D4321" s="108" t="s">
        <v>969</v>
      </c>
      <c r="E4321" s="108" t="s">
        <v>970</v>
      </c>
      <c r="F4321" s="108" t="s">
        <v>17833</v>
      </c>
      <c r="G4321" s="108" t="s">
        <v>17834</v>
      </c>
      <c r="H4321" s="108" t="s">
        <v>17835</v>
      </c>
    </row>
    <row r="4322" spans="1:8" x14ac:dyDescent="0.3">
      <c r="A4322" s="108" t="s">
        <v>17836</v>
      </c>
      <c r="B4322" s="108" t="s">
        <v>967</v>
      </c>
      <c r="C4322" s="108" t="s">
        <v>17737</v>
      </c>
      <c r="D4322" s="108" t="s">
        <v>969</v>
      </c>
      <c r="E4322" s="108" t="s">
        <v>970</v>
      </c>
      <c r="F4322" s="108" t="s">
        <v>17837</v>
      </c>
      <c r="G4322" s="108" t="s">
        <v>17838</v>
      </c>
      <c r="H4322" s="108" t="s">
        <v>17839</v>
      </c>
    </row>
    <row r="4323" spans="1:8" x14ac:dyDescent="0.3">
      <c r="A4323" s="108" t="s">
        <v>17840</v>
      </c>
      <c r="B4323" s="108" t="s">
        <v>967</v>
      </c>
      <c r="C4323" s="108" t="s">
        <v>17737</v>
      </c>
      <c r="D4323" s="108" t="s">
        <v>969</v>
      </c>
      <c r="E4323" s="108" t="s">
        <v>970</v>
      </c>
      <c r="F4323" s="108" t="s">
        <v>17841</v>
      </c>
      <c r="G4323" s="108" t="s">
        <v>17842</v>
      </c>
      <c r="H4323" s="108" t="s">
        <v>17843</v>
      </c>
    </row>
    <row r="4324" spans="1:8" x14ac:dyDescent="0.3">
      <c r="A4324" s="108" t="s">
        <v>17844</v>
      </c>
      <c r="B4324" s="108" t="s">
        <v>967</v>
      </c>
      <c r="C4324" s="108" t="s">
        <v>17737</v>
      </c>
      <c r="D4324" s="108" t="s">
        <v>969</v>
      </c>
      <c r="E4324" s="108" t="s">
        <v>970</v>
      </c>
      <c r="F4324" s="108" t="s">
        <v>17845</v>
      </c>
      <c r="G4324" s="108" t="s">
        <v>17846</v>
      </c>
      <c r="H4324" s="108" t="s">
        <v>17847</v>
      </c>
    </row>
    <row r="4325" spans="1:8" x14ac:dyDescent="0.3">
      <c r="A4325" s="108" t="s">
        <v>17848</v>
      </c>
      <c r="B4325" s="108" t="s">
        <v>967</v>
      </c>
      <c r="C4325" s="108" t="s">
        <v>17737</v>
      </c>
      <c r="D4325" s="108" t="s">
        <v>969</v>
      </c>
      <c r="E4325" s="108" t="s">
        <v>970</v>
      </c>
      <c r="F4325" s="108" t="s">
        <v>17849</v>
      </c>
      <c r="G4325" s="108" t="s">
        <v>17850</v>
      </c>
      <c r="H4325" s="108" t="s">
        <v>17851</v>
      </c>
    </row>
    <row r="4326" spans="1:8" x14ac:dyDescent="0.3">
      <c r="A4326" s="108" t="s">
        <v>17852</v>
      </c>
      <c r="B4326" s="108" t="s">
        <v>967</v>
      </c>
      <c r="C4326" s="108" t="s">
        <v>17737</v>
      </c>
      <c r="D4326" s="108" t="s">
        <v>969</v>
      </c>
      <c r="E4326" s="108" t="s">
        <v>970</v>
      </c>
      <c r="F4326" s="108" t="s">
        <v>17853</v>
      </c>
      <c r="G4326" s="108" t="s">
        <v>17854</v>
      </c>
      <c r="H4326" s="108" t="s">
        <v>17855</v>
      </c>
    </row>
    <row r="4327" spans="1:8" x14ac:dyDescent="0.3">
      <c r="A4327" s="108" t="s">
        <v>17856</v>
      </c>
      <c r="B4327" s="108" t="s">
        <v>967</v>
      </c>
      <c r="C4327" s="108" t="s">
        <v>17737</v>
      </c>
      <c r="D4327" s="108" t="s">
        <v>1880</v>
      </c>
      <c r="E4327" s="108" t="s">
        <v>970</v>
      </c>
      <c r="F4327" s="108" t="s">
        <v>17857</v>
      </c>
      <c r="G4327" s="108" t="s">
        <v>17858</v>
      </c>
      <c r="H4327" s="108" t="s">
        <v>17859</v>
      </c>
    </row>
    <row r="4328" spans="1:8" x14ac:dyDescent="0.3">
      <c r="A4328" s="108" t="s">
        <v>17860</v>
      </c>
      <c r="B4328" s="108" t="s">
        <v>967</v>
      </c>
      <c r="C4328" s="108" t="s">
        <v>17737</v>
      </c>
      <c r="D4328" s="108" t="s">
        <v>1880</v>
      </c>
      <c r="E4328" s="108" t="s">
        <v>970</v>
      </c>
      <c r="F4328" s="108" t="s">
        <v>17861</v>
      </c>
      <c r="G4328" s="108" t="s">
        <v>17862</v>
      </c>
      <c r="H4328" s="108" t="s">
        <v>17747</v>
      </c>
    </row>
    <row r="4329" spans="1:8" x14ac:dyDescent="0.3">
      <c r="A4329" s="108" t="s">
        <v>17863</v>
      </c>
      <c r="B4329" s="108" t="s">
        <v>967</v>
      </c>
      <c r="C4329" s="108" t="s">
        <v>17737</v>
      </c>
      <c r="D4329" s="108" t="s">
        <v>1880</v>
      </c>
      <c r="E4329" s="108" t="s">
        <v>970</v>
      </c>
      <c r="F4329" s="108" t="s">
        <v>17864</v>
      </c>
      <c r="G4329" s="108" t="s">
        <v>17865</v>
      </c>
      <c r="H4329" s="108" t="s">
        <v>17866</v>
      </c>
    </row>
    <row r="4330" spans="1:8" x14ac:dyDescent="0.3">
      <c r="A4330" s="108" t="s">
        <v>17867</v>
      </c>
      <c r="B4330" s="108" t="s">
        <v>967</v>
      </c>
      <c r="C4330" s="108" t="s">
        <v>17737</v>
      </c>
      <c r="D4330" s="108" t="s">
        <v>1880</v>
      </c>
      <c r="E4330" s="108" t="s">
        <v>970</v>
      </c>
      <c r="F4330" s="108" t="s">
        <v>17868</v>
      </c>
      <c r="G4330" s="108" t="s">
        <v>17869</v>
      </c>
      <c r="H4330" s="108" t="s">
        <v>17870</v>
      </c>
    </row>
    <row r="4331" spans="1:8" x14ac:dyDescent="0.3">
      <c r="A4331" s="108" t="s">
        <v>17871</v>
      </c>
      <c r="B4331" s="108" t="s">
        <v>967</v>
      </c>
      <c r="C4331" s="108" t="s">
        <v>17737</v>
      </c>
      <c r="D4331" s="108" t="s">
        <v>1880</v>
      </c>
      <c r="E4331" s="108" t="s">
        <v>970</v>
      </c>
      <c r="F4331" s="108" t="s">
        <v>17872</v>
      </c>
      <c r="G4331" s="108" t="s">
        <v>17873</v>
      </c>
      <c r="H4331" s="108" t="s">
        <v>17740</v>
      </c>
    </row>
    <row r="4332" spans="1:8" x14ac:dyDescent="0.3">
      <c r="A4332" s="108" t="s">
        <v>17874</v>
      </c>
      <c r="B4332" s="108" t="s">
        <v>967</v>
      </c>
      <c r="C4332" s="108" t="s">
        <v>17737</v>
      </c>
      <c r="D4332" s="108" t="s">
        <v>1880</v>
      </c>
      <c r="E4332" s="108" t="s">
        <v>970</v>
      </c>
      <c r="F4332" s="108" t="s">
        <v>17875</v>
      </c>
      <c r="G4332" s="108" t="s">
        <v>17876</v>
      </c>
      <c r="H4332" s="108" t="s">
        <v>17877</v>
      </c>
    </row>
    <row r="4333" spans="1:8" x14ac:dyDescent="0.3">
      <c r="A4333" s="108" t="s">
        <v>17878</v>
      </c>
      <c r="B4333" s="108" t="s">
        <v>967</v>
      </c>
      <c r="C4333" s="108" t="s">
        <v>17737</v>
      </c>
      <c r="D4333" s="108" t="s">
        <v>1880</v>
      </c>
      <c r="E4333" s="108" t="s">
        <v>970</v>
      </c>
      <c r="F4333" s="108" t="s">
        <v>17879</v>
      </c>
      <c r="G4333" s="108" t="s">
        <v>17880</v>
      </c>
      <c r="H4333" s="108" t="s">
        <v>17881</v>
      </c>
    </row>
    <row r="4334" spans="1:8" x14ac:dyDescent="0.3">
      <c r="A4334" s="108" t="s">
        <v>17882</v>
      </c>
      <c r="B4334" s="108" t="s">
        <v>967</v>
      </c>
      <c r="C4334" s="108" t="s">
        <v>17737</v>
      </c>
      <c r="D4334" s="108" t="s">
        <v>1880</v>
      </c>
      <c r="E4334" s="108" t="s">
        <v>970</v>
      </c>
      <c r="F4334" s="108" t="s">
        <v>17883</v>
      </c>
      <c r="G4334" s="108" t="s">
        <v>17884</v>
      </c>
      <c r="H4334" s="108" t="s">
        <v>17885</v>
      </c>
    </row>
    <row r="4335" spans="1:8" x14ac:dyDescent="0.3">
      <c r="A4335" s="108" t="s">
        <v>17886</v>
      </c>
      <c r="B4335" s="108" t="s">
        <v>967</v>
      </c>
      <c r="C4335" s="108" t="s">
        <v>17737</v>
      </c>
      <c r="D4335" s="108" t="s">
        <v>1880</v>
      </c>
      <c r="E4335" s="108" t="s">
        <v>970</v>
      </c>
      <c r="F4335" s="108" t="s">
        <v>17887</v>
      </c>
      <c r="G4335" s="108" t="s">
        <v>17888</v>
      </c>
      <c r="H4335" s="108" t="s">
        <v>17889</v>
      </c>
    </row>
    <row r="4336" spans="1:8" x14ac:dyDescent="0.3">
      <c r="A4336" s="108" t="s">
        <v>17890</v>
      </c>
      <c r="B4336" s="108" t="s">
        <v>967</v>
      </c>
      <c r="C4336" s="108" t="s">
        <v>17737</v>
      </c>
      <c r="D4336" s="108" t="s">
        <v>1880</v>
      </c>
      <c r="E4336" s="108" t="s">
        <v>970</v>
      </c>
      <c r="F4336" s="108" t="s">
        <v>17891</v>
      </c>
      <c r="G4336" s="108" t="s">
        <v>17892</v>
      </c>
      <c r="H4336" s="108" t="s">
        <v>17893</v>
      </c>
    </row>
    <row r="4337" spans="1:8" x14ac:dyDescent="0.3">
      <c r="A4337" s="108" t="s">
        <v>17894</v>
      </c>
      <c r="B4337" s="108" t="s">
        <v>967</v>
      </c>
      <c r="C4337" s="108" t="s">
        <v>17737</v>
      </c>
      <c r="D4337" s="108" t="s">
        <v>1880</v>
      </c>
      <c r="E4337" s="108" t="s">
        <v>970</v>
      </c>
      <c r="F4337" s="108" t="s">
        <v>17895</v>
      </c>
      <c r="G4337" s="108" t="s">
        <v>17896</v>
      </c>
      <c r="H4337" s="108" t="s">
        <v>17897</v>
      </c>
    </row>
    <row r="4338" spans="1:8" x14ac:dyDescent="0.3">
      <c r="A4338" s="108" t="s">
        <v>17898</v>
      </c>
      <c r="B4338" s="108" t="s">
        <v>967</v>
      </c>
      <c r="C4338" s="108" t="s">
        <v>17737</v>
      </c>
      <c r="D4338" s="108" t="s">
        <v>1880</v>
      </c>
      <c r="E4338" s="108" t="s">
        <v>970</v>
      </c>
      <c r="F4338" s="108" t="s">
        <v>17899</v>
      </c>
      <c r="G4338" s="108" t="s">
        <v>17900</v>
      </c>
      <c r="H4338" s="108" t="s">
        <v>17901</v>
      </c>
    </row>
    <row r="4339" spans="1:8" x14ac:dyDescent="0.3">
      <c r="A4339" s="108" t="s">
        <v>17902</v>
      </c>
      <c r="B4339" s="108" t="s">
        <v>967</v>
      </c>
      <c r="C4339" s="108" t="s">
        <v>17737</v>
      </c>
      <c r="D4339" s="108" t="s">
        <v>1880</v>
      </c>
      <c r="E4339" s="108" t="s">
        <v>970</v>
      </c>
      <c r="F4339" s="108" t="s">
        <v>17903</v>
      </c>
      <c r="G4339" s="108" t="s">
        <v>17904</v>
      </c>
      <c r="H4339" s="108" t="s">
        <v>17905</v>
      </c>
    </row>
    <row r="4340" spans="1:8" x14ac:dyDescent="0.3">
      <c r="A4340" s="108" t="s">
        <v>17906</v>
      </c>
      <c r="B4340" s="108" t="s">
        <v>967</v>
      </c>
      <c r="C4340" s="108" t="s">
        <v>17907</v>
      </c>
      <c r="D4340" s="108" t="s">
        <v>5207</v>
      </c>
      <c r="E4340" s="108" t="s">
        <v>970</v>
      </c>
      <c r="F4340" s="108" t="s">
        <v>17908</v>
      </c>
      <c r="G4340" s="108" t="s">
        <v>17909</v>
      </c>
      <c r="H4340" s="108" t="s">
        <v>17910</v>
      </c>
    </row>
    <row r="4341" spans="1:8" x14ac:dyDescent="0.3">
      <c r="A4341" s="108" t="s">
        <v>17911</v>
      </c>
      <c r="B4341" s="108" t="s">
        <v>967</v>
      </c>
      <c r="C4341" s="108" t="s">
        <v>17907</v>
      </c>
      <c r="D4341" s="108" t="s">
        <v>969</v>
      </c>
      <c r="E4341" s="108" t="s">
        <v>970</v>
      </c>
      <c r="F4341" s="108" t="s">
        <v>17912</v>
      </c>
      <c r="G4341" s="108" t="s">
        <v>17913</v>
      </c>
      <c r="H4341" s="108" t="s">
        <v>17914</v>
      </c>
    </row>
    <row r="4342" spans="1:8" x14ac:dyDescent="0.3">
      <c r="A4342" s="108" t="s">
        <v>17915</v>
      </c>
      <c r="B4342" s="108" t="s">
        <v>967</v>
      </c>
      <c r="C4342" s="108" t="s">
        <v>17907</v>
      </c>
      <c r="D4342" s="108" t="s">
        <v>969</v>
      </c>
      <c r="E4342" s="108" t="s">
        <v>970</v>
      </c>
      <c r="F4342" s="108" t="s">
        <v>17916</v>
      </c>
      <c r="G4342" s="108" t="s">
        <v>17917</v>
      </c>
      <c r="H4342" s="108" t="s">
        <v>17918</v>
      </c>
    </row>
    <row r="4343" spans="1:8" x14ac:dyDescent="0.3">
      <c r="A4343" s="108" t="s">
        <v>17919</v>
      </c>
      <c r="B4343" s="108" t="s">
        <v>967</v>
      </c>
      <c r="C4343" s="108" t="s">
        <v>17907</v>
      </c>
      <c r="D4343" s="108" t="s">
        <v>969</v>
      </c>
      <c r="E4343" s="108" t="s">
        <v>970</v>
      </c>
      <c r="F4343" s="108" t="s">
        <v>17920</v>
      </c>
      <c r="G4343" s="108" t="s">
        <v>17921</v>
      </c>
      <c r="H4343" s="108" t="s">
        <v>17922</v>
      </c>
    </row>
    <row r="4344" spans="1:8" x14ac:dyDescent="0.3">
      <c r="A4344" s="108" t="s">
        <v>17923</v>
      </c>
      <c r="B4344" s="108" t="s">
        <v>967</v>
      </c>
      <c r="C4344" s="108" t="s">
        <v>17907</v>
      </c>
      <c r="D4344" s="108" t="s">
        <v>969</v>
      </c>
      <c r="E4344" s="108" t="s">
        <v>970</v>
      </c>
      <c r="F4344" s="108" t="s">
        <v>17924</v>
      </c>
      <c r="G4344" s="108" t="s">
        <v>17925</v>
      </c>
      <c r="H4344" s="108" t="s">
        <v>17926</v>
      </c>
    </row>
    <row r="4345" spans="1:8" x14ac:dyDescent="0.3">
      <c r="A4345" s="108" t="s">
        <v>17927</v>
      </c>
      <c r="B4345" s="108" t="s">
        <v>967</v>
      </c>
      <c r="C4345" s="108" t="s">
        <v>17907</v>
      </c>
      <c r="D4345" s="108" t="s">
        <v>969</v>
      </c>
      <c r="E4345" s="108" t="s">
        <v>2445</v>
      </c>
      <c r="F4345" s="108" t="s">
        <v>17928</v>
      </c>
      <c r="G4345" s="108" t="s">
        <v>17929</v>
      </c>
      <c r="H4345" s="108" t="s">
        <v>17930</v>
      </c>
    </row>
    <row r="4346" spans="1:8" x14ac:dyDescent="0.3">
      <c r="A4346" s="108" t="s">
        <v>17931</v>
      </c>
      <c r="B4346" s="108" t="s">
        <v>967</v>
      </c>
      <c r="C4346" s="108" t="s">
        <v>17907</v>
      </c>
      <c r="D4346" s="108" t="s">
        <v>969</v>
      </c>
      <c r="E4346" s="108" t="s">
        <v>970</v>
      </c>
      <c r="F4346" s="108" t="s">
        <v>17932</v>
      </c>
      <c r="G4346" s="108" t="s">
        <v>17933</v>
      </c>
      <c r="H4346" s="108" t="s">
        <v>17934</v>
      </c>
    </row>
    <row r="4347" spans="1:8" x14ac:dyDescent="0.3">
      <c r="A4347" s="108" t="s">
        <v>17935</v>
      </c>
      <c r="B4347" s="108" t="s">
        <v>967</v>
      </c>
      <c r="C4347" s="108" t="s">
        <v>17907</v>
      </c>
      <c r="D4347" s="108" t="s">
        <v>969</v>
      </c>
      <c r="E4347" s="108" t="s">
        <v>970</v>
      </c>
      <c r="F4347" s="108" t="s">
        <v>17936</v>
      </c>
      <c r="G4347" s="108" t="s">
        <v>17937</v>
      </c>
      <c r="H4347" s="108" t="s">
        <v>17938</v>
      </c>
    </row>
    <row r="4348" spans="1:8" x14ac:dyDescent="0.3">
      <c r="A4348" s="108" t="s">
        <v>17939</v>
      </c>
      <c r="B4348" s="108" t="s">
        <v>967</v>
      </c>
      <c r="C4348" s="108" t="s">
        <v>17907</v>
      </c>
      <c r="D4348" s="108" t="s">
        <v>969</v>
      </c>
      <c r="E4348" s="108" t="s">
        <v>970</v>
      </c>
      <c r="F4348" s="108" t="s">
        <v>17940</v>
      </c>
      <c r="G4348" s="108" t="s">
        <v>17941</v>
      </c>
      <c r="H4348" s="108" t="s">
        <v>17942</v>
      </c>
    </row>
    <row r="4349" spans="1:8" x14ac:dyDescent="0.3">
      <c r="A4349" s="108" t="s">
        <v>17943</v>
      </c>
      <c r="B4349" s="108" t="s">
        <v>967</v>
      </c>
      <c r="C4349" s="108" t="s">
        <v>17907</v>
      </c>
      <c r="D4349" s="108" t="s">
        <v>969</v>
      </c>
      <c r="E4349" s="108" t="s">
        <v>970</v>
      </c>
      <c r="F4349" s="108" t="s">
        <v>17944</v>
      </c>
      <c r="G4349" s="108" t="s">
        <v>17945</v>
      </c>
      <c r="H4349" s="108" t="s">
        <v>17946</v>
      </c>
    </row>
    <row r="4350" spans="1:8" x14ac:dyDescent="0.3">
      <c r="A4350" s="108" t="s">
        <v>17947</v>
      </c>
      <c r="B4350" s="108" t="s">
        <v>967</v>
      </c>
      <c r="C4350" s="108" t="s">
        <v>17907</v>
      </c>
      <c r="D4350" s="108" t="s">
        <v>969</v>
      </c>
      <c r="E4350" s="108" t="s">
        <v>2445</v>
      </c>
      <c r="F4350" s="108" t="s">
        <v>17948</v>
      </c>
      <c r="G4350" s="108" t="s">
        <v>17949</v>
      </c>
      <c r="H4350" s="108" t="s">
        <v>17950</v>
      </c>
    </row>
    <row r="4351" spans="1:8" x14ac:dyDescent="0.3">
      <c r="A4351" s="108" t="s">
        <v>17951</v>
      </c>
      <c r="B4351" s="108" t="s">
        <v>967</v>
      </c>
      <c r="C4351" s="108" t="s">
        <v>17907</v>
      </c>
      <c r="D4351" s="108" t="s">
        <v>969</v>
      </c>
      <c r="E4351" s="108" t="s">
        <v>970</v>
      </c>
      <c r="F4351" s="108" t="s">
        <v>17952</v>
      </c>
      <c r="G4351" s="108" t="s">
        <v>17953</v>
      </c>
      <c r="H4351" s="108" t="s">
        <v>17954</v>
      </c>
    </row>
    <row r="4352" spans="1:8" x14ac:dyDescent="0.3">
      <c r="A4352" s="108" t="s">
        <v>17955</v>
      </c>
      <c r="B4352" s="108" t="s">
        <v>967</v>
      </c>
      <c r="C4352" s="108" t="s">
        <v>17907</v>
      </c>
      <c r="D4352" s="108" t="s">
        <v>969</v>
      </c>
      <c r="E4352" s="108" t="s">
        <v>970</v>
      </c>
      <c r="F4352" s="108" t="s">
        <v>17956</v>
      </c>
      <c r="G4352" s="108" t="s">
        <v>17957</v>
      </c>
      <c r="H4352" s="108" t="s">
        <v>17958</v>
      </c>
    </row>
    <row r="4353" spans="1:8" x14ac:dyDescent="0.3">
      <c r="A4353" s="108" t="s">
        <v>17959</v>
      </c>
      <c r="B4353" s="108" t="s">
        <v>967</v>
      </c>
      <c r="C4353" s="108" t="s">
        <v>17907</v>
      </c>
      <c r="D4353" s="108" t="s">
        <v>969</v>
      </c>
      <c r="E4353" s="108" t="s">
        <v>2445</v>
      </c>
      <c r="F4353" s="108" t="s">
        <v>17960</v>
      </c>
      <c r="G4353" s="108" t="s">
        <v>17961</v>
      </c>
      <c r="H4353" s="108" t="s">
        <v>17962</v>
      </c>
    </row>
    <row r="4354" spans="1:8" x14ac:dyDescent="0.3">
      <c r="A4354" s="108" t="s">
        <v>17963</v>
      </c>
      <c r="B4354" s="108" t="s">
        <v>967</v>
      </c>
      <c r="C4354" s="108" t="s">
        <v>17907</v>
      </c>
      <c r="D4354" s="108" t="s">
        <v>969</v>
      </c>
      <c r="E4354" s="108" t="s">
        <v>970</v>
      </c>
      <c r="F4354" s="108" t="s">
        <v>17964</v>
      </c>
      <c r="G4354" s="108" t="s">
        <v>17965</v>
      </c>
      <c r="H4354" s="108" t="s">
        <v>17966</v>
      </c>
    </row>
    <row r="4355" spans="1:8" x14ac:dyDescent="0.3">
      <c r="A4355" s="108" t="s">
        <v>17967</v>
      </c>
      <c r="B4355" s="108" t="s">
        <v>967</v>
      </c>
      <c r="C4355" s="108" t="s">
        <v>17907</v>
      </c>
      <c r="D4355" s="108" t="s">
        <v>969</v>
      </c>
      <c r="E4355" s="108" t="s">
        <v>970</v>
      </c>
      <c r="F4355" s="108" t="s">
        <v>17968</v>
      </c>
      <c r="G4355" s="108" t="s">
        <v>17969</v>
      </c>
      <c r="H4355" s="108" t="s">
        <v>17970</v>
      </c>
    </row>
    <row r="4356" spans="1:8" x14ac:dyDescent="0.3">
      <c r="A4356" s="108" t="s">
        <v>17971</v>
      </c>
      <c r="B4356" s="108" t="s">
        <v>967</v>
      </c>
      <c r="C4356" s="108" t="s">
        <v>17907</v>
      </c>
      <c r="D4356" s="108" t="s">
        <v>969</v>
      </c>
      <c r="E4356" s="108" t="s">
        <v>970</v>
      </c>
      <c r="F4356" s="108" t="s">
        <v>17972</v>
      </c>
      <c r="G4356" s="108" t="s">
        <v>17973</v>
      </c>
      <c r="H4356" s="108" t="s">
        <v>17974</v>
      </c>
    </row>
    <row r="4357" spans="1:8" x14ac:dyDescent="0.3">
      <c r="A4357" s="108" t="s">
        <v>17975</v>
      </c>
      <c r="B4357" s="108" t="s">
        <v>967</v>
      </c>
      <c r="C4357" s="108" t="s">
        <v>17907</v>
      </c>
      <c r="D4357" s="108" t="s">
        <v>969</v>
      </c>
      <c r="E4357" s="108" t="s">
        <v>970</v>
      </c>
      <c r="F4357" s="108" t="s">
        <v>17976</v>
      </c>
      <c r="G4357" s="108" t="s">
        <v>17977</v>
      </c>
      <c r="H4357" s="108" t="s">
        <v>17978</v>
      </c>
    </row>
    <row r="4358" spans="1:8" x14ac:dyDescent="0.3">
      <c r="A4358" s="108" t="s">
        <v>17979</v>
      </c>
      <c r="B4358" s="108" t="s">
        <v>967</v>
      </c>
      <c r="C4358" s="108" t="s">
        <v>17907</v>
      </c>
      <c r="D4358" s="108" t="s">
        <v>969</v>
      </c>
      <c r="E4358" s="108" t="s">
        <v>2445</v>
      </c>
      <c r="F4358" s="108" t="s">
        <v>17980</v>
      </c>
      <c r="G4358" s="108" t="s">
        <v>17981</v>
      </c>
      <c r="H4358" s="108" t="s">
        <v>17982</v>
      </c>
    </row>
    <row r="4359" spans="1:8" x14ac:dyDescent="0.3">
      <c r="A4359" s="108" t="s">
        <v>17983</v>
      </c>
      <c r="B4359" s="108" t="s">
        <v>967</v>
      </c>
      <c r="C4359" s="108" t="s">
        <v>17907</v>
      </c>
      <c r="D4359" s="108" t="s">
        <v>969</v>
      </c>
      <c r="E4359" s="108" t="s">
        <v>2445</v>
      </c>
      <c r="F4359" s="108" t="s">
        <v>17984</v>
      </c>
      <c r="G4359" s="108" t="s">
        <v>17985</v>
      </c>
      <c r="H4359" s="108" t="s">
        <v>17986</v>
      </c>
    </row>
    <row r="4360" spans="1:8" x14ac:dyDescent="0.3">
      <c r="A4360" s="108" t="s">
        <v>17987</v>
      </c>
      <c r="B4360" s="108" t="s">
        <v>967</v>
      </c>
      <c r="C4360" s="108" t="s">
        <v>17907</v>
      </c>
      <c r="D4360" s="108" t="s">
        <v>969</v>
      </c>
      <c r="E4360" s="108" t="s">
        <v>970</v>
      </c>
      <c r="F4360" s="108" t="s">
        <v>17988</v>
      </c>
      <c r="G4360" s="108" t="s">
        <v>17989</v>
      </c>
      <c r="H4360" s="108" t="s">
        <v>17990</v>
      </c>
    </row>
    <row r="4361" spans="1:8" x14ac:dyDescent="0.3">
      <c r="A4361" s="108" t="s">
        <v>17991</v>
      </c>
      <c r="B4361" s="108" t="s">
        <v>967</v>
      </c>
      <c r="C4361" s="108" t="s">
        <v>17907</v>
      </c>
      <c r="D4361" s="108" t="s">
        <v>969</v>
      </c>
      <c r="E4361" s="108" t="s">
        <v>970</v>
      </c>
      <c r="F4361" s="108" t="s">
        <v>17992</v>
      </c>
      <c r="G4361" s="108" t="s">
        <v>17993</v>
      </c>
      <c r="H4361" s="108" t="s">
        <v>17994</v>
      </c>
    </row>
    <row r="4362" spans="1:8" x14ac:dyDescent="0.3">
      <c r="A4362" s="108" t="s">
        <v>17995</v>
      </c>
      <c r="B4362" s="108" t="s">
        <v>967</v>
      </c>
      <c r="C4362" s="108" t="s">
        <v>17907</v>
      </c>
      <c r="D4362" s="108" t="s">
        <v>969</v>
      </c>
      <c r="E4362" s="108" t="s">
        <v>970</v>
      </c>
      <c r="F4362" s="108" t="s">
        <v>17996</v>
      </c>
      <c r="G4362" s="108" t="s">
        <v>17997</v>
      </c>
      <c r="H4362" s="108" t="s">
        <v>17998</v>
      </c>
    </row>
    <row r="4363" spans="1:8" x14ac:dyDescent="0.3">
      <c r="A4363" s="108" t="s">
        <v>17999</v>
      </c>
      <c r="B4363" s="108" t="s">
        <v>967</v>
      </c>
      <c r="C4363" s="108" t="s">
        <v>17907</v>
      </c>
      <c r="D4363" s="108" t="s">
        <v>969</v>
      </c>
      <c r="E4363" s="108" t="s">
        <v>970</v>
      </c>
      <c r="F4363" s="108" t="s">
        <v>18000</v>
      </c>
      <c r="G4363" s="108" t="s">
        <v>18001</v>
      </c>
      <c r="H4363" s="108" t="s">
        <v>18002</v>
      </c>
    </row>
    <row r="4364" spans="1:8" x14ac:dyDescent="0.3">
      <c r="A4364" s="108" t="s">
        <v>18003</v>
      </c>
      <c r="B4364" s="108" t="s">
        <v>967</v>
      </c>
      <c r="C4364" s="108" t="s">
        <v>17907</v>
      </c>
      <c r="D4364" s="108" t="s">
        <v>969</v>
      </c>
      <c r="E4364" s="108" t="s">
        <v>970</v>
      </c>
      <c r="F4364" s="108" t="s">
        <v>18004</v>
      </c>
      <c r="G4364" s="108" t="s">
        <v>18005</v>
      </c>
      <c r="H4364" s="108" t="s">
        <v>18006</v>
      </c>
    </row>
    <row r="4365" spans="1:8" x14ac:dyDescent="0.3">
      <c r="A4365" s="108" t="s">
        <v>18007</v>
      </c>
      <c r="B4365" s="108" t="s">
        <v>967</v>
      </c>
      <c r="C4365" s="108" t="s">
        <v>17907</v>
      </c>
      <c r="D4365" s="108" t="s">
        <v>969</v>
      </c>
      <c r="E4365" s="108" t="s">
        <v>970</v>
      </c>
      <c r="F4365" s="108" t="s">
        <v>18008</v>
      </c>
      <c r="G4365" s="108" t="s">
        <v>18009</v>
      </c>
      <c r="H4365" s="108" t="s">
        <v>18010</v>
      </c>
    </row>
    <row r="4366" spans="1:8" x14ac:dyDescent="0.3">
      <c r="A4366" s="108" t="s">
        <v>18011</v>
      </c>
      <c r="B4366" s="108" t="s">
        <v>967</v>
      </c>
      <c r="C4366" s="108" t="s">
        <v>17907</v>
      </c>
      <c r="D4366" s="108" t="s">
        <v>969</v>
      </c>
      <c r="E4366" s="108" t="s">
        <v>970</v>
      </c>
      <c r="F4366" s="108" t="s">
        <v>18012</v>
      </c>
      <c r="G4366" s="108" t="s">
        <v>18013</v>
      </c>
      <c r="H4366" s="108" t="s">
        <v>18014</v>
      </c>
    </row>
    <row r="4367" spans="1:8" x14ac:dyDescent="0.3">
      <c r="A4367" s="108" t="s">
        <v>18015</v>
      </c>
      <c r="B4367" s="108" t="s">
        <v>967</v>
      </c>
      <c r="C4367" s="108" t="s">
        <v>17907</v>
      </c>
      <c r="D4367" s="108" t="s">
        <v>969</v>
      </c>
      <c r="E4367" s="108" t="s">
        <v>970</v>
      </c>
      <c r="F4367" s="108" t="s">
        <v>18016</v>
      </c>
      <c r="G4367" s="108" t="s">
        <v>18017</v>
      </c>
      <c r="H4367" s="108" t="s">
        <v>18018</v>
      </c>
    </row>
    <row r="4368" spans="1:8" x14ac:dyDescent="0.3">
      <c r="A4368" s="108" t="s">
        <v>18019</v>
      </c>
      <c r="B4368" s="108" t="s">
        <v>967</v>
      </c>
      <c r="C4368" s="108" t="s">
        <v>17907</v>
      </c>
      <c r="D4368" s="108" t="s">
        <v>969</v>
      </c>
      <c r="E4368" s="108" t="s">
        <v>970</v>
      </c>
      <c r="F4368" s="108" t="s">
        <v>18020</v>
      </c>
      <c r="G4368" s="108" t="s">
        <v>18021</v>
      </c>
      <c r="H4368" s="108" t="s">
        <v>18022</v>
      </c>
    </row>
    <row r="4369" spans="1:8" x14ac:dyDescent="0.3">
      <c r="A4369" s="108" t="s">
        <v>18023</v>
      </c>
      <c r="B4369" s="108" t="s">
        <v>967</v>
      </c>
      <c r="C4369" s="108" t="s">
        <v>17907</v>
      </c>
      <c r="D4369" s="108" t="s">
        <v>969</v>
      </c>
      <c r="E4369" s="108" t="s">
        <v>970</v>
      </c>
      <c r="F4369" s="108" t="s">
        <v>18024</v>
      </c>
      <c r="G4369" s="108" t="s">
        <v>18025</v>
      </c>
      <c r="H4369" s="108" t="s">
        <v>18026</v>
      </c>
    </row>
    <row r="4370" spans="1:8" x14ac:dyDescent="0.3">
      <c r="A4370" s="108" t="s">
        <v>18027</v>
      </c>
      <c r="B4370" s="108" t="s">
        <v>967</v>
      </c>
      <c r="C4370" s="108" t="s">
        <v>17907</v>
      </c>
      <c r="D4370" s="108" t="s">
        <v>969</v>
      </c>
      <c r="E4370" s="108" t="s">
        <v>970</v>
      </c>
      <c r="F4370" s="108" t="s">
        <v>18028</v>
      </c>
      <c r="G4370" s="108" t="s">
        <v>18029</v>
      </c>
      <c r="H4370" s="108" t="s">
        <v>18030</v>
      </c>
    </row>
    <row r="4371" spans="1:8" x14ac:dyDescent="0.3">
      <c r="A4371" s="108" t="s">
        <v>18031</v>
      </c>
      <c r="B4371" s="108" t="s">
        <v>967</v>
      </c>
      <c r="C4371" s="108" t="s">
        <v>17907</v>
      </c>
      <c r="D4371" s="108" t="s">
        <v>969</v>
      </c>
      <c r="E4371" s="108" t="s">
        <v>970</v>
      </c>
      <c r="F4371" s="108" t="s">
        <v>18032</v>
      </c>
      <c r="G4371" s="108" t="s">
        <v>18033</v>
      </c>
      <c r="H4371" s="108" t="s">
        <v>18034</v>
      </c>
    </row>
    <row r="4372" spans="1:8" x14ac:dyDescent="0.3">
      <c r="A4372" s="108" t="s">
        <v>18035</v>
      </c>
      <c r="B4372" s="108" t="s">
        <v>967</v>
      </c>
      <c r="C4372" s="108" t="s">
        <v>17907</v>
      </c>
      <c r="D4372" s="108" t="s">
        <v>969</v>
      </c>
      <c r="E4372" s="108" t="s">
        <v>970</v>
      </c>
      <c r="F4372" s="108" t="s">
        <v>18036</v>
      </c>
      <c r="G4372" s="108" t="s">
        <v>18037</v>
      </c>
      <c r="H4372" s="108" t="s">
        <v>18038</v>
      </c>
    </row>
    <row r="4373" spans="1:8" x14ac:dyDescent="0.3">
      <c r="A4373" s="108" t="s">
        <v>18039</v>
      </c>
      <c r="B4373" s="108" t="s">
        <v>967</v>
      </c>
      <c r="C4373" s="108" t="s">
        <v>17907</v>
      </c>
      <c r="D4373" s="108" t="s">
        <v>969</v>
      </c>
      <c r="E4373" s="108" t="s">
        <v>970</v>
      </c>
      <c r="F4373" s="108" t="s">
        <v>18040</v>
      </c>
      <c r="G4373" s="108" t="s">
        <v>18041</v>
      </c>
      <c r="H4373" s="108" t="s">
        <v>18042</v>
      </c>
    </row>
    <row r="4374" spans="1:8" x14ac:dyDescent="0.3">
      <c r="A4374" s="108" t="s">
        <v>18043</v>
      </c>
      <c r="B4374" s="108" t="s">
        <v>967</v>
      </c>
      <c r="C4374" s="108" t="s">
        <v>17907</v>
      </c>
      <c r="D4374" s="108" t="s">
        <v>969</v>
      </c>
      <c r="E4374" s="108" t="s">
        <v>2445</v>
      </c>
      <c r="F4374" s="108" t="s">
        <v>18044</v>
      </c>
      <c r="G4374" s="108" t="s">
        <v>18045</v>
      </c>
      <c r="H4374" s="108" t="s">
        <v>18046</v>
      </c>
    </row>
    <row r="4375" spans="1:8" x14ac:dyDescent="0.3">
      <c r="A4375" s="108" t="s">
        <v>18047</v>
      </c>
      <c r="B4375" s="108" t="s">
        <v>967</v>
      </c>
      <c r="C4375" s="108" t="s">
        <v>17907</v>
      </c>
      <c r="D4375" s="108" t="s">
        <v>969</v>
      </c>
      <c r="E4375" s="108" t="s">
        <v>970</v>
      </c>
      <c r="F4375" s="108" t="s">
        <v>18048</v>
      </c>
      <c r="G4375" s="108" t="s">
        <v>18049</v>
      </c>
      <c r="H4375" s="108" t="s">
        <v>18050</v>
      </c>
    </row>
    <row r="4376" spans="1:8" x14ac:dyDescent="0.3">
      <c r="A4376" s="108" t="s">
        <v>18051</v>
      </c>
      <c r="B4376" s="108" t="s">
        <v>967</v>
      </c>
      <c r="C4376" s="108" t="s">
        <v>17907</v>
      </c>
      <c r="D4376" s="108" t="s">
        <v>969</v>
      </c>
      <c r="E4376" s="108" t="s">
        <v>970</v>
      </c>
      <c r="F4376" s="108" t="s">
        <v>18052</v>
      </c>
      <c r="G4376" s="108" t="s">
        <v>18053</v>
      </c>
      <c r="H4376" s="108" t="s">
        <v>18054</v>
      </c>
    </row>
    <row r="4377" spans="1:8" x14ac:dyDescent="0.3">
      <c r="A4377" s="108" t="s">
        <v>18055</v>
      </c>
      <c r="B4377" s="108" t="s">
        <v>967</v>
      </c>
      <c r="C4377" s="108" t="s">
        <v>17907</v>
      </c>
      <c r="D4377" s="108" t="s">
        <v>969</v>
      </c>
      <c r="E4377" s="108" t="s">
        <v>970</v>
      </c>
      <c r="F4377" s="108" t="s">
        <v>18056</v>
      </c>
      <c r="G4377" s="108" t="s">
        <v>18057</v>
      </c>
      <c r="H4377" s="108" t="s">
        <v>18058</v>
      </c>
    </row>
    <row r="4378" spans="1:8" x14ac:dyDescent="0.3">
      <c r="A4378" s="108" t="s">
        <v>18059</v>
      </c>
      <c r="B4378" s="108" t="s">
        <v>967</v>
      </c>
      <c r="C4378" s="108" t="s">
        <v>17907</v>
      </c>
      <c r="D4378" s="108" t="s">
        <v>969</v>
      </c>
      <c r="E4378" s="108" t="s">
        <v>970</v>
      </c>
      <c r="F4378" s="108" t="s">
        <v>18060</v>
      </c>
      <c r="G4378" s="108" t="s">
        <v>18061</v>
      </c>
      <c r="H4378" s="108" t="s">
        <v>18062</v>
      </c>
    </row>
    <row r="4379" spans="1:8" x14ac:dyDescent="0.3">
      <c r="A4379" s="108" t="s">
        <v>18063</v>
      </c>
      <c r="B4379" s="108" t="s">
        <v>967</v>
      </c>
      <c r="C4379" s="108" t="s">
        <v>17907</v>
      </c>
      <c r="D4379" s="108" t="s">
        <v>969</v>
      </c>
      <c r="E4379" s="108" t="s">
        <v>970</v>
      </c>
      <c r="F4379" s="108" t="s">
        <v>18064</v>
      </c>
      <c r="G4379" s="108" t="s">
        <v>18065</v>
      </c>
      <c r="H4379" s="108" t="s">
        <v>18066</v>
      </c>
    </row>
    <row r="4380" spans="1:8" x14ac:dyDescent="0.3">
      <c r="A4380" s="108" t="s">
        <v>18067</v>
      </c>
      <c r="B4380" s="108" t="s">
        <v>967</v>
      </c>
      <c r="C4380" s="108" t="s">
        <v>17907</v>
      </c>
      <c r="D4380" s="108" t="s">
        <v>969</v>
      </c>
      <c r="E4380" s="108" t="s">
        <v>970</v>
      </c>
      <c r="F4380" s="108" t="s">
        <v>18068</v>
      </c>
      <c r="G4380" s="108" t="s">
        <v>18069</v>
      </c>
      <c r="H4380" s="108" t="s">
        <v>18070</v>
      </c>
    </row>
    <row r="4381" spans="1:8" x14ac:dyDescent="0.3">
      <c r="A4381" s="108" t="s">
        <v>18071</v>
      </c>
      <c r="B4381" s="108" t="s">
        <v>967</v>
      </c>
      <c r="C4381" s="108" t="s">
        <v>17907</v>
      </c>
      <c r="D4381" s="108" t="s">
        <v>969</v>
      </c>
      <c r="E4381" s="108" t="s">
        <v>970</v>
      </c>
      <c r="F4381" s="108" t="s">
        <v>18072</v>
      </c>
      <c r="G4381" s="108" t="s">
        <v>18073</v>
      </c>
      <c r="H4381" s="108" t="s">
        <v>18074</v>
      </c>
    </row>
    <row r="4382" spans="1:8" x14ac:dyDescent="0.3">
      <c r="A4382" s="108" t="s">
        <v>18075</v>
      </c>
      <c r="B4382" s="108" t="s">
        <v>967</v>
      </c>
      <c r="C4382" s="108" t="s">
        <v>17907</v>
      </c>
      <c r="D4382" s="108" t="s">
        <v>969</v>
      </c>
      <c r="E4382" s="108" t="s">
        <v>1123</v>
      </c>
      <c r="F4382" s="108" t="s">
        <v>18076</v>
      </c>
      <c r="G4382" s="108" t="s">
        <v>18077</v>
      </c>
      <c r="H4382" s="108" t="s">
        <v>18078</v>
      </c>
    </row>
    <row r="4383" spans="1:8" x14ac:dyDescent="0.3">
      <c r="A4383" s="108" t="s">
        <v>18079</v>
      </c>
      <c r="B4383" s="108" t="s">
        <v>967</v>
      </c>
      <c r="C4383" s="108" t="s">
        <v>17907</v>
      </c>
      <c r="D4383" s="108" t="s">
        <v>969</v>
      </c>
      <c r="E4383" s="108" t="s">
        <v>970</v>
      </c>
      <c r="F4383" s="108" t="s">
        <v>18080</v>
      </c>
      <c r="G4383" s="108" t="s">
        <v>18081</v>
      </c>
      <c r="H4383" s="108" t="s">
        <v>18082</v>
      </c>
    </row>
    <row r="4384" spans="1:8" x14ac:dyDescent="0.3">
      <c r="A4384" s="108" t="s">
        <v>18083</v>
      </c>
      <c r="B4384" s="108" t="s">
        <v>967</v>
      </c>
      <c r="C4384" s="108" t="s">
        <v>17907</v>
      </c>
      <c r="D4384" s="108" t="s">
        <v>969</v>
      </c>
      <c r="E4384" s="108" t="s">
        <v>970</v>
      </c>
      <c r="F4384" s="108" t="s">
        <v>18084</v>
      </c>
      <c r="G4384" s="108" t="s">
        <v>18085</v>
      </c>
      <c r="H4384" s="108" t="s">
        <v>18086</v>
      </c>
    </row>
    <row r="4385" spans="1:8" x14ac:dyDescent="0.3">
      <c r="A4385" s="108" t="s">
        <v>18087</v>
      </c>
      <c r="B4385" s="108" t="s">
        <v>967</v>
      </c>
      <c r="C4385" s="108" t="s">
        <v>17907</v>
      </c>
      <c r="D4385" s="108" t="s">
        <v>969</v>
      </c>
      <c r="E4385" s="108" t="s">
        <v>970</v>
      </c>
      <c r="F4385" s="108" t="s">
        <v>18088</v>
      </c>
      <c r="G4385" s="108" t="s">
        <v>18089</v>
      </c>
      <c r="H4385" s="108" t="s">
        <v>18090</v>
      </c>
    </row>
    <row r="4386" spans="1:8" x14ac:dyDescent="0.3">
      <c r="A4386" s="108" t="s">
        <v>18091</v>
      </c>
      <c r="B4386" s="108" t="s">
        <v>967</v>
      </c>
      <c r="C4386" s="108" t="s">
        <v>17907</v>
      </c>
      <c r="D4386" s="108" t="s">
        <v>969</v>
      </c>
      <c r="E4386" s="108" t="s">
        <v>970</v>
      </c>
      <c r="F4386" s="108" t="s">
        <v>18092</v>
      </c>
      <c r="G4386" s="108" t="s">
        <v>18093</v>
      </c>
      <c r="H4386" s="108" t="s">
        <v>18094</v>
      </c>
    </row>
    <row r="4387" spans="1:8" x14ac:dyDescent="0.3">
      <c r="A4387" s="108" t="s">
        <v>18095</v>
      </c>
      <c r="B4387" s="108" t="s">
        <v>967</v>
      </c>
      <c r="C4387" s="108" t="s">
        <v>17907</v>
      </c>
      <c r="D4387" s="108" t="s">
        <v>969</v>
      </c>
      <c r="E4387" s="108" t="s">
        <v>970</v>
      </c>
      <c r="F4387" s="108" t="s">
        <v>18096</v>
      </c>
      <c r="G4387" s="108" t="s">
        <v>18097</v>
      </c>
      <c r="H4387" s="108" t="s">
        <v>18098</v>
      </c>
    </row>
    <row r="4388" spans="1:8" x14ac:dyDescent="0.3">
      <c r="A4388" s="108" t="s">
        <v>18099</v>
      </c>
      <c r="B4388" s="108" t="s">
        <v>967</v>
      </c>
      <c r="C4388" s="108" t="s">
        <v>17907</v>
      </c>
      <c r="D4388" s="108" t="s">
        <v>969</v>
      </c>
      <c r="E4388" s="108" t="s">
        <v>2445</v>
      </c>
      <c r="F4388" s="108" t="s">
        <v>18100</v>
      </c>
      <c r="G4388" s="108" t="s">
        <v>18101</v>
      </c>
      <c r="H4388" s="108" t="s">
        <v>18102</v>
      </c>
    </row>
    <row r="4389" spans="1:8" x14ac:dyDescent="0.3">
      <c r="A4389" s="108" t="s">
        <v>18103</v>
      </c>
      <c r="B4389" s="108" t="s">
        <v>967</v>
      </c>
      <c r="C4389" s="108" t="s">
        <v>17907</v>
      </c>
      <c r="D4389" s="108" t="s">
        <v>969</v>
      </c>
      <c r="E4389" s="108" t="s">
        <v>970</v>
      </c>
      <c r="F4389" s="108" t="s">
        <v>18104</v>
      </c>
      <c r="G4389" s="108" t="s">
        <v>18105</v>
      </c>
      <c r="H4389" s="108" t="s">
        <v>18106</v>
      </c>
    </row>
    <row r="4390" spans="1:8" x14ac:dyDescent="0.3">
      <c r="A4390" s="108" t="s">
        <v>18107</v>
      </c>
      <c r="B4390" s="108" t="s">
        <v>967</v>
      </c>
      <c r="C4390" s="108" t="s">
        <v>17907</v>
      </c>
      <c r="D4390" s="108" t="s">
        <v>969</v>
      </c>
      <c r="E4390" s="108" t="s">
        <v>2445</v>
      </c>
      <c r="F4390" s="108" t="s">
        <v>18108</v>
      </c>
      <c r="G4390" s="108" t="s">
        <v>18109</v>
      </c>
      <c r="H4390" s="108" t="s">
        <v>18110</v>
      </c>
    </row>
    <row r="4391" spans="1:8" x14ac:dyDescent="0.3">
      <c r="A4391" s="108" t="s">
        <v>18111</v>
      </c>
      <c r="B4391" s="108" t="s">
        <v>967</v>
      </c>
      <c r="C4391" s="108" t="s">
        <v>17907</v>
      </c>
      <c r="D4391" s="108" t="s">
        <v>969</v>
      </c>
      <c r="E4391" s="108" t="s">
        <v>970</v>
      </c>
      <c r="F4391" s="108" t="s">
        <v>18112</v>
      </c>
      <c r="G4391" s="108" t="s">
        <v>18113</v>
      </c>
      <c r="H4391" s="108" t="s">
        <v>18114</v>
      </c>
    </row>
    <row r="4392" spans="1:8" x14ac:dyDescent="0.3">
      <c r="A4392" s="108" t="s">
        <v>18115</v>
      </c>
      <c r="B4392" s="108" t="s">
        <v>967</v>
      </c>
      <c r="C4392" s="108" t="s">
        <v>17907</v>
      </c>
      <c r="D4392" s="108" t="s">
        <v>969</v>
      </c>
      <c r="E4392" s="108" t="s">
        <v>970</v>
      </c>
      <c r="F4392" s="108" t="s">
        <v>18116</v>
      </c>
      <c r="G4392" s="108" t="s">
        <v>18117</v>
      </c>
      <c r="H4392" s="108" t="s">
        <v>18118</v>
      </c>
    </row>
    <row r="4393" spans="1:8" x14ac:dyDescent="0.3">
      <c r="A4393" s="108" t="s">
        <v>18119</v>
      </c>
      <c r="B4393" s="108" t="s">
        <v>967</v>
      </c>
      <c r="C4393" s="108" t="s">
        <v>17907</v>
      </c>
      <c r="D4393" s="108" t="s">
        <v>969</v>
      </c>
      <c r="E4393" s="108" t="s">
        <v>970</v>
      </c>
      <c r="F4393" s="108" t="s">
        <v>18120</v>
      </c>
      <c r="G4393" s="108" t="s">
        <v>18121</v>
      </c>
      <c r="H4393" s="108" t="s">
        <v>18122</v>
      </c>
    </row>
    <row r="4394" spans="1:8" x14ac:dyDescent="0.3">
      <c r="A4394" s="108" t="s">
        <v>18123</v>
      </c>
      <c r="B4394" s="108" t="s">
        <v>967</v>
      </c>
      <c r="C4394" s="108" t="s">
        <v>17907</v>
      </c>
      <c r="D4394" s="108" t="s">
        <v>1880</v>
      </c>
      <c r="E4394" s="108" t="s">
        <v>970</v>
      </c>
      <c r="F4394" s="108" t="s">
        <v>11236</v>
      </c>
      <c r="G4394" s="108" t="s">
        <v>18124</v>
      </c>
      <c r="H4394" s="108" t="s">
        <v>18125</v>
      </c>
    </row>
    <row r="4395" spans="1:8" x14ac:dyDescent="0.3">
      <c r="A4395" s="108" t="s">
        <v>18126</v>
      </c>
      <c r="B4395" s="108" t="s">
        <v>967</v>
      </c>
      <c r="C4395" s="108" t="s">
        <v>17907</v>
      </c>
      <c r="D4395" s="108" t="s">
        <v>1880</v>
      </c>
      <c r="E4395" s="108" t="s">
        <v>970</v>
      </c>
      <c r="F4395" s="108" t="s">
        <v>18127</v>
      </c>
      <c r="G4395" s="108" t="s">
        <v>18128</v>
      </c>
      <c r="H4395" s="108" t="s">
        <v>18129</v>
      </c>
    </row>
    <row r="4396" spans="1:8" x14ac:dyDescent="0.3">
      <c r="A4396" s="108" t="s">
        <v>18130</v>
      </c>
      <c r="B4396" s="108" t="s">
        <v>967</v>
      </c>
      <c r="C4396" s="108" t="s">
        <v>17907</v>
      </c>
      <c r="D4396" s="108" t="s">
        <v>1880</v>
      </c>
      <c r="E4396" s="108" t="s">
        <v>970</v>
      </c>
      <c r="F4396" s="108" t="s">
        <v>18131</v>
      </c>
      <c r="G4396" s="108" t="s">
        <v>18132</v>
      </c>
      <c r="H4396" s="108" t="s">
        <v>18133</v>
      </c>
    </row>
    <row r="4397" spans="1:8" x14ac:dyDescent="0.3">
      <c r="A4397" s="108" t="s">
        <v>18134</v>
      </c>
      <c r="B4397" s="108" t="s">
        <v>967</v>
      </c>
      <c r="C4397" s="108" t="s">
        <v>17907</v>
      </c>
      <c r="D4397" s="108" t="s">
        <v>1880</v>
      </c>
      <c r="E4397" s="108" t="s">
        <v>970</v>
      </c>
      <c r="F4397" s="108" t="s">
        <v>18135</v>
      </c>
      <c r="G4397" s="108" t="s">
        <v>18136</v>
      </c>
      <c r="H4397" s="108" t="s">
        <v>18137</v>
      </c>
    </row>
    <row r="4398" spans="1:8" x14ac:dyDescent="0.3">
      <c r="A4398" s="108" t="s">
        <v>18138</v>
      </c>
      <c r="B4398" s="108" t="s">
        <v>967</v>
      </c>
      <c r="C4398" s="108" t="s">
        <v>17907</v>
      </c>
      <c r="D4398" s="108" t="s">
        <v>1880</v>
      </c>
      <c r="E4398" s="108" t="s">
        <v>970</v>
      </c>
      <c r="F4398" s="108" t="s">
        <v>18139</v>
      </c>
      <c r="G4398" s="108" t="s">
        <v>18140</v>
      </c>
      <c r="H4398" s="108" t="s">
        <v>18141</v>
      </c>
    </row>
    <row r="4399" spans="1:8" x14ac:dyDescent="0.3">
      <c r="A4399" s="108" t="s">
        <v>18142</v>
      </c>
      <c r="B4399" s="108" t="s">
        <v>967</v>
      </c>
      <c r="C4399" s="108" t="s">
        <v>17907</v>
      </c>
      <c r="D4399" s="108" t="s">
        <v>1880</v>
      </c>
      <c r="E4399" s="108" t="s">
        <v>970</v>
      </c>
      <c r="F4399" s="108" t="s">
        <v>18143</v>
      </c>
      <c r="G4399" s="108" t="s">
        <v>18144</v>
      </c>
      <c r="H4399" s="108" t="s">
        <v>18145</v>
      </c>
    </row>
    <row r="4400" spans="1:8" x14ac:dyDescent="0.3">
      <c r="A4400" s="108" t="s">
        <v>18146</v>
      </c>
      <c r="B4400" s="108" t="s">
        <v>967</v>
      </c>
      <c r="C4400" s="108" t="s">
        <v>17907</v>
      </c>
      <c r="D4400" s="108" t="s">
        <v>1880</v>
      </c>
      <c r="E4400" s="108" t="s">
        <v>970</v>
      </c>
      <c r="F4400" s="108" t="s">
        <v>18147</v>
      </c>
      <c r="G4400" s="108" t="s">
        <v>18148</v>
      </c>
      <c r="H4400" s="108" t="s">
        <v>18149</v>
      </c>
    </row>
    <row r="4401" spans="1:8" x14ac:dyDescent="0.3">
      <c r="A4401" s="108" t="s">
        <v>18150</v>
      </c>
      <c r="B4401" s="108" t="s">
        <v>967</v>
      </c>
      <c r="C4401" s="108" t="s">
        <v>17907</v>
      </c>
      <c r="D4401" s="108" t="s">
        <v>1880</v>
      </c>
      <c r="E4401" s="108" t="s">
        <v>970</v>
      </c>
      <c r="F4401" s="108" t="s">
        <v>18151</v>
      </c>
      <c r="G4401" s="108" t="s">
        <v>18152</v>
      </c>
      <c r="H4401" s="108" t="s">
        <v>18153</v>
      </c>
    </row>
    <row r="4402" spans="1:8" x14ac:dyDescent="0.3">
      <c r="A4402" s="108" t="s">
        <v>18154</v>
      </c>
      <c r="B4402" s="108" t="s">
        <v>967</v>
      </c>
      <c r="C4402" s="108" t="s">
        <v>17907</v>
      </c>
      <c r="D4402" s="108" t="s">
        <v>1880</v>
      </c>
      <c r="E4402" s="108" t="s">
        <v>970</v>
      </c>
      <c r="F4402" s="108" t="s">
        <v>18155</v>
      </c>
      <c r="G4402" s="108" t="s">
        <v>18156</v>
      </c>
      <c r="H4402" s="108" t="s">
        <v>18157</v>
      </c>
    </row>
    <row r="4403" spans="1:8" x14ac:dyDescent="0.3">
      <c r="A4403" s="108" t="s">
        <v>18158</v>
      </c>
      <c r="B4403" s="108" t="s">
        <v>967</v>
      </c>
      <c r="C4403" s="108" t="s">
        <v>17907</v>
      </c>
      <c r="D4403" s="108" t="s">
        <v>1880</v>
      </c>
      <c r="E4403" s="108" t="s">
        <v>2445</v>
      </c>
      <c r="F4403" s="108" t="s">
        <v>18159</v>
      </c>
      <c r="G4403" s="108" t="s">
        <v>18160</v>
      </c>
      <c r="H4403" s="108" t="s">
        <v>18161</v>
      </c>
    </row>
    <row r="4404" spans="1:8" x14ac:dyDescent="0.3">
      <c r="A4404" s="108" t="s">
        <v>18162</v>
      </c>
      <c r="B4404" s="108" t="s">
        <v>967</v>
      </c>
      <c r="C4404" s="108" t="s">
        <v>17907</v>
      </c>
      <c r="D4404" s="108" t="s">
        <v>1880</v>
      </c>
      <c r="E4404" s="108" t="s">
        <v>970</v>
      </c>
      <c r="F4404" s="108" t="s">
        <v>18163</v>
      </c>
      <c r="G4404" s="108" t="s">
        <v>18164</v>
      </c>
      <c r="H4404" s="108" t="s">
        <v>17946</v>
      </c>
    </row>
    <row r="4405" spans="1:8" x14ac:dyDescent="0.3">
      <c r="A4405" s="108" t="s">
        <v>18165</v>
      </c>
      <c r="B4405" s="108" t="s">
        <v>967</v>
      </c>
      <c r="C4405" s="108" t="s">
        <v>17907</v>
      </c>
      <c r="D4405" s="108" t="s">
        <v>1880</v>
      </c>
      <c r="E4405" s="108" t="s">
        <v>970</v>
      </c>
      <c r="F4405" s="108" t="s">
        <v>4520</v>
      </c>
      <c r="G4405" s="108" t="s">
        <v>18166</v>
      </c>
      <c r="H4405" s="108" t="s">
        <v>18167</v>
      </c>
    </row>
    <row r="4406" spans="1:8" x14ac:dyDescent="0.3">
      <c r="A4406" s="108" t="s">
        <v>18168</v>
      </c>
      <c r="B4406" s="108" t="s">
        <v>967</v>
      </c>
      <c r="C4406" s="108" t="s">
        <v>17907</v>
      </c>
      <c r="D4406" s="108" t="s">
        <v>1880</v>
      </c>
      <c r="E4406" s="108" t="s">
        <v>2445</v>
      </c>
      <c r="F4406" s="108" t="s">
        <v>18169</v>
      </c>
      <c r="G4406" s="108" t="s">
        <v>18170</v>
      </c>
      <c r="H4406" s="108" t="s">
        <v>18171</v>
      </c>
    </row>
    <row r="4407" spans="1:8" x14ac:dyDescent="0.3">
      <c r="A4407" s="108" t="s">
        <v>18172</v>
      </c>
      <c r="B4407" s="108" t="s">
        <v>967</v>
      </c>
      <c r="C4407" s="108" t="s">
        <v>17907</v>
      </c>
      <c r="D4407" s="108" t="s">
        <v>1880</v>
      </c>
      <c r="E4407" s="108" t="s">
        <v>970</v>
      </c>
      <c r="F4407" s="108" t="s">
        <v>18173</v>
      </c>
      <c r="G4407" s="108" t="s">
        <v>18174</v>
      </c>
      <c r="H4407" s="108" t="s">
        <v>18175</v>
      </c>
    </row>
    <row r="4408" spans="1:8" x14ac:dyDescent="0.3">
      <c r="A4408" s="108" t="s">
        <v>18176</v>
      </c>
      <c r="B4408" s="108" t="s">
        <v>967</v>
      </c>
      <c r="C4408" s="108" t="s">
        <v>17907</v>
      </c>
      <c r="D4408" s="108" t="s">
        <v>1880</v>
      </c>
      <c r="E4408" s="108" t="s">
        <v>1123</v>
      </c>
      <c r="F4408" s="108" t="s">
        <v>18177</v>
      </c>
      <c r="G4408" s="108" t="s">
        <v>18178</v>
      </c>
      <c r="H4408" s="108" t="s">
        <v>18179</v>
      </c>
    </row>
    <row r="4409" spans="1:8" x14ac:dyDescent="0.3">
      <c r="A4409" s="108" t="s">
        <v>18180</v>
      </c>
      <c r="B4409" s="108" t="s">
        <v>967</v>
      </c>
      <c r="C4409" s="108" t="s">
        <v>18181</v>
      </c>
      <c r="D4409" s="108" t="s">
        <v>969</v>
      </c>
      <c r="E4409" s="108" t="s">
        <v>970</v>
      </c>
      <c r="F4409" s="108" t="s">
        <v>18182</v>
      </c>
      <c r="G4409" s="108" t="s">
        <v>18183</v>
      </c>
      <c r="H4409" s="108" t="s">
        <v>18184</v>
      </c>
    </row>
    <row r="4410" spans="1:8" x14ac:dyDescent="0.3">
      <c r="A4410" s="108" t="s">
        <v>18185</v>
      </c>
      <c r="B4410" s="108" t="s">
        <v>967</v>
      </c>
      <c r="C4410" s="108" t="s">
        <v>18181</v>
      </c>
      <c r="D4410" s="108" t="s">
        <v>969</v>
      </c>
      <c r="E4410" s="108" t="s">
        <v>970</v>
      </c>
      <c r="F4410" s="108" t="s">
        <v>18186</v>
      </c>
      <c r="G4410" s="108" t="s">
        <v>18187</v>
      </c>
      <c r="H4410" s="108" t="s">
        <v>18188</v>
      </c>
    </row>
    <row r="4411" spans="1:8" x14ac:dyDescent="0.3">
      <c r="A4411" s="108" t="s">
        <v>18189</v>
      </c>
      <c r="B4411" s="108" t="s">
        <v>967</v>
      </c>
      <c r="C4411" s="108" t="s">
        <v>18181</v>
      </c>
      <c r="D4411" s="108" t="s">
        <v>969</v>
      </c>
      <c r="E4411" s="108" t="s">
        <v>970</v>
      </c>
      <c r="F4411" s="108" t="s">
        <v>18190</v>
      </c>
      <c r="G4411" s="108" t="s">
        <v>18191</v>
      </c>
      <c r="H4411" s="108" t="s">
        <v>18192</v>
      </c>
    </row>
    <row r="4412" spans="1:8" x14ac:dyDescent="0.3">
      <c r="A4412" s="108" t="s">
        <v>18193</v>
      </c>
      <c r="B4412" s="108" t="s">
        <v>967</v>
      </c>
      <c r="C4412" s="108" t="s">
        <v>18181</v>
      </c>
      <c r="D4412" s="108" t="s">
        <v>969</v>
      </c>
      <c r="E4412" s="108" t="s">
        <v>970</v>
      </c>
      <c r="F4412" s="108" t="s">
        <v>18194</v>
      </c>
      <c r="G4412" s="108" t="s">
        <v>18195</v>
      </c>
      <c r="H4412" s="108" t="s">
        <v>18196</v>
      </c>
    </row>
    <row r="4413" spans="1:8" x14ac:dyDescent="0.3">
      <c r="A4413" s="108" t="s">
        <v>18197</v>
      </c>
      <c r="B4413" s="108" t="s">
        <v>967</v>
      </c>
      <c r="C4413" s="108" t="s">
        <v>18181</v>
      </c>
      <c r="D4413" s="108" t="s">
        <v>969</v>
      </c>
      <c r="E4413" s="108" t="s">
        <v>970</v>
      </c>
      <c r="F4413" s="108" t="s">
        <v>18198</v>
      </c>
      <c r="G4413" s="108" t="s">
        <v>18199</v>
      </c>
      <c r="H4413" s="108" t="s">
        <v>18200</v>
      </c>
    </row>
    <row r="4414" spans="1:8" x14ac:dyDescent="0.3">
      <c r="A4414" s="108" t="s">
        <v>18201</v>
      </c>
      <c r="B4414" s="108" t="s">
        <v>967</v>
      </c>
      <c r="C4414" s="108" t="s">
        <v>18181</v>
      </c>
      <c r="D4414" s="108" t="s">
        <v>969</v>
      </c>
      <c r="E4414" s="108" t="s">
        <v>970</v>
      </c>
      <c r="F4414" s="108" t="s">
        <v>18202</v>
      </c>
      <c r="G4414" s="108" t="s">
        <v>18203</v>
      </c>
      <c r="H4414" s="108" t="s">
        <v>18204</v>
      </c>
    </row>
    <row r="4415" spans="1:8" x14ac:dyDescent="0.3">
      <c r="A4415" s="108" t="s">
        <v>18205</v>
      </c>
      <c r="B4415" s="108" t="s">
        <v>967</v>
      </c>
      <c r="C4415" s="108" t="s">
        <v>18181</v>
      </c>
      <c r="D4415" s="108" t="s">
        <v>969</v>
      </c>
      <c r="E4415" s="108" t="s">
        <v>970</v>
      </c>
      <c r="F4415" s="108" t="s">
        <v>18206</v>
      </c>
      <c r="G4415" s="108" t="s">
        <v>18207</v>
      </c>
      <c r="H4415" s="108" t="s">
        <v>18208</v>
      </c>
    </row>
    <row r="4416" spans="1:8" x14ac:dyDescent="0.3">
      <c r="A4416" s="108" t="s">
        <v>18209</v>
      </c>
      <c r="B4416" s="108" t="s">
        <v>967</v>
      </c>
      <c r="C4416" s="108" t="s">
        <v>18181</v>
      </c>
      <c r="D4416" s="108" t="s">
        <v>969</v>
      </c>
      <c r="E4416" s="108" t="s">
        <v>2445</v>
      </c>
      <c r="F4416" s="108" t="s">
        <v>18210</v>
      </c>
      <c r="G4416" s="108" t="s">
        <v>18211</v>
      </c>
      <c r="H4416" s="108" t="s">
        <v>18212</v>
      </c>
    </row>
    <row r="4417" spans="1:8" x14ac:dyDescent="0.3">
      <c r="A4417" s="108" t="s">
        <v>18213</v>
      </c>
      <c r="B4417" s="108" t="s">
        <v>967</v>
      </c>
      <c r="C4417" s="108" t="s">
        <v>18181</v>
      </c>
      <c r="D4417" s="108" t="s">
        <v>969</v>
      </c>
      <c r="E4417" s="108" t="s">
        <v>970</v>
      </c>
      <c r="F4417" s="108" t="s">
        <v>18214</v>
      </c>
      <c r="G4417" s="108" t="s">
        <v>18215</v>
      </c>
      <c r="H4417" s="108" t="s">
        <v>18216</v>
      </c>
    </row>
    <row r="4418" spans="1:8" x14ac:dyDescent="0.3">
      <c r="A4418" s="108" t="s">
        <v>18217</v>
      </c>
      <c r="B4418" s="108" t="s">
        <v>967</v>
      </c>
      <c r="C4418" s="108" t="s">
        <v>18181</v>
      </c>
      <c r="D4418" s="108" t="s">
        <v>969</v>
      </c>
      <c r="E4418" s="108" t="s">
        <v>970</v>
      </c>
      <c r="F4418" s="108" t="s">
        <v>18218</v>
      </c>
      <c r="G4418" s="108" t="s">
        <v>18219</v>
      </c>
      <c r="H4418" s="108" t="s">
        <v>18220</v>
      </c>
    </row>
    <row r="4419" spans="1:8" x14ac:dyDescent="0.3">
      <c r="A4419" s="108" t="s">
        <v>18221</v>
      </c>
      <c r="B4419" s="108" t="s">
        <v>967</v>
      </c>
      <c r="C4419" s="108" t="s">
        <v>18181</v>
      </c>
      <c r="D4419" s="108" t="s">
        <v>969</v>
      </c>
      <c r="E4419" s="108" t="s">
        <v>1123</v>
      </c>
      <c r="F4419" s="108" t="s">
        <v>18222</v>
      </c>
      <c r="G4419" s="108" t="s">
        <v>18223</v>
      </c>
      <c r="H4419" s="108" t="s">
        <v>18224</v>
      </c>
    </row>
    <row r="4420" spans="1:8" x14ac:dyDescent="0.3">
      <c r="A4420" s="108" t="s">
        <v>18226</v>
      </c>
      <c r="B4420" s="108" t="s">
        <v>967</v>
      </c>
      <c r="C4420" s="108" t="s">
        <v>18181</v>
      </c>
      <c r="D4420" s="108" t="s">
        <v>969</v>
      </c>
      <c r="E4420" s="108" t="s">
        <v>970</v>
      </c>
      <c r="F4420" s="108" t="s">
        <v>18227</v>
      </c>
      <c r="G4420" s="108" t="s">
        <v>18228</v>
      </c>
      <c r="H4420" s="108" t="s">
        <v>18229</v>
      </c>
    </row>
    <row r="4421" spans="1:8" x14ac:dyDescent="0.3">
      <c r="A4421" s="108" t="s">
        <v>18230</v>
      </c>
      <c r="B4421" s="108" t="s">
        <v>967</v>
      </c>
      <c r="C4421" s="108" t="s">
        <v>18181</v>
      </c>
      <c r="D4421" s="108" t="s">
        <v>969</v>
      </c>
      <c r="E4421" s="108" t="s">
        <v>970</v>
      </c>
      <c r="F4421" s="108" t="s">
        <v>18231</v>
      </c>
      <c r="G4421" s="108" t="s">
        <v>18232</v>
      </c>
      <c r="H4421" s="108" t="s">
        <v>18233</v>
      </c>
    </row>
    <row r="4422" spans="1:8" x14ac:dyDescent="0.3">
      <c r="A4422" s="108" t="s">
        <v>18234</v>
      </c>
      <c r="B4422" s="108" t="s">
        <v>967</v>
      </c>
      <c r="C4422" s="108" t="s">
        <v>18181</v>
      </c>
      <c r="D4422" s="108" t="s">
        <v>969</v>
      </c>
      <c r="E4422" s="108" t="s">
        <v>970</v>
      </c>
      <c r="F4422" s="108" t="s">
        <v>18235</v>
      </c>
      <c r="G4422" s="108" t="s">
        <v>18236</v>
      </c>
      <c r="H4422" s="108" t="s">
        <v>18237</v>
      </c>
    </row>
    <row r="4423" spans="1:8" x14ac:dyDescent="0.3">
      <c r="A4423" s="108" t="s">
        <v>18238</v>
      </c>
      <c r="B4423" s="108" t="s">
        <v>967</v>
      </c>
      <c r="C4423" s="108" t="s">
        <v>18181</v>
      </c>
      <c r="D4423" s="108" t="s">
        <v>969</v>
      </c>
      <c r="E4423" s="108" t="s">
        <v>970</v>
      </c>
      <c r="F4423" s="108" t="s">
        <v>18239</v>
      </c>
      <c r="G4423" s="108" t="s">
        <v>18240</v>
      </c>
      <c r="H4423" s="108" t="s">
        <v>18241</v>
      </c>
    </row>
    <row r="4424" spans="1:8" x14ac:dyDescent="0.3">
      <c r="A4424" s="108" t="s">
        <v>18242</v>
      </c>
      <c r="B4424" s="108" t="s">
        <v>967</v>
      </c>
      <c r="C4424" s="108" t="s">
        <v>18181</v>
      </c>
      <c r="D4424" s="108" t="s">
        <v>969</v>
      </c>
      <c r="E4424" s="108" t="s">
        <v>970</v>
      </c>
      <c r="F4424" s="108" t="s">
        <v>18243</v>
      </c>
      <c r="G4424" s="108" t="s">
        <v>18244</v>
      </c>
      <c r="H4424" s="108" t="s">
        <v>18245</v>
      </c>
    </row>
    <row r="4425" spans="1:8" x14ac:dyDescent="0.3">
      <c r="A4425" s="108" t="s">
        <v>18246</v>
      </c>
      <c r="B4425" s="108" t="s">
        <v>967</v>
      </c>
      <c r="C4425" s="108" t="s">
        <v>18181</v>
      </c>
      <c r="D4425" s="108" t="s">
        <v>969</v>
      </c>
      <c r="E4425" s="108" t="s">
        <v>970</v>
      </c>
      <c r="F4425" s="108" t="s">
        <v>18247</v>
      </c>
      <c r="G4425" s="108" t="s">
        <v>18248</v>
      </c>
      <c r="H4425" s="108" t="s">
        <v>18249</v>
      </c>
    </row>
    <row r="4426" spans="1:8" x14ac:dyDescent="0.3">
      <c r="A4426" s="108" t="s">
        <v>18250</v>
      </c>
      <c r="B4426" s="108" t="s">
        <v>967</v>
      </c>
      <c r="C4426" s="108" t="s">
        <v>18181</v>
      </c>
      <c r="D4426" s="108" t="s">
        <v>969</v>
      </c>
      <c r="E4426" s="108" t="s">
        <v>2445</v>
      </c>
      <c r="F4426" s="108" t="s">
        <v>18251</v>
      </c>
      <c r="G4426" s="108" t="s">
        <v>18252</v>
      </c>
      <c r="H4426" s="108" t="s">
        <v>18253</v>
      </c>
    </row>
    <row r="4427" spans="1:8" x14ac:dyDescent="0.3">
      <c r="A4427" s="108" t="s">
        <v>18254</v>
      </c>
      <c r="B4427" s="108" t="s">
        <v>967</v>
      </c>
      <c r="C4427" s="108" t="s">
        <v>18181</v>
      </c>
      <c r="D4427" s="108" t="s">
        <v>969</v>
      </c>
      <c r="E4427" s="108" t="s">
        <v>970</v>
      </c>
      <c r="F4427" s="108" t="s">
        <v>18255</v>
      </c>
      <c r="G4427" s="108" t="s">
        <v>18256</v>
      </c>
      <c r="H4427" s="108" t="s">
        <v>18257</v>
      </c>
    </row>
    <row r="4428" spans="1:8" x14ac:dyDescent="0.3">
      <c r="A4428" s="108" t="s">
        <v>18258</v>
      </c>
      <c r="B4428" s="108" t="s">
        <v>967</v>
      </c>
      <c r="C4428" s="108" t="s">
        <v>18181</v>
      </c>
      <c r="D4428" s="108" t="s">
        <v>969</v>
      </c>
      <c r="E4428" s="108" t="s">
        <v>970</v>
      </c>
      <c r="F4428" s="108" t="s">
        <v>18259</v>
      </c>
      <c r="G4428" s="108" t="s">
        <v>18260</v>
      </c>
      <c r="H4428" s="108" t="s">
        <v>18261</v>
      </c>
    </row>
    <row r="4429" spans="1:8" x14ac:dyDescent="0.3">
      <c r="A4429" s="108" t="s">
        <v>18262</v>
      </c>
      <c r="B4429" s="108" t="s">
        <v>967</v>
      </c>
      <c r="C4429" s="108" t="s">
        <v>18181</v>
      </c>
      <c r="D4429" s="108" t="s">
        <v>969</v>
      </c>
      <c r="E4429" s="108" t="s">
        <v>970</v>
      </c>
      <c r="F4429" s="108" t="s">
        <v>18263</v>
      </c>
      <c r="G4429" s="108" t="s">
        <v>18264</v>
      </c>
      <c r="H4429" s="108" t="s">
        <v>18265</v>
      </c>
    </row>
    <row r="4430" spans="1:8" x14ac:dyDescent="0.3">
      <c r="A4430" s="108" t="s">
        <v>18266</v>
      </c>
      <c r="B4430" s="108" t="s">
        <v>967</v>
      </c>
      <c r="C4430" s="108" t="s">
        <v>18181</v>
      </c>
      <c r="D4430" s="108" t="s">
        <v>969</v>
      </c>
      <c r="E4430" s="108" t="s">
        <v>970</v>
      </c>
      <c r="F4430" s="108" t="s">
        <v>18267</v>
      </c>
      <c r="G4430" s="108" t="s">
        <v>18268</v>
      </c>
      <c r="H4430" s="108" t="s">
        <v>18269</v>
      </c>
    </row>
    <row r="4431" spans="1:8" x14ac:dyDescent="0.3">
      <c r="A4431" s="108" t="s">
        <v>18270</v>
      </c>
      <c r="B4431" s="108" t="s">
        <v>967</v>
      </c>
      <c r="C4431" s="108" t="s">
        <v>18181</v>
      </c>
      <c r="D4431" s="108" t="s">
        <v>969</v>
      </c>
      <c r="E4431" s="108" t="s">
        <v>970</v>
      </c>
      <c r="F4431" s="108" t="s">
        <v>18271</v>
      </c>
      <c r="G4431" s="108" t="s">
        <v>18272</v>
      </c>
      <c r="H4431" s="108" t="s">
        <v>18273</v>
      </c>
    </row>
    <row r="4432" spans="1:8" x14ac:dyDescent="0.3">
      <c r="A4432" s="108" t="s">
        <v>18274</v>
      </c>
      <c r="B4432" s="108" t="s">
        <v>967</v>
      </c>
      <c r="C4432" s="108" t="s">
        <v>18181</v>
      </c>
      <c r="D4432" s="108" t="s">
        <v>969</v>
      </c>
      <c r="E4432" s="108" t="s">
        <v>970</v>
      </c>
      <c r="F4432" s="108" t="s">
        <v>18275</v>
      </c>
      <c r="G4432" s="108" t="s">
        <v>18276</v>
      </c>
      <c r="H4432" s="108" t="s">
        <v>18277</v>
      </c>
    </row>
    <row r="4433" spans="1:8" x14ac:dyDescent="0.3">
      <c r="A4433" s="108" t="s">
        <v>18278</v>
      </c>
      <c r="B4433" s="108" t="s">
        <v>967</v>
      </c>
      <c r="C4433" s="108" t="s">
        <v>18181</v>
      </c>
      <c r="D4433" s="108" t="s">
        <v>969</v>
      </c>
      <c r="E4433" s="108" t="s">
        <v>1123</v>
      </c>
      <c r="F4433" s="108" t="s">
        <v>18279</v>
      </c>
      <c r="G4433" s="108" t="s">
        <v>18280</v>
      </c>
      <c r="H4433" s="108" t="s">
        <v>18192</v>
      </c>
    </row>
    <row r="4434" spans="1:8" x14ac:dyDescent="0.3">
      <c r="A4434" s="108" t="s">
        <v>18281</v>
      </c>
      <c r="B4434" s="108" t="s">
        <v>967</v>
      </c>
      <c r="C4434" s="108" t="s">
        <v>18181</v>
      </c>
      <c r="D4434" s="108" t="s">
        <v>969</v>
      </c>
      <c r="E4434" s="108" t="s">
        <v>970</v>
      </c>
      <c r="F4434" s="108" t="s">
        <v>18282</v>
      </c>
      <c r="G4434" s="108" t="s">
        <v>18283</v>
      </c>
      <c r="H4434" s="108" t="s">
        <v>18284</v>
      </c>
    </row>
    <row r="4435" spans="1:8" x14ac:dyDescent="0.3">
      <c r="A4435" s="108" t="s">
        <v>18285</v>
      </c>
      <c r="B4435" s="108" t="s">
        <v>967</v>
      </c>
      <c r="C4435" s="108" t="s">
        <v>18181</v>
      </c>
      <c r="D4435" s="108" t="s">
        <v>969</v>
      </c>
      <c r="E4435" s="108" t="s">
        <v>970</v>
      </c>
      <c r="F4435" s="108" t="s">
        <v>18286</v>
      </c>
      <c r="G4435" s="108" t="s">
        <v>18287</v>
      </c>
      <c r="H4435" s="108" t="s">
        <v>18288</v>
      </c>
    </row>
    <row r="4436" spans="1:8" x14ac:dyDescent="0.3">
      <c r="A4436" s="108" t="s">
        <v>18289</v>
      </c>
      <c r="B4436" s="108" t="s">
        <v>967</v>
      </c>
      <c r="C4436" s="108" t="s">
        <v>18181</v>
      </c>
      <c r="D4436" s="108" t="s">
        <v>969</v>
      </c>
      <c r="E4436" s="108" t="s">
        <v>970</v>
      </c>
      <c r="F4436" s="108" t="s">
        <v>18290</v>
      </c>
      <c r="G4436" s="108" t="s">
        <v>18291</v>
      </c>
      <c r="H4436" s="108" t="s">
        <v>18292</v>
      </c>
    </row>
    <row r="4437" spans="1:8" x14ac:dyDescent="0.3">
      <c r="A4437" s="108" t="s">
        <v>18293</v>
      </c>
      <c r="B4437" s="108" t="s">
        <v>967</v>
      </c>
      <c r="C4437" s="108" t="s">
        <v>18181</v>
      </c>
      <c r="D4437" s="108" t="s">
        <v>969</v>
      </c>
      <c r="E4437" s="108" t="s">
        <v>970</v>
      </c>
      <c r="F4437" s="108" t="s">
        <v>18294</v>
      </c>
      <c r="G4437" s="108" t="s">
        <v>18295</v>
      </c>
      <c r="H4437" s="108" t="s">
        <v>18296</v>
      </c>
    </row>
    <row r="4438" spans="1:8" x14ac:dyDescent="0.3">
      <c r="A4438" s="108" t="s">
        <v>18297</v>
      </c>
      <c r="B4438" s="108" t="s">
        <v>967</v>
      </c>
      <c r="C4438" s="108" t="s">
        <v>18181</v>
      </c>
      <c r="D4438" s="108" t="s">
        <v>969</v>
      </c>
      <c r="E4438" s="108" t="s">
        <v>970</v>
      </c>
      <c r="F4438" s="108" t="s">
        <v>18298</v>
      </c>
      <c r="G4438" s="108" t="s">
        <v>18299</v>
      </c>
      <c r="H4438" s="108" t="s">
        <v>18300</v>
      </c>
    </row>
    <row r="4439" spans="1:8" x14ac:dyDescent="0.3">
      <c r="A4439" s="108" t="s">
        <v>18301</v>
      </c>
      <c r="B4439" s="108" t="s">
        <v>967</v>
      </c>
      <c r="C4439" s="108" t="s">
        <v>18181</v>
      </c>
      <c r="D4439" s="108" t="s">
        <v>969</v>
      </c>
      <c r="E4439" s="108" t="s">
        <v>970</v>
      </c>
      <c r="F4439" s="108" t="s">
        <v>18302</v>
      </c>
      <c r="G4439" s="108" t="s">
        <v>18303</v>
      </c>
      <c r="H4439" s="108" t="s">
        <v>18304</v>
      </c>
    </row>
    <row r="4440" spans="1:8" x14ac:dyDescent="0.3">
      <c r="A4440" s="108" t="s">
        <v>18305</v>
      </c>
      <c r="B4440" s="108" t="s">
        <v>967</v>
      </c>
      <c r="C4440" s="108" t="s">
        <v>18181</v>
      </c>
      <c r="D4440" s="108" t="s">
        <v>969</v>
      </c>
      <c r="E4440" s="108" t="s">
        <v>1123</v>
      </c>
      <c r="F4440" s="108" t="s">
        <v>18306</v>
      </c>
      <c r="G4440" s="108" t="s">
        <v>18307</v>
      </c>
      <c r="H4440" s="108" t="s">
        <v>18288</v>
      </c>
    </row>
    <row r="4441" spans="1:8" x14ac:dyDescent="0.3">
      <c r="A4441" s="108" t="s">
        <v>18308</v>
      </c>
      <c r="B4441" s="108" t="s">
        <v>967</v>
      </c>
      <c r="C4441" s="108" t="s">
        <v>18181</v>
      </c>
      <c r="D4441" s="108" t="s">
        <v>969</v>
      </c>
      <c r="E4441" s="108" t="s">
        <v>970</v>
      </c>
      <c r="F4441" s="108" t="s">
        <v>18309</v>
      </c>
      <c r="G4441" s="108" t="s">
        <v>18310</v>
      </c>
      <c r="H4441" s="108" t="s">
        <v>18311</v>
      </c>
    </row>
    <row r="4442" spans="1:8" x14ac:dyDescent="0.3">
      <c r="A4442" s="108" t="s">
        <v>18312</v>
      </c>
      <c r="B4442" s="108" t="s">
        <v>967</v>
      </c>
      <c r="C4442" s="108" t="s">
        <v>18181</v>
      </c>
      <c r="D4442" s="108" t="s">
        <v>969</v>
      </c>
      <c r="E4442" s="108" t="s">
        <v>970</v>
      </c>
      <c r="F4442" s="108" t="s">
        <v>18313</v>
      </c>
      <c r="G4442" s="108" t="s">
        <v>18314</v>
      </c>
      <c r="H4442" s="108" t="s">
        <v>18315</v>
      </c>
    </row>
    <row r="4443" spans="1:8" x14ac:dyDescent="0.3">
      <c r="A4443" s="108" t="s">
        <v>18225</v>
      </c>
      <c r="B4443" s="108" t="s">
        <v>967</v>
      </c>
      <c r="C4443" s="108" t="s">
        <v>18181</v>
      </c>
      <c r="D4443" s="108" t="s">
        <v>969</v>
      </c>
      <c r="E4443" s="108" t="s">
        <v>970</v>
      </c>
      <c r="F4443" s="108" t="s">
        <v>18316</v>
      </c>
      <c r="G4443" s="108" t="s">
        <v>18317</v>
      </c>
      <c r="H4443" s="108" t="s">
        <v>18224</v>
      </c>
    </row>
    <row r="4444" spans="1:8" x14ac:dyDescent="0.3">
      <c r="A4444" s="108" t="s">
        <v>18318</v>
      </c>
      <c r="B4444" s="108" t="s">
        <v>967</v>
      </c>
      <c r="C4444" s="108" t="s">
        <v>18181</v>
      </c>
      <c r="D4444" s="108" t="s">
        <v>969</v>
      </c>
      <c r="E4444" s="108" t="s">
        <v>970</v>
      </c>
      <c r="F4444" s="108" t="s">
        <v>18319</v>
      </c>
      <c r="G4444" s="108" t="s">
        <v>18320</v>
      </c>
      <c r="H4444" s="108" t="s">
        <v>18321</v>
      </c>
    </row>
    <row r="4445" spans="1:8" x14ac:dyDescent="0.3">
      <c r="A4445" s="108" t="s">
        <v>18322</v>
      </c>
      <c r="B4445" s="108" t="s">
        <v>967</v>
      </c>
      <c r="C4445" s="108" t="s">
        <v>18181</v>
      </c>
      <c r="D4445" s="108" t="s">
        <v>969</v>
      </c>
      <c r="E4445" s="108" t="s">
        <v>970</v>
      </c>
      <c r="F4445" s="108" t="s">
        <v>18323</v>
      </c>
      <c r="G4445" s="108" t="s">
        <v>18324</v>
      </c>
      <c r="H4445" s="108" t="s">
        <v>18325</v>
      </c>
    </row>
    <row r="4446" spans="1:8" x14ac:dyDescent="0.3">
      <c r="A4446" s="108" t="s">
        <v>18326</v>
      </c>
      <c r="B4446" s="108" t="s">
        <v>967</v>
      </c>
      <c r="C4446" s="108" t="s">
        <v>18181</v>
      </c>
      <c r="D4446" s="108" t="s">
        <v>1880</v>
      </c>
      <c r="E4446" s="108" t="s">
        <v>970</v>
      </c>
      <c r="F4446" s="108" t="s">
        <v>18327</v>
      </c>
      <c r="G4446" s="108" t="s">
        <v>18328</v>
      </c>
      <c r="H4446" s="108" t="s">
        <v>18329</v>
      </c>
    </row>
    <row r="4447" spans="1:8" x14ac:dyDescent="0.3">
      <c r="A4447" s="108" t="s">
        <v>18330</v>
      </c>
      <c r="B4447" s="108" t="s">
        <v>967</v>
      </c>
      <c r="C4447" s="108" t="s">
        <v>18181</v>
      </c>
      <c r="D4447" s="108" t="s">
        <v>1880</v>
      </c>
      <c r="E4447" s="108" t="s">
        <v>970</v>
      </c>
      <c r="F4447" s="108" t="s">
        <v>18331</v>
      </c>
      <c r="G4447" s="108" t="s">
        <v>18332</v>
      </c>
      <c r="H4447" s="108" t="s">
        <v>18208</v>
      </c>
    </row>
    <row r="4448" spans="1:8" x14ac:dyDescent="0.3">
      <c r="A4448" s="108" t="s">
        <v>18333</v>
      </c>
      <c r="B4448" s="108" t="s">
        <v>967</v>
      </c>
      <c r="C4448" s="108" t="s">
        <v>18181</v>
      </c>
      <c r="D4448" s="108" t="s">
        <v>1880</v>
      </c>
      <c r="E4448" s="108" t="s">
        <v>970</v>
      </c>
      <c r="F4448" s="108" t="s">
        <v>18334</v>
      </c>
      <c r="G4448" s="108" t="s">
        <v>18335</v>
      </c>
      <c r="H4448" s="108" t="s">
        <v>18336</v>
      </c>
    </row>
    <row r="4449" spans="1:8" x14ac:dyDescent="0.3">
      <c r="A4449" s="108" t="s">
        <v>18337</v>
      </c>
      <c r="B4449" s="108" t="s">
        <v>967</v>
      </c>
      <c r="C4449" s="108" t="s">
        <v>18181</v>
      </c>
      <c r="D4449" s="108" t="s">
        <v>1880</v>
      </c>
      <c r="E4449" s="108" t="s">
        <v>970</v>
      </c>
      <c r="F4449" s="108" t="s">
        <v>18338</v>
      </c>
      <c r="G4449" s="108" t="s">
        <v>18339</v>
      </c>
      <c r="H4449" s="108" t="s">
        <v>18340</v>
      </c>
    </row>
    <row r="4450" spans="1:8" x14ac:dyDescent="0.3">
      <c r="A4450" s="108" t="s">
        <v>18341</v>
      </c>
      <c r="B4450" s="108" t="s">
        <v>967</v>
      </c>
      <c r="C4450" s="108" t="s">
        <v>18181</v>
      </c>
      <c r="D4450" s="108" t="s">
        <v>1880</v>
      </c>
      <c r="E4450" s="108" t="s">
        <v>970</v>
      </c>
      <c r="F4450" s="108" t="s">
        <v>18342</v>
      </c>
      <c r="G4450" s="108" t="s">
        <v>18343</v>
      </c>
      <c r="H4450" s="108" t="s">
        <v>18344</v>
      </c>
    </row>
    <row r="4451" spans="1:8" x14ac:dyDescent="0.3">
      <c r="A4451" s="108" t="s">
        <v>18345</v>
      </c>
      <c r="B4451" s="108" t="s">
        <v>967</v>
      </c>
      <c r="C4451" s="108" t="s">
        <v>18181</v>
      </c>
      <c r="D4451" s="108" t="s">
        <v>1880</v>
      </c>
      <c r="E4451" s="108" t="s">
        <v>970</v>
      </c>
      <c r="F4451" s="108" t="s">
        <v>18346</v>
      </c>
      <c r="G4451" s="108" t="s">
        <v>18347</v>
      </c>
      <c r="H4451" s="108" t="s">
        <v>18348</v>
      </c>
    </row>
    <row r="4452" spans="1:8" x14ac:dyDescent="0.3">
      <c r="A4452" s="108" t="s">
        <v>18349</v>
      </c>
      <c r="B4452" s="108" t="s">
        <v>967</v>
      </c>
      <c r="C4452" s="108" t="s">
        <v>18181</v>
      </c>
      <c r="D4452" s="108" t="s">
        <v>1880</v>
      </c>
      <c r="E4452" s="108" t="s">
        <v>970</v>
      </c>
      <c r="F4452" s="108" t="s">
        <v>18350</v>
      </c>
      <c r="G4452" s="108" t="s">
        <v>18351</v>
      </c>
      <c r="H4452" s="108" t="s">
        <v>18352</v>
      </c>
    </row>
    <row r="4453" spans="1:8" x14ac:dyDescent="0.3">
      <c r="A4453" s="108" t="s">
        <v>18353</v>
      </c>
      <c r="B4453" s="108" t="s">
        <v>967</v>
      </c>
      <c r="C4453" s="108" t="s">
        <v>18181</v>
      </c>
      <c r="D4453" s="108" t="s">
        <v>1880</v>
      </c>
      <c r="E4453" s="108" t="s">
        <v>970</v>
      </c>
      <c r="F4453" s="108" t="s">
        <v>18354</v>
      </c>
      <c r="G4453" s="108" t="s">
        <v>18355</v>
      </c>
      <c r="H4453" s="108" t="s">
        <v>18356</v>
      </c>
    </row>
    <row r="4454" spans="1:8" x14ac:dyDescent="0.3">
      <c r="A4454" s="108" t="s">
        <v>18357</v>
      </c>
      <c r="B4454" s="108" t="s">
        <v>967</v>
      </c>
      <c r="C4454" s="108" t="s">
        <v>18181</v>
      </c>
      <c r="D4454" s="108" t="s">
        <v>1880</v>
      </c>
      <c r="E4454" s="108" t="s">
        <v>970</v>
      </c>
      <c r="F4454" s="108" t="s">
        <v>18358</v>
      </c>
      <c r="G4454" s="108" t="s">
        <v>18359</v>
      </c>
      <c r="H4454" s="108" t="s">
        <v>18360</v>
      </c>
    </row>
    <row r="4455" spans="1:8" x14ac:dyDescent="0.3">
      <c r="A4455" s="108" t="s">
        <v>18361</v>
      </c>
      <c r="B4455" s="108" t="s">
        <v>967</v>
      </c>
      <c r="C4455" s="108" t="s">
        <v>18362</v>
      </c>
      <c r="D4455" s="108" t="s">
        <v>969</v>
      </c>
      <c r="E4455" s="108" t="s">
        <v>970</v>
      </c>
      <c r="F4455" s="108" t="s">
        <v>18363</v>
      </c>
      <c r="G4455" s="108" t="s">
        <v>18364</v>
      </c>
      <c r="H4455" s="108" t="s">
        <v>18365</v>
      </c>
    </row>
    <row r="4456" spans="1:8" x14ac:dyDescent="0.3">
      <c r="A4456" s="108" t="s">
        <v>18366</v>
      </c>
      <c r="B4456" s="108" t="s">
        <v>967</v>
      </c>
      <c r="C4456" s="108" t="s">
        <v>18362</v>
      </c>
      <c r="D4456" s="108" t="s">
        <v>969</v>
      </c>
      <c r="E4456" s="108" t="s">
        <v>970</v>
      </c>
      <c r="F4456" s="108" t="s">
        <v>18367</v>
      </c>
      <c r="G4456" s="108" t="s">
        <v>18368</v>
      </c>
      <c r="H4456" s="108" t="s">
        <v>18369</v>
      </c>
    </row>
    <row r="4457" spans="1:8" x14ac:dyDescent="0.3">
      <c r="A4457" s="108" t="s">
        <v>18370</v>
      </c>
      <c r="B4457" s="108" t="s">
        <v>967</v>
      </c>
      <c r="C4457" s="108" t="s">
        <v>18362</v>
      </c>
      <c r="D4457" s="108" t="s">
        <v>969</v>
      </c>
      <c r="E4457" s="108" t="s">
        <v>970</v>
      </c>
      <c r="F4457" s="108" t="s">
        <v>18371</v>
      </c>
      <c r="G4457" s="108" t="s">
        <v>18372</v>
      </c>
      <c r="H4457" s="108" t="s">
        <v>18373</v>
      </c>
    </row>
    <row r="4458" spans="1:8" x14ac:dyDescent="0.3">
      <c r="A4458" s="108" t="s">
        <v>18374</v>
      </c>
      <c r="B4458" s="108" t="s">
        <v>967</v>
      </c>
      <c r="C4458" s="108" t="s">
        <v>18362</v>
      </c>
      <c r="D4458" s="108" t="s">
        <v>969</v>
      </c>
      <c r="E4458" s="108" t="s">
        <v>970</v>
      </c>
      <c r="F4458" s="108" t="s">
        <v>18375</v>
      </c>
      <c r="G4458" s="108" t="s">
        <v>18376</v>
      </c>
      <c r="H4458" s="108" t="s">
        <v>18377</v>
      </c>
    </row>
    <row r="4459" spans="1:8" x14ac:dyDescent="0.3">
      <c r="A4459" s="108" t="s">
        <v>18378</v>
      </c>
      <c r="B4459" s="108" t="s">
        <v>967</v>
      </c>
      <c r="C4459" s="108" t="s">
        <v>18362</v>
      </c>
      <c r="D4459" s="108" t="s">
        <v>969</v>
      </c>
      <c r="E4459" s="108" t="s">
        <v>970</v>
      </c>
      <c r="F4459" s="108" t="s">
        <v>18379</v>
      </c>
      <c r="G4459" s="108" t="s">
        <v>18380</v>
      </c>
      <c r="H4459" s="108" t="s">
        <v>18381</v>
      </c>
    </row>
    <row r="4460" spans="1:8" x14ac:dyDescent="0.3">
      <c r="A4460" s="108" t="s">
        <v>18382</v>
      </c>
      <c r="B4460" s="108" t="s">
        <v>967</v>
      </c>
      <c r="C4460" s="108" t="s">
        <v>18362</v>
      </c>
      <c r="D4460" s="108" t="s">
        <v>969</v>
      </c>
      <c r="E4460" s="108" t="s">
        <v>970</v>
      </c>
      <c r="F4460" s="108" t="s">
        <v>18383</v>
      </c>
      <c r="G4460" s="108" t="s">
        <v>18384</v>
      </c>
      <c r="H4460" s="108" t="s">
        <v>18385</v>
      </c>
    </row>
    <row r="4461" spans="1:8" x14ac:dyDescent="0.3">
      <c r="A4461" s="108" t="s">
        <v>18386</v>
      </c>
      <c r="B4461" s="108" t="s">
        <v>967</v>
      </c>
      <c r="C4461" s="108" t="s">
        <v>18362</v>
      </c>
      <c r="D4461" s="108" t="s">
        <v>969</v>
      </c>
      <c r="E4461" s="108" t="s">
        <v>970</v>
      </c>
      <c r="F4461" s="108" t="s">
        <v>18387</v>
      </c>
      <c r="G4461" s="108" t="s">
        <v>18388</v>
      </c>
      <c r="H4461" s="108" t="s">
        <v>18389</v>
      </c>
    </row>
    <row r="4462" spans="1:8" x14ac:dyDescent="0.3">
      <c r="A4462" s="108" t="s">
        <v>18390</v>
      </c>
      <c r="B4462" s="108" t="s">
        <v>967</v>
      </c>
      <c r="C4462" s="108" t="s">
        <v>18362</v>
      </c>
      <c r="D4462" s="108" t="s">
        <v>969</v>
      </c>
      <c r="E4462" s="108" t="s">
        <v>970</v>
      </c>
      <c r="F4462" s="108" t="s">
        <v>18391</v>
      </c>
      <c r="G4462" s="108" t="s">
        <v>18392</v>
      </c>
      <c r="H4462" s="108" t="s">
        <v>18393</v>
      </c>
    </row>
    <row r="4463" spans="1:8" x14ac:dyDescent="0.3">
      <c r="A4463" s="108" t="s">
        <v>18394</v>
      </c>
      <c r="B4463" s="108" t="s">
        <v>967</v>
      </c>
      <c r="C4463" s="108" t="s">
        <v>18362</v>
      </c>
      <c r="D4463" s="108" t="s">
        <v>969</v>
      </c>
      <c r="E4463" s="108" t="s">
        <v>970</v>
      </c>
      <c r="F4463" s="108" t="s">
        <v>18395</v>
      </c>
      <c r="G4463" s="108" t="s">
        <v>18396</v>
      </c>
      <c r="H4463" s="108" t="s">
        <v>18397</v>
      </c>
    </row>
    <row r="4464" spans="1:8" x14ac:dyDescent="0.3">
      <c r="A4464" s="108" t="s">
        <v>18398</v>
      </c>
      <c r="B4464" s="108" t="s">
        <v>967</v>
      </c>
      <c r="C4464" s="108" t="s">
        <v>18362</v>
      </c>
      <c r="D4464" s="108" t="s">
        <v>969</v>
      </c>
      <c r="E4464" s="108" t="s">
        <v>970</v>
      </c>
      <c r="F4464" s="108" t="s">
        <v>18399</v>
      </c>
      <c r="G4464" s="108" t="s">
        <v>18400</v>
      </c>
      <c r="H4464" s="108" t="s">
        <v>18401</v>
      </c>
    </row>
    <row r="4465" spans="1:8" x14ac:dyDescent="0.3">
      <c r="A4465" s="108" t="s">
        <v>18402</v>
      </c>
      <c r="B4465" s="108" t="s">
        <v>967</v>
      </c>
      <c r="C4465" s="108" t="s">
        <v>18362</v>
      </c>
      <c r="D4465" s="108" t="s">
        <v>969</v>
      </c>
      <c r="E4465" s="108" t="s">
        <v>970</v>
      </c>
      <c r="F4465" s="108" t="s">
        <v>18403</v>
      </c>
      <c r="G4465" s="108" t="s">
        <v>18404</v>
      </c>
      <c r="H4465" s="108" t="s">
        <v>18405</v>
      </c>
    </row>
    <row r="4466" spans="1:8" x14ac:dyDescent="0.3">
      <c r="A4466" s="108" t="s">
        <v>18406</v>
      </c>
      <c r="B4466" s="108" t="s">
        <v>967</v>
      </c>
      <c r="C4466" s="108" t="s">
        <v>18362</v>
      </c>
      <c r="D4466" s="108" t="s">
        <v>969</v>
      </c>
      <c r="E4466" s="108" t="s">
        <v>970</v>
      </c>
      <c r="F4466" s="108" t="s">
        <v>18407</v>
      </c>
      <c r="G4466" s="108" t="s">
        <v>18408</v>
      </c>
      <c r="H4466" s="108" t="s">
        <v>18409</v>
      </c>
    </row>
    <row r="4467" spans="1:8" x14ac:dyDescent="0.3">
      <c r="A4467" s="108" t="s">
        <v>18410</v>
      </c>
      <c r="B4467" s="108" t="s">
        <v>967</v>
      </c>
      <c r="C4467" s="108" t="s">
        <v>18362</v>
      </c>
      <c r="D4467" s="108" t="s">
        <v>969</v>
      </c>
      <c r="E4467" s="108" t="s">
        <v>970</v>
      </c>
      <c r="F4467" s="108" t="s">
        <v>18411</v>
      </c>
      <c r="G4467" s="108" t="s">
        <v>18412</v>
      </c>
      <c r="H4467" s="108" t="s">
        <v>18409</v>
      </c>
    </row>
    <row r="4468" spans="1:8" x14ac:dyDescent="0.3">
      <c r="A4468" s="108" t="s">
        <v>18413</v>
      </c>
      <c r="B4468" s="108" t="s">
        <v>967</v>
      </c>
      <c r="C4468" s="108" t="s">
        <v>18362</v>
      </c>
      <c r="D4468" s="108" t="s">
        <v>969</v>
      </c>
      <c r="E4468" s="108" t="s">
        <v>970</v>
      </c>
      <c r="F4468" s="108" t="s">
        <v>18414</v>
      </c>
      <c r="G4468" s="108" t="s">
        <v>18415</v>
      </c>
      <c r="H4468" s="108" t="s">
        <v>18416</v>
      </c>
    </row>
    <row r="4469" spans="1:8" x14ac:dyDescent="0.3">
      <c r="A4469" s="108" t="s">
        <v>18417</v>
      </c>
      <c r="B4469" s="108" t="s">
        <v>967</v>
      </c>
      <c r="C4469" s="108" t="s">
        <v>18362</v>
      </c>
      <c r="D4469" s="108" t="s">
        <v>969</v>
      </c>
      <c r="E4469" s="108" t="s">
        <v>970</v>
      </c>
      <c r="F4469" s="108" t="s">
        <v>18418</v>
      </c>
      <c r="G4469" s="108" t="s">
        <v>18419</v>
      </c>
      <c r="H4469" s="108" t="s">
        <v>18420</v>
      </c>
    </row>
    <row r="4470" spans="1:8" x14ac:dyDescent="0.3">
      <c r="A4470" s="108" t="s">
        <v>18421</v>
      </c>
      <c r="B4470" s="108" t="s">
        <v>967</v>
      </c>
      <c r="C4470" s="108" t="s">
        <v>18362</v>
      </c>
      <c r="D4470" s="108" t="s">
        <v>969</v>
      </c>
      <c r="E4470" s="108" t="s">
        <v>970</v>
      </c>
      <c r="F4470" s="108" t="s">
        <v>18422</v>
      </c>
      <c r="G4470" s="108" t="s">
        <v>18423</v>
      </c>
      <c r="H4470" s="108" t="s">
        <v>18424</v>
      </c>
    </row>
    <row r="4471" spans="1:8" x14ac:dyDescent="0.3">
      <c r="A4471" s="108" t="s">
        <v>18425</v>
      </c>
      <c r="B4471" s="108" t="s">
        <v>967</v>
      </c>
      <c r="C4471" s="108" t="s">
        <v>18362</v>
      </c>
      <c r="D4471" s="108" t="s">
        <v>969</v>
      </c>
      <c r="E4471" s="108" t="s">
        <v>970</v>
      </c>
      <c r="F4471" s="108" t="s">
        <v>18426</v>
      </c>
      <c r="G4471" s="108" t="s">
        <v>18427</v>
      </c>
      <c r="H4471" s="108" t="s">
        <v>18428</v>
      </c>
    </row>
    <row r="4472" spans="1:8" x14ac:dyDescent="0.3">
      <c r="A4472" s="108" t="s">
        <v>18429</v>
      </c>
      <c r="B4472" s="108" t="s">
        <v>967</v>
      </c>
      <c r="C4472" s="108" t="s">
        <v>18362</v>
      </c>
      <c r="D4472" s="108" t="s">
        <v>969</v>
      </c>
      <c r="E4472" s="108" t="s">
        <v>970</v>
      </c>
      <c r="F4472" s="108" t="s">
        <v>18430</v>
      </c>
      <c r="G4472" s="108" t="s">
        <v>18431</v>
      </c>
      <c r="H4472" s="108" t="s">
        <v>18432</v>
      </c>
    </row>
    <row r="4473" spans="1:8" x14ac:dyDescent="0.3">
      <c r="A4473" s="108" t="s">
        <v>18433</v>
      </c>
      <c r="B4473" s="108" t="s">
        <v>967</v>
      </c>
      <c r="C4473" s="108" t="s">
        <v>18362</v>
      </c>
      <c r="D4473" s="108" t="s">
        <v>969</v>
      </c>
      <c r="E4473" s="108" t="s">
        <v>970</v>
      </c>
      <c r="F4473" s="108" t="s">
        <v>18434</v>
      </c>
      <c r="G4473" s="108" t="s">
        <v>18435</v>
      </c>
      <c r="H4473" s="108" t="s">
        <v>18436</v>
      </c>
    </row>
    <row r="4474" spans="1:8" x14ac:dyDescent="0.3">
      <c r="A4474" s="108" t="s">
        <v>18437</v>
      </c>
      <c r="B4474" s="108" t="s">
        <v>967</v>
      </c>
      <c r="C4474" s="108" t="s">
        <v>18362</v>
      </c>
      <c r="D4474" s="108" t="s">
        <v>969</v>
      </c>
      <c r="E4474" s="108" t="s">
        <v>970</v>
      </c>
      <c r="F4474" s="108" t="s">
        <v>18438</v>
      </c>
      <c r="G4474" s="108" t="s">
        <v>18439</v>
      </c>
      <c r="H4474" s="108" t="s">
        <v>18440</v>
      </c>
    </row>
    <row r="4475" spans="1:8" x14ac:dyDescent="0.3">
      <c r="A4475" s="108" t="s">
        <v>18441</v>
      </c>
      <c r="B4475" s="108" t="s">
        <v>967</v>
      </c>
      <c r="C4475" s="108" t="s">
        <v>18362</v>
      </c>
      <c r="D4475" s="108" t="s">
        <v>969</v>
      </c>
      <c r="E4475" s="108" t="s">
        <v>970</v>
      </c>
      <c r="F4475" s="108" t="s">
        <v>18442</v>
      </c>
      <c r="G4475" s="108" t="s">
        <v>18443</v>
      </c>
      <c r="H4475" s="108" t="s">
        <v>18444</v>
      </c>
    </row>
    <row r="4476" spans="1:8" x14ac:dyDescent="0.3">
      <c r="A4476" s="108" t="s">
        <v>18445</v>
      </c>
      <c r="B4476" s="108" t="s">
        <v>967</v>
      </c>
      <c r="C4476" s="108" t="s">
        <v>18362</v>
      </c>
      <c r="D4476" s="108" t="s">
        <v>969</v>
      </c>
      <c r="E4476" s="108" t="s">
        <v>970</v>
      </c>
      <c r="F4476" s="108" t="s">
        <v>18446</v>
      </c>
      <c r="G4476" s="108" t="s">
        <v>18447</v>
      </c>
      <c r="H4476" s="108" t="s">
        <v>18448</v>
      </c>
    </row>
    <row r="4477" spans="1:8" x14ac:dyDescent="0.3">
      <c r="A4477" s="108" t="s">
        <v>18449</v>
      </c>
      <c r="B4477" s="108" t="s">
        <v>967</v>
      </c>
      <c r="C4477" s="108" t="s">
        <v>18362</v>
      </c>
      <c r="D4477" s="108" t="s">
        <v>969</v>
      </c>
      <c r="E4477" s="108" t="s">
        <v>970</v>
      </c>
      <c r="F4477" s="108" t="s">
        <v>18450</v>
      </c>
      <c r="G4477" s="108" t="s">
        <v>18451</v>
      </c>
      <c r="H4477" s="108" t="s">
        <v>18452</v>
      </c>
    </row>
    <row r="4478" spans="1:8" x14ac:dyDescent="0.3">
      <c r="A4478" s="108" t="s">
        <v>18453</v>
      </c>
      <c r="B4478" s="108" t="s">
        <v>967</v>
      </c>
      <c r="C4478" s="108" t="s">
        <v>18362</v>
      </c>
      <c r="D4478" s="108" t="s">
        <v>969</v>
      </c>
      <c r="E4478" s="108" t="s">
        <v>970</v>
      </c>
      <c r="F4478" s="108" t="s">
        <v>18454</v>
      </c>
      <c r="G4478" s="108" t="s">
        <v>18455</v>
      </c>
      <c r="H4478" s="108" t="s">
        <v>18456</v>
      </c>
    </row>
    <row r="4479" spans="1:8" x14ac:dyDescent="0.3">
      <c r="A4479" s="108" t="s">
        <v>18457</v>
      </c>
      <c r="B4479" s="108" t="s">
        <v>967</v>
      </c>
      <c r="C4479" s="108" t="s">
        <v>18362</v>
      </c>
      <c r="D4479" s="108" t="s">
        <v>969</v>
      </c>
      <c r="E4479" s="108" t="s">
        <v>970</v>
      </c>
      <c r="F4479" s="108" t="s">
        <v>18458</v>
      </c>
      <c r="G4479" s="108" t="s">
        <v>18459</v>
      </c>
      <c r="H4479" s="108" t="s">
        <v>18460</v>
      </c>
    </row>
    <row r="4480" spans="1:8" x14ac:dyDescent="0.3">
      <c r="A4480" s="108" t="s">
        <v>18461</v>
      </c>
      <c r="B4480" s="108" t="s">
        <v>967</v>
      </c>
      <c r="C4480" s="108" t="s">
        <v>18362</v>
      </c>
      <c r="D4480" s="108" t="s">
        <v>969</v>
      </c>
      <c r="E4480" s="108" t="s">
        <v>970</v>
      </c>
      <c r="F4480" s="108" t="s">
        <v>18462</v>
      </c>
      <c r="G4480" s="108" t="s">
        <v>18463</v>
      </c>
      <c r="H4480" s="108" t="s">
        <v>18464</v>
      </c>
    </row>
    <row r="4481" spans="1:8" x14ac:dyDescent="0.3">
      <c r="A4481" s="108" t="s">
        <v>18465</v>
      </c>
      <c r="B4481" s="108" t="s">
        <v>967</v>
      </c>
      <c r="C4481" s="108" t="s">
        <v>18362</v>
      </c>
      <c r="D4481" s="108" t="s">
        <v>969</v>
      </c>
      <c r="E4481" s="108" t="s">
        <v>970</v>
      </c>
      <c r="F4481" s="108" t="s">
        <v>18466</v>
      </c>
      <c r="G4481" s="108" t="s">
        <v>18467</v>
      </c>
      <c r="H4481" s="108" t="s">
        <v>18468</v>
      </c>
    </row>
    <row r="4482" spans="1:8" x14ac:dyDescent="0.3">
      <c r="A4482" s="108" t="s">
        <v>18469</v>
      </c>
      <c r="B4482" s="108" t="s">
        <v>967</v>
      </c>
      <c r="C4482" s="108" t="s">
        <v>18362</v>
      </c>
      <c r="D4482" s="108" t="s">
        <v>969</v>
      </c>
      <c r="E4482" s="108" t="s">
        <v>970</v>
      </c>
      <c r="F4482" s="108" t="s">
        <v>18470</v>
      </c>
      <c r="G4482" s="108" t="s">
        <v>18471</v>
      </c>
      <c r="H4482" s="108" t="s">
        <v>18472</v>
      </c>
    </row>
    <row r="4483" spans="1:8" x14ac:dyDescent="0.3">
      <c r="A4483" s="108" t="s">
        <v>18473</v>
      </c>
      <c r="B4483" s="108" t="s">
        <v>967</v>
      </c>
      <c r="C4483" s="108" t="s">
        <v>18362</v>
      </c>
      <c r="D4483" s="108" t="s">
        <v>969</v>
      </c>
      <c r="E4483" s="108" t="s">
        <v>970</v>
      </c>
      <c r="F4483" s="108" t="s">
        <v>18474</v>
      </c>
      <c r="G4483" s="108" t="s">
        <v>18475</v>
      </c>
      <c r="H4483" s="108" t="s">
        <v>18476</v>
      </c>
    </row>
    <row r="4484" spans="1:8" x14ac:dyDescent="0.3">
      <c r="A4484" s="108" t="s">
        <v>18477</v>
      </c>
      <c r="B4484" s="108" t="s">
        <v>967</v>
      </c>
      <c r="C4484" s="108" t="s">
        <v>18362</v>
      </c>
      <c r="D4484" s="108" t="s">
        <v>969</v>
      </c>
      <c r="E4484" s="108" t="s">
        <v>970</v>
      </c>
      <c r="F4484" s="108" t="s">
        <v>18478</v>
      </c>
      <c r="G4484" s="108" t="s">
        <v>18479</v>
      </c>
      <c r="H4484" s="108" t="s">
        <v>18480</v>
      </c>
    </row>
    <row r="4485" spans="1:8" x14ac:dyDescent="0.3">
      <c r="A4485" s="108" t="s">
        <v>18481</v>
      </c>
      <c r="B4485" s="108" t="s">
        <v>967</v>
      </c>
      <c r="C4485" s="108" t="s">
        <v>18362</v>
      </c>
      <c r="D4485" s="108" t="s">
        <v>969</v>
      </c>
      <c r="E4485" s="108" t="s">
        <v>970</v>
      </c>
      <c r="F4485" s="108" t="s">
        <v>18482</v>
      </c>
      <c r="G4485" s="108" t="s">
        <v>18483</v>
      </c>
      <c r="H4485" s="108" t="s">
        <v>18484</v>
      </c>
    </row>
    <row r="4486" spans="1:8" x14ac:dyDescent="0.3">
      <c r="A4486" s="108" t="s">
        <v>18485</v>
      </c>
      <c r="B4486" s="108" t="s">
        <v>967</v>
      </c>
      <c r="C4486" s="108" t="s">
        <v>18362</v>
      </c>
      <c r="D4486" s="108" t="s">
        <v>969</v>
      </c>
      <c r="E4486" s="108" t="s">
        <v>970</v>
      </c>
      <c r="F4486" s="108" t="s">
        <v>18486</v>
      </c>
      <c r="G4486" s="108" t="s">
        <v>18487</v>
      </c>
      <c r="H4486" s="108" t="s">
        <v>18488</v>
      </c>
    </row>
    <row r="4487" spans="1:8" x14ac:dyDescent="0.3">
      <c r="A4487" s="108" t="s">
        <v>18489</v>
      </c>
      <c r="B4487" s="108" t="s">
        <v>967</v>
      </c>
      <c r="C4487" s="108" t="s">
        <v>18362</v>
      </c>
      <c r="D4487" s="108" t="s">
        <v>969</v>
      </c>
      <c r="E4487" s="108" t="s">
        <v>970</v>
      </c>
      <c r="F4487" s="108" t="s">
        <v>18490</v>
      </c>
      <c r="G4487" s="108" t="s">
        <v>18491</v>
      </c>
      <c r="H4487" s="108" t="s">
        <v>18492</v>
      </c>
    </row>
    <row r="4488" spans="1:8" x14ac:dyDescent="0.3">
      <c r="A4488" s="108" t="s">
        <v>18493</v>
      </c>
      <c r="B4488" s="108" t="s">
        <v>967</v>
      </c>
      <c r="C4488" s="108" t="s">
        <v>18362</v>
      </c>
      <c r="D4488" s="108" t="s">
        <v>969</v>
      </c>
      <c r="E4488" s="108" t="s">
        <v>970</v>
      </c>
      <c r="F4488" s="108" t="s">
        <v>18494</v>
      </c>
      <c r="G4488" s="108" t="s">
        <v>18495</v>
      </c>
      <c r="H4488" s="108" t="s">
        <v>18496</v>
      </c>
    </row>
    <row r="4489" spans="1:8" x14ac:dyDescent="0.3">
      <c r="A4489" s="108" t="s">
        <v>18497</v>
      </c>
      <c r="B4489" s="108" t="s">
        <v>967</v>
      </c>
      <c r="C4489" s="108" t="s">
        <v>18362</v>
      </c>
      <c r="D4489" s="108" t="s">
        <v>969</v>
      </c>
      <c r="E4489" s="108" t="s">
        <v>970</v>
      </c>
      <c r="F4489" s="108" t="s">
        <v>18498</v>
      </c>
      <c r="G4489" s="108" t="s">
        <v>18499</v>
      </c>
      <c r="H4489" s="108" t="s">
        <v>18500</v>
      </c>
    </row>
    <row r="4490" spans="1:8" x14ac:dyDescent="0.3">
      <c r="A4490" s="108" t="s">
        <v>18501</v>
      </c>
      <c r="B4490" s="108" t="s">
        <v>967</v>
      </c>
      <c r="C4490" s="108" t="s">
        <v>18362</v>
      </c>
      <c r="D4490" s="108" t="s">
        <v>969</v>
      </c>
      <c r="E4490" s="108" t="s">
        <v>970</v>
      </c>
      <c r="F4490" s="108" t="s">
        <v>18502</v>
      </c>
      <c r="G4490" s="108" t="s">
        <v>18503</v>
      </c>
      <c r="H4490" s="108" t="s">
        <v>18504</v>
      </c>
    </row>
    <row r="4491" spans="1:8" x14ac:dyDescent="0.3">
      <c r="A4491" s="108" t="s">
        <v>18505</v>
      </c>
      <c r="B4491" s="108" t="s">
        <v>967</v>
      </c>
      <c r="C4491" s="108" t="s">
        <v>18362</v>
      </c>
      <c r="D4491" s="108" t="s">
        <v>969</v>
      </c>
      <c r="E4491" s="108" t="s">
        <v>970</v>
      </c>
      <c r="F4491" s="108" t="s">
        <v>18506</v>
      </c>
      <c r="G4491" s="108" t="s">
        <v>18507</v>
      </c>
      <c r="H4491" s="108" t="s">
        <v>18508</v>
      </c>
    </row>
    <row r="4492" spans="1:8" x14ac:dyDescent="0.3">
      <c r="A4492" s="108" t="s">
        <v>18509</v>
      </c>
      <c r="B4492" s="108" t="s">
        <v>967</v>
      </c>
      <c r="C4492" s="108" t="s">
        <v>18362</v>
      </c>
      <c r="D4492" s="108" t="s">
        <v>969</v>
      </c>
      <c r="E4492" s="108" t="s">
        <v>970</v>
      </c>
      <c r="F4492" s="108" t="s">
        <v>18510</v>
      </c>
      <c r="G4492" s="108" t="s">
        <v>18511</v>
      </c>
      <c r="H4492" s="108" t="s">
        <v>18512</v>
      </c>
    </row>
    <row r="4493" spans="1:8" x14ac:dyDescent="0.3">
      <c r="A4493" s="108" t="s">
        <v>18513</v>
      </c>
      <c r="B4493" s="108" t="s">
        <v>967</v>
      </c>
      <c r="C4493" s="108" t="s">
        <v>18362</v>
      </c>
      <c r="D4493" s="108" t="s">
        <v>969</v>
      </c>
      <c r="E4493" s="108" t="s">
        <v>970</v>
      </c>
      <c r="F4493" s="108" t="s">
        <v>18514</v>
      </c>
      <c r="G4493" s="108" t="s">
        <v>18515</v>
      </c>
      <c r="H4493" s="108" t="s">
        <v>18516</v>
      </c>
    </row>
    <row r="4494" spans="1:8" x14ac:dyDescent="0.3">
      <c r="A4494" s="108" t="s">
        <v>18517</v>
      </c>
      <c r="B4494" s="108" t="s">
        <v>967</v>
      </c>
      <c r="C4494" s="108" t="s">
        <v>18362</v>
      </c>
      <c r="D4494" s="108" t="s">
        <v>969</v>
      </c>
      <c r="E4494" s="108" t="s">
        <v>970</v>
      </c>
      <c r="F4494" s="108" t="s">
        <v>18518</v>
      </c>
      <c r="G4494" s="108" t="s">
        <v>18519</v>
      </c>
      <c r="H4494" s="108" t="s">
        <v>18520</v>
      </c>
    </row>
    <row r="4495" spans="1:8" x14ac:dyDescent="0.3">
      <c r="A4495" s="108" t="s">
        <v>18521</v>
      </c>
      <c r="B4495" s="108" t="s">
        <v>967</v>
      </c>
      <c r="C4495" s="108" t="s">
        <v>18362</v>
      </c>
      <c r="D4495" s="108" t="s">
        <v>969</v>
      </c>
      <c r="E4495" s="108" t="s">
        <v>970</v>
      </c>
      <c r="F4495" s="108" t="s">
        <v>18522</v>
      </c>
      <c r="G4495" s="108" t="s">
        <v>18523</v>
      </c>
      <c r="H4495" s="108" t="s">
        <v>18524</v>
      </c>
    </row>
    <row r="4496" spans="1:8" x14ac:dyDescent="0.3">
      <c r="A4496" s="108" t="s">
        <v>18525</v>
      </c>
      <c r="B4496" s="108" t="s">
        <v>967</v>
      </c>
      <c r="C4496" s="108" t="s">
        <v>18362</v>
      </c>
      <c r="D4496" s="108" t="s">
        <v>969</v>
      </c>
      <c r="E4496" s="108" t="s">
        <v>970</v>
      </c>
      <c r="F4496" s="108" t="s">
        <v>18526</v>
      </c>
      <c r="G4496" s="108" t="s">
        <v>18527</v>
      </c>
      <c r="H4496" s="108" t="s">
        <v>18528</v>
      </c>
    </row>
    <row r="4497" spans="1:8" x14ac:dyDescent="0.3">
      <c r="A4497" s="108" t="s">
        <v>18529</v>
      </c>
      <c r="B4497" s="108" t="s">
        <v>967</v>
      </c>
      <c r="C4497" s="108" t="s">
        <v>18362</v>
      </c>
      <c r="D4497" s="108" t="s">
        <v>969</v>
      </c>
      <c r="E4497" s="108" t="s">
        <v>970</v>
      </c>
      <c r="F4497" s="108" t="s">
        <v>18530</v>
      </c>
      <c r="G4497" s="108" t="s">
        <v>18531</v>
      </c>
      <c r="H4497" s="108" t="s">
        <v>18532</v>
      </c>
    </row>
    <row r="4498" spans="1:8" x14ac:dyDescent="0.3">
      <c r="A4498" s="108" t="s">
        <v>18533</v>
      </c>
      <c r="B4498" s="108" t="s">
        <v>967</v>
      </c>
      <c r="C4498" s="108" t="s">
        <v>18362</v>
      </c>
      <c r="D4498" s="108" t="s">
        <v>969</v>
      </c>
      <c r="E4498" s="108" t="s">
        <v>970</v>
      </c>
      <c r="F4498" s="108" t="s">
        <v>18534</v>
      </c>
      <c r="G4498" s="108" t="s">
        <v>18535</v>
      </c>
      <c r="H4498" s="108" t="s">
        <v>18536</v>
      </c>
    </row>
    <row r="4499" spans="1:8" x14ac:dyDescent="0.3">
      <c r="A4499" s="108" t="s">
        <v>18537</v>
      </c>
      <c r="B4499" s="108" t="s">
        <v>967</v>
      </c>
      <c r="C4499" s="108" t="s">
        <v>18362</v>
      </c>
      <c r="D4499" s="108" t="s">
        <v>969</v>
      </c>
      <c r="E4499" s="108" t="s">
        <v>970</v>
      </c>
      <c r="F4499" s="108" t="s">
        <v>18538</v>
      </c>
      <c r="G4499" s="108" t="s">
        <v>18539</v>
      </c>
      <c r="H4499" s="108" t="s">
        <v>18536</v>
      </c>
    </row>
    <row r="4500" spans="1:8" x14ac:dyDescent="0.3">
      <c r="A4500" s="108" t="s">
        <v>18540</v>
      </c>
      <c r="B4500" s="108" t="s">
        <v>967</v>
      </c>
      <c r="C4500" s="108" t="s">
        <v>18362</v>
      </c>
      <c r="D4500" s="108" t="s">
        <v>969</v>
      </c>
      <c r="E4500" s="108" t="s">
        <v>970</v>
      </c>
      <c r="F4500" s="108" t="s">
        <v>18541</v>
      </c>
      <c r="G4500" s="108" t="s">
        <v>18542</v>
      </c>
      <c r="H4500" s="108" t="s">
        <v>18543</v>
      </c>
    </row>
    <row r="4501" spans="1:8" x14ac:dyDescent="0.3">
      <c r="A4501" s="108" t="s">
        <v>18544</v>
      </c>
      <c r="B4501" s="108" t="s">
        <v>967</v>
      </c>
      <c r="C4501" s="108" t="s">
        <v>18362</v>
      </c>
      <c r="D4501" s="108" t="s">
        <v>969</v>
      </c>
      <c r="E4501" s="108" t="s">
        <v>970</v>
      </c>
      <c r="F4501" s="108" t="s">
        <v>18545</v>
      </c>
      <c r="G4501" s="108" t="s">
        <v>18546</v>
      </c>
      <c r="H4501" s="108" t="s">
        <v>18547</v>
      </c>
    </row>
    <row r="4502" spans="1:8" x14ac:dyDescent="0.3">
      <c r="A4502" s="108" t="s">
        <v>18548</v>
      </c>
      <c r="B4502" s="108" t="s">
        <v>967</v>
      </c>
      <c r="C4502" s="108" t="s">
        <v>18362</v>
      </c>
      <c r="D4502" s="108" t="s">
        <v>969</v>
      </c>
      <c r="E4502" s="108" t="s">
        <v>970</v>
      </c>
      <c r="F4502" s="108" t="s">
        <v>18549</v>
      </c>
      <c r="G4502" s="108" t="s">
        <v>18550</v>
      </c>
      <c r="H4502" s="108" t="s">
        <v>18551</v>
      </c>
    </row>
    <row r="4503" spans="1:8" x14ac:dyDescent="0.3">
      <c r="A4503" s="108" t="s">
        <v>18552</v>
      </c>
      <c r="B4503" s="108" t="s">
        <v>967</v>
      </c>
      <c r="C4503" s="108" t="s">
        <v>18362</v>
      </c>
      <c r="D4503" s="108" t="s">
        <v>969</v>
      </c>
      <c r="E4503" s="108" t="s">
        <v>970</v>
      </c>
      <c r="F4503" s="108" t="s">
        <v>18553</v>
      </c>
      <c r="G4503" s="108" t="s">
        <v>18554</v>
      </c>
      <c r="H4503" s="108" t="s">
        <v>18555</v>
      </c>
    </row>
    <row r="4504" spans="1:8" x14ac:dyDescent="0.3">
      <c r="A4504" s="108" t="s">
        <v>18556</v>
      </c>
      <c r="B4504" s="108" t="s">
        <v>967</v>
      </c>
      <c r="C4504" s="108" t="s">
        <v>18362</v>
      </c>
      <c r="D4504" s="108" t="s">
        <v>969</v>
      </c>
      <c r="E4504" s="108" t="s">
        <v>970</v>
      </c>
      <c r="F4504" s="108" t="s">
        <v>18557</v>
      </c>
      <c r="G4504" s="108" t="s">
        <v>18558</v>
      </c>
      <c r="H4504" s="108" t="s">
        <v>18559</v>
      </c>
    </row>
    <row r="4505" spans="1:8" x14ac:dyDescent="0.3">
      <c r="A4505" s="108" t="s">
        <v>18560</v>
      </c>
      <c r="B4505" s="108" t="s">
        <v>967</v>
      </c>
      <c r="C4505" s="108" t="s">
        <v>18362</v>
      </c>
      <c r="D4505" s="108" t="s">
        <v>969</v>
      </c>
      <c r="E4505" s="108" t="s">
        <v>970</v>
      </c>
      <c r="F4505" s="108" t="s">
        <v>18561</v>
      </c>
      <c r="G4505" s="108" t="s">
        <v>18562</v>
      </c>
      <c r="H4505" s="108" t="s">
        <v>18563</v>
      </c>
    </row>
    <row r="4506" spans="1:8" x14ac:dyDescent="0.3">
      <c r="A4506" s="108" t="s">
        <v>18564</v>
      </c>
      <c r="B4506" s="108" t="s">
        <v>967</v>
      </c>
      <c r="C4506" s="108" t="s">
        <v>18362</v>
      </c>
      <c r="D4506" s="108" t="s">
        <v>969</v>
      </c>
      <c r="E4506" s="108" t="s">
        <v>970</v>
      </c>
      <c r="F4506" s="108" t="s">
        <v>18565</v>
      </c>
      <c r="G4506" s="108" t="s">
        <v>18566</v>
      </c>
      <c r="H4506" s="108" t="s">
        <v>18567</v>
      </c>
    </row>
    <row r="4507" spans="1:8" x14ac:dyDescent="0.3">
      <c r="A4507" s="108" t="s">
        <v>18568</v>
      </c>
      <c r="B4507" s="108" t="s">
        <v>967</v>
      </c>
      <c r="C4507" s="108" t="s">
        <v>18362</v>
      </c>
      <c r="D4507" s="108" t="s">
        <v>969</v>
      </c>
      <c r="E4507" s="108" t="s">
        <v>970</v>
      </c>
      <c r="F4507" s="108" t="s">
        <v>18569</v>
      </c>
      <c r="G4507" s="108" t="s">
        <v>18570</v>
      </c>
      <c r="H4507" s="108" t="s">
        <v>18571</v>
      </c>
    </row>
    <row r="4508" spans="1:8" x14ac:dyDescent="0.3">
      <c r="A4508" s="108" t="s">
        <v>18572</v>
      </c>
      <c r="B4508" s="108" t="s">
        <v>967</v>
      </c>
      <c r="C4508" s="108" t="s">
        <v>18362</v>
      </c>
      <c r="D4508" s="108" t="s">
        <v>969</v>
      </c>
      <c r="E4508" s="108" t="s">
        <v>970</v>
      </c>
      <c r="F4508" s="108" t="s">
        <v>18573</v>
      </c>
      <c r="G4508" s="108" t="s">
        <v>18574</v>
      </c>
      <c r="H4508" s="108" t="s">
        <v>18575</v>
      </c>
    </row>
    <row r="4509" spans="1:8" x14ac:dyDescent="0.3">
      <c r="A4509" s="108" t="s">
        <v>18576</v>
      </c>
      <c r="B4509" s="108" t="s">
        <v>967</v>
      </c>
      <c r="C4509" s="108" t="s">
        <v>18362</v>
      </c>
      <c r="D4509" s="108" t="s">
        <v>969</v>
      </c>
      <c r="E4509" s="108" t="s">
        <v>970</v>
      </c>
      <c r="F4509" s="108" t="s">
        <v>18577</v>
      </c>
      <c r="G4509" s="108" t="s">
        <v>18578</v>
      </c>
      <c r="H4509" s="108" t="s">
        <v>18579</v>
      </c>
    </row>
    <row r="4510" spans="1:8" x14ac:dyDescent="0.3">
      <c r="A4510" s="108" t="s">
        <v>18580</v>
      </c>
      <c r="B4510" s="108" t="s">
        <v>967</v>
      </c>
      <c r="C4510" s="108" t="s">
        <v>18362</v>
      </c>
      <c r="D4510" s="108" t="s">
        <v>969</v>
      </c>
      <c r="E4510" s="108" t="s">
        <v>970</v>
      </c>
      <c r="F4510" s="108" t="s">
        <v>18581</v>
      </c>
      <c r="G4510" s="108" t="s">
        <v>18582</v>
      </c>
      <c r="H4510" s="108" t="s">
        <v>18579</v>
      </c>
    </row>
    <row r="4511" spans="1:8" x14ac:dyDescent="0.3">
      <c r="A4511" s="108" t="s">
        <v>18583</v>
      </c>
      <c r="B4511" s="108" t="s">
        <v>967</v>
      </c>
      <c r="C4511" s="108" t="s">
        <v>18362</v>
      </c>
      <c r="D4511" s="108" t="s">
        <v>969</v>
      </c>
      <c r="E4511" s="108" t="s">
        <v>970</v>
      </c>
      <c r="F4511" s="108" t="s">
        <v>18584</v>
      </c>
      <c r="G4511" s="108" t="s">
        <v>18585</v>
      </c>
      <c r="H4511" s="108" t="s">
        <v>18586</v>
      </c>
    </row>
    <row r="4512" spans="1:8" x14ac:dyDescent="0.3">
      <c r="A4512" s="108" t="s">
        <v>18587</v>
      </c>
      <c r="B4512" s="108" t="s">
        <v>967</v>
      </c>
      <c r="C4512" s="108" t="s">
        <v>18362</v>
      </c>
      <c r="D4512" s="108" t="s">
        <v>969</v>
      </c>
      <c r="E4512" s="108" t="s">
        <v>970</v>
      </c>
      <c r="F4512" s="108" t="s">
        <v>18588</v>
      </c>
      <c r="G4512" s="108" t="s">
        <v>18589</v>
      </c>
      <c r="H4512" s="108" t="s">
        <v>18590</v>
      </c>
    </row>
    <row r="4513" spans="1:8" x14ac:dyDescent="0.3">
      <c r="A4513" s="108" t="s">
        <v>18591</v>
      </c>
      <c r="B4513" s="108" t="s">
        <v>967</v>
      </c>
      <c r="C4513" s="108" t="s">
        <v>18362</v>
      </c>
      <c r="D4513" s="108" t="s">
        <v>969</v>
      </c>
      <c r="E4513" s="108" t="s">
        <v>970</v>
      </c>
      <c r="F4513" s="108" t="s">
        <v>18592</v>
      </c>
      <c r="G4513" s="108" t="s">
        <v>18593</v>
      </c>
      <c r="H4513" s="108" t="s">
        <v>18594</v>
      </c>
    </row>
    <row r="4514" spans="1:8" x14ac:dyDescent="0.3">
      <c r="A4514" s="108" t="s">
        <v>18595</v>
      </c>
      <c r="B4514" s="108" t="s">
        <v>967</v>
      </c>
      <c r="C4514" s="108" t="s">
        <v>18362</v>
      </c>
      <c r="D4514" s="108" t="s">
        <v>969</v>
      </c>
      <c r="E4514" s="108" t="s">
        <v>970</v>
      </c>
      <c r="F4514" s="108" t="s">
        <v>18596</v>
      </c>
      <c r="G4514" s="108" t="s">
        <v>18597</v>
      </c>
      <c r="H4514" s="108" t="s">
        <v>18598</v>
      </c>
    </row>
    <row r="4515" spans="1:8" x14ac:dyDescent="0.3">
      <c r="A4515" s="108" t="s">
        <v>18599</v>
      </c>
      <c r="B4515" s="108" t="s">
        <v>967</v>
      </c>
      <c r="C4515" s="108" t="s">
        <v>18362</v>
      </c>
      <c r="D4515" s="108" t="s">
        <v>969</v>
      </c>
      <c r="E4515" s="108" t="s">
        <v>970</v>
      </c>
      <c r="F4515" s="108" t="s">
        <v>18600</v>
      </c>
      <c r="G4515" s="108" t="s">
        <v>18601</v>
      </c>
      <c r="H4515" s="108" t="s">
        <v>18602</v>
      </c>
    </row>
    <row r="4516" spans="1:8" x14ac:dyDescent="0.3">
      <c r="A4516" s="108" t="s">
        <v>18603</v>
      </c>
      <c r="B4516" s="108" t="s">
        <v>967</v>
      </c>
      <c r="C4516" s="108" t="s">
        <v>18362</v>
      </c>
      <c r="D4516" s="108" t="s">
        <v>969</v>
      </c>
      <c r="E4516" s="108" t="s">
        <v>970</v>
      </c>
      <c r="F4516" s="108" t="s">
        <v>18604</v>
      </c>
      <c r="G4516" s="108" t="s">
        <v>18605</v>
      </c>
      <c r="H4516" s="108" t="s">
        <v>18606</v>
      </c>
    </row>
    <row r="4517" spans="1:8" x14ac:dyDescent="0.3">
      <c r="A4517" s="108" t="s">
        <v>18607</v>
      </c>
      <c r="B4517" s="108" t="s">
        <v>967</v>
      </c>
      <c r="C4517" s="108" t="s">
        <v>18362</v>
      </c>
      <c r="D4517" s="108" t="s">
        <v>969</v>
      </c>
      <c r="E4517" s="108" t="s">
        <v>970</v>
      </c>
      <c r="F4517" s="108" t="s">
        <v>18608</v>
      </c>
      <c r="G4517" s="108" t="s">
        <v>18609</v>
      </c>
      <c r="H4517" s="108" t="s">
        <v>18610</v>
      </c>
    </row>
    <row r="4518" spans="1:8" x14ac:dyDescent="0.3">
      <c r="A4518" s="108" t="s">
        <v>18611</v>
      </c>
      <c r="B4518" s="108" t="s">
        <v>967</v>
      </c>
      <c r="C4518" s="108" t="s">
        <v>18362</v>
      </c>
      <c r="D4518" s="108" t="s">
        <v>969</v>
      </c>
      <c r="E4518" s="108" t="s">
        <v>970</v>
      </c>
      <c r="F4518" s="108" t="s">
        <v>18612</v>
      </c>
      <c r="G4518" s="108" t="s">
        <v>18613</v>
      </c>
      <c r="H4518" s="108" t="s">
        <v>18614</v>
      </c>
    </row>
    <row r="4519" spans="1:8" x14ac:dyDescent="0.3">
      <c r="A4519" s="108" t="s">
        <v>18615</v>
      </c>
      <c r="B4519" s="108" t="s">
        <v>967</v>
      </c>
      <c r="C4519" s="108" t="s">
        <v>18362</v>
      </c>
      <c r="D4519" s="108" t="s">
        <v>969</v>
      </c>
      <c r="E4519" s="108" t="s">
        <v>970</v>
      </c>
      <c r="F4519" s="108" t="s">
        <v>18616</v>
      </c>
      <c r="G4519" s="108" t="s">
        <v>18617</v>
      </c>
      <c r="H4519" s="108" t="s">
        <v>18618</v>
      </c>
    </row>
    <row r="4520" spans="1:8" x14ac:dyDescent="0.3">
      <c r="A4520" s="108" t="s">
        <v>18619</v>
      </c>
      <c r="B4520" s="108" t="s">
        <v>967</v>
      </c>
      <c r="C4520" s="108" t="s">
        <v>18362</v>
      </c>
      <c r="D4520" s="108" t="s">
        <v>969</v>
      </c>
      <c r="E4520" s="108" t="s">
        <v>970</v>
      </c>
      <c r="F4520" s="108" t="s">
        <v>18620</v>
      </c>
      <c r="G4520" s="108" t="s">
        <v>18621</v>
      </c>
      <c r="H4520" s="108" t="s">
        <v>18622</v>
      </c>
    </row>
    <row r="4521" spans="1:8" x14ac:dyDescent="0.3">
      <c r="A4521" s="108" t="s">
        <v>18623</v>
      </c>
      <c r="B4521" s="108" t="s">
        <v>967</v>
      </c>
      <c r="C4521" s="108" t="s">
        <v>18362</v>
      </c>
      <c r="D4521" s="108" t="s">
        <v>969</v>
      </c>
      <c r="E4521" s="108" t="s">
        <v>970</v>
      </c>
      <c r="F4521" s="108" t="s">
        <v>18624</v>
      </c>
      <c r="G4521" s="108" t="s">
        <v>18625</v>
      </c>
      <c r="H4521" s="108" t="s">
        <v>18626</v>
      </c>
    </row>
    <row r="4522" spans="1:8" x14ac:dyDescent="0.3">
      <c r="A4522" s="108" t="s">
        <v>18627</v>
      </c>
      <c r="B4522" s="108" t="s">
        <v>967</v>
      </c>
      <c r="C4522" s="108" t="s">
        <v>18362</v>
      </c>
      <c r="D4522" s="108" t="s">
        <v>969</v>
      </c>
      <c r="E4522" s="108" t="s">
        <v>970</v>
      </c>
      <c r="F4522" s="108" t="s">
        <v>18628</v>
      </c>
      <c r="G4522" s="108" t="s">
        <v>18629</v>
      </c>
      <c r="H4522" s="108" t="s">
        <v>18630</v>
      </c>
    </row>
    <row r="4523" spans="1:8" x14ac:dyDescent="0.3">
      <c r="A4523" s="108" t="s">
        <v>18631</v>
      </c>
      <c r="B4523" s="108" t="s">
        <v>967</v>
      </c>
      <c r="C4523" s="108" t="s">
        <v>18362</v>
      </c>
      <c r="D4523" s="108" t="s">
        <v>969</v>
      </c>
      <c r="E4523" s="108" t="s">
        <v>970</v>
      </c>
      <c r="F4523" s="108" t="s">
        <v>18632</v>
      </c>
      <c r="G4523" s="108" t="s">
        <v>18633</v>
      </c>
      <c r="H4523" s="108" t="s">
        <v>18634</v>
      </c>
    </row>
    <row r="4524" spans="1:8" x14ac:dyDescent="0.3">
      <c r="A4524" s="108" t="s">
        <v>18635</v>
      </c>
      <c r="B4524" s="108" t="s">
        <v>967</v>
      </c>
      <c r="C4524" s="108" t="s">
        <v>18362</v>
      </c>
      <c r="D4524" s="108" t="s">
        <v>969</v>
      </c>
      <c r="E4524" s="108" t="s">
        <v>970</v>
      </c>
      <c r="F4524" s="108" t="s">
        <v>18636</v>
      </c>
      <c r="G4524" s="108" t="s">
        <v>18637</v>
      </c>
      <c r="H4524" s="108" t="s">
        <v>18638</v>
      </c>
    </row>
    <row r="4525" spans="1:8" x14ac:dyDescent="0.3">
      <c r="A4525" s="108" t="s">
        <v>18639</v>
      </c>
      <c r="B4525" s="108" t="s">
        <v>967</v>
      </c>
      <c r="C4525" s="108" t="s">
        <v>18362</v>
      </c>
      <c r="D4525" s="108" t="s">
        <v>969</v>
      </c>
      <c r="E4525" s="108" t="s">
        <v>970</v>
      </c>
      <c r="F4525" s="108" t="s">
        <v>18640</v>
      </c>
      <c r="G4525" s="108" t="s">
        <v>18641</v>
      </c>
      <c r="H4525" s="108" t="s">
        <v>18642</v>
      </c>
    </row>
    <row r="4526" spans="1:8" x14ac:dyDescent="0.3">
      <c r="A4526" s="108" t="s">
        <v>18643</v>
      </c>
      <c r="B4526" s="108" t="s">
        <v>967</v>
      </c>
      <c r="C4526" s="108" t="s">
        <v>18362</v>
      </c>
      <c r="D4526" s="108" t="s">
        <v>969</v>
      </c>
      <c r="E4526" s="108" t="s">
        <v>970</v>
      </c>
      <c r="F4526" s="108" t="s">
        <v>18644</v>
      </c>
      <c r="G4526" s="108" t="s">
        <v>18645</v>
      </c>
      <c r="H4526" s="108" t="s">
        <v>18646</v>
      </c>
    </row>
    <row r="4527" spans="1:8" x14ac:dyDescent="0.3">
      <c r="A4527" s="108" t="s">
        <v>18647</v>
      </c>
      <c r="B4527" s="108" t="s">
        <v>967</v>
      </c>
      <c r="C4527" s="108" t="s">
        <v>18362</v>
      </c>
      <c r="D4527" s="108" t="s">
        <v>969</v>
      </c>
      <c r="E4527" s="108" t="s">
        <v>970</v>
      </c>
      <c r="F4527" s="108" t="s">
        <v>18648</v>
      </c>
      <c r="G4527" s="108" t="s">
        <v>18649</v>
      </c>
      <c r="H4527" s="108" t="s">
        <v>18650</v>
      </c>
    </row>
    <row r="4528" spans="1:8" x14ac:dyDescent="0.3">
      <c r="A4528" s="108" t="s">
        <v>18651</v>
      </c>
      <c r="B4528" s="108" t="s">
        <v>967</v>
      </c>
      <c r="C4528" s="108" t="s">
        <v>18362</v>
      </c>
      <c r="D4528" s="108" t="s">
        <v>969</v>
      </c>
      <c r="E4528" s="108" t="s">
        <v>970</v>
      </c>
      <c r="F4528" s="108" t="s">
        <v>18652</v>
      </c>
      <c r="G4528" s="108" t="s">
        <v>18653</v>
      </c>
      <c r="H4528" s="108" t="s">
        <v>18654</v>
      </c>
    </row>
    <row r="4529" spans="1:8" x14ac:dyDescent="0.3">
      <c r="A4529" s="108" t="s">
        <v>18655</v>
      </c>
      <c r="B4529" s="108" t="s">
        <v>967</v>
      </c>
      <c r="C4529" s="108" t="s">
        <v>18362</v>
      </c>
      <c r="D4529" s="108" t="s">
        <v>969</v>
      </c>
      <c r="E4529" s="108" t="s">
        <v>970</v>
      </c>
      <c r="F4529" s="108" t="s">
        <v>18656</v>
      </c>
      <c r="G4529" s="108" t="s">
        <v>18657</v>
      </c>
      <c r="H4529" s="108" t="s">
        <v>18658</v>
      </c>
    </row>
    <row r="4530" spans="1:8" x14ac:dyDescent="0.3">
      <c r="A4530" s="108" t="s">
        <v>18659</v>
      </c>
      <c r="B4530" s="108" t="s">
        <v>967</v>
      </c>
      <c r="C4530" s="108" t="s">
        <v>18362</v>
      </c>
      <c r="D4530" s="108" t="s">
        <v>969</v>
      </c>
      <c r="E4530" s="108" t="s">
        <v>970</v>
      </c>
      <c r="F4530" s="108" t="s">
        <v>18660</v>
      </c>
      <c r="G4530" s="108" t="s">
        <v>18661</v>
      </c>
      <c r="H4530" s="108" t="s">
        <v>18662</v>
      </c>
    </row>
    <row r="4531" spans="1:8" x14ac:dyDescent="0.3">
      <c r="A4531" s="108" t="s">
        <v>18663</v>
      </c>
      <c r="B4531" s="108" t="s">
        <v>967</v>
      </c>
      <c r="C4531" s="108" t="s">
        <v>18362</v>
      </c>
      <c r="D4531" s="108" t="s">
        <v>969</v>
      </c>
      <c r="E4531" s="108" t="s">
        <v>970</v>
      </c>
      <c r="F4531" s="108" t="s">
        <v>18664</v>
      </c>
      <c r="G4531" s="108" t="s">
        <v>18665</v>
      </c>
      <c r="H4531" s="108" t="s">
        <v>18666</v>
      </c>
    </row>
    <row r="4532" spans="1:8" x14ac:dyDescent="0.3">
      <c r="A4532" s="108" t="s">
        <v>18667</v>
      </c>
      <c r="B4532" s="108" t="s">
        <v>967</v>
      </c>
      <c r="C4532" s="108" t="s">
        <v>18362</v>
      </c>
      <c r="D4532" s="108" t="s">
        <v>969</v>
      </c>
      <c r="E4532" s="108" t="s">
        <v>970</v>
      </c>
      <c r="F4532" s="108" t="s">
        <v>18668</v>
      </c>
      <c r="G4532" s="108" t="s">
        <v>18669</v>
      </c>
      <c r="H4532" s="108" t="s">
        <v>18670</v>
      </c>
    </row>
    <row r="4533" spans="1:8" x14ac:dyDescent="0.3">
      <c r="A4533" s="108" t="s">
        <v>18671</v>
      </c>
      <c r="B4533" s="108" t="s">
        <v>967</v>
      </c>
      <c r="C4533" s="108" t="s">
        <v>18362</v>
      </c>
      <c r="D4533" s="108" t="s">
        <v>969</v>
      </c>
      <c r="E4533" s="108" t="s">
        <v>970</v>
      </c>
      <c r="F4533" s="108" t="s">
        <v>18672</v>
      </c>
      <c r="G4533" s="108" t="s">
        <v>18673</v>
      </c>
      <c r="H4533" s="108" t="s">
        <v>18674</v>
      </c>
    </row>
    <row r="4534" spans="1:8" x14ac:dyDescent="0.3">
      <c r="A4534" s="108" t="s">
        <v>18675</v>
      </c>
      <c r="B4534" s="108" t="s">
        <v>967</v>
      </c>
      <c r="C4534" s="108" t="s">
        <v>18362</v>
      </c>
      <c r="D4534" s="108" t="s">
        <v>969</v>
      </c>
      <c r="E4534" s="108" t="s">
        <v>970</v>
      </c>
      <c r="F4534" s="108" t="s">
        <v>18676</v>
      </c>
      <c r="G4534" s="108" t="s">
        <v>18677</v>
      </c>
      <c r="H4534" s="108" t="s">
        <v>18678</v>
      </c>
    </row>
    <row r="4535" spans="1:8" x14ac:dyDescent="0.3">
      <c r="A4535" s="108" t="s">
        <v>18679</v>
      </c>
      <c r="B4535" s="108" t="s">
        <v>967</v>
      </c>
      <c r="C4535" s="108" t="s">
        <v>18362</v>
      </c>
      <c r="D4535" s="108" t="s">
        <v>969</v>
      </c>
      <c r="E4535" s="108" t="s">
        <v>970</v>
      </c>
      <c r="F4535" s="108" t="s">
        <v>18680</v>
      </c>
      <c r="G4535" s="108" t="s">
        <v>18681</v>
      </c>
      <c r="H4535" s="108" t="s">
        <v>18682</v>
      </c>
    </row>
    <row r="4536" spans="1:8" x14ac:dyDescent="0.3">
      <c r="A4536" s="108" t="s">
        <v>18683</v>
      </c>
      <c r="B4536" s="108" t="s">
        <v>967</v>
      </c>
      <c r="C4536" s="108" t="s">
        <v>18362</v>
      </c>
      <c r="D4536" s="108" t="s">
        <v>969</v>
      </c>
      <c r="E4536" s="108" t="s">
        <v>970</v>
      </c>
      <c r="F4536" s="108" t="s">
        <v>18684</v>
      </c>
      <c r="G4536" s="108" t="s">
        <v>18685</v>
      </c>
      <c r="H4536" s="108" t="s">
        <v>18686</v>
      </c>
    </row>
    <row r="4537" spans="1:8" x14ac:dyDescent="0.3">
      <c r="A4537" s="108" t="s">
        <v>18687</v>
      </c>
      <c r="B4537" s="108" t="s">
        <v>967</v>
      </c>
      <c r="C4537" s="108" t="s">
        <v>18362</v>
      </c>
      <c r="D4537" s="108" t="s">
        <v>969</v>
      </c>
      <c r="E4537" s="108" t="s">
        <v>970</v>
      </c>
      <c r="F4537" s="108" t="s">
        <v>18688</v>
      </c>
      <c r="G4537" s="108" t="s">
        <v>18689</v>
      </c>
      <c r="H4537" s="108" t="s">
        <v>18690</v>
      </c>
    </row>
    <row r="4538" spans="1:8" x14ac:dyDescent="0.3">
      <c r="A4538" s="108" t="s">
        <v>18691</v>
      </c>
      <c r="B4538" s="108" t="s">
        <v>967</v>
      </c>
      <c r="C4538" s="108" t="s">
        <v>18362</v>
      </c>
      <c r="D4538" s="108" t="s">
        <v>969</v>
      </c>
      <c r="E4538" s="108" t="s">
        <v>970</v>
      </c>
      <c r="F4538" s="108" t="s">
        <v>18692</v>
      </c>
      <c r="G4538" s="108" t="s">
        <v>18693</v>
      </c>
      <c r="H4538" s="108" t="s">
        <v>18694</v>
      </c>
    </row>
    <row r="4539" spans="1:8" x14ac:dyDescent="0.3">
      <c r="A4539" s="108" t="s">
        <v>18695</v>
      </c>
      <c r="B4539" s="108" t="s">
        <v>967</v>
      </c>
      <c r="C4539" s="108" t="s">
        <v>18362</v>
      </c>
      <c r="D4539" s="108" t="s">
        <v>969</v>
      </c>
      <c r="E4539" s="108" t="s">
        <v>970</v>
      </c>
      <c r="F4539" s="108" t="s">
        <v>18696</v>
      </c>
      <c r="G4539" s="108" t="s">
        <v>18697</v>
      </c>
      <c r="H4539" s="108" t="s">
        <v>18698</v>
      </c>
    </row>
    <row r="4540" spans="1:8" x14ac:dyDescent="0.3">
      <c r="A4540" s="108" t="s">
        <v>18699</v>
      </c>
      <c r="B4540" s="108" t="s">
        <v>967</v>
      </c>
      <c r="C4540" s="108" t="s">
        <v>18362</v>
      </c>
      <c r="D4540" s="108" t="s">
        <v>969</v>
      </c>
      <c r="E4540" s="108" t="s">
        <v>970</v>
      </c>
      <c r="F4540" s="108" t="s">
        <v>18700</v>
      </c>
      <c r="G4540" s="108" t="s">
        <v>18701</v>
      </c>
      <c r="H4540" s="108" t="s">
        <v>18702</v>
      </c>
    </row>
    <row r="4541" spans="1:8" x14ac:dyDescent="0.3">
      <c r="A4541" s="108" t="s">
        <v>18703</v>
      </c>
      <c r="B4541" s="108" t="s">
        <v>967</v>
      </c>
      <c r="C4541" s="108" t="s">
        <v>18362</v>
      </c>
      <c r="D4541" s="108" t="s">
        <v>969</v>
      </c>
      <c r="E4541" s="108" t="s">
        <v>970</v>
      </c>
      <c r="F4541" s="108" t="s">
        <v>18704</v>
      </c>
      <c r="G4541" s="108" t="s">
        <v>18705</v>
      </c>
      <c r="H4541" s="108" t="s">
        <v>18706</v>
      </c>
    </row>
    <row r="4542" spans="1:8" x14ac:dyDescent="0.3">
      <c r="A4542" s="108" t="s">
        <v>18707</v>
      </c>
      <c r="B4542" s="108" t="s">
        <v>967</v>
      </c>
      <c r="C4542" s="108" t="s">
        <v>18362</v>
      </c>
      <c r="D4542" s="108" t="s">
        <v>969</v>
      </c>
      <c r="E4542" s="108" t="s">
        <v>2445</v>
      </c>
      <c r="F4542" s="108" t="s">
        <v>18708</v>
      </c>
      <c r="G4542" s="108" t="s">
        <v>18709</v>
      </c>
      <c r="H4542" s="108" t="s">
        <v>18710</v>
      </c>
    </row>
    <row r="4543" spans="1:8" x14ac:dyDescent="0.3">
      <c r="A4543" s="108" t="s">
        <v>18711</v>
      </c>
      <c r="B4543" s="108" t="s">
        <v>967</v>
      </c>
      <c r="C4543" s="108" t="s">
        <v>18362</v>
      </c>
      <c r="D4543" s="108" t="s">
        <v>969</v>
      </c>
      <c r="E4543" s="108" t="s">
        <v>970</v>
      </c>
      <c r="F4543" s="108" t="s">
        <v>18712</v>
      </c>
      <c r="G4543" s="108" t="s">
        <v>18713</v>
      </c>
      <c r="H4543" s="108" t="s">
        <v>18714</v>
      </c>
    </row>
    <row r="4544" spans="1:8" x14ac:dyDescent="0.3">
      <c r="A4544" s="108" t="s">
        <v>18715</v>
      </c>
      <c r="B4544" s="108" t="s">
        <v>967</v>
      </c>
      <c r="C4544" s="108" t="s">
        <v>18362</v>
      </c>
      <c r="D4544" s="108" t="s">
        <v>969</v>
      </c>
      <c r="E4544" s="108" t="s">
        <v>970</v>
      </c>
      <c r="F4544" s="108" t="s">
        <v>18716</v>
      </c>
      <c r="G4544" s="108" t="s">
        <v>18717</v>
      </c>
      <c r="H4544" s="108" t="s">
        <v>18714</v>
      </c>
    </row>
    <row r="4545" spans="1:8" x14ac:dyDescent="0.3">
      <c r="A4545" s="108" t="s">
        <v>18718</v>
      </c>
      <c r="B4545" s="108" t="s">
        <v>967</v>
      </c>
      <c r="C4545" s="108" t="s">
        <v>18362</v>
      </c>
      <c r="D4545" s="108" t="s">
        <v>969</v>
      </c>
      <c r="E4545" s="108" t="s">
        <v>970</v>
      </c>
      <c r="F4545" s="108" t="s">
        <v>18719</v>
      </c>
      <c r="G4545" s="108" t="s">
        <v>18720</v>
      </c>
      <c r="H4545" s="108" t="s">
        <v>18721</v>
      </c>
    </row>
    <row r="4546" spans="1:8" x14ac:dyDescent="0.3">
      <c r="A4546" s="108" t="s">
        <v>18722</v>
      </c>
      <c r="B4546" s="108" t="s">
        <v>967</v>
      </c>
      <c r="C4546" s="108" t="s">
        <v>18362</v>
      </c>
      <c r="D4546" s="108" t="s">
        <v>969</v>
      </c>
      <c r="E4546" s="108" t="s">
        <v>970</v>
      </c>
      <c r="F4546" s="108" t="s">
        <v>18723</v>
      </c>
      <c r="G4546" s="108" t="s">
        <v>18724</v>
      </c>
      <c r="H4546" s="108" t="s">
        <v>18725</v>
      </c>
    </row>
    <row r="4547" spans="1:8" x14ac:dyDescent="0.3">
      <c r="A4547" s="108" t="s">
        <v>18726</v>
      </c>
      <c r="B4547" s="108" t="s">
        <v>967</v>
      </c>
      <c r="C4547" s="108" t="s">
        <v>18362</v>
      </c>
      <c r="D4547" s="108" t="s">
        <v>969</v>
      </c>
      <c r="E4547" s="108" t="s">
        <v>970</v>
      </c>
      <c r="F4547" s="108" t="s">
        <v>18727</v>
      </c>
      <c r="G4547" s="108" t="s">
        <v>18728</v>
      </c>
      <c r="H4547" s="108" t="s">
        <v>18729</v>
      </c>
    </row>
    <row r="4548" spans="1:8" x14ac:dyDescent="0.3">
      <c r="A4548" s="108" t="s">
        <v>18730</v>
      </c>
      <c r="B4548" s="108" t="s">
        <v>967</v>
      </c>
      <c r="C4548" s="108" t="s">
        <v>18362</v>
      </c>
      <c r="D4548" s="108" t="s">
        <v>969</v>
      </c>
      <c r="E4548" s="108" t="s">
        <v>970</v>
      </c>
      <c r="F4548" s="108" t="s">
        <v>18731</v>
      </c>
      <c r="G4548" s="108" t="s">
        <v>18732</v>
      </c>
      <c r="H4548" s="108" t="s">
        <v>18733</v>
      </c>
    </row>
    <row r="4549" spans="1:8" x14ac:dyDescent="0.3">
      <c r="A4549" s="108" t="s">
        <v>18734</v>
      </c>
      <c r="B4549" s="108" t="s">
        <v>967</v>
      </c>
      <c r="C4549" s="108" t="s">
        <v>18362</v>
      </c>
      <c r="D4549" s="108" t="s">
        <v>969</v>
      </c>
      <c r="E4549" s="108" t="s">
        <v>970</v>
      </c>
      <c r="F4549" s="108" t="s">
        <v>18735</v>
      </c>
      <c r="G4549" s="108" t="s">
        <v>18736</v>
      </c>
      <c r="H4549" s="108" t="s">
        <v>18737</v>
      </c>
    </row>
    <row r="4550" spans="1:8" x14ac:dyDescent="0.3">
      <c r="A4550" s="108" t="s">
        <v>18738</v>
      </c>
      <c r="B4550" s="108" t="s">
        <v>967</v>
      </c>
      <c r="C4550" s="108" t="s">
        <v>18362</v>
      </c>
      <c r="D4550" s="108" t="s">
        <v>969</v>
      </c>
      <c r="E4550" s="108" t="s">
        <v>970</v>
      </c>
      <c r="F4550" s="108" t="s">
        <v>18739</v>
      </c>
      <c r="G4550" s="108" t="s">
        <v>18740</v>
      </c>
      <c r="H4550" s="108" t="s">
        <v>18741</v>
      </c>
    </row>
    <row r="4551" spans="1:8" x14ac:dyDescent="0.3">
      <c r="A4551" s="108" t="s">
        <v>18742</v>
      </c>
      <c r="B4551" s="108" t="s">
        <v>967</v>
      </c>
      <c r="C4551" s="108" t="s">
        <v>18362</v>
      </c>
      <c r="D4551" s="108" t="s">
        <v>969</v>
      </c>
      <c r="E4551" s="108" t="s">
        <v>970</v>
      </c>
      <c r="F4551" s="108" t="s">
        <v>18743</v>
      </c>
      <c r="G4551" s="108" t="s">
        <v>18744</v>
      </c>
      <c r="H4551" s="108" t="s">
        <v>18745</v>
      </c>
    </row>
    <row r="4552" spans="1:8" x14ac:dyDescent="0.3">
      <c r="A4552" s="108" t="s">
        <v>18746</v>
      </c>
      <c r="B4552" s="108" t="s">
        <v>967</v>
      </c>
      <c r="C4552" s="108" t="s">
        <v>18362</v>
      </c>
      <c r="D4552" s="108" t="s">
        <v>969</v>
      </c>
      <c r="E4552" s="108" t="s">
        <v>970</v>
      </c>
      <c r="F4552" s="108" t="s">
        <v>18747</v>
      </c>
      <c r="G4552" s="108" t="s">
        <v>18748</v>
      </c>
      <c r="H4552" s="108" t="s">
        <v>18749</v>
      </c>
    </row>
    <row r="4553" spans="1:8" x14ac:dyDescent="0.3">
      <c r="A4553" s="108" t="s">
        <v>18750</v>
      </c>
      <c r="B4553" s="108" t="s">
        <v>967</v>
      </c>
      <c r="C4553" s="108" t="s">
        <v>18362</v>
      </c>
      <c r="D4553" s="108" t="s">
        <v>969</v>
      </c>
      <c r="E4553" s="108" t="s">
        <v>970</v>
      </c>
      <c r="F4553" s="108" t="s">
        <v>18751</v>
      </c>
      <c r="G4553" s="108" t="s">
        <v>18752</v>
      </c>
      <c r="H4553" s="108" t="s">
        <v>18753</v>
      </c>
    </row>
    <row r="4554" spans="1:8" x14ac:dyDescent="0.3">
      <c r="A4554" s="108" t="s">
        <v>18754</v>
      </c>
      <c r="B4554" s="108" t="s">
        <v>967</v>
      </c>
      <c r="C4554" s="108" t="s">
        <v>18362</v>
      </c>
      <c r="D4554" s="108" t="s">
        <v>969</v>
      </c>
      <c r="E4554" s="108" t="s">
        <v>1123</v>
      </c>
      <c r="F4554" s="108" t="s">
        <v>18755</v>
      </c>
      <c r="G4554" s="108" t="s">
        <v>18756</v>
      </c>
      <c r="H4554" s="108" t="s">
        <v>18757</v>
      </c>
    </row>
    <row r="4555" spans="1:8" x14ac:dyDescent="0.3">
      <c r="A4555" s="108" t="s">
        <v>18758</v>
      </c>
      <c r="B4555" s="108" t="s">
        <v>967</v>
      </c>
      <c r="C4555" s="108" t="s">
        <v>18362</v>
      </c>
      <c r="D4555" s="108" t="s">
        <v>969</v>
      </c>
      <c r="E4555" s="108" t="s">
        <v>970</v>
      </c>
      <c r="F4555" s="108" t="s">
        <v>18759</v>
      </c>
      <c r="G4555" s="108" t="s">
        <v>18760</v>
      </c>
      <c r="H4555" s="108" t="s">
        <v>18761</v>
      </c>
    </row>
    <row r="4556" spans="1:8" x14ac:dyDescent="0.3">
      <c r="A4556" s="108" t="s">
        <v>18762</v>
      </c>
      <c r="B4556" s="108" t="s">
        <v>967</v>
      </c>
      <c r="C4556" s="108" t="s">
        <v>18362</v>
      </c>
      <c r="D4556" s="108" t="s">
        <v>969</v>
      </c>
      <c r="E4556" s="108" t="s">
        <v>970</v>
      </c>
      <c r="F4556" s="108" t="s">
        <v>18763</v>
      </c>
      <c r="G4556" s="108" t="s">
        <v>18764</v>
      </c>
      <c r="H4556" s="108" t="s">
        <v>18765</v>
      </c>
    </row>
    <row r="4557" spans="1:8" x14ac:dyDescent="0.3">
      <c r="A4557" s="108" t="s">
        <v>18766</v>
      </c>
      <c r="B4557" s="108" t="s">
        <v>967</v>
      </c>
      <c r="C4557" s="108" t="s">
        <v>18362</v>
      </c>
      <c r="D4557" s="108" t="s">
        <v>969</v>
      </c>
      <c r="E4557" s="108" t="s">
        <v>970</v>
      </c>
      <c r="F4557" s="108" t="s">
        <v>18767</v>
      </c>
      <c r="G4557" s="108" t="s">
        <v>18768</v>
      </c>
      <c r="H4557" s="108" t="s">
        <v>18769</v>
      </c>
    </row>
    <row r="4558" spans="1:8" x14ac:dyDescent="0.3">
      <c r="A4558" s="108" t="s">
        <v>18770</v>
      </c>
      <c r="B4558" s="108" t="s">
        <v>967</v>
      </c>
      <c r="C4558" s="108" t="s">
        <v>18362</v>
      </c>
      <c r="D4558" s="108" t="s">
        <v>969</v>
      </c>
      <c r="E4558" s="108" t="s">
        <v>970</v>
      </c>
      <c r="F4558" s="108" t="s">
        <v>18771</v>
      </c>
      <c r="G4558" s="108" t="s">
        <v>18772</v>
      </c>
      <c r="H4558" s="108" t="s">
        <v>18773</v>
      </c>
    </row>
    <row r="4559" spans="1:8" x14ac:dyDescent="0.3">
      <c r="A4559" s="108" t="s">
        <v>18774</v>
      </c>
      <c r="B4559" s="108" t="s">
        <v>967</v>
      </c>
      <c r="C4559" s="108" t="s">
        <v>18362</v>
      </c>
      <c r="D4559" s="108" t="s">
        <v>969</v>
      </c>
      <c r="E4559" s="108" t="s">
        <v>970</v>
      </c>
      <c r="F4559" s="108" t="s">
        <v>18775</v>
      </c>
      <c r="G4559" s="108" t="s">
        <v>18776</v>
      </c>
      <c r="H4559" s="108" t="s">
        <v>18777</v>
      </c>
    </row>
    <row r="4560" spans="1:8" x14ac:dyDescent="0.3">
      <c r="A4560" s="108" t="s">
        <v>18778</v>
      </c>
      <c r="B4560" s="108" t="s">
        <v>967</v>
      </c>
      <c r="C4560" s="108" t="s">
        <v>18362</v>
      </c>
      <c r="D4560" s="108" t="s">
        <v>1880</v>
      </c>
      <c r="E4560" s="108" t="s">
        <v>970</v>
      </c>
      <c r="F4560" s="108" t="s">
        <v>18779</v>
      </c>
      <c r="G4560" s="108" t="s">
        <v>18780</v>
      </c>
      <c r="H4560" s="108" t="s">
        <v>18781</v>
      </c>
    </row>
    <row r="4561" spans="1:8" x14ac:dyDescent="0.3">
      <c r="A4561" s="108" t="s">
        <v>18782</v>
      </c>
      <c r="B4561" s="108" t="s">
        <v>967</v>
      </c>
      <c r="C4561" s="108" t="s">
        <v>18362</v>
      </c>
      <c r="D4561" s="108" t="s">
        <v>1880</v>
      </c>
      <c r="E4561" s="108" t="s">
        <v>970</v>
      </c>
      <c r="F4561" s="108" t="s">
        <v>18783</v>
      </c>
      <c r="G4561" s="108" t="s">
        <v>18784</v>
      </c>
      <c r="H4561" s="108" t="s">
        <v>18785</v>
      </c>
    </row>
    <row r="4562" spans="1:8" x14ac:dyDescent="0.3">
      <c r="A4562" s="108" t="s">
        <v>18786</v>
      </c>
      <c r="B4562" s="108" t="s">
        <v>967</v>
      </c>
      <c r="C4562" s="108" t="s">
        <v>18362</v>
      </c>
      <c r="D4562" s="108" t="s">
        <v>1880</v>
      </c>
      <c r="E4562" s="108" t="s">
        <v>970</v>
      </c>
      <c r="F4562" s="108" t="s">
        <v>18787</v>
      </c>
      <c r="G4562" s="108" t="s">
        <v>18788</v>
      </c>
      <c r="H4562" s="108" t="s">
        <v>18789</v>
      </c>
    </row>
    <row r="4563" spans="1:8" x14ac:dyDescent="0.3">
      <c r="A4563" s="108" t="s">
        <v>18790</v>
      </c>
      <c r="B4563" s="108" t="s">
        <v>967</v>
      </c>
      <c r="C4563" s="108" t="s">
        <v>18362</v>
      </c>
      <c r="D4563" s="108" t="s">
        <v>1880</v>
      </c>
      <c r="E4563" s="108" t="s">
        <v>970</v>
      </c>
      <c r="F4563" s="108" t="s">
        <v>18791</v>
      </c>
      <c r="G4563" s="108" t="s">
        <v>18792</v>
      </c>
      <c r="H4563" s="108" t="s">
        <v>18793</v>
      </c>
    </row>
    <row r="4564" spans="1:8" x14ac:dyDescent="0.3">
      <c r="A4564" s="108" t="s">
        <v>18794</v>
      </c>
      <c r="B4564" s="108" t="s">
        <v>967</v>
      </c>
      <c r="C4564" s="108" t="s">
        <v>18362</v>
      </c>
      <c r="D4564" s="108" t="s">
        <v>1880</v>
      </c>
      <c r="E4564" s="108" t="s">
        <v>970</v>
      </c>
      <c r="F4564" s="108" t="s">
        <v>18795</v>
      </c>
      <c r="G4564" s="108" t="s">
        <v>18796</v>
      </c>
      <c r="H4564" s="108" t="s">
        <v>18797</v>
      </c>
    </row>
    <row r="4565" spans="1:8" x14ac:dyDescent="0.3">
      <c r="A4565" s="108" t="s">
        <v>18798</v>
      </c>
      <c r="B4565" s="108" t="s">
        <v>967</v>
      </c>
      <c r="C4565" s="108" t="s">
        <v>18362</v>
      </c>
      <c r="D4565" s="108" t="s">
        <v>1880</v>
      </c>
      <c r="E4565" s="108" t="s">
        <v>970</v>
      </c>
      <c r="F4565" s="108" t="s">
        <v>18799</v>
      </c>
      <c r="G4565" s="108" t="s">
        <v>18800</v>
      </c>
      <c r="H4565" s="108" t="s">
        <v>18801</v>
      </c>
    </row>
    <row r="4566" spans="1:8" x14ac:dyDescent="0.3">
      <c r="A4566" s="108" t="s">
        <v>18802</v>
      </c>
      <c r="B4566" s="108" t="s">
        <v>967</v>
      </c>
      <c r="C4566" s="108" t="s">
        <v>18362</v>
      </c>
      <c r="D4566" s="108" t="s">
        <v>1880</v>
      </c>
      <c r="E4566" s="108" t="s">
        <v>970</v>
      </c>
      <c r="F4566" s="108" t="s">
        <v>18803</v>
      </c>
      <c r="G4566" s="108" t="s">
        <v>18804</v>
      </c>
      <c r="H4566" s="108" t="s">
        <v>18805</v>
      </c>
    </row>
    <row r="4567" spans="1:8" x14ac:dyDescent="0.3">
      <c r="A4567" s="108" t="s">
        <v>18806</v>
      </c>
      <c r="B4567" s="108" t="s">
        <v>967</v>
      </c>
      <c r="C4567" s="108" t="s">
        <v>18362</v>
      </c>
      <c r="D4567" s="108" t="s">
        <v>1880</v>
      </c>
      <c r="E4567" s="108" t="s">
        <v>970</v>
      </c>
      <c r="F4567" s="108" t="s">
        <v>18807</v>
      </c>
      <c r="G4567" s="108" t="s">
        <v>18808</v>
      </c>
      <c r="H4567" s="108" t="s">
        <v>18809</v>
      </c>
    </row>
    <row r="4568" spans="1:8" x14ac:dyDescent="0.3">
      <c r="A4568" s="108" t="s">
        <v>18810</v>
      </c>
      <c r="B4568" s="108" t="s">
        <v>967</v>
      </c>
      <c r="C4568" s="108" t="s">
        <v>18362</v>
      </c>
      <c r="D4568" s="108" t="s">
        <v>1880</v>
      </c>
      <c r="E4568" s="108" t="s">
        <v>970</v>
      </c>
      <c r="F4568" s="108" t="s">
        <v>18811</v>
      </c>
      <c r="G4568" s="108" t="s">
        <v>18812</v>
      </c>
      <c r="H4568" s="108" t="s">
        <v>18813</v>
      </c>
    </row>
    <row r="4569" spans="1:8" x14ac:dyDescent="0.3">
      <c r="A4569" s="108" t="s">
        <v>18814</v>
      </c>
      <c r="B4569" s="108" t="s">
        <v>967</v>
      </c>
      <c r="C4569" s="108" t="s">
        <v>18362</v>
      </c>
      <c r="D4569" s="108" t="s">
        <v>1880</v>
      </c>
      <c r="E4569" s="108" t="s">
        <v>970</v>
      </c>
      <c r="F4569" s="108" t="s">
        <v>5176</v>
      </c>
      <c r="G4569" s="108" t="s">
        <v>18815</v>
      </c>
      <c r="H4569" s="108" t="s">
        <v>18816</v>
      </c>
    </row>
    <row r="4570" spans="1:8" x14ac:dyDescent="0.3">
      <c r="A4570" s="108" t="s">
        <v>18817</v>
      </c>
      <c r="B4570" s="108" t="s">
        <v>967</v>
      </c>
      <c r="C4570" s="108" t="s">
        <v>18362</v>
      </c>
      <c r="D4570" s="108" t="s">
        <v>1880</v>
      </c>
      <c r="E4570" s="108" t="s">
        <v>970</v>
      </c>
      <c r="F4570" s="108" t="s">
        <v>18818</v>
      </c>
      <c r="G4570" s="108" t="s">
        <v>18819</v>
      </c>
      <c r="H4570" s="108" t="s">
        <v>18820</v>
      </c>
    </row>
    <row r="4571" spans="1:8" x14ac:dyDescent="0.3">
      <c r="A4571" s="108" t="s">
        <v>18821</v>
      </c>
      <c r="B4571" s="108" t="s">
        <v>967</v>
      </c>
      <c r="C4571" s="108" t="s">
        <v>18362</v>
      </c>
      <c r="D4571" s="108" t="s">
        <v>1880</v>
      </c>
      <c r="E4571" s="108" t="s">
        <v>970</v>
      </c>
      <c r="F4571" s="108" t="s">
        <v>18822</v>
      </c>
      <c r="G4571" s="108" t="s">
        <v>18823</v>
      </c>
      <c r="H4571" s="108" t="s">
        <v>18824</v>
      </c>
    </row>
    <row r="4572" spans="1:8" x14ac:dyDescent="0.3">
      <c r="A4572" s="108" t="s">
        <v>18825</v>
      </c>
      <c r="B4572" s="108" t="s">
        <v>967</v>
      </c>
      <c r="C4572" s="108" t="s">
        <v>18362</v>
      </c>
      <c r="D4572" s="108" t="s">
        <v>1880</v>
      </c>
      <c r="E4572" s="108" t="s">
        <v>970</v>
      </c>
      <c r="F4572" s="108" t="s">
        <v>18826</v>
      </c>
      <c r="G4572" s="108" t="s">
        <v>18827</v>
      </c>
      <c r="H4572" s="108" t="s">
        <v>18828</v>
      </c>
    </row>
    <row r="4573" spans="1:8" x14ac:dyDescent="0.3">
      <c r="A4573" s="108" t="s">
        <v>18829</v>
      </c>
      <c r="B4573" s="108" t="s">
        <v>967</v>
      </c>
      <c r="C4573" s="108" t="s">
        <v>18362</v>
      </c>
      <c r="D4573" s="108" t="s">
        <v>1880</v>
      </c>
      <c r="E4573" s="108" t="s">
        <v>970</v>
      </c>
      <c r="F4573" s="108" t="s">
        <v>18830</v>
      </c>
      <c r="G4573" s="108" t="s">
        <v>18831</v>
      </c>
      <c r="H4573" s="108" t="s">
        <v>18832</v>
      </c>
    </row>
    <row r="4574" spans="1:8" x14ac:dyDescent="0.3">
      <c r="A4574" s="108" t="s">
        <v>18833</v>
      </c>
      <c r="B4574" s="108" t="s">
        <v>967</v>
      </c>
      <c r="C4574" s="108" t="s">
        <v>18362</v>
      </c>
      <c r="D4574" s="108" t="s">
        <v>1880</v>
      </c>
      <c r="E4574" s="108" t="s">
        <v>970</v>
      </c>
      <c r="F4574" s="108" t="s">
        <v>18834</v>
      </c>
      <c r="G4574" s="108" t="s">
        <v>18835</v>
      </c>
      <c r="H4574" s="108" t="s">
        <v>18836</v>
      </c>
    </row>
    <row r="4575" spans="1:8" x14ac:dyDescent="0.3">
      <c r="A4575" s="108" t="s">
        <v>18837</v>
      </c>
      <c r="B4575" s="108" t="s">
        <v>967</v>
      </c>
      <c r="C4575" s="108" t="s">
        <v>18362</v>
      </c>
      <c r="D4575" s="108" t="s">
        <v>1880</v>
      </c>
      <c r="E4575" s="108" t="s">
        <v>970</v>
      </c>
      <c r="F4575" s="108" t="s">
        <v>18838</v>
      </c>
      <c r="G4575" s="108" t="s">
        <v>18839</v>
      </c>
      <c r="H4575" s="108" t="s">
        <v>18840</v>
      </c>
    </row>
    <row r="4576" spans="1:8" x14ac:dyDescent="0.3">
      <c r="A4576" s="108" t="s">
        <v>18841</v>
      </c>
      <c r="B4576" s="108" t="s">
        <v>967</v>
      </c>
      <c r="C4576" s="108" t="s">
        <v>18362</v>
      </c>
      <c r="D4576" s="108" t="s">
        <v>1880</v>
      </c>
      <c r="E4576" s="108" t="s">
        <v>970</v>
      </c>
      <c r="F4576" s="108" t="s">
        <v>18842</v>
      </c>
      <c r="G4576" s="108" t="s">
        <v>18843</v>
      </c>
      <c r="H4576" s="108" t="s">
        <v>18844</v>
      </c>
    </row>
    <row r="4577" spans="1:8" x14ac:dyDescent="0.3">
      <c r="A4577" s="108" t="s">
        <v>18845</v>
      </c>
      <c r="B4577" s="108" t="s">
        <v>967</v>
      </c>
      <c r="C4577" s="108" t="s">
        <v>18362</v>
      </c>
      <c r="D4577" s="108" t="s">
        <v>1880</v>
      </c>
      <c r="E4577" s="108" t="s">
        <v>970</v>
      </c>
      <c r="F4577" s="108" t="s">
        <v>18846</v>
      </c>
      <c r="G4577" s="108" t="s">
        <v>18847</v>
      </c>
      <c r="H4577" s="108" t="s">
        <v>18848</v>
      </c>
    </row>
    <row r="4578" spans="1:8" x14ac:dyDescent="0.3">
      <c r="A4578" s="108" t="s">
        <v>18849</v>
      </c>
      <c r="B4578" s="108" t="s">
        <v>967</v>
      </c>
      <c r="C4578" s="108" t="s">
        <v>18362</v>
      </c>
      <c r="D4578" s="108" t="s">
        <v>1880</v>
      </c>
      <c r="E4578" s="108" t="s">
        <v>970</v>
      </c>
      <c r="F4578" s="108" t="s">
        <v>18850</v>
      </c>
      <c r="G4578" s="108" t="s">
        <v>18851</v>
      </c>
      <c r="H4578" s="108" t="s">
        <v>18852</v>
      </c>
    </row>
    <row r="4579" spans="1:8" x14ac:dyDescent="0.3">
      <c r="A4579" s="108" t="s">
        <v>18853</v>
      </c>
      <c r="B4579" s="108" t="s">
        <v>967</v>
      </c>
      <c r="C4579" s="108" t="s">
        <v>18362</v>
      </c>
      <c r="D4579" s="108" t="s">
        <v>1880</v>
      </c>
      <c r="E4579" s="108" t="s">
        <v>970</v>
      </c>
      <c r="F4579" s="108" t="s">
        <v>18854</v>
      </c>
      <c r="G4579" s="108" t="s">
        <v>18855</v>
      </c>
      <c r="H4579" s="108" t="s">
        <v>18456</v>
      </c>
    </row>
    <row r="4580" spans="1:8" x14ac:dyDescent="0.3">
      <c r="A4580" s="108" t="s">
        <v>18856</v>
      </c>
      <c r="B4580" s="108" t="s">
        <v>967</v>
      </c>
      <c r="C4580" s="108" t="s">
        <v>18362</v>
      </c>
      <c r="D4580" s="108" t="s">
        <v>1880</v>
      </c>
      <c r="E4580" s="108" t="s">
        <v>970</v>
      </c>
      <c r="F4580" s="108" t="s">
        <v>18857</v>
      </c>
      <c r="G4580" s="108" t="s">
        <v>18858</v>
      </c>
      <c r="H4580" s="108" t="s">
        <v>18859</v>
      </c>
    </row>
    <row r="4581" spans="1:8" x14ac:dyDescent="0.3">
      <c r="A4581" s="108" t="s">
        <v>18860</v>
      </c>
      <c r="B4581" s="108" t="s">
        <v>967</v>
      </c>
      <c r="C4581" s="108" t="s">
        <v>18362</v>
      </c>
      <c r="D4581" s="108" t="s">
        <v>1880</v>
      </c>
      <c r="E4581" s="108" t="s">
        <v>970</v>
      </c>
      <c r="F4581" s="108" t="s">
        <v>18861</v>
      </c>
      <c r="G4581" s="108" t="s">
        <v>18862</v>
      </c>
      <c r="H4581" s="108" t="s">
        <v>18863</v>
      </c>
    </row>
    <row r="4582" spans="1:8" x14ac:dyDescent="0.3">
      <c r="A4582" s="108" t="s">
        <v>18864</v>
      </c>
      <c r="B4582" s="108" t="s">
        <v>967</v>
      </c>
      <c r="C4582" s="108" t="s">
        <v>18362</v>
      </c>
      <c r="D4582" s="108" t="s">
        <v>1880</v>
      </c>
      <c r="E4582" s="108" t="s">
        <v>970</v>
      </c>
      <c r="F4582" s="108" t="s">
        <v>18865</v>
      </c>
      <c r="G4582" s="108" t="s">
        <v>18866</v>
      </c>
      <c r="H4582" s="108" t="s">
        <v>18867</v>
      </c>
    </row>
    <row r="4583" spans="1:8" x14ac:dyDescent="0.3">
      <c r="A4583" s="108" t="s">
        <v>18868</v>
      </c>
      <c r="B4583" s="108" t="s">
        <v>967</v>
      </c>
      <c r="C4583" s="108" t="s">
        <v>18362</v>
      </c>
      <c r="D4583" s="108" t="s">
        <v>1880</v>
      </c>
      <c r="E4583" s="108" t="s">
        <v>970</v>
      </c>
      <c r="F4583" s="108" t="s">
        <v>18869</v>
      </c>
      <c r="G4583" s="108" t="s">
        <v>18870</v>
      </c>
      <c r="H4583" s="108" t="s">
        <v>18871</v>
      </c>
    </row>
    <row r="4584" spans="1:8" x14ac:dyDescent="0.3">
      <c r="A4584" s="108" t="s">
        <v>18872</v>
      </c>
      <c r="B4584" s="108" t="s">
        <v>967</v>
      </c>
      <c r="C4584" s="108" t="s">
        <v>18362</v>
      </c>
      <c r="D4584" s="108" t="s">
        <v>1880</v>
      </c>
      <c r="E4584" s="108" t="s">
        <v>970</v>
      </c>
      <c r="F4584" s="108" t="s">
        <v>18873</v>
      </c>
      <c r="G4584" s="108" t="s">
        <v>18874</v>
      </c>
      <c r="H4584" s="108" t="s">
        <v>18875</v>
      </c>
    </row>
    <row r="4585" spans="1:8" x14ac:dyDescent="0.3">
      <c r="A4585" s="108" t="s">
        <v>18876</v>
      </c>
      <c r="B4585" s="108" t="s">
        <v>967</v>
      </c>
      <c r="C4585" s="108" t="s">
        <v>18362</v>
      </c>
      <c r="D4585" s="108" t="s">
        <v>1880</v>
      </c>
      <c r="E4585" s="108" t="s">
        <v>970</v>
      </c>
      <c r="F4585" s="108" t="s">
        <v>18877</v>
      </c>
      <c r="G4585" s="108" t="s">
        <v>18878</v>
      </c>
      <c r="H4585" s="108" t="s">
        <v>18879</v>
      </c>
    </row>
    <row r="4586" spans="1:8" x14ac:dyDescent="0.3">
      <c r="A4586" s="108" t="s">
        <v>18880</v>
      </c>
      <c r="B4586" s="108" t="s">
        <v>967</v>
      </c>
      <c r="C4586" s="108" t="s">
        <v>18362</v>
      </c>
      <c r="D4586" s="108" t="s">
        <v>1880</v>
      </c>
      <c r="E4586" s="108" t="s">
        <v>970</v>
      </c>
      <c r="F4586" s="108" t="s">
        <v>18881</v>
      </c>
      <c r="G4586" s="108" t="s">
        <v>18882</v>
      </c>
      <c r="H4586" s="108" t="s">
        <v>18883</v>
      </c>
    </row>
    <row r="4587" spans="1:8" x14ac:dyDescent="0.3">
      <c r="A4587" s="108" t="s">
        <v>18884</v>
      </c>
      <c r="B4587" s="108" t="s">
        <v>967</v>
      </c>
      <c r="C4587" s="108" t="s">
        <v>18362</v>
      </c>
      <c r="D4587" s="108" t="s">
        <v>1880</v>
      </c>
      <c r="E4587" s="108" t="s">
        <v>970</v>
      </c>
      <c r="F4587" s="108" t="s">
        <v>18885</v>
      </c>
      <c r="G4587" s="108" t="s">
        <v>18886</v>
      </c>
      <c r="H4587" s="108" t="s">
        <v>18887</v>
      </c>
    </row>
    <row r="4588" spans="1:8" x14ac:dyDescent="0.3">
      <c r="A4588" s="108" t="s">
        <v>18888</v>
      </c>
      <c r="B4588" s="108" t="s">
        <v>967</v>
      </c>
      <c r="C4588" s="108" t="s">
        <v>18362</v>
      </c>
      <c r="D4588" s="108" t="s">
        <v>1880</v>
      </c>
      <c r="E4588" s="108" t="s">
        <v>970</v>
      </c>
      <c r="F4588" s="108" t="s">
        <v>18889</v>
      </c>
      <c r="G4588" s="108" t="s">
        <v>18890</v>
      </c>
      <c r="H4588" s="108" t="s">
        <v>18891</v>
      </c>
    </row>
    <row r="4589" spans="1:8" x14ac:dyDescent="0.3">
      <c r="A4589" s="108" t="s">
        <v>18892</v>
      </c>
      <c r="B4589" s="108" t="s">
        <v>967</v>
      </c>
      <c r="C4589" s="108" t="s">
        <v>18362</v>
      </c>
      <c r="D4589" s="108" t="s">
        <v>1880</v>
      </c>
      <c r="E4589" s="108" t="s">
        <v>970</v>
      </c>
      <c r="F4589" s="108" t="s">
        <v>18893</v>
      </c>
      <c r="G4589" s="108" t="s">
        <v>18894</v>
      </c>
      <c r="H4589" s="108" t="s">
        <v>18895</v>
      </c>
    </row>
    <row r="4590" spans="1:8" x14ac:dyDescent="0.3">
      <c r="A4590" s="108" t="s">
        <v>18896</v>
      </c>
      <c r="B4590" s="108" t="s">
        <v>967</v>
      </c>
      <c r="C4590" s="108" t="s">
        <v>18362</v>
      </c>
      <c r="D4590" s="108" t="s">
        <v>1880</v>
      </c>
      <c r="E4590" s="108" t="s">
        <v>970</v>
      </c>
      <c r="F4590" s="108" t="s">
        <v>18897</v>
      </c>
      <c r="G4590" s="108" t="s">
        <v>18898</v>
      </c>
      <c r="H4590" s="108" t="s">
        <v>18899</v>
      </c>
    </row>
    <row r="4591" spans="1:8" x14ac:dyDescent="0.3">
      <c r="A4591" s="108" t="s">
        <v>18900</v>
      </c>
      <c r="B4591" s="108" t="s">
        <v>967</v>
      </c>
      <c r="C4591" s="108" t="s">
        <v>18362</v>
      </c>
      <c r="D4591" s="108" t="s">
        <v>1880</v>
      </c>
      <c r="E4591" s="108" t="s">
        <v>970</v>
      </c>
      <c r="F4591" s="108" t="s">
        <v>18901</v>
      </c>
      <c r="G4591" s="108" t="s">
        <v>18902</v>
      </c>
      <c r="H4591" s="108" t="s">
        <v>18903</v>
      </c>
    </row>
    <row r="4592" spans="1:8" x14ac:dyDescent="0.3">
      <c r="A4592" s="108" t="s">
        <v>18904</v>
      </c>
      <c r="B4592" s="108" t="s">
        <v>967</v>
      </c>
      <c r="C4592" s="108" t="s">
        <v>18362</v>
      </c>
      <c r="D4592" s="108" t="s">
        <v>1880</v>
      </c>
      <c r="E4592" s="108" t="s">
        <v>970</v>
      </c>
      <c r="F4592" s="108" t="s">
        <v>18905</v>
      </c>
      <c r="G4592" s="108" t="s">
        <v>18898</v>
      </c>
      <c r="H4592" s="108" t="s">
        <v>18899</v>
      </c>
    </row>
    <row r="4593" spans="1:8" x14ac:dyDescent="0.3">
      <c r="A4593" s="108" t="s">
        <v>18906</v>
      </c>
      <c r="B4593" s="108" t="s">
        <v>967</v>
      </c>
      <c r="C4593" s="108" t="s">
        <v>18362</v>
      </c>
      <c r="D4593" s="108" t="s">
        <v>1880</v>
      </c>
      <c r="E4593" s="108" t="s">
        <v>970</v>
      </c>
      <c r="F4593" s="108" t="s">
        <v>18907</v>
      </c>
      <c r="G4593" s="108" t="s">
        <v>18908</v>
      </c>
      <c r="H4593" s="108" t="s">
        <v>18909</v>
      </c>
    </row>
    <row r="4594" spans="1:8" x14ac:dyDescent="0.3">
      <c r="A4594" s="108" t="s">
        <v>18910</v>
      </c>
      <c r="B4594" s="108" t="s">
        <v>967</v>
      </c>
      <c r="C4594" s="108" t="s">
        <v>18362</v>
      </c>
      <c r="D4594" s="108" t="s">
        <v>1880</v>
      </c>
      <c r="E4594" s="108" t="s">
        <v>970</v>
      </c>
      <c r="F4594" s="108" t="s">
        <v>18911</v>
      </c>
      <c r="G4594" s="108" t="s">
        <v>18912</v>
      </c>
      <c r="H4594" s="108" t="s">
        <v>18913</v>
      </c>
    </row>
    <row r="4595" spans="1:8" x14ac:dyDescent="0.3">
      <c r="A4595" s="108" t="s">
        <v>18914</v>
      </c>
      <c r="B4595" s="108" t="s">
        <v>967</v>
      </c>
      <c r="C4595" s="108" t="s">
        <v>18362</v>
      </c>
      <c r="D4595" s="108" t="s">
        <v>1880</v>
      </c>
      <c r="E4595" s="108" t="s">
        <v>970</v>
      </c>
      <c r="F4595" s="108" t="s">
        <v>18915</v>
      </c>
      <c r="G4595" s="108" t="s">
        <v>18916</v>
      </c>
      <c r="H4595" s="108" t="s">
        <v>18917</v>
      </c>
    </row>
    <row r="4596" spans="1:8" x14ac:dyDescent="0.3">
      <c r="A4596" s="108" t="s">
        <v>18918</v>
      </c>
      <c r="B4596" s="108" t="s">
        <v>967</v>
      </c>
      <c r="C4596" s="108" t="s">
        <v>18362</v>
      </c>
      <c r="D4596" s="108" t="s">
        <v>1880</v>
      </c>
      <c r="E4596" s="108" t="s">
        <v>970</v>
      </c>
      <c r="F4596" s="108" t="s">
        <v>18919</v>
      </c>
      <c r="G4596" s="108" t="s">
        <v>18920</v>
      </c>
      <c r="H4596" s="108" t="s">
        <v>18921</v>
      </c>
    </row>
    <row r="4597" spans="1:8" x14ac:dyDescent="0.3">
      <c r="A4597" s="108" t="s">
        <v>18922</v>
      </c>
      <c r="B4597" s="108" t="s">
        <v>967</v>
      </c>
      <c r="C4597" s="108" t="s">
        <v>18362</v>
      </c>
      <c r="D4597" s="108" t="s">
        <v>1880</v>
      </c>
      <c r="E4597" s="108" t="s">
        <v>970</v>
      </c>
      <c r="F4597" s="108" t="s">
        <v>18923</v>
      </c>
      <c r="G4597" s="108" t="s">
        <v>18924</v>
      </c>
      <c r="H4597" s="108" t="s">
        <v>18925</v>
      </c>
    </row>
    <row r="4598" spans="1:8" x14ac:dyDescent="0.3">
      <c r="A4598" s="108" t="s">
        <v>18926</v>
      </c>
      <c r="B4598" s="108" t="s">
        <v>967</v>
      </c>
      <c r="C4598" s="108" t="s">
        <v>18362</v>
      </c>
      <c r="D4598" s="108" t="s">
        <v>1880</v>
      </c>
      <c r="E4598" s="108" t="s">
        <v>970</v>
      </c>
      <c r="F4598" s="108" t="s">
        <v>18927</v>
      </c>
      <c r="G4598" s="108" t="s">
        <v>18928</v>
      </c>
      <c r="H4598" s="108" t="s">
        <v>18929</v>
      </c>
    </row>
    <row r="4599" spans="1:8" x14ac:dyDescent="0.3">
      <c r="A4599" s="108" t="s">
        <v>18930</v>
      </c>
      <c r="B4599" s="108" t="s">
        <v>967</v>
      </c>
      <c r="C4599" s="108" t="s">
        <v>18362</v>
      </c>
      <c r="D4599" s="108" t="s">
        <v>1880</v>
      </c>
      <c r="E4599" s="108" t="s">
        <v>970</v>
      </c>
      <c r="F4599" s="108" t="s">
        <v>18931</v>
      </c>
      <c r="G4599" s="108" t="s">
        <v>18932</v>
      </c>
      <c r="H4599" s="108" t="s">
        <v>18528</v>
      </c>
    </row>
    <row r="4600" spans="1:8" x14ac:dyDescent="0.3">
      <c r="A4600" s="108" t="s">
        <v>18933</v>
      </c>
      <c r="B4600" s="108" t="s">
        <v>967</v>
      </c>
      <c r="C4600" s="108" t="s">
        <v>18362</v>
      </c>
      <c r="D4600" s="108" t="s">
        <v>1880</v>
      </c>
      <c r="E4600" s="108" t="s">
        <v>970</v>
      </c>
      <c r="F4600" s="108" t="s">
        <v>18934</v>
      </c>
      <c r="G4600" s="108" t="s">
        <v>18935</v>
      </c>
      <c r="H4600" s="108" t="s">
        <v>18936</v>
      </c>
    </row>
    <row r="4601" spans="1:8" x14ac:dyDescent="0.3">
      <c r="A4601" s="108" t="s">
        <v>18937</v>
      </c>
      <c r="B4601" s="108" t="s">
        <v>967</v>
      </c>
      <c r="C4601" s="108" t="s">
        <v>18362</v>
      </c>
      <c r="D4601" s="108" t="s">
        <v>1880</v>
      </c>
      <c r="E4601" s="108" t="s">
        <v>970</v>
      </c>
      <c r="F4601" s="108" t="s">
        <v>18938</v>
      </c>
      <c r="G4601" s="108" t="s">
        <v>18939</v>
      </c>
      <c r="H4601" s="108" t="s">
        <v>18940</v>
      </c>
    </row>
    <row r="4602" spans="1:8" x14ac:dyDescent="0.3">
      <c r="A4602" s="108" t="s">
        <v>18941</v>
      </c>
      <c r="B4602" s="108" t="s">
        <v>967</v>
      </c>
      <c r="C4602" s="108" t="s">
        <v>18362</v>
      </c>
      <c r="D4602" s="108" t="s">
        <v>1880</v>
      </c>
      <c r="E4602" s="108" t="s">
        <v>970</v>
      </c>
      <c r="F4602" s="108" t="s">
        <v>18942</v>
      </c>
      <c r="G4602" s="108" t="s">
        <v>18943</v>
      </c>
      <c r="H4602" s="108" t="s">
        <v>18944</v>
      </c>
    </row>
    <row r="4603" spans="1:8" x14ac:dyDescent="0.3">
      <c r="A4603" s="108" t="s">
        <v>18945</v>
      </c>
      <c r="B4603" s="108" t="s">
        <v>967</v>
      </c>
      <c r="C4603" s="108" t="s">
        <v>18362</v>
      </c>
      <c r="D4603" s="108" t="s">
        <v>1880</v>
      </c>
      <c r="E4603" s="108" t="s">
        <v>970</v>
      </c>
      <c r="F4603" s="108" t="s">
        <v>18946</v>
      </c>
      <c r="G4603" s="108" t="s">
        <v>18947</v>
      </c>
      <c r="H4603" s="108" t="s">
        <v>18948</v>
      </c>
    </row>
    <row r="4604" spans="1:8" x14ac:dyDescent="0.3">
      <c r="A4604" s="108" t="s">
        <v>18949</v>
      </c>
      <c r="B4604" s="108" t="s">
        <v>967</v>
      </c>
      <c r="C4604" s="108" t="s">
        <v>18362</v>
      </c>
      <c r="D4604" s="108" t="s">
        <v>1880</v>
      </c>
      <c r="E4604" s="108" t="s">
        <v>970</v>
      </c>
      <c r="F4604" s="108" t="s">
        <v>18950</v>
      </c>
      <c r="G4604" s="108" t="s">
        <v>18951</v>
      </c>
      <c r="H4604" s="108" t="s">
        <v>18952</v>
      </c>
    </row>
    <row r="4605" spans="1:8" x14ac:dyDescent="0.3">
      <c r="A4605" s="108" t="s">
        <v>18953</v>
      </c>
      <c r="B4605" s="108" t="s">
        <v>967</v>
      </c>
      <c r="C4605" s="108" t="s">
        <v>18362</v>
      </c>
      <c r="D4605" s="108" t="s">
        <v>1880</v>
      </c>
      <c r="E4605" s="108" t="s">
        <v>970</v>
      </c>
      <c r="F4605" s="108" t="s">
        <v>18954</v>
      </c>
      <c r="G4605" s="108" t="s">
        <v>18955</v>
      </c>
      <c r="H4605" s="108" t="s">
        <v>18956</v>
      </c>
    </row>
    <row r="4606" spans="1:8" x14ac:dyDescent="0.3">
      <c r="A4606" s="108" t="s">
        <v>18957</v>
      </c>
      <c r="B4606" s="108" t="s">
        <v>967</v>
      </c>
      <c r="C4606" s="108" t="s">
        <v>18362</v>
      </c>
      <c r="D4606" s="108" t="s">
        <v>1880</v>
      </c>
      <c r="E4606" s="108" t="s">
        <v>970</v>
      </c>
      <c r="F4606" s="108" t="s">
        <v>18958</v>
      </c>
      <c r="G4606" s="108" t="s">
        <v>18959</v>
      </c>
      <c r="H4606" s="108" t="s">
        <v>18960</v>
      </c>
    </row>
    <row r="4607" spans="1:8" x14ac:dyDescent="0.3">
      <c r="A4607" s="108" t="s">
        <v>18961</v>
      </c>
      <c r="B4607" s="108" t="s">
        <v>967</v>
      </c>
      <c r="C4607" s="108" t="s">
        <v>18362</v>
      </c>
      <c r="D4607" s="108" t="s">
        <v>1880</v>
      </c>
      <c r="E4607" s="108" t="s">
        <v>970</v>
      </c>
      <c r="F4607" s="108" t="s">
        <v>18962</v>
      </c>
      <c r="G4607" s="108" t="s">
        <v>18963</v>
      </c>
      <c r="H4607" s="108" t="s">
        <v>18964</v>
      </c>
    </row>
    <row r="4608" spans="1:8" x14ac:dyDescent="0.3">
      <c r="A4608" s="108" t="s">
        <v>18965</v>
      </c>
      <c r="B4608" s="108" t="s">
        <v>967</v>
      </c>
      <c r="C4608" s="108" t="s">
        <v>18362</v>
      </c>
      <c r="D4608" s="108" t="s">
        <v>1880</v>
      </c>
      <c r="E4608" s="108" t="s">
        <v>970</v>
      </c>
      <c r="F4608" s="108" t="s">
        <v>18966</v>
      </c>
      <c r="G4608" s="108" t="s">
        <v>18967</v>
      </c>
      <c r="H4608" s="108" t="s">
        <v>18590</v>
      </c>
    </row>
    <row r="4609" spans="1:8" x14ac:dyDescent="0.3">
      <c r="A4609" s="108" t="s">
        <v>18968</v>
      </c>
      <c r="B4609" s="108" t="s">
        <v>967</v>
      </c>
      <c r="C4609" s="108" t="s">
        <v>18362</v>
      </c>
      <c r="D4609" s="108" t="s">
        <v>1880</v>
      </c>
      <c r="E4609" s="108" t="s">
        <v>970</v>
      </c>
      <c r="F4609" s="108" t="s">
        <v>18969</v>
      </c>
      <c r="G4609" s="108" t="s">
        <v>18970</v>
      </c>
      <c r="H4609" s="108" t="s">
        <v>18594</v>
      </c>
    </row>
    <row r="4610" spans="1:8" x14ac:dyDescent="0.3">
      <c r="A4610" s="108" t="s">
        <v>18971</v>
      </c>
      <c r="B4610" s="108" t="s">
        <v>967</v>
      </c>
      <c r="C4610" s="108" t="s">
        <v>18362</v>
      </c>
      <c r="D4610" s="108" t="s">
        <v>1880</v>
      </c>
      <c r="E4610" s="108" t="s">
        <v>970</v>
      </c>
      <c r="F4610" s="108" t="s">
        <v>18972</v>
      </c>
      <c r="G4610" s="108" t="s">
        <v>18973</v>
      </c>
      <c r="H4610" s="108" t="s">
        <v>18974</v>
      </c>
    </row>
    <row r="4611" spans="1:8" x14ac:dyDescent="0.3">
      <c r="A4611" s="108" t="s">
        <v>18975</v>
      </c>
      <c r="B4611" s="108" t="s">
        <v>967</v>
      </c>
      <c r="C4611" s="108" t="s">
        <v>18362</v>
      </c>
      <c r="D4611" s="108" t="s">
        <v>1880</v>
      </c>
      <c r="E4611" s="108" t="s">
        <v>970</v>
      </c>
      <c r="F4611" s="108" t="s">
        <v>18976</v>
      </c>
      <c r="G4611" s="108" t="s">
        <v>18977</v>
      </c>
      <c r="H4611" s="108" t="s">
        <v>18978</v>
      </c>
    </row>
    <row r="4612" spans="1:8" x14ac:dyDescent="0.3">
      <c r="A4612" s="108" t="s">
        <v>18979</v>
      </c>
      <c r="B4612" s="108" t="s">
        <v>967</v>
      </c>
      <c r="C4612" s="108" t="s">
        <v>18362</v>
      </c>
      <c r="D4612" s="108" t="s">
        <v>1880</v>
      </c>
      <c r="E4612" s="108" t="s">
        <v>970</v>
      </c>
      <c r="F4612" s="108" t="s">
        <v>18980</v>
      </c>
      <c r="G4612" s="108" t="s">
        <v>18981</v>
      </c>
      <c r="H4612" s="108" t="s">
        <v>18982</v>
      </c>
    </row>
    <row r="4613" spans="1:8" x14ac:dyDescent="0.3">
      <c r="A4613" s="108" t="s">
        <v>18983</v>
      </c>
      <c r="B4613" s="108" t="s">
        <v>967</v>
      </c>
      <c r="C4613" s="108" t="s">
        <v>18362</v>
      </c>
      <c r="D4613" s="108" t="s">
        <v>1880</v>
      </c>
      <c r="E4613" s="108" t="s">
        <v>970</v>
      </c>
      <c r="F4613" s="108" t="s">
        <v>18984</v>
      </c>
      <c r="G4613" s="108" t="s">
        <v>18985</v>
      </c>
      <c r="H4613" s="108" t="s">
        <v>18986</v>
      </c>
    </row>
    <row r="4614" spans="1:8" x14ac:dyDescent="0.3">
      <c r="A4614" s="108" t="s">
        <v>18987</v>
      </c>
      <c r="B4614" s="108" t="s">
        <v>967</v>
      </c>
      <c r="C4614" s="108" t="s">
        <v>18362</v>
      </c>
      <c r="D4614" s="108" t="s">
        <v>1880</v>
      </c>
      <c r="E4614" s="108" t="s">
        <v>970</v>
      </c>
      <c r="F4614" s="108" t="s">
        <v>18988</v>
      </c>
      <c r="G4614" s="108" t="s">
        <v>18989</v>
      </c>
      <c r="H4614" s="108" t="s">
        <v>18990</v>
      </c>
    </row>
    <row r="4615" spans="1:8" x14ac:dyDescent="0.3">
      <c r="A4615" s="108" t="s">
        <v>18991</v>
      </c>
      <c r="B4615" s="108" t="s">
        <v>967</v>
      </c>
      <c r="C4615" s="108" t="s">
        <v>18362</v>
      </c>
      <c r="D4615" s="108" t="s">
        <v>1880</v>
      </c>
      <c r="E4615" s="108" t="s">
        <v>970</v>
      </c>
      <c r="F4615" s="108" t="s">
        <v>18992</v>
      </c>
      <c r="G4615" s="108" t="s">
        <v>18993</v>
      </c>
      <c r="H4615" s="108" t="s">
        <v>18994</v>
      </c>
    </row>
    <row r="4616" spans="1:8" x14ac:dyDescent="0.3">
      <c r="A4616" s="108" t="s">
        <v>18995</v>
      </c>
      <c r="B4616" s="108" t="s">
        <v>967</v>
      </c>
      <c r="C4616" s="108" t="s">
        <v>18362</v>
      </c>
      <c r="D4616" s="108" t="s">
        <v>1880</v>
      </c>
      <c r="E4616" s="108" t="s">
        <v>970</v>
      </c>
      <c r="F4616" s="108" t="s">
        <v>18996</v>
      </c>
      <c r="G4616" s="108" t="s">
        <v>18997</v>
      </c>
      <c r="H4616" s="108" t="s">
        <v>18998</v>
      </c>
    </row>
    <row r="4617" spans="1:8" x14ac:dyDescent="0.3">
      <c r="A4617" s="108" t="s">
        <v>18999</v>
      </c>
      <c r="B4617" s="108" t="s">
        <v>967</v>
      </c>
      <c r="C4617" s="108" t="s">
        <v>18362</v>
      </c>
      <c r="D4617" s="108" t="s">
        <v>1880</v>
      </c>
      <c r="E4617" s="108" t="s">
        <v>970</v>
      </c>
      <c r="F4617" s="108" t="s">
        <v>19000</v>
      </c>
      <c r="G4617" s="108" t="s">
        <v>19001</v>
      </c>
      <c r="H4617" s="108" t="s">
        <v>19002</v>
      </c>
    </row>
    <row r="4618" spans="1:8" x14ac:dyDescent="0.3">
      <c r="A4618" s="108" t="s">
        <v>19003</v>
      </c>
      <c r="B4618" s="108" t="s">
        <v>967</v>
      </c>
      <c r="C4618" s="108" t="s">
        <v>18362</v>
      </c>
      <c r="D4618" s="108" t="s">
        <v>1880</v>
      </c>
      <c r="E4618" s="108" t="s">
        <v>970</v>
      </c>
      <c r="F4618" s="108" t="s">
        <v>19004</v>
      </c>
      <c r="G4618" s="108" t="s">
        <v>19005</v>
      </c>
      <c r="H4618" s="108" t="s">
        <v>19006</v>
      </c>
    </row>
    <row r="4619" spans="1:8" x14ac:dyDescent="0.3">
      <c r="A4619" s="108" t="s">
        <v>19007</v>
      </c>
      <c r="B4619" s="108" t="s">
        <v>967</v>
      </c>
      <c r="C4619" s="108" t="s">
        <v>18362</v>
      </c>
      <c r="D4619" s="108" t="s">
        <v>1880</v>
      </c>
      <c r="E4619" s="108" t="s">
        <v>970</v>
      </c>
      <c r="F4619" s="108" t="s">
        <v>19008</v>
      </c>
      <c r="G4619" s="108" t="s">
        <v>19009</v>
      </c>
      <c r="H4619" s="108" t="s">
        <v>19010</v>
      </c>
    </row>
    <row r="4620" spans="1:8" x14ac:dyDescent="0.3">
      <c r="A4620" s="108" t="s">
        <v>19011</v>
      </c>
      <c r="B4620" s="108" t="s">
        <v>967</v>
      </c>
      <c r="C4620" s="108" t="s">
        <v>18362</v>
      </c>
      <c r="D4620" s="108" t="s">
        <v>1880</v>
      </c>
      <c r="E4620" s="108" t="s">
        <v>970</v>
      </c>
      <c r="F4620" s="108" t="s">
        <v>19012</v>
      </c>
      <c r="G4620" s="108" t="s">
        <v>19013</v>
      </c>
      <c r="H4620" s="108" t="s">
        <v>19014</v>
      </c>
    </row>
    <row r="4621" spans="1:8" x14ac:dyDescent="0.3">
      <c r="A4621" s="108" t="s">
        <v>19015</v>
      </c>
      <c r="B4621" s="108" t="s">
        <v>967</v>
      </c>
      <c r="C4621" s="108" t="s">
        <v>18362</v>
      </c>
      <c r="D4621" s="108" t="s">
        <v>1880</v>
      </c>
      <c r="E4621" s="108" t="s">
        <v>970</v>
      </c>
      <c r="F4621" s="108" t="s">
        <v>19016</v>
      </c>
      <c r="G4621" s="108" t="s">
        <v>19017</v>
      </c>
      <c r="H4621" s="108" t="s">
        <v>19018</v>
      </c>
    </row>
    <row r="4622" spans="1:8" x14ac:dyDescent="0.3">
      <c r="A4622" s="108" t="s">
        <v>19019</v>
      </c>
      <c r="B4622" s="108" t="s">
        <v>967</v>
      </c>
      <c r="C4622" s="108" t="s">
        <v>19020</v>
      </c>
      <c r="D4622" s="108" t="s">
        <v>969</v>
      </c>
      <c r="E4622" s="108" t="s">
        <v>970</v>
      </c>
      <c r="F4622" s="108" t="s">
        <v>19021</v>
      </c>
      <c r="G4622" s="108" t="s">
        <v>19022</v>
      </c>
      <c r="H4622" s="108" t="s">
        <v>19023</v>
      </c>
    </row>
    <row r="4623" spans="1:8" x14ac:dyDescent="0.3">
      <c r="A4623" s="108" t="s">
        <v>19024</v>
      </c>
      <c r="B4623" s="108" t="s">
        <v>967</v>
      </c>
      <c r="C4623" s="108" t="s">
        <v>19020</v>
      </c>
      <c r="D4623" s="108" t="s">
        <v>969</v>
      </c>
      <c r="E4623" s="108" t="s">
        <v>970</v>
      </c>
      <c r="F4623" s="108" t="s">
        <v>19025</v>
      </c>
      <c r="G4623" s="108" t="s">
        <v>19026</v>
      </c>
      <c r="H4623" s="108" t="s">
        <v>19027</v>
      </c>
    </row>
    <row r="4624" spans="1:8" x14ac:dyDescent="0.3">
      <c r="A4624" s="108" t="s">
        <v>19028</v>
      </c>
      <c r="B4624" s="108" t="s">
        <v>967</v>
      </c>
      <c r="C4624" s="108" t="s">
        <v>19020</v>
      </c>
      <c r="D4624" s="108" t="s">
        <v>969</v>
      </c>
      <c r="E4624" s="108" t="s">
        <v>970</v>
      </c>
      <c r="F4624" s="108" t="s">
        <v>19029</v>
      </c>
      <c r="G4624" s="108" t="s">
        <v>19030</v>
      </c>
      <c r="H4624" s="108" t="s">
        <v>19031</v>
      </c>
    </row>
    <row r="4625" spans="1:8" x14ac:dyDescent="0.3">
      <c r="A4625" s="108" t="s">
        <v>19032</v>
      </c>
      <c r="B4625" s="108" t="s">
        <v>967</v>
      </c>
      <c r="C4625" s="108" t="s">
        <v>19020</v>
      </c>
      <c r="D4625" s="108" t="s">
        <v>969</v>
      </c>
      <c r="E4625" s="108" t="s">
        <v>970</v>
      </c>
      <c r="F4625" s="108" t="s">
        <v>19033</v>
      </c>
      <c r="G4625" s="108" t="s">
        <v>19034</v>
      </c>
      <c r="H4625" s="108" t="s">
        <v>19035</v>
      </c>
    </row>
    <row r="4626" spans="1:8" x14ac:dyDescent="0.3">
      <c r="A4626" s="108" t="s">
        <v>19036</v>
      </c>
      <c r="B4626" s="108" t="s">
        <v>967</v>
      </c>
      <c r="C4626" s="108" t="s">
        <v>19020</v>
      </c>
      <c r="D4626" s="108" t="s">
        <v>969</v>
      </c>
      <c r="E4626" s="108" t="s">
        <v>970</v>
      </c>
      <c r="F4626" s="108" t="s">
        <v>19037</v>
      </c>
      <c r="G4626" s="108" t="s">
        <v>19038</v>
      </c>
      <c r="H4626" s="108" t="s">
        <v>19039</v>
      </c>
    </row>
    <row r="4627" spans="1:8" x14ac:dyDescent="0.3">
      <c r="A4627" s="108" t="s">
        <v>19040</v>
      </c>
      <c r="B4627" s="108" t="s">
        <v>967</v>
      </c>
      <c r="C4627" s="108" t="s">
        <v>19020</v>
      </c>
      <c r="D4627" s="108" t="s">
        <v>969</v>
      </c>
      <c r="E4627" s="108" t="s">
        <v>970</v>
      </c>
      <c r="F4627" s="108" t="s">
        <v>19041</v>
      </c>
      <c r="G4627" s="108" t="s">
        <v>19042</v>
      </c>
      <c r="H4627" s="108" t="s">
        <v>19043</v>
      </c>
    </row>
    <row r="4628" spans="1:8" x14ac:dyDescent="0.3">
      <c r="A4628" s="108" t="s">
        <v>19044</v>
      </c>
      <c r="B4628" s="108" t="s">
        <v>967</v>
      </c>
      <c r="C4628" s="108" t="s">
        <v>19020</v>
      </c>
      <c r="D4628" s="108" t="s">
        <v>969</v>
      </c>
      <c r="E4628" s="108" t="s">
        <v>970</v>
      </c>
      <c r="F4628" s="108" t="s">
        <v>19045</v>
      </c>
      <c r="G4628" s="108" t="s">
        <v>19046</v>
      </c>
      <c r="H4628" s="108" t="s">
        <v>19047</v>
      </c>
    </row>
    <row r="4629" spans="1:8" x14ac:dyDescent="0.3">
      <c r="A4629" s="108" t="s">
        <v>19048</v>
      </c>
      <c r="B4629" s="108" t="s">
        <v>967</v>
      </c>
      <c r="C4629" s="108" t="s">
        <v>19020</v>
      </c>
      <c r="D4629" s="108" t="s">
        <v>969</v>
      </c>
      <c r="E4629" s="108" t="s">
        <v>970</v>
      </c>
      <c r="F4629" s="108" t="s">
        <v>19049</v>
      </c>
      <c r="G4629" s="108" t="s">
        <v>19050</v>
      </c>
      <c r="H4629" s="108" t="s">
        <v>19051</v>
      </c>
    </row>
    <row r="4630" spans="1:8" x14ac:dyDescent="0.3">
      <c r="A4630" s="108" t="s">
        <v>19052</v>
      </c>
      <c r="B4630" s="108" t="s">
        <v>967</v>
      </c>
      <c r="C4630" s="108" t="s">
        <v>19020</v>
      </c>
      <c r="D4630" s="108" t="s">
        <v>969</v>
      </c>
      <c r="E4630" s="108" t="s">
        <v>970</v>
      </c>
      <c r="F4630" s="108" t="s">
        <v>19053</v>
      </c>
      <c r="G4630" s="108" t="s">
        <v>19054</v>
      </c>
      <c r="H4630" s="108" t="s">
        <v>19055</v>
      </c>
    </row>
    <row r="4631" spans="1:8" x14ac:dyDescent="0.3">
      <c r="A4631" s="108" t="s">
        <v>19056</v>
      </c>
      <c r="B4631" s="108" t="s">
        <v>967</v>
      </c>
      <c r="C4631" s="108" t="s">
        <v>19020</v>
      </c>
      <c r="D4631" s="108" t="s">
        <v>969</v>
      </c>
      <c r="E4631" s="108" t="s">
        <v>970</v>
      </c>
      <c r="F4631" s="108" t="s">
        <v>19057</v>
      </c>
      <c r="G4631" s="108" t="s">
        <v>19058</v>
      </c>
      <c r="H4631" s="108" t="s">
        <v>19059</v>
      </c>
    </row>
    <row r="4632" spans="1:8" x14ac:dyDescent="0.3">
      <c r="A4632" s="108" t="s">
        <v>19060</v>
      </c>
      <c r="B4632" s="108" t="s">
        <v>967</v>
      </c>
      <c r="C4632" s="108" t="s">
        <v>19020</v>
      </c>
      <c r="D4632" s="108" t="s">
        <v>969</v>
      </c>
      <c r="E4632" s="108" t="s">
        <v>970</v>
      </c>
      <c r="F4632" s="108" t="s">
        <v>19061</v>
      </c>
      <c r="G4632" s="108" t="s">
        <v>19062</v>
      </c>
      <c r="H4632" s="108" t="s">
        <v>19063</v>
      </c>
    </row>
    <row r="4633" spans="1:8" x14ac:dyDescent="0.3">
      <c r="A4633" s="108" t="s">
        <v>19064</v>
      </c>
      <c r="B4633" s="108" t="s">
        <v>967</v>
      </c>
      <c r="C4633" s="108" t="s">
        <v>19020</v>
      </c>
      <c r="D4633" s="108" t="s">
        <v>969</v>
      </c>
      <c r="E4633" s="108" t="s">
        <v>970</v>
      </c>
      <c r="F4633" s="108" t="s">
        <v>19065</v>
      </c>
      <c r="G4633" s="108" t="s">
        <v>19066</v>
      </c>
      <c r="H4633" s="108" t="s">
        <v>19067</v>
      </c>
    </row>
    <row r="4634" spans="1:8" x14ac:dyDescent="0.3">
      <c r="A4634" s="108" t="s">
        <v>19068</v>
      </c>
      <c r="B4634" s="108" t="s">
        <v>967</v>
      </c>
      <c r="C4634" s="108" t="s">
        <v>19020</v>
      </c>
      <c r="D4634" s="108" t="s">
        <v>969</v>
      </c>
      <c r="E4634" s="108" t="s">
        <v>970</v>
      </c>
      <c r="F4634" s="108" t="s">
        <v>19069</v>
      </c>
      <c r="G4634" s="108" t="s">
        <v>19070</v>
      </c>
      <c r="H4634" s="108" t="s">
        <v>19071</v>
      </c>
    </row>
    <row r="4635" spans="1:8" x14ac:dyDescent="0.3">
      <c r="A4635" s="108" t="s">
        <v>19072</v>
      </c>
      <c r="B4635" s="108" t="s">
        <v>967</v>
      </c>
      <c r="C4635" s="108" t="s">
        <v>19020</v>
      </c>
      <c r="D4635" s="108" t="s">
        <v>969</v>
      </c>
      <c r="E4635" s="108" t="s">
        <v>970</v>
      </c>
      <c r="F4635" s="108" t="s">
        <v>19073</v>
      </c>
      <c r="G4635" s="108" t="s">
        <v>19074</v>
      </c>
      <c r="H4635" s="108" t="s">
        <v>19075</v>
      </c>
    </row>
    <row r="4636" spans="1:8" x14ac:dyDescent="0.3">
      <c r="A4636" s="108" t="s">
        <v>19076</v>
      </c>
      <c r="B4636" s="108" t="s">
        <v>967</v>
      </c>
      <c r="C4636" s="108" t="s">
        <v>19020</v>
      </c>
      <c r="D4636" s="108" t="s">
        <v>969</v>
      </c>
      <c r="E4636" s="108" t="s">
        <v>1123</v>
      </c>
      <c r="F4636" s="108" t="s">
        <v>19077</v>
      </c>
      <c r="G4636" s="108" t="s">
        <v>19078</v>
      </c>
      <c r="H4636" s="108" t="s">
        <v>19079</v>
      </c>
    </row>
    <row r="4637" spans="1:8" x14ac:dyDescent="0.3">
      <c r="A4637" s="108" t="s">
        <v>19081</v>
      </c>
      <c r="B4637" s="108" t="s">
        <v>967</v>
      </c>
      <c r="C4637" s="108" t="s">
        <v>19020</v>
      </c>
      <c r="D4637" s="108" t="s">
        <v>969</v>
      </c>
      <c r="E4637" s="108" t="s">
        <v>970</v>
      </c>
      <c r="F4637" s="108" t="s">
        <v>19082</v>
      </c>
      <c r="G4637" s="108" t="s">
        <v>19083</v>
      </c>
      <c r="H4637" s="108" t="s">
        <v>19084</v>
      </c>
    </row>
    <row r="4638" spans="1:8" x14ac:dyDescent="0.3">
      <c r="A4638" s="108" t="s">
        <v>19085</v>
      </c>
      <c r="B4638" s="108" t="s">
        <v>967</v>
      </c>
      <c r="C4638" s="108" t="s">
        <v>19020</v>
      </c>
      <c r="D4638" s="108" t="s">
        <v>969</v>
      </c>
      <c r="E4638" s="108" t="s">
        <v>970</v>
      </c>
      <c r="F4638" s="108" t="s">
        <v>19086</v>
      </c>
      <c r="G4638" s="108" t="s">
        <v>19087</v>
      </c>
      <c r="H4638" s="108" t="s">
        <v>19088</v>
      </c>
    </row>
    <row r="4639" spans="1:8" x14ac:dyDescent="0.3">
      <c r="A4639" s="108" t="s">
        <v>19089</v>
      </c>
      <c r="B4639" s="108" t="s">
        <v>967</v>
      </c>
      <c r="C4639" s="108" t="s">
        <v>19020</v>
      </c>
      <c r="D4639" s="108" t="s">
        <v>969</v>
      </c>
      <c r="E4639" s="108" t="s">
        <v>970</v>
      </c>
      <c r="F4639" s="108" t="s">
        <v>19090</v>
      </c>
      <c r="G4639" s="108" t="s">
        <v>19091</v>
      </c>
      <c r="H4639" s="108" t="s">
        <v>19092</v>
      </c>
    </row>
    <row r="4640" spans="1:8" x14ac:dyDescent="0.3">
      <c r="A4640" s="108" t="s">
        <v>19093</v>
      </c>
      <c r="B4640" s="108" t="s">
        <v>967</v>
      </c>
      <c r="C4640" s="108" t="s">
        <v>19020</v>
      </c>
      <c r="D4640" s="108" t="s">
        <v>969</v>
      </c>
      <c r="E4640" s="108" t="s">
        <v>970</v>
      </c>
      <c r="F4640" s="108" t="s">
        <v>19094</v>
      </c>
      <c r="G4640" s="108" t="s">
        <v>19095</v>
      </c>
      <c r="H4640" s="108" t="s">
        <v>19096</v>
      </c>
    </row>
    <row r="4641" spans="1:8" x14ac:dyDescent="0.3">
      <c r="A4641" s="108" t="s">
        <v>19097</v>
      </c>
      <c r="B4641" s="108" t="s">
        <v>967</v>
      </c>
      <c r="C4641" s="108" t="s">
        <v>19020</v>
      </c>
      <c r="D4641" s="108" t="s">
        <v>969</v>
      </c>
      <c r="E4641" s="108" t="s">
        <v>970</v>
      </c>
      <c r="F4641" s="108" t="s">
        <v>19098</v>
      </c>
      <c r="G4641" s="108" t="s">
        <v>19099</v>
      </c>
      <c r="H4641" s="108" t="s">
        <v>19100</v>
      </c>
    </row>
    <row r="4642" spans="1:8" x14ac:dyDescent="0.3">
      <c r="A4642" s="108" t="s">
        <v>19101</v>
      </c>
      <c r="B4642" s="108" t="s">
        <v>967</v>
      </c>
      <c r="C4642" s="108" t="s">
        <v>19020</v>
      </c>
      <c r="D4642" s="108" t="s">
        <v>969</v>
      </c>
      <c r="E4642" s="108" t="s">
        <v>970</v>
      </c>
      <c r="F4642" s="108" t="s">
        <v>19102</v>
      </c>
      <c r="G4642" s="108" t="s">
        <v>19103</v>
      </c>
      <c r="H4642" s="108" t="s">
        <v>19104</v>
      </c>
    </row>
    <row r="4643" spans="1:8" x14ac:dyDescent="0.3">
      <c r="A4643" s="108" t="s">
        <v>19105</v>
      </c>
      <c r="B4643" s="108" t="s">
        <v>967</v>
      </c>
      <c r="C4643" s="108" t="s">
        <v>19020</v>
      </c>
      <c r="D4643" s="108" t="s">
        <v>969</v>
      </c>
      <c r="E4643" s="108" t="s">
        <v>970</v>
      </c>
      <c r="F4643" s="108" t="s">
        <v>19106</v>
      </c>
      <c r="G4643" s="108" t="s">
        <v>19107</v>
      </c>
      <c r="H4643" s="108" t="s">
        <v>19108</v>
      </c>
    </row>
    <row r="4644" spans="1:8" x14ac:dyDescent="0.3">
      <c r="A4644" s="108" t="s">
        <v>19109</v>
      </c>
      <c r="B4644" s="108" t="s">
        <v>967</v>
      </c>
      <c r="C4644" s="108" t="s">
        <v>19020</v>
      </c>
      <c r="D4644" s="108" t="s">
        <v>969</v>
      </c>
      <c r="E4644" s="108" t="s">
        <v>970</v>
      </c>
      <c r="F4644" s="108" t="s">
        <v>19110</v>
      </c>
      <c r="G4644" s="108" t="s">
        <v>19111</v>
      </c>
      <c r="H4644" s="108" t="s">
        <v>19112</v>
      </c>
    </row>
    <row r="4645" spans="1:8" x14ac:dyDescent="0.3">
      <c r="A4645" s="108" t="s">
        <v>19113</v>
      </c>
      <c r="B4645" s="108" t="s">
        <v>967</v>
      </c>
      <c r="C4645" s="108" t="s">
        <v>19020</v>
      </c>
      <c r="D4645" s="108" t="s">
        <v>969</v>
      </c>
      <c r="E4645" s="108" t="s">
        <v>1123</v>
      </c>
      <c r="F4645" s="108" t="s">
        <v>19114</v>
      </c>
      <c r="G4645" s="108" t="s">
        <v>19115</v>
      </c>
      <c r="H4645" s="108" t="s">
        <v>19116</v>
      </c>
    </row>
    <row r="4646" spans="1:8" x14ac:dyDescent="0.3">
      <c r="A4646" s="108" t="s">
        <v>19117</v>
      </c>
      <c r="B4646" s="108" t="s">
        <v>967</v>
      </c>
      <c r="C4646" s="108" t="s">
        <v>19020</v>
      </c>
      <c r="D4646" s="108" t="s">
        <v>969</v>
      </c>
      <c r="E4646" s="108" t="s">
        <v>970</v>
      </c>
      <c r="F4646" s="108" t="s">
        <v>19118</v>
      </c>
      <c r="G4646" s="108" t="s">
        <v>19119</v>
      </c>
      <c r="H4646" s="108" t="s">
        <v>19120</v>
      </c>
    </row>
    <row r="4647" spans="1:8" x14ac:dyDescent="0.3">
      <c r="A4647" s="108" t="s">
        <v>19121</v>
      </c>
      <c r="B4647" s="108" t="s">
        <v>967</v>
      </c>
      <c r="C4647" s="108" t="s">
        <v>19020</v>
      </c>
      <c r="D4647" s="108" t="s">
        <v>969</v>
      </c>
      <c r="E4647" s="108" t="s">
        <v>970</v>
      </c>
      <c r="F4647" s="108" t="s">
        <v>19122</v>
      </c>
      <c r="G4647" s="108" t="s">
        <v>19123</v>
      </c>
      <c r="H4647" s="108" t="s">
        <v>19124</v>
      </c>
    </row>
    <row r="4648" spans="1:8" x14ac:dyDescent="0.3">
      <c r="A4648" s="108" t="s">
        <v>19125</v>
      </c>
      <c r="B4648" s="108" t="s">
        <v>967</v>
      </c>
      <c r="C4648" s="108" t="s">
        <v>19020</v>
      </c>
      <c r="D4648" s="108" t="s">
        <v>969</v>
      </c>
      <c r="E4648" s="108" t="s">
        <v>970</v>
      </c>
      <c r="F4648" s="108" t="s">
        <v>19126</v>
      </c>
      <c r="G4648" s="108" t="s">
        <v>19127</v>
      </c>
      <c r="H4648" s="108" t="s">
        <v>19128</v>
      </c>
    </row>
    <row r="4649" spans="1:8" x14ac:dyDescent="0.3">
      <c r="A4649" s="108" t="s">
        <v>19129</v>
      </c>
      <c r="B4649" s="108" t="s">
        <v>967</v>
      </c>
      <c r="C4649" s="108" t="s">
        <v>19020</v>
      </c>
      <c r="D4649" s="108" t="s">
        <v>969</v>
      </c>
      <c r="E4649" s="108" t="s">
        <v>970</v>
      </c>
      <c r="F4649" s="108" t="s">
        <v>19130</v>
      </c>
      <c r="G4649" s="108" t="s">
        <v>19131</v>
      </c>
      <c r="H4649" s="108" t="s">
        <v>19132</v>
      </c>
    </row>
    <row r="4650" spans="1:8" x14ac:dyDescent="0.3">
      <c r="A4650" s="108" t="s">
        <v>19133</v>
      </c>
      <c r="B4650" s="108" t="s">
        <v>967</v>
      </c>
      <c r="C4650" s="108" t="s">
        <v>19020</v>
      </c>
      <c r="D4650" s="108" t="s">
        <v>969</v>
      </c>
      <c r="E4650" s="108" t="s">
        <v>970</v>
      </c>
      <c r="F4650" s="108" t="s">
        <v>19134</v>
      </c>
      <c r="G4650" s="108" t="s">
        <v>19135</v>
      </c>
      <c r="H4650" s="108" t="s">
        <v>19136</v>
      </c>
    </row>
    <row r="4651" spans="1:8" x14ac:dyDescent="0.3">
      <c r="A4651" s="108" t="s">
        <v>19137</v>
      </c>
      <c r="B4651" s="108" t="s">
        <v>967</v>
      </c>
      <c r="C4651" s="108" t="s">
        <v>19020</v>
      </c>
      <c r="D4651" s="108" t="s">
        <v>969</v>
      </c>
      <c r="E4651" s="108" t="s">
        <v>2445</v>
      </c>
      <c r="F4651" s="108" t="s">
        <v>19138</v>
      </c>
      <c r="G4651" s="108" t="s">
        <v>19139</v>
      </c>
      <c r="H4651" s="108" t="s">
        <v>19136</v>
      </c>
    </row>
    <row r="4652" spans="1:8" x14ac:dyDescent="0.3">
      <c r="A4652" s="108" t="s">
        <v>19140</v>
      </c>
      <c r="B4652" s="108" t="s">
        <v>967</v>
      </c>
      <c r="C4652" s="108" t="s">
        <v>19020</v>
      </c>
      <c r="D4652" s="108" t="s">
        <v>969</v>
      </c>
      <c r="E4652" s="108" t="s">
        <v>970</v>
      </c>
      <c r="F4652" s="108" t="s">
        <v>19141</v>
      </c>
      <c r="G4652" s="108" t="s">
        <v>19142</v>
      </c>
      <c r="H4652" s="108" t="s">
        <v>19143</v>
      </c>
    </row>
    <row r="4653" spans="1:8" x14ac:dyDescent="0.3">
      <c r="A4653" s="108" t="s">
        <v>19144</v>
      </c>
      <c r="B4653" s="108" t="s">
        <v>967</v>
      </c>
      <c r="C4653" s="108" t="s">
        <v>19020</v>
      </c>
      <c r="D4653" s="108" t="s">
        <v>969</v>
      </c>
      <c r="E4653" s="108" t="s">
        <v>2445</v>
      </c>
      <c r="F4653" s="108" t="s">
        <v>19145</v>
      </c>
      <c r="G4653" s="108" t="s">
        <v>19146</v>
      </c>
      <c r="H4653" s="108" t="s">
        <v>19147</v>
      </c>
    </row>
    <row r="4654" spans="1:8" x14ac:dyDescent="0.3">
      <c r="A4654" s="108" t="s">
        <v>19148</v>
      </c>
      <c r="B4654" s="108" t="s">
        <v>967</v>
      </c>
      <c r="C4654" s="108" t="s">
        <v>19020</v>
      </c>
      <c r="D4654" s="108" t="s">
        <v>969</v>
      </c>
      <c r="E4654" s="108" t="s">
        <v>970</v>
      </c>
      <c r="F4654" s="108" t="s">
        <v>19149</v>
      </c>
      <c r="G4654" s="108" t="s">
        <v>19150</v>
      </c>
      <c r="H4654" s="108" t="s">
        <v>19151</v>
      </c>
    </row>
    <row r="4655" spans="1:8" x14ac:dyDescent="0.3">
      <c r="A4655" s="108" t="s">
        <v>19152</v>
      </c>
      <c r="B4655" s="108" t="s">
        <v>967</v>
      </c>
      <c r="C4655" s="108" t="s">
        <v>19020</v>
      </c>
      <c r="D4655" s="108" t="s">
        <v>969</v>
      </c>
      <c r="E4655" s="108" t="s">
        <v>2445</v>
      </c>
      <c r="F4655" s="108" t="s">
        <v>19153</v>
      </c>
      <c r="G4655" s="108" t="s">
        <v>19154</v>
      </c>
      <c r="H4655" s="108" t="s">
        <v>19155</v>
      </c>
    </row>
    <row r="4656" spans="1:8" x14ac:dyDescent="0.3">
      <c r="A4656" s="108" t="s">
        <v>19080</v>
      </c>
      <c r="B4656" s="108" t="s">
        <v>967</v>
      </c>
      <c r="C4656" s="108" t="s">
        <v>19020</v>
      </c>
      <c r="D4656" s="108" t="s">
        <v>969</v>
      </c>
      <c r="E4656" s="108" t="s">
        <v>970</v>
      </c>
      <c r="F4656" s="108" t="s">
        <v>19156</v>
      </c>
      <c r="G4656" s="108" t="s">
        <v>19115</v>
      </c>
      <c r="H4656" s="108" t="s">
        <v>19116</v>
      </c>
    </row>
    <row r="4657" spans="1:8" x14ac:dyDescent="0.3">
      <c r="A4657" s="108" t="s">
        <v>19157</v>
      </c>
      <c r="B4657" s="108" t="s">
        <v>967</v>
      </c>
      <c r="C4657" s="108" t="s">
        <v>19020</v>
      </c>
      <c r="D4657" s="108" t="s">
        <v>969</v>
      </c>
      <c r="E4657" s="108" t="s">
        <v>970</v>
      </c>
      <c r="F4657" s="108" t="s">
        <v>19158</v>
      </c>
      <c r="G4657" s="108" t="s">
        <v>19159</v>
      </c>
      <c r="H4657" s="108" t="s">
        <v>19160</v>
      </c>
    </row>
    <row r="4658" spans="1:8" x14ac:dyDescent="0.3">
      <c r="A4658" s="108" t="s">
        <v>19161</v>
      </c>
      <c r="B4658" s="108" t="s">
        <v>967</v>
      </c>
      <c r="C4658" s="108" t="s">
        <v>19020</v>
      </c>
      <c r="D4658" s="108" t="s">
        <v>969</v>
      </c>
      <c r="E4658" s="108" t="s">
        <v>970</v>
      </c>
      <c r="F4658" s="108" t="s">
        <v>19162</v>
      </c>
      <c r="G4658" s="108" t="s">
        <v>19163</v>
      </c>
      <c r="H4658" s="108" t="s">
        <v>19164</v>
      </c>
    </row>
    <row r="4659" spans="1:8" x14ac:dyDescent="0.3">
      <c r="A4659" s="108" t="s">
        <v>19165</v>
      </c>
      <c r="B4659" s="108" t="s">
        <v>967</v>
      </c>
      <c r="C4659" s="108" t="s">
        <v>19020</v>
      </c>
      <c r="D4659" s="108" t="s">
        <v>1880</v>
      </c>
      <c r="E4659" s="108" t="s">
        <v>970</v>
      </c>
      <c r="F4659" s="108" t="s">
        <v>19166</v>
      </c>
      <c r="G4659" s="108" t="s">
        <v>19167</v>
      </c>
      <c r="H4659" s="108" t="s">
        <v>19168</v>
      </c>
    </row>
    <row r="4660" spans="1:8" x14ac:dyDescent="0.3">
      <c r="A4660" s="108" t="s">
        <v>19169</v>
      </c>
      <c r="B4660" s="108" t="s">
        <v>967</v>
      </c>
      <c r="C4660" s="108" t="s">
        <v>19020</v>
      </c>
      <c r="D4660" s="108" t="s">
        <v>1880</v>
      </c>
      <c r="E4660" s="108" t="s">
        <v>970</v>
      </c>
      <c r="F4660" s="108" t="s">
        <v>19170</v>
      </c>
      <c r="G4660" s="108" t="s">
        <v>19171</v>
      </c>
      <c r="H4660" s="108" t="s">
        <v>19132</v>
      </c>
    </row>
    <row r="4661" spans="1:8" x14ac:dyDescent="0.3">
      <c r="A4661" s="108" t="s">
        <v>19172</v>
      </c>
      <c r="B4661" s="108" t="s">
        <v>967</v>
      </c>
      <c r="C4661" s="108" t="s">
        <v>19020</v>
      </c>
      <c r="D4661" s="108" t="s">
        <v>1880</v>
      </c>
      <c r="E4661" s="108" t="s">
        <v>970</v>
      </c>
      <c r="F4661" s="108" t="s">
        <v>19173</v>
      </c>
      <c r="G4661" s="108" t="s">
        <v>19174</v>
      </c>
      <c r="H4661" s="108" t="s">
        <v>19175</v>
      </c>
    </row>
    <row r="4662" spans="1:8" x14ac:dyDescent="0.3">
      <c r="A4662" s="108" t="s">
        <v>19176</v>
      </c>
      <c r="B4662" s="108" t="s">
        <v>967</v>
      </c>
      <c r="C4662" s="108" t="s">
        <v>19020</v>
      </c>
      <c r="D4662" s="108" t="s">
        <v>1880</v>
      </c>
      <c r="E4662" s="108" t="s">
        <v>970</v>
      </c>
      <c r="F4662" s="108" t="s">
        <v>19177</v>
      </c>
      <c r="G4662" s="108" t="s">
        <v>19178</v>
      </c>
      <c r="H4662" s="108" t="s">
        <v>19179</v>
      </c>
    </row>
    <row r="4663" spans="1:8" x14ac:dyDescent="0.3">
      <c r="A4663" s="108" t="s">
        <v>19180</v>
      </c>
      <c r="B4663" s="108" t="s">
        <v>967</v>
      </c>
      <c r="C4663" s="108" t="s">
        <v>19020</v>
      </c>
      <c r="D4663" s="108" t="s">
        <v>1880</v>
      </c>
      <c r="E4663" s="108" t="s">
        <v>970</v>
      </c>
      <c r="F4663" s="108" t="s">
        <v>19181</v>
      </c>
      <c r="G4663" s="108" t="s">
        <v>19182</v>
      </c>
      <c r="H4663" s="108" t="s">
        <v>19183</v>
      </c>
    </row>
    <row r="4664" spans="1:8" x14ac:dyDescent="0.3">
      <c r="A4664" s="108" t="s">
        <v>19184</v>
      </c>
      <c r="B4664" s="108" t="s">
        <v>967</v>
      </c>
      <c r="C4664" s="108" t="s">
        <v>19020</v>
      </c>
      <c r="D4664" s="108" t="s">
        <v>1880</v>
      </c>
      <c r="E4664" s="108" t="s">
        <v>970</v>
      </c>
      <c r="F4664" s="108" t="s">
        <v>19185</v>
      </c>
      <c r="G4664" s="108" t="s">
        <v>19186</v>
      </c>
      <c r="H4664" s="108" t="s">
        <v>19187</v>
      </c>
    </row>
    <row r="4665" spans="1:8" x14ac:dyDescent="0.3">
      <c r="A4665" s="108" t="s">
        <v>19188</v>
      </c>
      <c r="B4665" s="108" t="s">
        <v>967</v>
      </c>
      <c r="C4665" s="108" t="s">
        <v>19020</v>
      </c>
      <c r="D4665" s="108" t="s">
        <v>1880</v>
      </c>
      <c r="E4665" s="108" t="s">
        <v>970</v>
      </c>
      <c r="F4665" s="108" t="s">
        <v>19189</v>
      </c>
      <c r="G4665" s="108" t="s">
        <v>19190</v>
      </c>
      <c r="H4665" s="108" t="s">
        <v>19191</v>
      </c>
    </row>
    <row r="4666" spans="1:8" x14ac:dyDescent="0.3">
      <c r="A4666" s="108" t="s">
        <v>19192</v>
      </c>
      <c r="B4666" s="108" t="s">
        <v>967</v>
      </c>
      <c r="C4666" s="108" t="s">
        <v>19020</v>
      </c>
      <c r="D4666" s="108" t="s">
        <v>1880</v>
      </c>
      <c r="E4666" s="108" t="s">
        <v>970</v>
      </c>
      <c r="F4666" s="108" t="s">
        <v>19193</v>
      </c>
      <c r="G4666" s="108" t="s">
        <v>19194</v>
      </c>
      <c r="H4666" s="108" t="s">
        <v>19195</v>
      </c>
    </row>
    <row r="4667" spans="1:8" x14ac:dyDescent="0.3">
      <c r="A4667" s="108" t="s">
        <v>19196</v>
      </c>
      <c r="B4667" s="108" t="s">
        <v>967</v>
      </c>
      <c r="C4667" s="108" t="s">
        <v>19020</v>
      </c>
      <c r="D4667" s="108" t="s">
        <v>1880</v>
      </c>
      <c r="E4667" s="108" t="s">
        <v>970</v>
      </c>
      <c r="F4667" s="108" t="s">
        <v>19197</v>
      </c>
      <c r="G4667" s="108" t="s">
        <v>19198</v>
      </c>
      <c r="H4667" s="108" t="s">
        <v>19199</v>
      </c>
    </row>
    <row r="4668" spans="1:8" x14ac:dyDescent="0.3">
      <c r="A4668" s="108" t="s">
        <v>19200</v>
      </c>
      <c r="B4668" s="108" t="s">
        <v>967</v>
      </c>
      <c r="C4668" s="108" t="s">
        <v>19201</v>
      </c>
      <c r="D4668" s="108" t="s">
        <v>969</v>
      </c>
      <c r="E4668" s="108" t="s">
        <v>970</v>
      </c>
      <c r="F4668" s="108" t="s">
        <v>19202</v>
      </c>
      <c r="G4668" s="108" t="s">
        <v>19203</v>
      </c>
      <c r="H4668" s="108" t="s">
        <v>19204</v>
      </c>
    </row>
    <row r="4669" spans="1:8" x14ac:dyDescent="0.3">
      <c r="A4669" s="108" t="s">
        <v>19205</v>
      </c>
      <c r="B4669" s="108" t="s">
        <v>967</v>
      </c>
      <c r="C4669" s="108" t="s">
        <v>19201</v>
      </c>
      <c r="D4669" s="108" t="s">
        <v>969</v>
      </c>
      <c r="E4669" s="108" t="s">
        <v>970</v>
      </c>
      <c r="F4669" s="108" t="s">
        <v>19206</v>
      </c>
      <c r="G4669" s="108" t="s">
        <v>19207</v>
      </c>
      <c r="H4669" s="108" t="s">
        <v>19208</v>
      </c>
    </row>
    <row r="4670" spans="1:8" x14ac:dyDescent="0.3">
      <c r="A4670" s="108" t="s">
        <v>19209</v>
      </c>
      <c r="B4670" s="108" t="s">
        <v>967</v>
      </c>
      <c r="C4670" s="108" t="s">
        <v>19201</v>
      </c>
      <c r="D4670" s="108" t="s">
        <v>969</v>
      </c>
      <c r="E4670" s="108" t="s">
        <v>970</v>
      </c>
      <c r="F4670" s="108" t="s">
        <v>19210</v>
      </c>
      <c r="G4670" s="108" t="s">
        <v>19211</v>
      </c>
      <c r="H4670" s="108" t="s">
        <v>19212</v>
      </c>
    </row>
    <row r="4671" spans="1:8" x14ac:dyDescent="0.3">
      <c r="A4671" s="108" t="s">
        <v>19213</v>
      </c>
      <c r="B4671" s="108" t="s">
        <v>967</v>
      </c>
      <c r="C4671" s="108" t="s">
        <v>19201</v>
      </c>
      <c r="D4671" s="108" t="s">
        <v>969</v>
      </c>
      <c r="E4671" s="108" t="s">
        <v>970</v>
      </c>
      <c r="F4671" s="108" t="s">
        <v>19214</v>
      </c>
      <c r="G4671" s="108" t="s">
        <v>19215</v>
      </c>
      <c r="H4671" s="108" t="s">
        <v>19216</v>
      </c>
    </row>
    <row r="4672" spans="1:8" x14ac:dyDescent="0.3">
      <c r="A4672" s="108" t="s">
        <v>19217</v>
      </c>
      <c r="B4672" s="108" t="s">
        <v>967</v>
      </c>
      <c r="C4672" s="108" t="s">
        <v>19201</v>
      </c>
      <c r="D4672" s="108" t="s">
        <v>969</v>
      </c>
      <c r="E4672" s="108" t="s">
        <v>970</v>
      </c>
      <c r="F4672" s="108" t="s">
        <v>19218</v>
      </c>
      <c r="G4672" s="108" t="s">
        <v>19219</v>
      </c>
      <c r="H4672" s="108" t="s">
        <v>19220</v>
      </c>
    </row>
    <row r="4673" spans="1:8" x14ac:dyDescent="0.3">
      <c r="A4673" s="108" t="s">
        <v>19221</v>
      </c>
      <c r="B4673" s="108" t="s">
        <v>967</v>
      </c>
      <c r="C4673" s="108" t="s">
        <v>19201</v>
      </c>
      <c r="D4673" s="108" t="s">
        <v>969</v>
      </c>
      <c r="E4673" s="108" t="s">
        <v>970</v>
      </c>
      <c r="F4673" s="108" t="s">
        <v>19222</v>
      </c>
      <c r="G4673" s="108" t="s">
        <v>19223</v>
      </c>
      <c r="H4673" s="108" t="s">
        <v>19224</v>
      </c>
    </row>
    <row r="4674" spans="1:8" x14ac:dyDescent="0.3">
      <c r="A4674" s="108" t="s">
        <v>19225</v>
      </c>
      <c r="B4674" s="108" t="s">
        <v>967</v>
      </c>
      <c r="C4674" s="108" t="s">
        <v>19201</v>
      </c>
      <c r="D4674" s="108" t="s">
        <v>969</v>
      </c>
      <c r="E4674" s="108" t="s">
        <v>970</v>
      </c>
      <c r="F4674" s="108" t="s">
        <v>19226</v>
      </c>
      <c r="G4674" s="108" t="s">
        <v>19227</v>
      </c>
      <c r="H4674" s="108" t="s">
        <v>19228</v>
      </c>
    </row>
    <row r="4675" spans="1:8" x14ac:dyDescent="0.3">
      <c r="A4675" s="108" t="s">
        <v>19229</v>
      </c>
      <c r="B4675" s="108" t="s">
        <v>967</v>
      </c>
      <c r="C4675" s="108" t="s">
        <v>19201</v>
      </c>
      <c r="D4675" s="108" t="s">
        <v>969</v>
      </c>
      <c r="E4675" s="108" t="s">
        <v>970</v>
      </c>
      <c r="F4675" s="108" t="s">
        <v>19230</v>
      </c>
      <c r="G4675" s="108" t="s">
        <v>19231</v>
      </c>
      <c r="H4675" s="108" t="s">
        <v>19232</v>
      </c>
    </row>
    <row r="4676" spans="1:8" x14ac:dyDescent="0.3">
      <c r="A4676" s="108" t="s">
        <v>19233</v>
      </c>
      <c r="B4676" s="108" t="s">
        <v>967</v>
      </c>
      <c r="C4676" s="108" t="s">
        <v>19201</v>
      </c>
      <c r="D4676" s="108" t="s">
        <v>969</v>
      </c>
      <c r="E4676" s="108" t="s">
        <v>970</v>
      </c>
      <c r="F4676" s="108" t="s">
        <v>19234</v>
      </c>
      <c r="G4676" s="108" t="s">
        <v>19235</v>
      </c>
      <c r="H4676" s="108" t="s">
        <v>19236</v>
      </c>
    </row>
    <row r="4677" spans="1:8" x14ac:dyDescent="0.3">
      <c r="A4677" s="108" t="s">
        <v>19237</v>
      </c>
      <c r="B4677" s="108" t="s">
        <v>967</v>
      </c>
      <c r="C4677" s="108" t="s">
        <v>19201</v>
      </c>
      <c r="D4677" s="108" t="s">
        <v>969</v>
      </c>
      <c r="E4677" s="108" t="s">
        <v>970</v>
      </c>
      <c r="F4677" s="108" t="s">
        <v>19238</v>
      </c>
      <c r="G4677" s="108" t="s">
        <v>19239</v>
      </c>
      <c r="H4677" s="108" t="s">
        <v>19240</v>
      </c>
    </row>
    <row r="4678" spans="1:8" x14ac:dyDescent="0.3">
      <c r="A4678" s="108" t="s">
        <v>19241</v>
      </c>
      <c r="B4678" s="108" t="s">
        <v>967</v>
      </c>
      <c r="C4678" s="108" t="s">
        <v>19201</v>
      </c>
      <c r="D4678" s="108" t="s">
        <v>969</v>
      </c>
      <c r="E4678" s="108" t="s">
        <v>970</v>
      </c>
      <c r="F4678" s="108" t="s">
        <v>19242</v>
      </c>
      <c r="G4678" s="108" t="s">
        <v>19243</v>
      </c>
      <c r="H4678" s="108" t="s">
        <v>19244</v>
      </c>
    </row>
    <row r="4679" spans="1:8" x14ac:dyDescent="0.3">
      <c r="A4679" s="108" t="s">
        <v>19245</v>
      </c>
      <c r="B4679" s="108" t="s">
        <v>967</v>
      </c>
      <c r="C4679" s="108" t="s">
        <v>19201</v>
      </c>
      <c r="D4679" s="108" t="s">
        <v>969</v>
      </c>
      <c r="E4679" s="108" t="s">
        <v>970</v>
      </c>
      <c r="F4679" s="108" t="s">
        <v>19246</v>
      </c>
      <c r="G4679" s="108" t="s">
        <v>19247</v>
      </c>
      <c r="H4679" s="108" t="s">
        <v>19248</v>
      </c>
    </row>
    <row r="4680" spans="1:8" x14ac:dyDescent="0.3">
      <c r="A4680" s="108" t="s">
        <v>19249</v>
      </c>
      <c r="B4680" s="108" t="s">
        <v>967</v>
      </c>
      <c r="C4680" s="108" t="s">
        <v>19201</v>
      </c>
      <c r="D4680" s="108" t="s">
        <v>969</v>
      </c>
      <c r="E4680" s="108" t="s">
        <v>970</v>
      </c>
      <c r="F4680" s="108" t="s">
        <v>19250</v>
      </c>
      <c r="G4680" s="108" t="s">
        <v>19251</v>
      </c>
      <c r="H4680" s="108" t="s">
        <v>19252</v>
      </c>
    </row>
    <row r="4681" spans="1:8" x14ac:dyDescent="0.3">
      <c r="A4681" s="108" t="s">
        <v>19253</v>
      </c>
      <c r="B4681" s="108" t="s">
        <v>967</v>
      </c>
      <c r="C4681" s="108" t="s">
        <v>19201</v>
      </c>
      <c r="D4681" s="108" t="s">
        <v>969</v>
      </c>
      <c r="E4681" s="108" t="s">
        <v>970</v>
      </c>
      <c r="F4681" s="108" t="s">
        <v>19254</v>
      </c>
      <c r="G4681" s="108" t="s">
        <v>19255</v>
      </c>
      <c r="H4681" s="108" t="s">
        <v>19256</v>
      </c>
    </row>
    <row r="4682" spans="1:8" x14ac:dyDescent="0.3">
      <c r="A4682" s="108" t="s">
        <v>19257</v>
      </c>
      <c r="B4682" s="108" t="s">
        <v>967</v>
      </c>
      <c r="C4682" s="108" t="s">
        <v>19201</v>
      </c>
      <c r="D4682" s="108" t="s">
        <v>969</v>
      </c>
      <c r="E4682" s="108" t="s">
        <v>970</v>
      </c>
      <c r="F4682" s="108" t="s">
        <v>19258</v>
      </c>
      <c r="G4682" s="108" t="s">
        <v>19259</v>
      </c>
      <c r="H4682" s="108" t="s">
        <v>19260</v>
      </c>
    </row>
    <row r="4683" spans="1:8" x14ac:dyDescent="0.3">
      <c r="A4683" s="108" t="s">
        <v>19261</v>
      </c>
      <c r="B4683" s="108" t="s">
        <v>967</v>
      </c>
      <c r="C4683" s="108" t="s">
        <v>19201</v>
      </c>
      <c r="D4683" s="108" t="s">
        <v>969</v>
      </c>
      <c r="E4683" s="108" t="s">
        <v>970</v>
      </c>
      <c r="F4683" s="108" t="s">
        <v>19262</v>
      </c>
      <c r="G4683" s="108" t="s">
        <v>19263</v>
      </c>
      <c r="H4683" s="108" t="s">
        <v>19264</v>
      </c>
    </row>
    <row r="4684" spans="1:8" x14ac:dyDescent="0.3">
      <c r="A4684" s="108" t="s">
        <v>19265</v>
      </c>
      <c r="B4684" s="108" t="s">
        <v>967</v>
      </c>
      <c r="C4684" s="108" t="s">
        <v>19201</v>
      </c>
      <c r="D4684" s="108" t="s">
        <v>969</v>
      </c>
      <c r="E4684" s="108" t="s">
        <v>970</v>
      </c>
      <c r="F4684" s="108" t="s">
        <v>19266</v>
      </c>
      <c r="G4684" s="108" t="s">
        <v>19267</v>
      </c>
      <c r="H4684" s="108" t="s">
        <v>19268</v>
      </c>
    </row>
    <row r="4685" spans="1:8" x14ac:dyDescent="0.3">
      <c r="A4685" s="108" t="s">
        <v>19269</v>
      </c>
      <c r="B4685" s="108" t="s">
        <v>967</v>
      </c>
      <c r="C4685" s="108" t="s">
        <v>19201</v>
      </c>
      <c r="D4685" s="108" t="s">
        <v>969</v>
      </c>
      <c r="E4685" s="108" t="s">
        <v>970</v>
      </c>
      <c r="F4685" s="108" t="s">
        <v>19270</v>
      </c>
      <c r="G4685" s="108" t="s">
        <v>19271</v>
      </c>
      <c r="H4685" s="108" t="s">
        <v>19272</v>
      </c>
    </row>
    <row r="4686" spans="1:8" x14ac:dyDescent="0.3">
      <c r="A4686" s="108" t="s">
        <v>19273</v>
      </c>
      <c r="B4686" s="108" t="s">
        <v>967</v>
      </c>
      <c r="C4686" s="108" t="s">
        <v>19201</v>
      </c>
      <c r="D4686" s="108" t="s">
        <v>969</v>
      </c>
      <c r="E4686" s="108" t="s">
        <v>970</v>
      </c>
      <c r="F4686" s="108" t="s">
        <v>19274</v>
      </c>
      <c r="G4686" s="108" t="s">
        <v>19275</v>
      </c>
      <c r="H4686" s="108" t="s">
        <v>19276</v>
      </c>
    </row>
    <row r="4687" spans="1:8" x14ac:dyDescent="0.3">
      <c r="A4687" s="108" t="s">
        <v>19277</v>
      </c>
      <c r="B4687" s="108" t="s">
        <v>967</v>
      </c>
      <c r="C4687" s="108" t="s">
        <v>19201</v>
      </c>
      <c r="D4687" s="108" t="s">
        <v>969</v>
      </c>
      <c r="E4687" s="108" t="s">
        <v>970</v>
      </c>
      <c r="F4687" s="108" t="s">
        <v>19278</v>
      </c>
      <c r="G4687" s="108" t="s">
        <v>19279</v>
      </c>
      <c r="H4687" s="108" t="s">
        <v>19280</v>
      </c>
    </row>
    <row r="4688" spans="1:8" x14ac:dyDescent="0.3">
      <c r="A4688" s="108" t="s">
        <v>19281</v>
      </c>
      <c r="B4688" s="108" t="s">
        <v>967</v>
      </c>
      <c r="C4688" s="108" t="s">
        <v>19201</v>
      </c>
      <c r="D4688" s="108" t="s">
        <v>969</v>
      </c>
      <c r="E4688" s="108" t="s">
        <v>970</v>
      </c>
      <c r="F4688" s="108" t="s">
        <v>19282</v>
      </c>
      <c r="G4688" s="108" t="s">
        <v>19283</v>
      </c>
      <c r="H4688" s="108" t="s">
        <v>19284</v>
      </c>
    </row>
    <row r="4689" spans="1:8" x14ac:dyDescent="0.3">
      <c r="A4689" s="108" t="s">
        <v>19285</v>
      </c>
      <c r="B4689" s="108" t="s">
        <v>967</v>
      </c>
      <c r="C4689" s="108" t="s">
        <v>19201</v>
      </c>
      <c r="D4689" s="108" t="s">
        <v>969</v>
      </c>
      <c r="E4689" s="108" t="s">
        <v>970</v>
      </c>
      <c r="F4689" s="108" t="s">
        <v>19286</v>
      </c>
      <c r="G4689" s="108" t="s">
        <v>19287</v>
      </c>
      <c r="H4689" s="108" t="s">
        <v>19288</v>
      </c>
    </row>
    <row r="4690" spans="1:8" x14ac:dyDescent="0.3">
      <c r="A4690" s="108" t="s">
        <v>19289</v>
      </c>
      <c r="B4690" s="108" t="s">
        <v>967</v>
      </c>
      <c r="C4690" s="108" t="s">
        <v>19201</v>
      </c>
      <c r="D4690" s="108" t="s">
        <v>969</v>
      </c>
      <c r="E4690" s="108" t="s">
        <v>970</v>
      </c>
      <c r="F4690" s="108" t="s">
        <v>19290</v>
      </c>
      <c r="G4690" s="108" t="s">
        <v>19291</v>
      </c>
      <c r="H4690" s="108" t="s">
        <v>19292</v>
      </c>
    </row>
    <row r="4691" spans="1:8" x14ac:dyDescent="0.3">
      <c r="A4691" s="108" t="s">
        <v>19293</v>
      </c>
      <c r="B4691" s="108" t="s">
        <v>967</v>
      </c>
      <c r="C4691" s="108" t="s">
        <v>19201</v>
      </c>
      <c r="D4691" s="108" t="s">
        <v>969</v>
      </c>
      <c r="E4691" s="108" t="s">
        <v>970</v>
      </c>
      <c r="F4691" s="108" t="s">
        <v>19294</v>
      </c>
      <c r="G4691" s="108" t="s">
        <v>19295</v>
      </c>
      <c r="H4691" s="108" t="s">
        <v>19296</v>
      </c>
    </row>
    <row r="4692" spans="1:8" x14ac:dyDescent="0.3">
      <c r="A4692" s="108" t="s">
        <v>19297</v>
      </c>
      <c r="B4692" s="108" t="s">
        <v>967</v>
      </c>
      <c r="C4692" s="108" t="s">
        <v>19201</v>
      </c>
      <c r="D4692" s="108" t="s">
        <v>969</v>
      </c>
      <c r="E4692" s="108" t="s">
        <v>970</v>
      </c>
      <c r="F4692" s="108" t="s">
        <v>19298</v>
      </c>
      <c r="G4692" s="108" t="s">
        <v>19299</v>
      </c>
      <c r="H4692" s="108" t="s">
        <v>19300</v>
      </c>
    </row>
    <row r="4693" spans="1:8" x14ac:dyDescent="0.3">
      <c r="A4693" s="108" t="s">
        <v>19301</v>
      </c>
      <c r="B4693" s="108" t="s">
        <v>967</v>
      </c>
      <c r="C4693" s="108" t="s">
        <v>19201</v>
      </c>
      <c r="D4693" s="108" t="s">
        <v>969</v>
      </c>
      <c r="E4693" s="108" t="s">
        <v>970</v>
      </c>
      <c r="F4693" s="108" t="s">
        <v>19302</v>
      </c>
      <c r="G4693" s="108" t="s">
        <v>19303</v>
      </c>
      <c r="H4693" s="108" t="s">
        <v>19304</v>
      </c>
    </row>
    <row r="4694" spans="1:8" x14ac:dyDescent="0.3">
      <c r="A4694" s="108" t="s">
        <v>19305</v>
      </c>
      <c r="B4694" s="108" t="s">
        <v>967</v>
      </c>
      <c r="C4694" s="108" t="s">
        <v>19201</v>
      </c>
      <c r="D4694" s="108" t="s">
        <v>969</v>
      </c>
      <c r="E4694" s="108" t="s">
        <v>970</v>
      </c>
      <c r="F4694" s="108" t="s">
        <v>19306</v>
      </c>
      <c r="G4694" s="108" t="s">
        <v>19307</v>
      </c>
      <c r="H4694" s="108" t="s">
        <v>19308</v>
      </c>
    </row>
    <row r="4695" spans="1:8" x14ac:dyDescent="0.3">
      <c r="A4695" s="108" t="s">
        <v>19309</v>
      </c>
      <c r="B4695" s="108" t="s">
        <v>967</v>
      </c>
      <c r="C4695" s="108" t="s">
        <v>19201</v>
      </c>
      <c r="D4695" s="108" t="s">
        <v>969</v>
      </c>
      <c r="E4695" s="108" t="s">
        <v>970</v>
      </c>
      <c r="F4695" s="108" t="s">
        <v>19310</v>
      </c>
      <c r="G4695" s="108" t="s">
        <v>19311</v>
      </c>
      <c r="H4695" s="108" t="s">
        <v>19312</v>
      </c>
    </row>
    <row r="4696" spans="1:8" x14ac:dyDescent="0.3">
      <c r="A4696" s="108" t="s">
        <v>19313</v>
      </c>
      <c r="B4696" s="108" t="s">
        <v>967</v>
      </c>
      <c r="C4696" s="108" t="s">
        <v>19201</v>
      </c>
      <c r="D4696" s="108" t="s">
        <v>969</v>
      </c>
      <c r="E4696" s="108" t="s">
        <v>970</v>
      </c>
      <c r="F4696" s="108" t="s">
        <v>19314</v>
      </c>
      <c r="G4696" s="108" t="s">
        <v>19315</v>
      </c>
      <c r="H4696" s="108" t="s">
        <v>19316</v>
      </c>
    </row>
    <row r="4697" spans="1:8" x14ac:dyDescent="0.3">
      <c r="A4697" s="108" t="s">
        <v>19317</v>
      </c>
      <c r="B4697" s="108" t="s">
        <v>967</v>
      </c>
      <c r="C4697" s="108" t="s">
        <v>19201</v>
      </c>
      <c r="D4697" s="108" t="s">
        <v>969</v>
      </c>
      <c r="E4697" s="108" t="s">
        <v>970</v>
      </c>
      <c r="F4697" s="108" t="s">
        <v>19318</v>
      </c>
      <c r="G4697" s="108" t="s">
        <v>19319</v>
      </c>
      <c r="H4697" s="108" t="s">
        <v>19320</v>
      </c>
    </row>
    <row r="4698" spans="1:8" x14ac:dyDescent="0.3">
      <c r="A4698" s="108" t="s">
        <v>19321</v>
      </c>
      <c r="B4698" s="108" t="s">
        <v>967</v>
      </c>
      <c r="C4698" s="108" t="s">
        <v>19201</v>
      </c>
      <c r="D4698" s="108" t="s">
        <v>969</v>
      </c>
      <c r="E4698" s="108" t="s">
        <v>970</v>
      </c>
      <c r="F4698" s="108" t="s">
        <v>19322</v>
      </c>
      <c r="G4698" s="108" t="s">
        <v>19323</v>
      </c>
      <c r="H4698" s="108" t="s">
        <v>19324</v>
      </c>
    </row>
    <row r="4699" spans="1:8" x14ac:dyDescent="0.3">
      <c r="A4699" s="108" t="s">
        <v>19325</v>
      </c>
      <c r="B4699" s="108" t="s">
        <v>967</v>
      </c>
      <c r="C4699" s="108" t="s">
        <v>19201</v>
      </c>
      <c r="D4699" s="108" t="s">
        <v>969</v>
      </c>
      <c r="E4699" s="108" t="s">
        <v>970</v>
      </c>
      <c r="F4699" s="108" t="s">
        <v>19326</v>
      </c>
      <c r="G4699" s="108" t="s">
        <v>19327</v>
      </c>
      <c r="H4699" s="108" t="s">
        <v>19328</v>
      </c>
    </row>
    <row r="4700" spans="1:8" x14ac:dyDescent="0.3">
      <c r="A4700" s="108" t="s">
        <v>19329</v>
      </c>
      <c r="B4700" s="108" t="s">
        <v>967</v>
      </c>
      <c r="C4700" s="108" t="s">
        <v>19201</v>
      </c>
      <c r="D4700" s="108" t="s">
        <v>969</v>
      </c>
      <c r="E4700" s="108" t="s">
        <v>970</v>
      </c>
      <c r="F4700" s="108" t="s">
        <v>19330</v>
      </c>
      <c r="G4700" s="108" t="s">
        <v>19331</v>
      </c>
      <c r="H4700" s="108" t="s">
        <v>19236</v>
      </c>
    </row>
    <row r="4701" spans="1:8" x14ac:dyDescent="0.3">
      <c r="A4701" s="108" t="s">
        <v>19332</v>
      </c>
      <c r="B4701" s="108" t="s">
        <v>967</v>
      </c>
      <c r="C4701" s="108" t="s">
        <v>19201</v>
      </c>
      <c r="D4701" s="108" t="s">
        <v>969</v>
      </c>
      <c r="E4701" s="108" t="s">
        <v>970</v>
      </c>
      <c r="F4701" s="108" t="s">
        <v>19333</v>
      </c>
      <c r="G4701" s="108" t="s">
        <v>19334</v>
      </c>
      <c r="H4701" s="108" t="s">
        <v>19335</v>
      </c>
    </row>
    <row r="4702" spans="1:8" x14ac:dyDescent="0.3">
      <c r="A4702" s="108" t="s">
        <v>19336</v>
      </c>
      <c r="B4702" s="108" t="s">
        <v>967</v>
      </c>
      <c r="C4702" s="108" t="s">
        <v>19201</v>
      </c>
      <c r="D4702" s="108" t="s">
        <v>969</v>
      </c>
      <c r="E4702" s="108" t="s">
        <v>970</v>
      </c>
      <c r="F4702" s="108" t="s">
        <v>19337</v>
      </c>
      <c r="G4702" s="108" t="s">
        <v>19338</v>
      </c>
      <c r="H4702" s="108" t="s">
        <v>19339</v>
      </c>
    </row>
    <row r="4703" spans="1:8" x14ac:dyDescent="0.3">
      <c r="A4703" s="108" t="s">
        <v>19340</v>
      </c>
      <c r="B4703" s="108" t="s">
        <v>967</v>
      </c>
      <c r="C4703" s="108" t="s">
        <v>19201</v>
      </c>
      <c r="D4703" s="108" t="s">
        <v>969</v>
      </c>
      <c r="E4703" s="108" t="s">
        <v>970</v>
      </c>
      <c r="F4703" s="108" t="s">
        <v>19341</v>
      </c>
      <c r="G4703" s="108" t="s">
        <v>19342</v>
      </c>
      <c r="H4703" s="108" t="s">
        <v>19343</v>
      </c>
    </row>
    <row r="4704" spans="1:8" x14ac:dyDescent="0.3">
      <c r="A4704" s="108" t="s">
        <v>19344</v>
      </c>
      <c r="B4704" s="108" t="s">
        <v>967</v>
      </c>
      <c r="C4704" s="108" t="s">
        <v>19201</v>
      </c>
      <c r="D4704" s="108" t="s">
        <v>969</v>
      </c>
      <c r="E4704" s="108" t="s">
        <v>970</v>
      </c>
      <c r="F4704" s="108" t="s">
        <v>19345</v>
      </c>
      <c r="G4704" s="108" t="s">
        <v>19346</v>
      </c>
      <c r="H4704" s="108" t="s">
        <v>19347</v>
      </c>
    </row>
    <row r="4705" spans="1:8" x14ac:dyDescent="0.3">
      <c r="A4705" s="108" t="s">
        <v>19348</v>
      </c>
      <c r="B4705" s="108" t="s">
        <v>967</v>
      </c>
      <c r="C4705" s="108" t="s">
        <v>19201</v>
      </c>
      <c r="D4705" s="108" t="s">
        <v>969</v>
      </c>
      <c r="E4705" s="108" t="s">
        <v>970</v>
      </c>
      <c r="F4705" s="108" t="s">
        <v>19349</v>
      </c>
      <c r="G4705" s="108" t="s">
        <v>19350</v>
      </c>
      <c r="H4705" s="108" t="s">
        <v>19351</v>
      </c>
    </row>
    <row r="4706" spans="1:8" x14ac:dyDescent="0.3">
      <c r="A4706" s="108" t="s">
        <v>19352</v>
      </c>
      <c r="B4706" s="108" t="s">
        <v>967</v>
      </c>
      <c r="C4706" s="108" t="s">
        <v>19201</v>
      </c>
      <c r="D4706" s="108" t="s">
        <v>969</v>
      </c>
      <c r="E4706" s="108" t="s">
        <v>970</v>
      </c>
      <c r="F4706" s="108" t="s">
        <v>19353</v>
      </c>
      <c r="G4706" s="108" t="s">
        <v>19354</v>
      </c>
      <c r="H4706" s="108" t="s">
        <v>19355</v>
      </c>
    </row>
    <row r="4707" spans="1:8" x14ac:dyDescent="0.3">
      <c r="A4707" s="108" t="s">
        <v>19356</v>
      </c>
      <c r="B4707" s="108" t="s">
        <v>967</v>
      </c>
      <c r="C4707" s="108" t="s">
        <v>19201</v>
      </c>
      <c r="D4707" s="108" t="s">
        <v>969</v>
      </c>
      <c r="E4707" s="108" t="s">
        <v>970</v>
      </c>
      <c r="F4707" s="108" t="s">
        <v>19357</v>
      </c>
      <c r="G4707" s="108" t="s">
        <v>19358</v>
      </c>
      <c r="H4707" s="108" t="s">
        <v>19359</v>
      </c>
    </row>
    <row r="4708" spans="1:8" x14ac:dyDescent="0.3">
      <c r="A4708" s="108" t="s">
        <v>19360</v>
      </c>
      <c r="B4708" s="108" t="s">
        <v>967</v>
      </c>
      <c r="C4708" s="108" t="s">
        <v>19201</v>
      </c>
      <c r="D4708" s="108" t="s">
        <v>969</v>
      </c>
      <c r="E4708" s="108" t="s">
        <v>970</v>
      </c>
      <c r="F4708" s="108" t="s">
        <v>19361</v>
      </c>
      <c r="G4708" s="108" t="s">
        <v>19362</v>
      </c>
      <c r="H4708" s="108" t="s">
        <v>19363</v>
      </c>
    </row>
    <row r="4709" spans="1:8" x14ac:dyDescent="0.3">
      <c r="A4709" s="108" t="s">
        <v>19364</v>
      </c>
      <c r="B4709" s="108" t="s">
        <v>967</v>
      </c>
      <c r="C4709" s="108" t="s">
        <v>19201</v>
      </c>
      <c r="D4709" s="108" t="s">
        <v>969</v>
      </c>
      <c r="E4709" s="108" t="s">
        <v>970</v>
      </c>
      <c r="F4709" s="108" t="s">
        <v>19365</v>
      </c>
      <c r="G4709" s="108" t="s">
        <v>19366</v>
      </c>
      <c r="H4709" s="108" t="s">
        <v>19367</v>
      </c>
    </row>
    <row r="4710" spans="1:8" x14ac:dyDescent="0.3">
      <c r="A4710" s="108" t="s">
        <v>19368</v>
      </c>
      <c r="B4710" s="108" t="s">
        <v>967</v>
      </c>
      <c r="C4710" s="108" t="s">
        <v>19201</v>
      </c>
      <c r="D4710" s="108" t="s">
        <v>969</v>
      </c>
      <c r="E4710" s="108" t="s">
        <v>970</v>
      </c>
      <c r="F4710" s="108" t="s">
        <v>19369</v>
      </c>
      <c r="G4710" s="108" t="s">
        <v>19370</v>
      </c>
      <c r="H4710" s="108" t="s">
        <v>19371</v>
      </c>
    </row>
    <row r="4711" spans="1:8" x14ac:dyDescent="0.3">
      <c r="A4711" s="108" t="s">
        <v>19372</v>
      </c>
      <c r="B4711" s="108" t="s">
        <v>967</v>
      </c>
      <c r="C4711" s="108" t="s">
        <v>19201</v>
      </c>
      <c r="D4711" s="108" t="s">
        <v>969</v>
      </c>
      <c r="E4711" s="108" t="s">
        <v>970</v>
      </c>
      <c r="F4711" s="108" t="s">
        <v>19373</v>
      </c>
      <c r="G4711" s="108" t="s">
        <v>19374</v>
      </c>
      <c r="H4711" s="108" t="s">
        <v>19228</v>
      </c>
    </row>
    <row r="4712" spans="1:8" x14ac:dyDescent="0.3">
      <c r="A4712" s="108" t="s">
        <v>19375</v>
      </c>
      <c r="B4712" s="108" t="s">
        <v>967</v>
      </c>
      <c r="C4712" s="108" t="s">
        <v>19201</v>
      </c>
      <c r="D4712" s="108" t="s">
        <v>969</v>
      </c>
      <c r="E4712" s="108" t="s">
        <v>970</v>
      </c>
      <c r="F4712" s="108" t="s">
        <v>19376</v>
      </c>
      <c r="G4712" s="108" t="s">
        <v>19377</v>
      </c>
      <c r="H4712" s="108" t="s">
        <v>19378</v>
      </c>
    </row>
    <row r="4713" spans="1:8" x14ac:dyDescent="0.3">
      <c r="A4713" s="108" t="s">
        <v>19379</v>
      </c>
      <c r="B4713" s="108" t="s">
        <v>967</v>
      </c>
      <c r="C4713" s="108" t="s">
        <v>19201</v>
      </c>
      <c r="D4713" s="108" t="s">
        <v>969</v>
      </c>
      <c r="E4713" s="108" t="s">
        <v>970</v>
      </c>
      <c r="F4713" s="108" t="s">
        <v>19380</v>
      </c>
      <c r="G4713" s="108" t="s">
        <v>19381</v>
      </c>
      <c r="H4713" s="108" t="s">
        <v>19382</v>
      </c>
    </row>
    <row r="4714" spans="1:8" x14ac:dyDescent="0.3">
      <c r="A4714" s="108" t="s">
        <v>19383</v>
      </c>
      <c r="B4714" s="108" t="s">
        <v>967</v>
      </c>
      <c r="C4714" s="108" t="s">
        <v>19201</v>
      </c>
      <c r="D4714" s="108" t="s">
        <v>969</v>
      </c>
      <c r="E4714" s="108" t="s">
        <v>970</v>
      </c>
      <c r="F4714" s="108" t="s">
        <v>19384</v>
      </c>
      <c r="G4714" s="108" t="s">
        <v>19385</v>
      </c>
      <c r="H4714" s="108" t="s">
        <v>19386</v>
      </c>
    </row>
    <row r="4715" spans="1:8" x14ac:dyDescent="0.3">
      <c r="A4715" s="108" t="s">
        <v>19387</v>
      </c>
      <c r="B4715" s="108" t="s">
        <v>967</v>
      </c>
      <c r="C4715" s="108" t="s">
        <v>19201</v>
      </c>
      <c r="D4715" s="108" t="s">
        <v>969</v>
      </c>
      <c r="E4715" s="108" t="s">
        <v>970</v>
      </c>
      <c r="F4715" s="108" t="s">
        <v>19388</v>
      </c>
      <c r="G4715" s="108" t="s">
        <v>19389</v>
      </c>
      <c r="H4715" s="108" t="s">
        <v>19390</v>
      </c>
    </row>
    <row r="4716" spans="1:8" x14ac:dyDescent="0.3">
      <c r="A4716" s="108" t="s">
        <v>19391</v>
      </c>
      <c r="B4716" s="108" t="s">
        <v>967</v>
      </c>
      <c r="C4716" s="108" t="s">
        <v>19201</v>
      </c>
      <c r="D4716" s="108" t="s">
        <v>969</v>
      </c>
      <c r="E4716" s="108" t="s">
        <v>970</v>
      </c>
      <c r="F4716" s="108" t="s">
        <v>19392</v>
      </c>
      <c r="G4716" s="108" t="s">
        <v>19393</v>
      </c>
      <c r="H4716" s="108" t="s">
        <v>19394</v>
      </c>
    </row>
    <row r="4717" spans="1:8" x14ac:dyDescent="0.3">
      <c r="A4717" s="108" t="s">
        <v>19395</v>
      </c>
      <c r="B4717" s="108" t="s">
        <v>967</v>
      </c>
      <c r="C4717" s="108" t="s">
        <v>19201</v>
      </c>
      <c r="D4717" s="108" t="s">
        <v>969</v>
      </c>
      <c r="E4717" s="108" t="s">
        <v>970</v>
      </c>
      <c r="F4717" s="108" t="s">
        <v>19396</v>
      </c>
      <c r="G4717" s="108" t="s">
        <v>19397</v>
      </c>
      <c r="H4717" s="108" t="s">
        <v>19398</v>
      </c>
    </row>
    <row r="4718" spans="1:8" x14ac:dyDescent="0.3">
      <c r="A4718" s="108" t="s">
        <v>19399</v>
      </c>
      <c r="B4718" s="108" t="s">
        <v>967</v>
      </c>
      <c r="C4718" s="108" t="s">
        <v>19201</v>
      </c>
      <c r="D4718" s="108" t="s">
        <v>969</v>
      </c>
      <c r="E4718" s="108" t="s">
        <v>970</v>
      </c>
      <c r="F4718" s="108" t="s">
        <v>19400</v>
      </c>
      <c r="G4718" s="108" t="s">
        <v>19401</v>
      </c>
      <c r="H4718" s="108" t="s">
        <v>19402</v>
      </c>
    </row>
    <row r="4719" spans="1:8" x14ac:dyDescent="0.3">
      <c r="A4719" s="108" t="s">
        <v>19403</v>
      </c>
      <c r="B4719" s="108" t="s">
        <v>967</v>
      </c>
      <c r="C4719" s="108" t="s">
        <v>19201</v>
      </c>
      <c r="D4719" s="108" t="s">
        <v>969</v>
      </c>
      <c r="E4719" s="108" t="s">
        <v>970</v>
      </c>
      <c r="F4719" s="108" t="s">
        <v>19404</v>
      </c>
      <c r="G4719" s="108" t="s">
        <v>19405</v>
      </c>
      <c r="H4719" s="108" t="s">
        <v>19406</v>
      </c>
    </row>
    <row r="4720" spans="1:8" x14ac:dyDescent="0.3">
      <c r="A4720" s="108" t="s">
        <v>19407</v>
      </c>
      <c r="B4720" s="108" t="s">
        <v>967</v>
      </c>
      <c r="C4720" s="108" t="s">
        <v>19201</v>
      </c>
      <c r="D4720" s="108" t="s">
        <v>969</v>
      </c>
      <c r="E4720" s="108" t="s">
        <v>970</v>
      </c>
      <c r="F4720" s="108" t="s">
        <v>19408</v>
      </c>
      <c r="G4720" s="108" t="s">
        <v>19409</v>
      </c>
      <c r="H4720" s="108" t="s">
        <v>19410</v>
      </c>
    </row>
    <row r="4721" spans="1:8" x14ac:dyDescent="0.3">
      <c r="A4721" s="108" t="s">
        <v>19411</v>
      </c>
      <c r="B4721" s="108" t="s">
        <v>967</v>
      </c>
      <c r="C4721" s="108" t="s">
        <v>19201</v>
      </c>
      <c r="D4721" s="108" t="s">
        <v>969</v>
      </c>
      <c r="E4721" s="108" t="s">
        <v>970</v>
      </c>
      <c r="F4721" s="108" t="s">
        <v>19412</v>
      </c>
      <c r="G4721" s="108" t="s">
        <v>19413</v>
      </c>
      <c r="H4721" s="108" t="s">
        <v>19414</v>
      </c>
    </row>
    <row r="4722" spans="1:8" x14ac:dyDescent="0.3">
      <c r="A4722" s="108" t="s">
        <v>19415</v>
      </c>
      <c r="B4722" s="108" t="s">
        <v>967</v>
      </c>
      <c r="C4722" s="108" t="s">
        <v>19201</v>
      </c>
      <c r="D4722" s="108" t="s">
        <v>969</v>
      </c>
      <c r="E4722" s="108" t="s">
        <v>970</v>
      </c>
      <c r="F4722" s="108" t="s">
        <v>19416</v>
      </c>
      <c r="G4722" s="108" t="s">
        <v>19417</v>
      </c>
      <c r="H4722" s="108" t="s">
        <v>19418</v>
      </c>
    </row>
    <row r="4723" spans="1:8" x14ac:dyDescent="0.3">
      <c r="A4723" s="108" t="s">
        <v>19419</v>
      </c>
      <c r="B4723" s="108" t="s">
        <v>967</v>
      </c>
      <c r="C4723" s="108" t="s">
        <v>19201</v>
      </c>
      <c r="D4723" s="108" t="s">
        <v>969</v>
      </c>
      <c r="E4723" s="108" t="s">
        <v>970</v>
      </c>
      <c r="F4723" s="108" t="s">
        <v>19420</v>
      </c>
      <c r="G4723" s="108" t="s">
        <v>19421</v>
      </c>
      <c r="H4723" s="108" t="s">
        <v>19422</v>
      </c>
    </row>
    <row r="4724" spans="1:8" x14ac:dyDescent="0.3">
      <c r="A4724" s="108" t="s">
        <v>19423</v>
      </c>
      <c r="B4724" s="108" t="s">
        <v>967</v>
      </c>
      <c r="C4724" s="108" t="s">
        <v>19201</v>
      </c>
      <c r="D4724" s="108" t="s">
        <v>969</v>
      </c>
      <c r="E4724" s="108" t="s">
        <v>970</v>
      </c>
      <c r="F4724" s="108" t="s">
        <v>19424</v>
      </c>
      <c r="G4724" s="108" t="s">
        <v>19425</v>
      </c>
      <c r="H4724" s="108" t="s">
        <v>19426</v>
      </c>
    </row>
    <row r="4725" spans="1:8" x14ac:dyDescent="0.3">
      <c r="A4725" s="108" t="s">
        <v>19427</v>
      </c>
      <c r="B4725" s="108" t="s">
        <v>967</v>
      </c>
      <c r="C4725" s="108" t="s">
        <v>19201</v>
      </c>
      <c r="D4725" s="108" t="s">
        <v>1880</v>
      </c>
      <c r="E4725" s="108" t="s">
        <v>970</v>
      </c>
      <c r="F4725" s="108" t="s">
        <v>13005</v>
      </c>
      <c r="G4725" s="108" t="s">
        <v>19428</v>
      </c>
      <c r="H4725" s="108" t="s">
        <v>19429</v>
      </c>
    </row>
    <row r="4726" spans="1:8" x14ac:dyDescent="0.3">
      <c r="A4726" s="108" t="s">
        <v>19430</v>
      </c>
      <c r="B4726" s="108" t="s">
        <v>967</v>
      </c>
      <c r="C4726" s="108" t="s">
        <v>19201</v>
      </c>
      <c r="D4726" s="108" t="s">
        <v>1880</v>
      </c>
      <c r="E4726" s="108" t="s">
        <v>970</v>
      </c>
      <c r="F4726" s="108" t="s">
        <v>19431</v>
      </c>
      <c r="G4726" s="108" t="s">
        <v>19432</v>
      </c>
      <c r="H4726" s="108" t="s">
        <v>19433</v>
      </c>
    </row>
    <row r="4727" spans="1:8" x14ac:dyDescent="0.3">
      <c r="A4727" s="108" t="s">
        <v>19434</v>
      </c>
      <c r="B4727" s="108" t="s">
        <v>967</v>
      </c>
      <c r="C4727" s="108" t="s">
        <v>19201</v>
      </c>
      <c r="D4727" s="108" t="s">
        <v>1880</v>
      </c>
      <c r="E4727" s="108" t="s">
        <v>970</v>
      </c>
      <c r="F4727" s="108" t="s">
        <v>19435</v>
      </c>
      <c r="G4727" s="108" t="s">
        <v>19436</v>
      </c>
      <c r="H4727" s="108" t="s">
        <v>19437</v>
      </c>
    </row>
    <row r="4728" spans="1:8" x14ac:dyDescent="0.3">
      <c r="A4728" s="108" t="s">
        <v>19438</v>
      </c>
      <c r="B4728" s="108" t="s">
        <v>967</v>
      </c>
      <c r="C4728" s="108" t="s">
        <v>19201</v>
      </c>
      <c r="D4728" s="108" t="s">
        <v>1880</v>
      </c>
      <c r="E4728" s="108" t="s">
        <v>970</v>
      </c>
      <c r="F4728" s="108" t="s">
        <v>19439</v>
      </c>
      <c r="G4728" s="108" t="s">
        <v>19440</v>
      </c>
      <c r="H4728" s="108" t="s">
        <v>19212</v>
      </c>
    </row>
    <row r="4729" spans="1:8" x14ac:dyDescent="0.3">
      <c r="A4729" s="108" t="s">
        <v>19441</v>
      </c>
      <c r="B4729" s="108" t="s">
        <v>967</v>
      </c>
      <c r="C4729" s="108" t="s">
        <v>19201</v>
      </c>
      <c r="D4729" s="108" t="s">
        <v>1880</v>
      </c>
      <c r="E4729" s="108" t="s">
        <v>970</v>
      </c>
      <c r="F4729" s="108" t="s">
        <v>19442</v>
      </c>
      <c r="G4729" s="108" t="s">
        <v>19443</v>
      </c>
      <c r="H4729" s="108" t="s">
        <v>19444</v>
      </c>
    </row>
    <row r="4730" spans="1:8" x14ac:dyDescent="0.3">
      <c r="A4730" s="108" t="s">
        <v>19445</v>
      </c>
      <c r="B4730" s="108" t="s">
        <v>967</v>
      </c>
      <c r="C4730" s="108" t="s">
        <v>19201</v>
      </c>
      <c r="D4730" s="108" t="s">
        <v>1880</v>
      </c>
      <c r="E4730" s="108" t="s">
        <v>970</v>
      </c>
      <c r="F4730" s="108" t="s">
        <v>19446</v>
      </c>
      <c r="G4730" s="108" t="s">
        <v>19447</v>
      </c>
      <c r="H4730" s="108" t="s">
        <v>19448</v>
      </c>
    </row>
    <row r="4731" spans="1:8" x14ac:dyDescent="0.3">
      <c r="A4731" s="108" t="s">
        <v>19449</v>
      </c>
      <c r="B4731" s="108" t="s">
        <v>967</v>
      </c>
      <c r="C4731" s="108" t="s">
        <v>19201</v>
      </c>
      <c r="D4731" s="108" t="s">
        <v>1880</v>
      </c>
      <c r="E4731" s="108" t="s">
        <v>970</v>
      </c>
      <c r="F4731" s="108" t="s">
        <v>19450</v>
      </c>
      <c r="G4731" s="108" t="s">
        <v>19451</v>
      </c>
      <c r="H4731" s="108" t="s">
        <v>19452</v>
      </c>
    </row>
    <row r="4732" spans="1:8" x14ac:dyDescent="0.3">
      <c r="A4732" s="108" t="s">
        <v>19453</v>
      </c>
      <c r="B4732" s="108" t="s">
        <v>967</v>
      </c>
      <c r="C4732" s="108" t="s">
        <v>19201</v>
      </c>
      <c r="D4732" s="108" t="s">
        <v>1880</v>
      </c>
      <c r="E4732" s="108" t="s">
        <v>970</v>
      </c>
      <c r="F4732" s="108" t="s">
        <v>19454</v>
      </c>
      <c r="G4732" s="108" t="s">
        <v>19455</v>
      </c>
      <c r="H4732" s="108" t="s">
        <v>19456</v>
      </c>
    </row>
    <row r="4733" spans="1:8" x14ac:dyDescent="0.3">
      <c r="A4733" s="108" t="s">
        <v>19457</v>
      </c>
      <c r="B4733" s="108" t="s">
        <v>967</v>
      </c>
      <c r="C4733" s="108" t="s">
        <v>19201</v>
      </c>
      <c r="D4733" s="108" t="s">
        <v>1880</v>
      </c>
      <c r="E4733" s="108" t="s">
        <v>970</v>
      </c>
      <c r="F4733" s="108" t="s">
        <v>19458</v>
      </c>
      <c r="G4733" s="108" t="s">
        <v>19459</v>
      </c>
      <c r="H4733" s="108" t="s">
        <v>19460</v>
      </c>
    </row>
    <row r="4734" spans="1:8" x14ac:dyDescent="0.3">
      <c r="A4734" s="108" t="s">
        <v>19461</v>
      </c>
      <c r="B4734" s="108" t="s">
        <v>967</v>
      </c>
      <c r="C4734" s="108" t="s">
        <v>19201</v>
      </c>
      <c r="D4734" s="108" t="s">
        <v>1880</v>
      </c>
      <c r="E4734" s="108" t="s">
        <v>970</v>
      </c>
      <c r="F4734" s="108" t="s">
        <v>19462</v>
      </c>
      <c r="G4734" s="108" t="s">
        <v>19463</v>
      </c>
      <c r="H4734" s="108" t="s">
        <v>19464</v>
      </c>
    </row>
    <row r="4735" spans="1:8" x14ac:dyDescent="0.3">
      <c r="A4735" s="108" t="s">
        <v>19465</v>
      </c>
      <c r="B4735" s="108" t="s">
        <v>967</v>
      </c>
      <c r="C4735" s="108" t="s">
        <v>19201</v>
      </c>
      <c r="D4735" s="108" t="s">
        <v>1880</v>
      </c>
      <c r="E4735" s="108" t="s">
        <v>970</v>
      </c>
      <c r="F4735" s="108" t="s">
        <v>19466</v>
      </c>
      <c r="G4735" s="108" t="s">
        <v>19467</v>
      </c>
      <c r="H4735" s="108" t="s">
        <v>19468</v>
      </c>
    </row>
    <row r="4736" spans="1:8" x14ac:dyDescent="0.3">
      <c r="A4736" s="108" t="s">
        <v>19469</v>
      </c>
      <c r="B4736" s="108" t="s">
        <v>967</v>
      </c>
      <c r="C4736" s="108" t="s">
        <v>19201</v>
      </c>
      <c r="D4736" s="108" t="s">
        <v>1880</v>
      </c>
      <c r="E4736" s="108" t="s">
        <v>970</v>
      </c>
      <c r="F4736" s="108" t="s">
        <v>19470</v>
      </c>
      <c r="G4736" s="108" t="s">
        <v>19471</v>
      </c>
      <c r="H4736" s="108" t="s">
        <v>19472</v>
      </c>
    </row>
    <row r="4737" spans="1:8" x14ac:dyDescent="0.3">
      <c r="A4737" s="108" t="s">
        <v>19473</v>
      </c>
      <c r="B4737" s="108" t="s">
        <v>967</v>
      </c>
      <c r="C4737" s="108" t="s">
        <v>19201</v>
      </c>
      <c r="D4737" s="108" t="s">
        <v>1880</v>
      </c>
      <c r="E4737" s="108" t="s">
        <v>970</v>
      </c>
      <c r="F4737" s="108" t="s">
        <v>19474</v>
      </c>
      <c r="G4737" s="108" t="s">
        <v>19475</v>
      </c>
      <c r="H4737" s="108" t="s">
        <v>19476</v>
      </c>
    </row>
    <row r="4738" spans="1:8" x14ac:dyDescent="0.3">
      <c r="A4738" s="108" t="s">
        <v>19477</v>
      </c>
      <c r="B4738" s="108" t="s">
        <v>967</v>
      </c>
      <c r="C4738" s="108" t="s">
        <v>19201</v>
      </c>
      <c r="D4738" s="108" t="s">
        <v>1880</v>
      </c>
      <c r="E4738" s="108" t="s">
        <v>970</v>
      </c>
      <c r="F4738" s="108" t="s">
        <v>19478</v>
      </c>
      <c r="G4738" s="108" t="s">
        <v>19479</v>
      </c>
      <c r="H4738" s="108" t="s">
        <v>19480</v>
      </c>
    </row>
    <row r="4739" spans="1:8" x14ac:dyDescent="0.3">
      <c r="A4739" s="108" t="s">
        <v>19481</v>
      </c>
      <c r="B4739" s="108" t="s">
        <v>967</v>
      </c>
      <c r="C4739" s="108" t="s">
        <v>19201</v>
      </c>
      <c r="D4739" s="108" t="s">
        <v>1880</v>
      </c>
      <c r="E4739" s="108" t="s">
        <v>970</v>
      </c>
      <c r="F4739" s="108" t="s">
        <v>19482</v>
      </c>
      <c r="G4739" s="108" t="s">
        <v>19483</v>
      </c>
      <c r="H4739" s="108" t="s">
        <v>19484</v>
      </c>
    </row>
    <row r="4740" spans="1:8" x14ac:dyDescent="0.3">
      <c r="A4740" s="108" t="s">
        <v>19485</v>
      </c>
      <c r="B4740" s="108" t="s">
        <v>967</v>
      </c>
      <c r="C4740" s="108" t="s">
        <v>19201</v>
      </c>
      <c r="D4740" s="108" t="s">
        <v>1880</v>
      </c>
      <c r="E4740" s="108" t="s">
        <v>970</v>
      </c>
      <c r="F4740" s="108" t="s">
        <v>19486</v>
      </c>
      <c r="G4740" s="108" t="s">
        <v>19487</v>
      </c>
      <c r="H4740" s="108" t="s">
        <v>19488</v>
      </c>
    </row>
    <row r="4741" spans="1:8" x14ac:dyDescent="0.3">
      <c r="A4741" s="108" t="s">
        <v>19489</v>
      </c>
      <c r="B4741" s="108" t="s">
        <v>967</v>
      </c>
      <c r="C4741" s="108" t="s">
        <v>19201</v>
      </c>
      <c r="D4741" s="108" t="s">
        <v>1880</v>
      </c>
      <c r="E4741" s="108" t="s">
        <v>970</v>
      </c>
      <c r="F4741" s="108" t="s">
        <v>19490</v>
      </c>
      <c r="G4741" s="108" t="s">
        <v>19491</v>
      </c>
      <c r="H4741" s="108" t="s">
        <v>19492</v>
      </c>
    </row>
    <row r="4742" spans="1:8" x14ac:dyDescent="0.3">
      <c r="A4742" s="108" t="s">
        <v>19493</v>
      </c>
      <c r="B4742" s="108" t="s">
        <v>967</v>
      </c>
      <c r="C4742" s="108" t="s">
        <v>19201</v>
      </c>
      <c r="D4742" s="108" t="s">
        <v>1880</v>
      </c>
      <c r="E4742" s="108" t="s">
        <v>970</v>
      </c>
      <c r="F4742" s="108" t="s">
        <v>19494</v>
      </c>
      <c r="G4742" s="108" t="s">
        <v>19495</v>
      </c>
      <c r="H4742" s="108" t="s">
        <v>19496</v>
      </c>
    </row>
    <row r="4743" spans="1:8" x14ac:dyDescent="0.3">
      <c r="A4743" s="108" t="s">
        <v>19497</v>
      </c>
      <c r="B4743" s="108" t="s">
        <v>967</v>
      </c>
      <c r="C4743" s="108" t="s">
        <v>19201</v>
      </c>
      <c r="D4743" s="108" t="s">
        <v>1880</v>
      </c>
      <c r="E4743" s="108" t="s">
        <v>970</v>
      </c>
      <c r="F4743" s="108" t="s">
        <v>19498</v>
      </c>
      <c r="G4743" s="108" t="s">
        <v>19499</v>
      </c>
      <c r="H4743" s="108" t="s">
        <v>19464</v>
      </c>
    </row>
    <row r="4744" spans="1:8" x14ac:dyDescent="0.3">
      <c r="A4744" s="108" t="s">
        <v>19500</v>
      </c>
      <c r="B4744" s="108" t="s">
        <v>967</v>
      </c>
      <c r="C4744" s="108" t="s">
        <v>19201</v>
      </c>
      <c r="D4744" s="108" t="s">
        <v>1880</v>
      </c>
      <c r="E4744" s="108" t="s">
        <v>970</v>
      </c>
      <c r="F4744" s="108" t="s">
        <v>19501</v>
      </c>
      <c r="G4744" s="108" t="s">
        <v>19502</v>
      </c>
      <c r="H4744" s="108" t="s">
        <v>19503</v>
      </c>
    </row>
    <row r="4745" spans="1:8" x14ac:dyDescent="0.3">
      <c r="A4745" s="108" t="s">
        <v>19504</v>
      </c>
      <c r="B4745" s="108" t="s">
        <v>967</v>
      </c>
      <c r="C4745" s="108" t="s">
        <v>19201</v>
      </c>
      <c r="D4745" s="108" t="s">
        <v>1880</v>
      </c>
      <c r="E4745" s="108" t="s">
        <v>970</v>
      </c>
      <c r="F4745" s="108" t="s">
        <v>19505</v>
      </c>
      <c r="G4745" s="108" t="s">
        <v>19506</v>
      </c>
      <c r="H4745" s="108" t="s">
        <v>19507</v>
      </c>
    </row>
    <row r="4746" spans="1:8" x14ac:dyDescent="0.3">
      <c r="A4746" s="108" t="s">
        <v>19508</v>
      </c>
      <c r="B4746" s="108" t="s">
        <v>967</v>
      </c>
      <c r="C4746" s="108" t="s">
        <v>19201</v>
      </c>
      <c r="D4746" s="108" t="s">
        <v>1880</v>
      </c>
      <c r="E4746" s="108" t="s">
        <v>970</v>
      </c>
      <c r="F4746" s="108" t="s">
        <v>19509</v>
      </c>
      <c r="G4746" s="108" t="s">
        <v>19510</v>
      </c>
      <c r="H4746" s="108" t="s">
        <v>19511</v>
      </c>
    </row>
    <row r="4747" spans="1:8" x14ac:dyDescent="0.3">
      <c r="A4747" s="108" t="s">
        <v>19512</v>
      </c>
      <c r="B4747" s="108" t="s">
        <v>967</v>
      </c>
      <c r="C4747" s="108" t="s">
        <v>19201</v>
      </c>
      <c r="D4747" s="108" t="s">
        <v>1880</v>
      </c>
      <c r="E4747" s="108" t="s">
        <v>970</v>
      </c>
      <c r="F4747" s="108" t="s">
        <v>19513</v>
      </c>
      <c r="G4747" s="108" t="s">
        <v>19514</v>
      </c>
      <c r="H4747" s="108" t="s">
        <v>19515</v>
      </c>
    </row>
    <row r="4748" spans="1:8" x14ac:dyDescent="0.3">
      <c r="A4748" s="108" t="s">
        <v>19516</v>
      </c>
      <c r="B4748" s="108" t="s">
        <v>967</v>
      </c>
      <c r="C4748" s="108" t="s">
        <v>19201</v>
      </c>
      <c r="D4748" s="108" t="s">
        <v>1880</v>
      </c>
      <c r="E4748" s="108" t="s">
        <v>970</v>
      </c>
      <c r="F4748" s="108" t="s">
        <v>19517</v>
      </c>
      <c r="G4748" s="108" t="s">
        <v>19518</v>
      </c>
      <c r="H4748" s="108" t="s">
        <v>19444</v>
      </c>
    </row>
    <row r="4749" spans="1:8" x14ac:dyDescent="0.3">
      <c r="A4749" s="108" t="s">
        <v>19519</v>
      </c>
      <c r="B4749" s="108" t="s">
        <v>967</v>
      </c>
      <c r="C4749" s="108" t="s">
        <v>19520</v>
      </c>
      <c r="D4749" s="108" t="s">
        <v>969</v>
      </c>
      <c r="E4749" s="108" t="s">
        <v>970</v>
      </c>
      <c r="F4749" s="108" t="s">
        <v>19521</v>
      </c>
      <c r="G4749" s="108" t="s">
        <v>19522</v>
      </c>
      <c r="H4749" s="108" t="s">
        <v>19523</v>
      </c>
    </row>
    <row r="4750" spans="1:8" x14ac:dyDescent="0.3">
      <c r="A4750" s="108" t="s">
        <v>19524</v>
      </c>
      <c r="B4750" s="108" t="s">
        <v>967</v>
      </c>
      <c r="C4750" s="108" t="s">
        <v>19520</v>
      </c>
      <c r="D4750" s="108" t="s">
        <v>969</v>
      </c>
      <c r="E4750" s="108" t="s">
        <v>970</v>
      </c>
      <c r="F4750" s="108" t="s">
        <v>19525</v>
      </c>
      <c r="G4750" s="108" t="s">
        <v>19526</v>
      </c>
      <c r="H4750" s="108" t="s">
        <v>19527</v>
      </c>
    </row>
    <row r="4751" spans="1:8" x14ac:dyDescent="0.3">
      <c r="A4751" s="108" t="s">
        <v>19528</v>
      </c>
      <c r="B4751" s="108" t="s">
        <v>967</v>
      </c>
      <c r="C4751" s="108" t="s">
        <v>19520</v>
      </c>
      <c r="D4751" s="108" t="s">
        <v>969</v>
      </c>
      <c r="E4751" s="108" t="s">
        <v>970</v>
      </c>
      <c r="F4751" s="108" t="s">
        <v>19529</v>
      </c>
      <c r="G4751" s="108" t="s">
        <v>19530</v>
      </c>
      <c r="H4751" s="108" t="s">
        <v>19531</v>
      </c>
    </row>
    <row r="4752" spans="1:8" x14ac:dyDescent="0.3">
      <c r="A4752" s="108" t="s">
        <v>19532</v>
      </c>
      <c r="B4752" s="108" t="s">
        <v>967</v>
      </c>
      <c r="C4752" s="108" t="s">
        <v>19520</v>
      </c>
      <c r="D4752" s="108" t="s">
        <v>969</v>
      </c>
      <c r="E4752" s="108" t="s">
        <v>970</v>
      </c>
      <c r="F4752" s="108" t="s">
        <v>19533</v>
      </c>
      <c r="G4752" s="108" t="s">
        <v>19534</v>
      </c>
      <c r="H4752" s="108" t="s">
        <v>19535</v>
      </c>
    </row>
    <row r="4753" spans="1:8" x14ac:dyDescent="0.3">
      <c r="A4753" s="108" t="s">
        <v>19536</v>
      </c>
      <c r="B4753" s="108" t="s">
        <v>967</v>
      </c>
      <c r="C4753" s="108" t="s">
        <v>19520</v>
      </c>
      <c r="D4753" s="108" t="s">
        <v>969</v>
      </c>
      <c r="E4753" s="108" t="s">
        <v>970</v>
      </c>
      <c r="F4753" s="108" t="s">
        <v>19537</v>
      </c>
      <c r="G4753" s="108" t="s">
        <v>19538</v>
      </c>
      <c r="H4753" s="108" t="s">
        <v>19539</v>
      </c>
    </row>
    <row r="4754" spans="1:8" x14ac:dyDescent="0.3">
      <c r="A4754" s="108" t="s">
        <v>19540</v>
      </c>
      <c r="B4754" s="108" t="s">
        <v>967</v>
      </c>
      <c r="C4754" s="108" t="s">
        <v>19520</v>
      </c>
      <c r="D4754" s="108" t="s">
        <v>969</v>
      </c>
      <c r="E4754" s="108" t="s">
        <v>970</v>
      </c>
      <c r="F4754" s="108" t="s">
        <v>19541</v>
      </c>
      <c r="G4754" s="108" t="s">
        <v>19542</v>
      </c>
      <c r="H4754" s="108" t="s">
        <v>19543</v>
      </c>
    </row>
    <row r="4755" spans="1:8" x14ac:dyDescent="0.3">
      <c r="A4755" s="108" t="s">
        <v>19544</v>
      </c>
      <c r="B4755" s="108" t="s">
        <v>967</v>
      </c>
      <c r="C4755" s="108" t="s">
        <v>19520</v>
      </c>
      <c r="D4755" s="108" t="s">
        <v>969</v>
      </c>
      <c r="E4755" s="108" t="s">
        <v>970</v>
      </c>
      <c r="F4755" s="108" t="s">
        <v>19545</v>
      </c>
      <c r="G4755" s="108" t="s">
        <v>19546</v>
      </c>
      <c r="H4755" s="108" t="s">
        <v>19547</v>
      </c>
    </row>
    <row r="4756" spans="1:8" x14ac:dyDescent="0.3">
      <c r="A4756" s="108" t="s">
        <v>19548</v>
      </c>
      <c r="B4756" s="108" t="s">
        <v>967</v>
      </c>
      <c r="C4756" s="108" t="s">
        <v>19520</v>
      </c>
      <c r="D4756" s="108" t="s">
        <v>969</v>
      </c>
      <c r="E4756" s="108" t="s">
        <v>970</v>
      </c>
      <c r="F4756" s="108" t="s">
        <v>19549</v>
      </c>
      <c r="G4756" s="108" t="s">
        <v>19550</v>
      </c>
      <c r="H4756" s="108" t="s">
        <v>19551</v>
      </c>
    </row>
    <row r="4757" spans="1:8" x14ac:dyDescent="0.3">
      <c r="A4757" s="108" t="s">
        <v>19552</v>
      </c>
      <c r="B4757" s="108" t="s">
        <v>967</v>
      </c>
      <c r="C4757" s="108" t="s">
        <v>19520</v>
      </c>
      <c r="D4757" s="108" t="s">
        <v>969</v>
      </c>
      <c r="E4757" s="108" t="s">
        <v>970</v>
      </c>
      <c r="F4757" s="108" t="s">
        <v>19553</v>
      </c>
      <c r="G4757" s="108" t="s">
        <v>19554</v>
      </c>
      <c r="H4757" s="108" t="s">
        <v>19555</v>
      </c>
    </row>
    <row r="4758" spans="1:8" x14ac:dyDescent="0.3">
      <c r="A4758" s="108" t="s">
        <v>19556</v>
      </c>
      <c r="B4758" s="108" t="s">
        <v>967</v>
      </c>
      <c r="C4758" s="108" t="s">
        <v>19520</v>
      </c>
      <c r="D4758" s="108" t="s">
        <v>969</v>
      </c>
      <c r="E4758" s="108" t="s">
        <v>970</v>
      </c>
      <c r="F4758" s="108" t="s">
        <v>19557</v>
      </c>
      <c r="G4758" s="108" t="s">
        <v>19558</v>
      </c>
      <c r="H4758" s="108" t="s">
        <v>19559</v>
      </c>
    </row>
    <row r="4759" spans="1:8" x14ac:dyDescent="0.3">
      <c r="A4759" s="108" t="s">
        <v>19560</v>
      </c>
      <c r="B4759" s="108" t="s">
        <v>967</v>
      </c>
      <c r="C4759" s="108" t="s">
        <v>19520</v>
      </c>
      <c r="D4759" s="108" t="s">
        <v>969</v>
      </c>
      <c r="E4759" s="108" t="s">
        <v>970</v>
      </c>
      <c r="F4759" s="108" t="s">
        <v>19561</v>
      </c>
      <c r="G4759" s="108" t="s">
        <v>19562</v>
      </c>
      <c r="H4759" s="108" t="s">
        <v>19563</v>
      </c>
    </row>
    <row r="4760" spans="1:8" x14ac:dyDescent="0.3">
      <c r="A4760" s="108" t="s">
        <v>19564</v>
      </c>
      <c r="B4760" s="108" t="s">
        <v>967</v>
      </c>
      <c r="C4760" s="108" t="s">
        <v>19520</v>
      </c>
      <c r="D4760" s="108" t="s">
        <v>969</v>
      </c>
      <c r="E4760" s="108" t="s">
        <v>970</v>
      </c>
      <c r="F4760" s="108" t="s">
        <v>19565</v>
      </c>
      <c r="G4760" s="108" t="s">
        <v>19566</v>
      </c>
      <c r="H4760" s="108" t="s">
        <v>19567</v>
      </c>
    </row>
    <row r="4761" spans="1:8" x14ac:dyDescent="0.3">
      <c r="A4761" s="108" t="s">
        <v>19568</v>
      </c>
      <c r="B4761" s="108" t="s">
        <v>967</v>
      </c>
      <c r="C4761" s="108" t="s">
        <v>19520</v>
      </c>
      <c r="D4761" s="108" t="s">
        <v>969</v>
      </c>
      <c r="E4761" s="108" t="s">
        <v>970</v>
      </c>
      <c r="F4761" s="108" t="s">
        <v>19569</v>
      </c>
      <c r="G4761" s="108" t="s">
        <v>19570</v>
      </c>
      <c r="H4761" s="108" t="s">
        <v>19571</v>
      </c>
    </row>
    <row r="4762" spans="1:8" x14ac:dyDescent="0.3">
      <c r="A4762" s="108" t="s">
        <v>19572</v>
      </c>
      <c r="B4762" s="108" t="s">
        <v>967</v>
      </c>
      <c r="C4762" s="108" t="s">
        <v>19520</v>
      </c>
      <c r="D4762" s="108" t="s">
        <v>969</v>
      </c>
      <c r="E4762" s="108" t="s">
        <v>970</v>
      </c>
      <c r="F4762" s="108" t="s">
        <v>19573</v>
      </c>
      <c r="G4762" s="108" t="s">
        <v>19574</v>
      </c>
      <c r="H4762" s="108" t="s">
        <v>19575</v>
      </c>
    </row>
    <row r="4763" spans="1:8" x14ac:dyDescent="0.3">
      <c r="A4763" s="108" t="s">
        <v>19576</v>
      </c>
      <c r="B4763" s="108" t="s">
        <v>967</v>
      </c>
      <c r="C4763" s="108" t="s">
        <v>19520</v>
      </c>
      <c r="D4763" s="108" t="s">
        <v>969</v>
      </c>
      <c r="E4763" s="108" t="s">
        <v>970</v>
      </c>
      <c r="F4763" s="108" t="s">
        <v>19577</v>
      </c>
      <c r="G4763" s="108" t="s">
        <v>19578</v>
      </c>
      <c r="H4763" s="108" t="s">
        <v>19579</v>
      </c>
    </row>
    <row r="4764" spans="1:8" x14ac:dyDescent="0.3">
      <c r="A4764" s="108" t="s">
        <v>19580</v>
      </c>
      <c r="B4764" s="108" t="s">
        <v>967</v>
      </c>
      <c r="C4764" s="108" t="s">
        <v>19520</v>
      </c>
      <c r="D4764" s="108" t="s">
        <v>969</v>
      </c>
      <c r="E4764" s="108" t="s">
        <v>970</v>
      </c>
      <c r="F4764" s="108" t="s">
        <v>19581</v>
      </c>
      <c r="G4764" s="108" t="s">
        <v>19582</v>
      </c>
      <c r="H4764" s="108" t="s">
        <v>19583</v>
      </c>
    </row>
    <row r="4765" spans="1:8" x14ac:dyDescent="0.3">
      <c r="A4765" s="108" t="s">
        <v>19584</v>
      </c>
      <c r="B4765" s="108" t="s">
        <v>967</v>
      </c>
      <c r="C4765" s="108" t="s">
        <v>19520</v>
      </c>
      <c r="D4765" s="108" t="s">
        <v>969</v>
      </c>
      <c r="E4765" s="108" t="s">
        <v>970</v>
      </c>
      <c r="F4765" s="108" t="s">
        <v>19585</v>
      </c>
      <c r="G4765" s="108" t="s">
        <v>19586</v>
      </c>
      <c r="H4765" s="108" t="s">
        <v>19587</v>
      </c>
    </row>
    <row r="4766" spans="1:8" x14ac:dyDescent="0.3">
      <c r="A4766" s="108" t="s">
        <v>19588</v>
      </c>
      <c r="B4766" s="108" t="s">
        <v>967</v>
      </c>
      <c r="C4766" s="108" t="s">
        <v>19520</v>
      </c>
      <c r="D4766" s="108" t="s">
        <v>969</v>
      </c>
      <c r="E4766" s="108" t="s">
        <v>2445</v>
      </c>
      <c r="F4766" s="108" t="s">
        <v>19589</v>
      </c>
      <c r="G4766" s="108" t="s">
        <v>19590</v>
      </c>
      <c r="H4766" s="108" t="s">
        <v>19591</v>
      </c>
    </row>
    <row r="4767" spans="1:8" x14ac:dyDescent="0.3">
      <c r="A4767" s="108" t="s">
        <v>19592</v>
      </c>
      <c r="B4767" s="108" t="s">
        <v>967</v>
      </c>
      <c r="C4767" s="108" t="s">
        <v>19520</v>
      </c>
      <c r="D4767" s="108" t="s">
        <v>969</v>
      </c>
      <c r="E4767" s="108" t="s">
        <v>970</v>
      </c>
      <c r="F4767" s="108" t="s">
        <v>19593</v>
      </c>
      <c r="G4767" s="108" t="s">
        <v>19594</v>
      </c>
      <c r="H4767" s="108" t="s">
        <v>19595</v>
      </c>
    </row>
    <row r="4768" spans="1:8" x14ac:dyDescent="0.3">
      <c r="A4768" s="108" t="s">
        <v>19596</v>
      </c>
      <c r="B4768" s="108" t="s">
        <v>967</v>
      </c>
      <c r="C4768" s="108" t="s">
        <v>19520</v>
      </c>
      <c r="D4768" s="108" t="s">
        <v>969</v>
      </c>
      <c r="E4768" s="108" t="s">
        <v>970</v>
      </c>
      <c r="F4768" s="108" t="s">
        <v>19597</v>
      </c>
      <c r="G4768" s="108" t="s">
        <v>19598</v>
      </c>
      <c r="H4768" s="108" t="s">
        <v>19599</v>
      </c>
    </row>
    <row r="4769" spans="1:8" x14ac:dyDescent="0.3">
      <c r="A4769" s="108" t="s">
        <v>19600</v>
      </c>
      <c r="B4769" s="108" t="s">
        <v>967</v>
      </c>
      <c r="C4769" s="108" t="s">
        <v>19520</v>
      </c>
      <c r="D4769" s="108" t="s">
        <v>969</v>
      </c>
      <c r="E4769" s="108" t="s">
        <v>970</v>
      </c>
      <c r="F4769" s="108" t="s">
        <v>19601</v>
      </c>
      <c r="G4769" s="108" t="s">
        <v>19602</v>
      </c>
      <c r="H4769" s="108" t="s">
        <v>19603</v>
      </c>
    </row>
    <row r="4770" spans="1:8" x14ac:dyDescent="0.3">
      <c r="A4770" s="108" t="s">
        <v>19604</v>
      </c>
      <c r="B4770" s="108" t="s">
        <v>967</v>
      </c>
      <c r="C4770" s="108" t="s">
        <v>19520</v>
      </c>
      <c r="D4770" s="108" t="s">
        <v>969</v>
      </c>
      <c r="E4770" s="108" t="s">
        <v>970</v>
      </c>
      <c r="F4770" s="108" t="s">
        <v>19605</v>
      </c>
      <c r="G4770" s="108" t="s">
        <v>19606</v>
      </c>
      <c r="H4770" s="108" t="s">
        <v>19607</v>
      </c>
    </row>
    <row r="4771" spans="1:8" x14ac:dyDescent="0.3">
      <c r="A4771" s="108" t="s">
        <v>19608</v>
      </c>
      <c r="B4771" s="108" t="s">
        <v>967</v>
      </c>
      <c r="C4771" s="108" t="s">
        <v>19520</v>
      </c>
      <c r="D4771" s="108" t="s">
        <v>969</v>
      </c>
      <c r="E4771" s="108" t="s">
        <v>970</v>
      </c>
      <c r="F4771" s="108" t="s">
        <v>19609</v>
      </c>
      <c r="G4771" s="108" t="s">
        <v>19610</v>
      </c>
      <c r="H4771" s="108" t="s">
        <v>19611</v>
      </c>
    </row>
    <row r="4772" spans="1:8" x14ac:dyDescent="0.3">
      <c r="A4772" s="108" t="s">
        <v>19612</v>
      </c>
      <c r="B4772" s="108" t="s">
        <v>967</v>
      </c>
      <c r="C4772" s="108" t="s">
        <v>19520</v>
      </c>
      <c r="D4772" s="108" t="s">
        <v>969</v>
      </c>
      <c r="E4772" s="108" t="s">
        <v>970</v>
      </c>
      <c r="F4772" s="108" t="s">
        <v>19613</v>
      </c>
      <c r="G4772" s="108" t="s">
        <v>19614</v>
      </c>
      <c r="H4772" s="108" t="s">
        <v>19615</v>
      </c>
    </row>
    <row r="4773" spans="1:8" x14ac:dyDescent="0.3">
      <c r="A4773" s="108" t="s">
        <v>19616</v>
      </c>
      <c r="B4773" s="108" t="s">
        <v>967</v>
      </c>
      <c r="C4773" s="108" t="s">
        <v>19520</v>
      </c>
      <c r="D4773" s="108" t="s">
        <v>969</v>
      </c>
      <c r="E4773" s="108" t="s">
        <v>970</v>
      </c>
      <c r="F4773" s="108" t="s">
        <v>19617</v>
      </c>
      <c r="G4773" s="108" t="s">
        <v>19618</v>
      </c>
      <c r="H4773" s="108" t="s">
        <v>19619</v>
      </c>
    </row>
    <row r="4774" spans="1:8" x14ac:dyDescent="0.3">
      <c r="A4774" s="108" t="s">
        <v>19620</v>
      </c>
      <c r="B4774" s="108" t="s">
        <v>967</v>
      </c>
      <c r="C4774" s="108" t="s">
        <v>19520</v>
      </c>
      <c r="D4774" s="108" t="s">
        <v>969</v>
      </c>
      <c r="E4774" s="108" t="s">
        <v>970</v>
      </c>
      <c r="F4774" s="108" t="s">
        <v>19621</v>
      </c>
      <c r="G4774" s="108" t="s">
        <v>19622</v>
      </c>
      <c r="H4774" s="108" t="s">
        <v>19623</v>
      </c>
    </row>
    <row r="4775" spans="1:8" x14ac:dyDescent="0.3">
      <c r="A4775" s="108" t="s">
        <v>19624</v>
      </c>
      <c r="B4775" s="108" t="s">
        <v>967</v>
      </c>
      <c r="C4775" s="108" t="s">
        <v>19520</v>
      </c>
      <c r="D4775" s="108" t="s">
        <v>969</v>
      </c>
      <c r="E4775" s="108" t="s">
        <v>970</v>
      </c>
      <c r="F4775" s="108" t="s">
        <v>19625</v>
      </c>
      <c r="G4775" s="108" t="s">
        <v>19626</v>
      </c>
      <c r="H4775" s="108" t="s">
        <v>19627</v>
      </c>
    </row>
    <row r="4776" spans="1:8" x14ac:dyDescent="0.3">
      <c r="A4776" s="108" t="s">
        <v>19628</v>
      </c>
      <c r="B4776" s="108" t="s">
        <v>967</v>
      </c>
      <c r="C4776" s="108" t="s">
        <v>19520</v>
      </c>
      <c r="D4776" s="108" t="s">
        <v>969</v>
      </c>
      <c r="E4776" s="108" t="s">
        <v>970</v>
      </c>
      <c r="F4776" s="108" t="s">
        <v>19629</v>
      </c>
      <c r="G4776" s="108" t="s">
        <v>19630</v>
      </c>
      <c r="H4776" s="108" t="s">
        <v>19631</v>
      </c>
    </row>
    <row r="4777" spans="1:8" x14ac:dyDescent="0.3">
      <c r="A4777" s="108" t="s">
        <v>19632</v>
      </c>
      <c r="B4777" s="108" t="s">
        <v>967</v>
      </c>
      <c r="C4777" s="108" t="s">
        <v>19520</v>
      </c>
      <c r="D4777" s="108" t="s">
        <v>969</v>
      </c>
      <c r="E4777" s="108" t="s">
        <v>970</v>
      </c>
      <c r="F4777" s="108" t="s">
        <v>19633</v>
      </c>
      <c r="G4777" s="108" t="s">
        <v>19634</v>
      </c>
      <c r="H4777" s="108" t="s">
        <v>19635</v>
      </c>
    </row>
    <row r="4778" spans="1:8" x14ac:dyDescent="0.3">
      <c r="A4778" s="108" t="s">
        <v>19636</v>
      </c>
      <c r="B4778" s="108" t="s">
        <v>967</v>
      </c>
      <c r="C4778" s="108" t="s">
        <v>19520</v>
      </c>
      <c r="D4778" s="108" t="s">
        <v>969</v>
      </c>
      <c r="E4778" s="108" t="s">
        <v>970</v>
      </c>
      <c r="F4778" s="108" t="s">
        <v>19637</v>
      </c>
      <c r="G4778" s="108" t="s">
        <v>19638</v>
      </c>
      <c r="H4778" s="108" t="s">
        <v>19639</v>
      </c>
    </row>
    <row r="4779" spans="1:8" x14ac:dyDescent="0.3">
      <c r="A4779" s="108" t="s">
        <v>19640</v>
      </c>
      <c r="B4779" s="108" t="s">
        <v>967</v>
      </c>
      <c r="C4779" s="108" t="s">
        <v>19520</v>
      </c>
      <c r="D4779" s="108" t="s">
        <v>969</v>
      </c>
      <c r="E4779" s="108" t="s">
        <v>970</v>
      </c>
      <c r="F4779" s="108" t="s">
        <v>19641</v>
      </c>
      <c r="G4779" s="108" t="s">
        <v>19642</v>
      </c>
      <c r="H4779" s="108" t="s">
        <v>19643</v>
      </c>
    </row>
    <row r="4780" spans="1:8" x14ac:dyDescent="0.3">
      <c r="A4780" s="108" t="s">
        <v>19644</v>
      </c>
      <c r="B4780" s="108" t="s">
        <v>967</v>
      </c>
      <c r="C4780" s="108" t="s">
        <v>19520</v>
      </c>
      <c r="D4780" s="108" t="s">
        <v>969</v>
      </c>
      <c r="E4780" s="108" t="s">
        <v>970</v>
      </c>
      <c r="F4780" s="108" t="s">
        <v>19645</v>
      </c>
      <c r="G4780" s="108" t="s">
        <v>19646</v>
      </c>
      <c r="H4780" s="108" t="s">
        <v>19647</v>
      </c>
    </row>
    <row r="4781" spans="1:8" x14ac:dyDescent="0.3">
      <c r="A4781" s="108" t="s">
        <v>19648</v>
      </c>
      <c r="B4781" s="108" t="s">
        <v>967</v>
      </c>
      <c r="C4781" s="108" t="s">
        <v>19520</v>
      </c>
      <c r="D4781" s="108" t="s">
        <v>969</v>
      </c>
      <c r="E4781" s="108" t="s">
        <v>970</v>
      </c>
      <c r="F4781" s="108" t="s">
        <v>19649</v>
      </c>
      <c r="G4781" s="108" t="s">
        <v>19650</v>
      </c>
      <c r="H4781" s="108" t="s">
        <v>19651</v>
      </c>
    </row>
    <row r="4782" spans="1:8" x14ac:dyDescent="0.3">
      <c r="A4782" s="108" t="s">
        <v>19652</v>
      </c>
      <c r="B4782" s="108" t="s">
        <v>967</v>
      </c>
      <c r="C4782" s="108" t="s">
        <v>19520</v>
      </c>
      <c r="D4782" s="108" t="s">
        <v>969</v>
      </c>
      <c r="E4782" s="108" t="s">
        <v>2445</v>
      </c>
      <c r="F4782" s="108" t="s">
        <v>19653</v>
      </c>
      <c r="G4782" s="108" t="s">
        <v>19654</v>
      </c>
      <c r="H4782" s="108" t="s">
        <v>19655</v>
      </c>
    </row>
    <row r="4783" spans="1:8" x14ac:dyDescent="0.3">
      <c r="A4783" s="108" t="s">
        <v>19656</v>
      </c>
      <c r="B4783" s="108" t="s">
        <v>967</v>
      </c>
      <c r="C4783" s="108" t="s">
        <v>19520</v>
      </c>
      <c r="D4783" s="108" t="s">
        <v>969</v>
      </c>
      <c r="E4783" s="108" t="s">
        <v>970</v>
      </c>
      <c r="F4783" s="108" t="s">
        <v>19657</v>
      </c>
      <c r="G4783" s="108" t="s">
        <v>19658</v>
      </c>
      <c r="H4783" s="108" t="s">
        <v>19659</v>
      </c>
    </row>
    <row r="4784" spans="1:8" x14ac:dyDescent="0.3">
      <c r="A4784" s="108" t="s">
        <v>19660</v>
      </c>
      <c r="B4784" s="108" t="s">
        <v>967</v>
      </c>
      <c r="C4784" s="108" t="s">
        <v>19520</v>
      </c>
      <c r="D4784" s="108" t="s">
        <v>969</v>
      </c>
      <c r="E4784" s="108" t="s">
        <v>970</v>
      </c>
      <c r="F4784" s="108" t="s">
        <v>19661</v>
      </c>
      <c r="G4784" s="108" t="s">
        <v>19662</v>
      </c>
      <c r="H4784" s="108" t="s">
        <v>19663</v>
      </c>
    </row>
    <row r="4785" spans="1:8" x14ac:dyDescent="0.3">
      <c r="A4785" s="108" t="s">
        <v>19664</v>
      </c>
      <c r="B4785" s="108" t="s">
        <v>967</v>
      </c>
      <c r="C4785" s="108" t="s">
        <v>19520</v>
      </c>
      <c r="D4785" s="108" t="s">
        <v>969</v>
      </c>
      <c r="E4785" s="108" t="s">
        <v>2445</v>
      </c>
      <c r="F4785" s="108" t="s">
        <v>19665</v>
      </c>
      <c r="G4785" s="108" t="s">
        <v>19666</v>
      </c>
      <c r="H4785" s="108" t="s">
        <v>19667</v>
      </c>
    </row>
    <row r="4786" spans="1:8" x14ac:dyDescent="0.3">
      <c r="A4786" s="108" t="s">
        <v>19668</v>
      </c>
      <c r="B4786" s="108" t="s">
        <v>967</v>
      </c>
      <c r="C4786" s="108" t="s">
        <v>19520</v>
      </c>
      <c r="D4786" s="108" t="s">
        <v>969</v>
      </c>
      <c r="E4786" s="108" t="s">
        <v>970</v>
      </c>
      <c r="F4786" s="108" t="s">
        <v>19669</v>
      </c>
      <c r="G4786" s="108" t="s">
        <v>19670</v>
      </c>
      <c r="H4786" s="108" t="s">
        <v>19671</v>
      </c>
    </row>
    <row r="4787" spans="1:8" x14ac:dyDescent="0.3">
      <c r="A4787" s="108" t="s">
        <v>19672</v>
      </c>
      <c r="B4787" s="108" t="s">
        <v>967</v>
      </c>
      <c r="C4787" s="108" t="s">
        <v>19520</v>
      </c>
      <c r="D4787" s="108" t="s">
        <v>969</v>
      </c>
      <c r="E4787" s="108" t="s">
        <v>970</v>
      </c>
      <c r="F4787" s="108" t="s">
        <v>19673</v>
      </c>
      <c r="G4787" s="108" t="s">
        <v>19674</v>
      </c>
      <c r="H4787" s="108" t="s">
        <v>19675</v>
      </c>
    </row>
    <row r="4788" spans="1:8" x14ac:dyDescent="0.3">
      <c r="A4788" s="108" t="s">
        <v>19676</v>
      </c>
      <c r="B4788" s="108" t="s">
        <v>967</v>
      </c>
      <c r="C4788" s="108" t="s">
        <v>19520</v>
      </c>
      <c r="D4788" s="108" t="s">
        <v>969</v>
      </c>
      <c r="E4788" s="108" t="s">
        <v>970</v>
      </c>
      <c r="F4788" s="108" t="s">
        <v>19677</v>
      </c>
      <c r="G4788" s="108" t="s">
        <v>19678</v>
      </c>
      <c r="H4788" s="108" t="s">
        <v>19679</v>
      </c>
    </row>
    <row r="4789" spans="1:8" x14ac:dyDescent="0.3">
      <c r="A4789" s="108" t="s">
        <v>19680</v>
      </c>
      <c r="B4789" s="108" t="s">
        <v>967</v>
      </c>
      <c r="C4789" s="108" t="s">
        <v>19520</v>
      </c>
      <c r="D4789" s="108" t="s">
        <v>969</v>
      </c>
      <c r="E4789" s="108" t="s">
        <v>970</v>
      </c>
      <c r="F4789" s="108" t="s">
        <v>19681</v>
      </c>
      <c r="G4789" s="108" t="s">
        <v>19682</v>
      </c>
      <c r="H4789" s="108" t="s">
        <v>19683</v>
      </c>
    </row>
    <row r="4790" spans="1:8" x14ac:dyDescent="0.3">
      <c r="A4790" s="108" t="s">
        <v>19684</v>
      </c>
      <c r="B4790" s="108" t="s">
        <v>967</v>
      </c>
      <c r="C4790" s="108" t="s">
        <v>19520</v>
      </c>
      <c r="D4790" s="108" t="s">
        <v>969</v>
      </c>
      <c r="E4790" s="108" t="s">
        <v>970</v>
      </c>
      <c r="F4790" s="108" t="s">
        <v>19685</v>
      </c>
      <c r="G4790" s="108" t="s">
        <v>19686</v>
      </c>
      <c r="H4790" s="108" t="s">
        <v>19687</v>
      </c>
    </row>
    <row r="4791" spans="1:8" x14ac:dyDescent="0.3">
      <c r="A4791" s="108" t="s">
        <v>19688</v>
      </c>
      <c r="B4791" s="108" t="s">
        <v>967</v>
      </c>
      <c r="C4791" s="108" t="s">
        <v>19520</v>
      </c>
      <c r="D4791" s="108" t="s">
        <v>969</v>
      </c>
      <c r="E4791" s="108" t="s">
        <v>970</v>
      </c>
      <c r="F4791" s="108" t="s">
        <v>19689</v>
      </c>
      <c r="G4791" s="108" t="s">
        <v>19690</v>
      </c>
      <c r="H4791" s="108" t="s">
        <v>19691</v>
      </c>
    </row>
    <row r="4792" spans="1:8" x14ac:dyDescent="0.3">
      <c r="A4792" s="108" t="s">
        <v>19692</v>
      </c>
      <c r="B4792" s="108" t="s">
        <v>967</v>
      </c>
      <c r="C4792" s="108" t="s">
        <v>19520</v>
      </c>
      <c r="D4792" s="108" t="s">
        <v>969</v>
      </c>
      <c r="E4792" s="108" t="s">
        <v>970</v>
      </c>
      <c r="F4792" s="108" t="s">
        <v>19693</v>
      </c>
      <c r="G4792" s="108" t="s">
        <v>19694</v>
      </c>
      <c r="H4792" s="108" t="s">
        <v>19695</v>
      </c>
    </row>
    <row r="4793" spans="1:8" x14ac:dyDescent="0.3">
      <c r="A4793" s="108" t="s">
        <v>19696</v>
      </c>
      <c r="B4793" s="108" t="s">
        <v>967</v>
      </c>
      <c r="C4793" s="108" t="s">
        <v>19520</v>
      </c>
      <c r="D4793" s="108" t="s">
        <v>969</v>
      </c>
      <c r="E4793" s="108" t="s">
        <v>970</v>
      </c>
      <c r="F4793" s="108" t="s">
        <v>19697</v>
      </c>
      <c r="G4793" s="108" t="s">
        <v>19698</v>
      </c>
      <c r="H4793" s="108" t="s">
        <v>19699</v>
      </c>
    </row>
    <row r="4794" spans="1:8" x14ac:dyDescent="0.3">
      <c r="A4794" s="108" t="s">
        <v>19700</v>
      </c>
      <c r="B4794" s="108" t="s">
        <v>967</v>
      </c>
      <c r="C4794" s="108" t="s">
        <v>19520</v>
      </c>
      <c r="D4794" s="108" t="s">
        <v>969</v>
      </c>
      <c r="E4794" s="108" t="s">
        <v>970</v>
      </c>
      <c r="F4794" s="108" t="s">
        <v>19701</v>
      </c>
      <c r="G4794" s="108" t="s">
        <v>19702</v>
      </c>
      <c r="H4794" s="108" t="s">
        <v>19703</v>
      </c>
    </row>
    <row r="4795" spans="1:8" x14ac:dyDescent="0.3">
      <c r="A4795" s="108" t="s">
        <v>19704</v>
      </c>
      <c r="B4795" s="108" t="s">
        <v>967</v>
      </c>
      <c r="C4795" s="108" t="s">
        <v>19520</v>
      </c>
      <c r="D4795" s="108" t="s">
        <v>969</v>
      </c>
      <c r="E4795" s="108" t="s">
        <v>970</v>
      </c>
      <c r="F4795" s="108" t="s">
        <v>19705</v>
      </c>
      <c r="G4795" s="108" t="s">
        <v>19706</v>
      </c>
      <c r="H4795" s="108" t="s">
        <v>19707</v>
      </c>
    </row>
    <row r="4796" spans="1:8" x14ac:dyDescent="0.3">
      <c r="A4796" s="108" t="s">
        <v>19708</v>
      </c>
      <c r="B4796" s="108" t="s">
        <v>967</v>
      </c>
      <c r="C4796" s="108" t="s">
        <v>19520</v>
      </c>
      <c r="D4796" s="108" t="s">
        <v>969</v>
      </c>
      <c r="E4796" s="108" t="s">
        <v>970</v>
      </c>
      <c r="F4796" s="108" t="s">
        <v>19709</v>
      </c>
      <c r="G4796" s="108" t="s">
        <v>19710</v>
      </c>
      <c r="H4796" s="108" t="s">
        <v>19711</v>
      </c>
    </row>
    <row r="4797" spans="1:8" x14ac:dyDescent="0.3">
      <c r="A4797" s="108" t="s">
        <v>19712</v>
      </c>
      <c r="B4797" s="108" t="s">
        <v>967</v>
      </c>
      <c r="C4797" s="108" t="s">
        <v>19520</v>
      </c>
      <c r="D4797" s="108" t="s">
        <v>969</v>
      </c>
      <c r="E4797" s="108" t="s">
        <v>970</v>
      </c>
      <c r="F4797" s="108" t="s">
        <v>19713</v>
      </c>
      <c r="G4797" s="108" t="s">
        <v>19714</v>
      </c>
      <c r="H4797" s="108" t="s">
        <v>19715</v>
      </c>
    </row>
    <row r="4798" spans="1:8" x14ac:dyDescent="0.3">
      <c r="A4798" s="108" t="s">
        <v>19716</v>
      </c>
      <c r="B4798" s="108" t="s">
        <v>967</v>
      </c>
      <c r="C4798" s="108" t="s">
        <v>19520</v>
      </c>
      <c r="D4798" s="108" t="s">
        <v>969</v>
      </c>
      <c r="E4798" s="108" t="s">
        <v>970</v>
      </c>
      <c r="F4798" s="108" t="s">
        <v>19717</v>
      </c>
      <c r="G4798" s="108" t="s">
        <v>19718</v>
      </c>
      <c r="H4798" s="108" t="s">
        <v>19719</v>
      </c>
    </row>
    <row r="4799" spans="1:8" x14ac:dyDescent="0.3">
      <c r="A4799" s="108" t="s">
        <v>19720</v>
      </c>
      <c r="B4799" s="108" t="s">
        <v>967</v>
      </c>
      <c r="C4799" s="108" t="s">
        <v>19520</v>
      </c>
      <c r="D4799" s="108" t="s">
        <v>969</v>
      </c>
      <c r="E4799" s="108" t="s">
        <v>970</v>
      </c>
      <c r="F4799" s="108" t="s">
        <v>19721</v>
      </c>
      <c r="G4799" s="108" t="s">
        <v>19722</v>
      </c>
      <c r="H4799" s="108" t="s">
        <v>19723</v>
      </c>
    </row>
    <row r="4800" spans="1:8" x14ac:dyDescent="0.3">
      <c r="A4800" s="108" t="s">
        <v>19724</v>
      </c>
      <c r="B4800" s="108" t="s">
        <v>967</v>
      </c>
      <c r="C4800" s="108" t="s">
        <v>19520</v>
      </c>
      <c r="D4800" s="108" t="s">
        <v>969</v>
      </c>
      <c r="E4800" s="108" t="s">
        <v>970</v>
      </c>
      <c r="F4800" s="108" t="s">
        <v>19725</v>
      </c>
      <c r="G4800" s="108" t="s">
        <v>19726</v>
      </c>
      <c r="H4800" s="108" t="s">
        <v>19727</v>
      </c>
    </row>
    <row r="4801" spans="1:8" x14ac:dyDescent="0.3">
      <c r="A4801" s="108" t="s">
        <v>19728</v>
      </c>
      <c r="B4801" s="108" t="s">
        <v>967</v>
      </c>
      <c r="C4801" s="108" t="s">
        <v>19520</v>
      </c>
      <c r="D4801" s="108" t="s">
        <v>1880</v>
      </c>
      <c r="E4801" s="108" t="s">
        <v>970</v>
      </c>
      <c r="F4801" s="108" t="s">
        <v>19729</v>
      </c>
      <c r="G4801" s="108" t="s">
        <v>19730</v>
      </c>
      <c r="H4801" s="108" t="s">
        <v>19731</v>
      </c>
    </row>
    <row r="4802" spans="1:8" x14ac:dyDescent="0.3">
      <c r="A4802" s="108" t="s">
        <v>19732</v>
      </c>
      <c r="B4802" s="108" t="s">
        <v>967</v>
      </c>
      <c r="C4802" s="108" t="s">
        <v>19520</v>
      </c>
      <c r="D4802" s="108" t="s">
        <v>1880</v>
      </c>
      <c r="E4802" s="108" t="s">
        <v>970</v>
      </c>
      <c r="F4802" s="108" t="s">
        <v>19733</v>
      </c>
      <c r="G4802" s="108" t="s">
        <v>19734</v>
      </c>
      <c r="H4802" s="108" t="s">
        <v>19735</v>
      </c>
    </row>
    <row r="4803" spans="1:8" x14ac:dyDescent="0.3">
      <c r="A4803" s="108" t="s">
        <v>19736</v>
      </c>
      <c r="B4803" s="108" t="s">
        <v>967</v>
      </c>
      <c r="C4803" s="108" t="s">
        <v>19520</v>
      </c>
      <c r="D4803" s="108" t="s">
        <v>1880</v>
      </c>
      <c r="E4803" s="108" t="s">
        <v>970</v>
      </c>
      <c r="F4803" s="108" t="s">
        <v>19737</v>
      </c>
      <c r="G4803" s="108" t="s">
        <v>19734</v>
      </c>
      <c r="H4803" s="108" t="s">
        <v>19735</v>
      </c>
    </row>
    <row r="4804" spans="1:8" x14ac:dyDescent="0.3">
      <c r="A4804" s="108" t="s">
        <v>19738</v>
      </c>
      <c r="B4804" s="108" t="s">
        <v>967</v>
      </c>
      <c r="C4804" s="108" t="s">
        <v>19520</v>
      </c>
      <c r="D4804" s="108" t="s">
        <v>1880</v>
      </c>
      <c r="E4804" s="108" t="s">
        <v>970</v>
      </c>
      <c r="F4804" s="108" t="s">
        <v>19739</v>
      </c>
      <c r="G4804" s="108" t="s">
        <v>19740</v>
      </c>
      <c r="H4804" s="108" t="s">
        <v>19741</v>
      </c>
    </row>
    <row r="4805" spans="1:8" x14ac:dyDescent="0.3">
      <c r="A4805" s="108" t="s">
        <v>19742</v>
      </c>
      <c r="B4805" s="108" t="s">
        <v>967</v>
      </c>
      <c r="C4805" s="108" t="s">
        <v>19520</v>
      </c>
      <c r="D4805" s="108" t="s">
        <v>1880</v>
      </c>
      <c r="E4805" s="108" t="s">
        <v>970</v>
      </c>
      <c r="F4805" s="108" t="s">
        <v>19743</v>
      </c>
      <c r="G4805" s="108" t="s">
        <v>19744</v>
      </c>
      <c r="H4805" s="108" t="s">
        <v>19745</v>
      </c>
    </row>
    <row r="4806" spans="1:8" x14ac:dyDescent="0.3">
      <c r="A4806" s="108" t="s">
        <v>19746</v>
      </c>
      <c r="B4806" s="108" t="s">
        <v>967</v>
      </c>
      <c r="C4806" s="108" t="s">
        <v>19520</v>
      </c>
      <c r="D4806" s="108" t="s">
        <v>1880</v>
      </c>
      <c r="E4806" s="108" t="s">
        <v>970</v>
      </c>
      <c r="F4806" s="108" t="s">
        <v>19747</v>
      </c>
      <c r="G4806" s="108" t="s">
        <v>19748</v>
      </c>
      <c r="H4806" s="108" t="s">
        <v>19749</v>
      </c>
    </row>
    <row r="4807" spans="1:8" x14ac:dyDescent="0.3">
      <c r="A4807" s="108" t="s">
        <v>19750</v>
      </c>
      <c r="B4807" s="108" t="s">
        <v>967</v>
      </c>
      <c r="C4807" s="108" t="s">
        <v>19520</v>
      </c>
      <c r="D4807" s="108" t="s">
        <v>1880</v>
      </c>
      <c r="E4807" s="108" t="s">
        <v>970</v>
      </c>
      <c r="F4807" s="108" t="s">
        <v>19751</v>
      </c>
      <c r="G4807" s="108" t="s">
        <v>19752</v>
      </c>
      <c r="H4807" s="108" t="s">
        <v>19753</v>
      </c>
    </row>
    <row r="4808" spans="1:8" x14ac:dyDescent="0.3">
      <c r="A4808" s="108" t="s">
        <v>19754</v>
      </c>
      <c r="B4808" s="108" t="s">
        <v>967</v>
      </c>
      <c r="C4808" s="108" t="s">
        <v>19520</v>
      </c>
      <c r="D4808" s="108" t="s">
        <v>1880</v>
      </c>
      <c r="E4808" s="108" t="s">
        <v>970</v>
      </c>
      <c r="F4808" s="108" t="s">
        <v>19755</v>
      </c>
      <c r="G4808" s="108" t="s">
        <v>19756</v>
      </c>
      <c r="H4808" s="108" t="s">
        <v>19745</v>
      </c>
    </row>
    <row r="4809" spans="1:8" x14ac:dyDescent="0.3">
      <c r="A4809" s="108" t="s">
        <v>19757</v>
      </c>
      <c r="B4809" s="108" t="s">
        <v>967</v>
      </c>
      <c r="C4809" s="108" t="s">
        <v>19520</v>
      </c>
      <c r="D4809" s="108" t="s">
        <v>1880</v>
      </c>
      <c r="E4809" s="108" t="s">
        <v>970</v>
      </c>
      <c r="F4809" s="108" t="s">
        <v>19758</v>
      </c>
      <c r="G4809" s="108" t="s">
        <v>19759</v>
      </c>
      <c r="H4809" s="108" t="s">
        <v>19760</v>
      </c>
    </row>
    <row r="4810" spans="1:8" x14ac:dyDescent="0.3">
      <c r="A4810" s="108" t="s">
        <v>19761</v>
      </c>
      <c r="B4810" s="108" t="s">
        <v>967</v>
      </c>
      <c r="C4810" s="108" t="s">
        <v>19520</v>
      </c>
      <c r="D4810" s="108" t="s">
        <v>1880</v>
      </c>
      <c r="E4810" s="108" t="s">
        <v>970</v>
      </c>
      <c r="F4810" s="108" t="s">
        <v>19762</v>
      </c>
      <c r="G4810" s="108" t="s">
        <v>19763</v>
      </c>
      <c r="H4810" s="108" t="s">
        <v>19764</v>
      </c>
    </row>
    <row r="4811" spans="1:8" x14ac:dyDescent="0.3">
      <c r="A4811" s="108" t="s">
        <v>19765</v>
      </c>
      <c r="B4811" s="108" t="s">
        <v>967</v>
      </c>
      <c r="C4811" s="108" t="s">
        <v>19520</v>
      </c>
      <c r="D4811" s="108" t="s">
        <v>1880</v>
      </c>
      <c r="E4811" s="108" t="s">
        <v>970</v>
      </c>
      <c r="F4811" s="108" t="s">
        <v>19766</v>
      </c>
      <c r="G4811" s="108" t="s">
        <v>19767</v>
      </c>
      <c r="H4811" s="108" t="s">
        <v>19768</v>
      </c>
    </row>
    <row r="4812" spans="1:8" x14ac:dyDescent="0.3">
      <c r="A4812" s="108" t="s">
        <v>19769</v>
      </c>
      <c r="B4812" s="108" t="s">
        <v>967</v>
      </c>
      <c r="C4812" s="108" t="s">
        <v>19520</v>
      </c>
      <c r="D4812" s="108" t="s">
        <v>1880</v>
      </c>
      <c r="E4812" s="108" t="s">
        <v>970</v>
      </c>
      <c r="F4812" s="108" t="s">
        <v>19770</v>
      </c>
      <c r="G4812" s="108" t="s">
        <v>19771</v>
      </c>
      <c r="H4812" s="108" t="s">
        <v>19772</v>
      </c>
    </row>
    <row r="4813" spans="1:8" x14ac:dyDescent="0.3">
      <c r="A4813" s="108" t="s">
        <v>19773</v>
      </c>
      <c r="B4813" s="108" t="s">
        <v>967</v>
      </c>
      <c r="C4813" s="108" t="s">
        <v>19520</v>
      </c>
      <c r="D4813" s="108" t="s">
        <v>1880</v>
      </c>
      <c r="E4813" s="108" t="s">
        <v>970</v>
      </c>
      <c r="F4813" s="108" t="s">
        <v>19774</v>
      </c>
      <c r="G4813" s="108" t="s">
        <v>19775</v>
      </c>
      <c r="H4813" s="108" t="s">
        <v>19776</v>
      </c>
    </row>
    <row r="4814" spans="1:8" x14ac:dyDescent="0.3">
      <c r="A4814" s="108" t="s">
        <v>19777</v>
      </c>
      <c r="B4814" s="108" t="s">
        <v>967</v>
      </c>
      <c r="C4814" s="108" t="s">
        <v>19520</v>
      </c>
      <c r="D4814" s="108" t="s">
        <v>1880</v>
      </c>
      <c r="E4814" s="108" t="s">
        <v>970</v>
      </c>
      <c r="F4814" s="108" t="s">
        <v>19778</v>
      </c>
      <c r="G4814" s="108" t="s">
        <v>19779</v>
      </c>
      <c r="H4814" s="108" t="s">
        <v>19780</v>
      </c>
    </row>
    <row r="4815" spans="1:8" x14ac:dyDescent="0.3">
      <c r="A4815" s="108" t="s">
        <v>19781</v>
      </c>
      <c r="B4815" s="108" t="s">
        <v>967</v>
      </c>
      <c r="C4815" s="108" t="s">
        <v>19520</v>
      </c>
      <c r="D4815" s="108" t="s">
        <v>1880</v>
      </c>
      <c r="E4815" s="108" t="s">
        <v>970</v>
      </c>
      <c r="F4815" s="108" t="s">
        <v>19782</v>
      </c>
      <c r="G4815" s="108" t="s">
        <v>19783</v>
      </c>
      <c r="H4815" s="108" t="s">
        <v>19784</v>
      </c>
    </row>
    <row r="4816" spans="1:8" x14ac:dyDescent="0.3">
      <c r="A4816" s="108" t="s">
        <v>19785</v>
      </c>
      <c r="B4816" s="108" t="s">
        <v>967</v>
      </c>
      <c r="C4816" s="108" t="s">
        <v>19520</v>
      </c>
      <c r="D4816" s="108" t="s">
        <v>1880</v>
      </c>
      <c r="E4816" s="108" t="s">
        <v>970</v>
      </c>
      <c r="F4816" s="108" t="s">
        <v>19786</v>
      </c>
      <c r="G4816" s="108" t="s">
        <v>19787</v>
      </c>
      <c r="H4816" s="108" t="s">
        <v>19788</v>
      </c>
    </row>
    <row r="4817" spans="1:8" x14ac:dyDescent="0.3">
      <c r="A4817" s="108" t="s">
        <v>19789</v>
      </c>
      <c r="B4817" s="108" t="s">
        <v>967</v>
      </c>
      <c r="C4817" s="108" t="s">
        <v>19520</v>
      </c>
      <c r="D4817" s="108" t="s">
        <v>1880</v>
      </c>
      <c r="E4817" s="108" t="s">
        <v>970</v>
      </c>
      <c r="F4817" s="108" t="s">
        <v>19790</v>
      </c>
      <c r="G4817" s="108" t="s">
        <v>19791</v>
      </c>
      <c r="H4817" s="108" t="s">
        <v>19792</v>
      </c>
    </row>
    <row r="4818" spans="1:8" x14ac:dyDescent="0.3">
      <c r="A4818" s="108" t="s">
        <v>19793</v>
      </c>
      <c r="B4818" s="108" t="s">
        <v>967</v>
      </c>
      <c r="C4818" s="108" t="s">
        <v>19520</v>
      </c>
      <c r="D4818" s="108" t="s">
        <v>1880</v>
      </c>
      <c r="E4818" s="108" t="s">
        <v>970</v>
      </c>
      <c r="F4818" s="108" t="s">
        <v>19794</v>
      </c>
      <c r="G4818" s="108" t="s">
        <v>19795</v>
      </c>
      <c r="H4818" s="108" t="s">
        <v>19796</v>
      </c>
    </row>
    <row r="4819" spans="1:8" x14ac:dyDescent="0.3">
      <c r="A4819" s="108" t="s">
        <v>19797</v>
      </c>
      <c r="B4819" s="108" t="s">
        <v>967</v>
      </c>
      <c r="C4819" s="108" t="s">
        <v>19520</v>
      </c>
      <c r="D4819" s="108" t="s">
        <v>1880</v>
      </c>
      <c r="E4819" s="108" t="s">
        <v>970</v>
      </c>
      <c r="F4819" s="108" t="s">
        <v>19798</v>
      </c>
      <c r="G4819" s="108" t="s">
        <v>19799</v>
      </c>
      <c r="H4819" s="108" t="s">
        <v>19599</v>
      </c>
    </row>
    <row r="4820" spans="1:8" x14ac:dyDescent="0.3">
      <c r="A4820" s="108" t="s">
        <v>19800</v>
      </c>
      <c r="B4820" s="108" t="s">
        <v>967</v>
      </c>
      <c r="C4820" s="108" t="s">
        <v>19520</v>
      </c>
      <c r="D4820" s="108" t="s">
        <v>1880</v>
      </c>
      <c r="E4820" s="108" t="s">
        <v>970</v>
      </c>
      <c r="F4820" s="108" t="s">
        <v>19801</v>
      </c>
      <c r="G4820" s="108" t="s">
        <v>19802</v>
      </c>
      <c r="H4820" s="108" t="s">
        <v>19803</v>
      </c>
    </row>
    <row r="4821" spans="1:8" x14ac:dyDescent="0.3">
      <c r="A4821" s="108" t="s">
        <v>19804</v>
      </c>
      <c r="B4821" s="108" t="s">
        <v>967</v>
      </c>
      <c r="C4821" s="108" t="s">
        <v>19520</v>
      </c>
      <c r="D4821" s="108" t="s">
        <v>1880</v>
      </c>
      <c r="E4821" s="108" t="s">
        <v>970</v>
      </c>
      <c r="F4821" s="108" t="s">
        <v>8162</v>
      </c>
      <c r="G4821" s="108" t="s">
        <v>19805</v>
      </c>
      <c r="H4821" s="108" t="s">
        <v>19806</v>
      </c>
    </row>
    <row r="4822" spans="1:8" x14ac:dyDescent="0.3">
      <c r="A4822" s="108" t="s">
        <v>19807</v>
      </c>
      <c r="B4822" s="108" t="s">
        <v>967</v>
      </c>
      <c r="C4822" s="108" t="s">
        <v>19520</v>
      </c>
      <c r="D4822" s="108" t="s">
        <v>1880</v>
      </c>
      <c r="E4822" s="108" t="s">
        <v>970</v>
      </c>
      <c r="F4822" s="108" t="s">
        <v>19808</v>
      </c>
      <c r="G4822" s="108" t="s">
        <v>19809</v>
      </c>
      <c r="H4822" s="108" t="s">
        <v>19810</v>
      </c>
    </row>
    <row r="4823" spans="1:8" x14ac:dyDescent="0.3">
      <c r="A4823" s="108" t="s">
        <v>19811</v>
      </c>
      <c r="B4823" s="108" t="s">
        <v>967</v>
      </c>
      <c r="C4823" s="108" t="s">
        <v>19520</v>
      </c>
      <c r="D4823" s="108" t="s">
        <v>1880</v>
      </c>
      <c r="E4823" s="108" t="s">
        <v>970</v>
      </c>
      <c r="F4823" s="108" t="s">
        <v>19812</v>
      </c>
      <c r="G4823" s="108" t="s">
        <v>19813</v>
      </c>
      <c r="H4823" s="108" t="s">
        <v>19814</v>
      </c>
    </row>
    <row r="4824" spans="1:8" x14ac:dyDescent="0.3">
      <c r="A4824" s="108" t="s">
        <v>19815</v>
      </c>
      <c r="B4824" s="108" t="s">
        <v>967</v>
      </c>
      <c r="C4824" s="108" t="s">
        <v>19520</v>
      </c>
      <c r="D4824" s="108" t="s">
        <v>1880</v>
      </c>
      <c r="E4824" s="108" t="s">
        <v>970</v>
      </c>
      <c r="F4824" s="108" t="s">
        <v>19816</v>
      </c>
      <c r="G4824" s="108" t="s">
        <v>19817</v>
      </c>
      <c r="H4824" s="108" t="s">
        <v>19818</v>
      </c>
    </row>
    <row r="4825" spans="1:8" x14ac:dyDescent="0.3">
      <c r="A4825" s="108" t="s">
        <v>19819</v>
      </c>
      <c r="B4825" s="108" t="s">
        <v>967</v>
      </c>
      <c r="C4825" s="108" t="s">
        <v>19520</v>
      </c>
      <c r="D4825" s="108" t="s">
        <v>1880</v>
      </c>
      <c r="E4825" s="108" t="s">
        <v>970</v>
      </c>
      <c r="F4825" s="108" t="s">
        <v>19820</v>
      </c>
      <c r="G4825" s="108" t="s">
        <v>19821</v>
      </c>
      <c r="H4825" s="108" t="s">
        <v>19822</v>
      </c>
    </row>
    <row r="4826" spans="1:8" x14ac:dyDescent="0.3">
      <c r="A4826" s="108" t="s">
        <v>19823</v>
      </c>
      <c r="B4826" s="108" t="s">
        <v>967</v>
      </c>
      <c r="C4826" s="108" t="s">
        <v>19824</v>
      </c>
      <c r="D4826" s="108" t="s">
        <v>969</v>
      </c>
      <c r="E4826" s="108" t="s">
        <v>970</v>
      </c>
      <c r="F4826" s="108" t="s">
        <v>19825</v>
      </c>
      <c r="G4826" s="108" t="s">
        <v>19826</v>
      </c>
      <c r="H4826" s="108" t="s">
        <v>19827</v>
      </c>
    </row>
    <row r="4827" spans="1:8" x14ac:dyDescent="0.3">
      <c r="A4827" s="108" t="s">
        <v>19828</v>
      </c>
      <c r="B4827" s="108" t="s">
        <v>967</v>
      </c>
      <c r="C4827" s="108" t="s">
        <v>19824</v>
      </c>
      <c r="D4827" s="108" t="s">
        <v>969</v>
      </c>
      <c r="E4827" s="108" t="s">
        <v>970</v>
      </c>
      <c r="F4827" s="108" t="s">
        <v>19829</v>
      </c>
      <c r="G4827" s="108" t="s">
        <v>19830</v>
      </c>
      <c r="H4827" s="108" t="s">
        <v>19831</v>
      </c>
    </row>
    <row r="4828" spans="1:8" x14ac:dyDescent="0.3">
      <c r="A4828" s="108" t="s">
        <v>19832</v>
      </c>
      <c r="B4828" s="108" t="s">
        <v>967</v>
      </c>
      <c r="C4828" s="108" t="s">
        <v>19824</v>
      </c>
      <c r="D4828" s="108" t="s">
        <v>969</v>
      </c>
      <c r="E4828" s="108" t="s">
        <v>970</v>
      </c>
      <c r="F4828" s="108" t="s">
        <v>19833</v>
      </c>
      <c r="G4828" s="108" t="s">
        <v>19834</v>
      </c>
      <c r="H4828" s="108" t="s">
        <v>19835</v>
      </c>
    </row>
    <row r="4829" spans="1:8" x14ac:dyDescent="0.3">
      <c r="A4829" s="108" t="s">
        <v>19836</v>
      </c>
      <c r="B4829" s="108" t="s">
        <v>967</v>
      </c>
      <c r="C4829" s="108" t="s">
        <v>19824</v>
      </c>
      <c r="D4829" s="108" t="s">
        <v>969</v>
      </c>
      <c r="E4829" s="108" t="s">
        <v>970</v>
      </c>
      <c r="F4829" s="108" t="s">
        <v>19837</v>
      </c>
      <c r="G4829" s="108" t="s">
        <v>19838</v>
      </c>
      <c r="H4829" s="108" t="s">
        <v>19839</v>
      </c>
    </row>
    <row r="4830" spans="1:8" x14ac:dyDescent="0.3">
      <c r="A4830" s="108" t="s">
        <v>19840</v>
      </c>
      <c r="B4830" s="108" t="s">
        <v>967</v>
      </c>
      <c r="C4830" s="108" t="s">
        <v>19824</v>
      </c>
      <c r="D4830" s="108" t="s">
        <v>969</v>
      </c>
      <c r="E4830" s="108" t="s">
        <v>970</v>
      </c>
      <c r="F4830" s="108" t="s">
        <v>19841</v>
      </c>
      <c r="G4830" s="108" t="s">
        <v>19842</v>
      </c>
      <c r="H4830" s="108" t="s">
        <v>19843</v>
      </c>
    </row>
    <row r="4831" spans="1:8" x14ac:dyDescent="0.3">
      <c r="A4831" s="108" t="s">
        <v>19844</v>
      </c>
      <c r="B4831" s="108" t="s">
        <v>967</v>
      </c>
      <c r="C4831" s="108" t="s">
        <v>19824</v>
      </c>
      <c r="D4831" s="108" t="s">
        <v>969</v>
      </c>
      <c r="E4831" s="108" t="s">
        <v>970</v>
      </c>
      <c r="F4831" s="108" t="s">
        <v>19845</v>
      </c>
      <c r="G4831" s="108" t="s">
        <v>19846</v>
      </c>
      <c r="H4831" s="108" t="s">
        <v>19847</v>
      </c>
    </row>
    <row r="4832" spans="1:8" x14ac:dyDescent="0.3">
      <c r="A4832" s="108" t="s">
        <v>19848</v>
      </c>
      <c r="B4832" s="108" t="s">
        <v>967</v>
      </c>
      <c r="C4832" s="108" t="s">
        <v>19824</v>
      </c>
      <c r="D4832" s="108" t="s">
        <v>969</v>
      </c>
      <c r="E4832" s="108" t="s">
        <v>970</v>
      </c>
      <c r="F4832" s="108" t="s">
        <v>19849</v>
      </c>
      <c r="G4832" s="108" t="s">
        <v>19850</v>
      </c>
      <c r="H4832" s="108" t="s">
        <v>19851</v>
      </c>
    </row>
    <row r="4833" spans="1:8" x14ac:dyDescent="0.3">
      <c r="A4833" s="108" t="s">
        <v>19852</v>
      </c>
      <c r="B4833" s="108" t="s">
        <v>967</v>
      </c>
      <c r="C4833" s="108" t="s">
        <v>19824</v>
      </c>
      <c r="D4833" s="108" t="s">
        <v>969</v>
      </c>
      <c r="E4833" s="108" t="s">
        <v>970</v>
      </c>
      <c r="F4833" s="108" t="s">
        <v>19853</v>
      </c>
      <c r="G4833" s="108" t="s">
        <v>19854</v>
      </c>
      <c r="H4833" s="108" t="s">
        <v>19855</v>
      </c>
    </row>
    <row r="4834" spans="1:8" x14ac:dyDescent="0.3">
      <c r="A4834" s="108" t="s">
        <v>19856</v>
      </c>
      <c r="B4834" s="108" t="s">
        <v>967</v>
      </c>
      <c r="C4834" s="108" t="s">
        <v>19824</v>
      </c>
      <c r="D4834" s="108" t="s">
        <v>969</v>
      </c>
      <c r="E4834" s="108" t="s">
        <v>970</v>
      </c>
      <c r="F4834" s="108" t="s">
        <v>19857</v>
      </c>
      <c r="G4834" s="108" t="s">
        <v>19858</v>
      </c>
      <c r="H4834" s="108" t="s">
        <v>19859</v>
      </c>
    </row>
    <row r="4835" spans="1:8" x14ac:dyDescent="0.3">
      <c r="A4835" s="108" t="s">
        <v>19860</v>
      </c>
      <c r="B4835" s="108" t="s">
        <v>967</v>
      </c>
      <c r="C4835" s="108" t="s">
        <v>19824</v>
      </c>
      <c r="D4835" s="108" t="s">
        <v>969</v>
      </c>
      <c r="E4835" s="108" t="s">
        <v>970</v>
      </c>
      <c r="F4835" s="108" t="s">
        <v>19861</v>
      </c>
      <c r="G4835" s="108" t="s">
        <v>19862</v>
      </c>
      <c r="H4835" s="108" t="s">
        <v>19863</v>
      </c>
    </row>
    <row r="4836" spans="1:8" x14ac:dyDescent="0.3">
      <c r="A4836" s="108" t="s">
        <v>19864</v>
      </c>
      <c r="B4836" s="108" t="s">
        <v>967</v>
      </c>
      <c r="C4836" s="108" t="s">
        <v>19824</v>
      </c>
      <c r="D4836" s="108" t="s">
        <v>969</v>
      </c>
      <c r="E4836" s="108" t="s">
        <v>970</v>
      </c>
      <c r="F4836" s="108" t="s">
        <v>19865</v>
      </c>
      <c r="G4836" s="108" t="s">
        <v>19866</v>
      </c>
      <c r="H4836" s="108" t="s">
        <v>19867</v>
      </c>
    </row>
    <row r="4837" spans="1:8" x14ac:dyDescent="0.3">
      <c r="A4837" s="108" t="s">
        <v>19868</v>
      </c>
      <c r="B4837" s="108" t="s">
        <v>967</v>
      </c>
      <c r="C4837" s="108" t="s">
        <v>19824</v>
      </c>
      <c r="D4837" s="108" t="s">
        <v>969</v>
      </c>
      <c r="E4837" s="108" t="s">
        <v>970</v>
      </c>
      <c r="F4837" s="108" t="s">
        <v>19869</v>
      </c>
      <c r="G4837" s="108" t="s">
        <v>19870</v>
      </c>
      <c r="H4837" s="108" t="s">
        <v>19871</v>
      </c>
    </row>
    <row r="4838" spans="1:8" x14ac:dyDescent="0.3">
      <c r="A4838" s="108" t="s">
        <v>19872</v>
      </c>
      <c r="B4838" s="108" t="s">
        <v>967</v>
      </c>
      <c r="C4838" s="108" t="s">
        <v>19824</v>
      </c>
      <c r="D4838" s="108" t="s">
        <v>969</v>
      </c>
      <c r="E4838" s="108" t="s">
        <v>970</v>
      </c>
      <c r="F4838" s="108" t="s">
        <v>19873</v>
      </c>
      <c r="G4838" s="108" t="s">
        <v>19874</v>
      </c>
      <c r="H4838" s="108" t="s">
        <v>19875</v>
      </c>
    </row>
    <row r="4839" spans="1:8" x14ac:dyDescent="0.3">
      <c r="A4839" s="108" t="s">
        <v>19876</v>
      </c>
      <c r="B4839" s="108" t="s">
        <v>967</v>
      </c>
      <c r="C4839" s="108" t="s">
        <v>19824</v>
      </c>
      <c r="D4839" s="108" t="s">
        <v>969</v>
      </c>
      <c r="E4839" s="108" t="s">
        <v>970</v>
      </c>
      <c r="F4839" s="108" t="s">
        <v>19877</v>
      </c>
      <c r="G4839" s="108" t="s">
        <v>19878</v>
      </c>
      <c r="H4839" s="108" t="s">
        <v>19879</v>
      </c>
    </row>
    <row r="4840" spans="1:8" x14ac:dyDescent="0.3">
      <c r="A4840" s="108" t="s">
        <v>19880</v>
      </c>
      <c r="B4840" s="108" t="s">
        <v>967</v>
      </c>
      <c r="C4840" s="108" t="s">
        <v>19824</v>
      </c>
      <c r="D4840" s="108" t="s">
        <v>969</v>
      </c>
      <c r="E4840" s="108" t="s">
        <v>970</v>
      </c>
      <c r="F4840" s="108" t="s">
        <v>19881</v>
      </c>
      <c r="G4840" s="108" t="s">
        <v>19882</v>
      </c>
      <c r="H4840" s="108" t="s">
        <v>19883</v>
      </c>
    </row>
    <row r="4841" spans="1:8" x14ac:dyDescent="0.3">
      <c r="A4841" s="108" t="s">
        <v>19884</v>
      </c>
      <c r="B4841" s="108" t="s">
        <v>967</v>
      </c>
      <c r="C4841" s="108" t="s">
        <v>19824</v>
      </c>
      <c r="D4841" s="108" t="s">
        <v>969</v>
      </c>
      <c r="E4841" s="108" t="s">
        <v>970</v>
      </c>
      <c r="F4841" s="108" t="s">
        <v>19885</v>
      </c>
      <c r="G4841" s="108" t="s">
        <v>19886</v>
      </c>
      <c r="H4841" s="108" t="s">
        <v>19887</v>
      </c>
    </row>
    <row r="4842" spans="1:8" x14ac:dyDescent="0.3">
      <c r="A4842" s="108" t="s">
        <v>19888</v>
      </c>
      <c r="B4842" s="108" t="s">
        <v>967</v>
      </c>
      <c r="C4842" s="108" t="s">
        <v>19824</v>
      </c>
      <c r="D4842" s="108" t="s">
        <v>969</v>
      </c>
      <c r="E4842" s="108" t="s">
        <v>970</v>
      </c>
      <c r="F4842" s="108" t="s">
        <v>19889</v>
      </c>
      <c r="G4842" s="108" t="s">
        <v>19890</v>
      </c>
      <c r="H4842" s="108" t="s">
        <v>19891</v>
      </c>
    </row>
    <row r="4843" spans="1:8" x14ac:dyDescent="0.3">
      <c r="A4843" s="108" t="s">
        <v>19892</v>
      </c>
      <c r="B4843" s="108" t="s">
        <v>967</v>
      </c>
      <c r="C4843" s="108" t="s">
        <v>19824</v>
      </c>
      <c r="D4843" s="108" t="s">
        <v>969</v>
      </c>
      <c r="E4843" s="108" t="s">
        <v>970</v>
      </c>
      <c r="F4843" s="108" t="s">
        <v>19893</v>
      </c>
      <c r="G4843" s="108" t="s">
        <v>19894</v>
      </c>
      <c r="H4843" s="108" t="s">
        <v>19895</v>
      </c>
    </row>
    <row r="4844" spans="1:8" x14ac:dyDescent="0.3">
      <c r="A4844" s="108" t="s">
        <v>19896</v>
      </c>
      <c r="B4844" s="108" t="s">
        <v>967</v>
      </c>
      <c r="C4844" s="108" t="s">
        <v>19824</v>
      </c>
      <c r="D4844" s="108" t="s">
        <v>969</v>
      </c>
      <c r="E4844" s="108" t="s">
        <v>970</v>
      </c>
      <c r="F4844" s="108" t="s">
        <v>19897</v>
      </c>
      <c r="G4844" s="108" t="s">
        <v>19898</v>
      </c>
      <c r="H4844" s="108" t="s">
        <v>19899</v>
      </c>
    </row>
    <row r="4845" spans="1:8" x14ac:dyDescent="0.3">
      <c r="A4845" s="108" t="s">
        <v>19900</v>
      </c>
      <c r="B4845" s="108" t="s">
        <v>967</v>
      </c>
      <c r="C4845" s="108" t="s">
        <v>19824</v>
      </c>
      <c r="D4845" s="108" t="s">
        <v>969</v>
      </c>
      <c r="E4845" s="108" t="s">
        <v>970</v>
      </c>
      <c r="F4845" s="108" t="s">
        <v>19901</v>
      </c>
      <c r="G4845" s="108" t="s">
        <v>19902</v>
      </c>
      <c r="H4845" s="108" t="s">
        <v>19903</v>
      </c>
    </row>
    <row r="4846" spans="1:8" x14ac:dyDescent="0.3">
      <c r="A4846" s="108" t="s">
        <v>19904</v>
      </c>
      <c r="B4846" s="108" t="s">
        <v>967</v>
      </c>
      <c r="C4846" s="108" t="s">
        <v>19824</v>
      </c>
      <c r="D4846" s="108" t="s">
        <v>969</v>
      </c>
      <c r="E4846" s="108" t="s">
        <v>970</v>
      </c>
      <c r="F4846" s="108" t="s">
        <v>19905</v>
      </c>
      <c r="G4846" s="108" t="s">
        <v>19906</v>
      </c>
      <c r="H4846" s="108" t="s">
        <v>19907</v>
      </c>
    </row>
    <row r="4847" spans="1:8" x14ac:dyDescent="0.3">
      <c r="A4847" s="108" t="s">
        <v>19908</v>
      </c>
      <c r="B4847" s="108" t="s">
        <v>967</v>
      </c>
      <c r="C4847" s="108" t="s">
        <v>19824</v>
      </c>
      <c r="D4847" s="108" t="s">
        <v>969</v>
      </c>
      <c r="E4847" s="108" t="s">
        <v>970</v>
      </c>
      <c r="F4847" s="108" t="s">
        <v>19909</v>
      </c>
      <c r="G4847" s="108" t="s">
        <v>19910</v>
      </c>
      <c r="H4847" s="108" t="s">
        <v>19911</v>
      </c>
    </row>
    <row r="4848" spans="1:8" x14ac:dyDescent="0.3">
      <c r="A4848" s="108" t="s">
        <v>19912</v>
      </c>
      <c r="B4848" s="108" t="s">
        <v>967</v>
      </c>
      <c r="C4848" s="108" t="s">
        <v>19824</v>
      </c>
      <c r="D4848" s="108" t="s">
        <v>969</v>
      </c>
      <c r="E4848" s="108" t="s">
        <v>970</v>
      </c>
      <c r="F4848" s="108" t="s">
        <v>19913</v>
      </c>
      <c r="G4848" s="108" t="s">
        <v>19914</v>
      </c>
      <c r="H4848" s="108" t="s">
        <v>19915</v>
      </c>
    </row>
    <row r="4849" spans="1:8" x14ac:dyDescent="0.3">
      <c r="A4849" s="108" t="s">
        <v>19916</v>
      </c>
      <c r="B4849" s="108" t="s">
        <v>967</v>
      </c>
      <c r="C4849" s="108" t="s">
        <v>19824</v>
      </c>
      <c r="D4849" s="108" t="s">
        <v>969</v>
      </c>
      <c r="E4849" s="108" t="s">
        <v>970</v>
      </c>
      <c r="F4849" s="108" t="s">
        <v>19917</v>
      </c>
      <c r="G4849" s="108" t="s">
        <v>19918</v>
      </c>
      <c r="H4849" s="108" t="s">
        <v>19919</v>
      </c>
    </row>
    <row r="4850" spans="1:8" x14ac:dyDescent="0.3">
      <c r="A4850" s="108" t="s">
        <v>19920</v>
      </c>
      <c r="B4850" s="108" t="s">
        <v>967</v>
      </c>
      <c r="C4850" s="108" t="s">
        <v>19824</v>
      </c>
      <c r="D4850" s="108" t="s">
        <v>969</v>
      </c>
      <c r="E4850" s="108" t="s">
        <v>970</v>
      </c>
      <c r="F4850" s="108" t="s">
        <v>19921</v>
      </c>
      <c r="G4850" s="108" t="s">
        <v>19922</v>
      </c>
      <c r="H4850" s="108" t="s">
        <v>19923</v>
      </c>
    </row>
    <row r="4851" spans="1:8" x14ac:dyDescent="0.3">
      <c r="A4851" s="108" t="s">
        <v>19924</v>
      </c>
      <c r="B4851" s="108" t="s">
        <v>967</v>
      </c>
      <c r="C4851" s="108" t="s">
        <v>19824</v>
      </c>
      <c r="D4851" s="108" t="s">
        <v>969</v>
      </c>
      <c r="E4851" s="108" t="s">
        <v>970</v>
      </c>
      <c r="F4851" s="108" t="s">
        <v>19925</v>
      </c>
      <c r="G4851" s="108" t="s">
        <v>19926</v>
      </c>
      <c r="H4851" s="108" t="s">
        <v>19927</v>
      </c>
    </row>
    <row r="4852" spans="1:8" x14ac:dyDescent="0.3">
      <c r="A4852" s="108" t="s">
        <v>19928</v>
      </c>
      <c r="B4852" s="108" t="s">
        <v>967</v>
      </c>
      <c r="C4852" s="108" t="s">
        <v>19824</v>
      </c>
      <c r="D4852" s="108" t="s">
        <v>969</v>
      </c>
      <c r="E4852" s="108" t="s">
        <v>970</v>
      </c>
      <c r="F4852" s="108" t="s">
        <v>19929</v>
      </c>
      <c r="G4852" s="108" t="s">
        <v>19930</v>
      </c>
      <c r="H4852" s="108" t="s">
        <v>19931</v>
      </c>
    </row>
    <row r="4853" spans="1:8" x14ac:dyDescent="0.3">
      <c r="A4853" s="108" t="s">
        <v>19932</v>
      </c>
      <c r="B4853" s="108" t="s">
        <v>967</v>
      </c>
      <c r="C4853" s="108" t="s">
        <v>19824</v>
      </c>
      <c r="D4853" s="108" t="s">
        <v>969</v>
      </c>
      <c r="E4853" s="108" t="s">
        <v>970</v>
      </c>
      <c r="F4853" s="108" t="s">
        <v>19933</v>
      </c>
      <c r="G4853" s="108" t="s">
        <v>19934</v>
      </c>
      <c r="H4853" s="108" t="s">
        <v>19935</v>
      </c>
    </row>
    <row r="4854" spans="1:8" x14ac:dyDescent="0.3">
      <c r="A4854" s="108" t="s">
        <v>19936</v>
      </c>
      <c r="B4854" s="108" t="s">
        <v>967</v>
      </c>
      <c r="C4854" s="108" t="s">
        <v>19824</v>
      </c>
      <c r="D4854" s="108" t="s">
        <v>969</v>
      </c>
      <c r="E4854" s="108" t="s">
        <v>970</v>
      </c>
      <c r="F4854" s="108" t="s">
        <v>19937</v>
      </c>
      <c r="G4854" s="108" t="s">
        <v>19938</v>
      </c>
      <c r="H4854" s="108" t="s">
        <v>19939</v>
      </c>
    </row>
    <row r="4855" spans="1:8" x14ac:dyDescent="0.3">
      <c r="A4855" s="108" t="s">
        <v>19940</v>
      </c>
      <c r="B4855" s="108" t="s">
        <v>967</v>
      </c>
      <c r="C4855" s="108" t="s">
        <v>19824</v>
      </c>
      <c r="D4855" s="108" t="s">
        <v>969</v>
      </c>
      <c r="E4855" s="108" t="s">
        <v>2445</v>
      </c>
      <c r="F4855" s="108" t="s">
        <v>19941</v>
      </c>
      <c r="G4855" s="108" t="s">
        <v>19942</v>
      </c>
      <c r="H4855" s="108" t="s">
        <v>19943</v>
      </c>
    </row>
    <row r="4856" spans="1:8" x14ac:dyDescent="0.3">
      <c r="A4856" s="108" t="s">
        <v>19944</v>
      </c>
      <c r="B4856" s="108" t="s">
        <v>967</v>
      </c>
      <c r="C4856" s="108" t="s">
        <v>19824</v>
      </c>
      <c r="D4856" s="108" t="s">
        <v>969</v>
      </c>
      <c r="E4856" s="108" t="s">
        <v>970</v>
      </c>
      <c r="F4856" s="108" t="s">
        <v>19945</v>
      </c>
      <c r="G4856" s="108" t="s">
        <v>19946</v>
      </c>
      <c r="H4856" s="108" t="s">
        <v>19947</v>
      </c>
    </row>
    <row r="4857" spans="1:8" x14ac:dyDescent="0.3">
      <c r="A4857" s="108" t="s">
        <v>19948</v>
      </c>
      <c r="B4857" s="108" t="s">
        <v>967</v>
      </c>
      <c r="C4857" s="108" t="s">
        <v>19824</v>
      </c>
      <c r="D4857" s="108" t="s">
        <v>969</v>
      </c>
      <c r="E4857" s="108" t="s">
        <v>1123</v>
      </c>
      <c r="F4857" s="108" t="s">
        <v>19949</v>
      </c>
      <c r="G4857" s="108" t="s">
        <v>19950</v>
      </c>
      <c r="H4857" s="108" t="s">
        <v>19951</v>
      </c>
    </row>
    <row r="4858" spans="1:8" x14ac:dyDescent="0.3">
      <c r="A4858" s="108" t="s">
        <v>19952</v>
      </c>
      <c r="B4858" s="108" t="s">
        <v>967</v>
      </c>
      <c r="C4858" s="108" t="s">
        <v>19824</v>
      </c>
      <c r="D4858" s="108" t="s">
        <v>969</v>
      </c>
      <c r="E4858" s="108" t="s">
        <v>970</v>
      </c>
      <c r="F4858" s="108" t="s">
        <v>19953</v>
      </c>
      <c r="G4858" s="108" t="s">
        <v>19954</v>
      </c>
      <c r="H4858" s="108" t="s">
        <v>19955</v>
      </c>
    </row>
    <row r="4859" spans="1:8" x14ac:dyDescent="0.3">
      <c r="A4859" s="108" t="s">
        <v>19956</v>
      </c>
      <c r="B4859" s="108" t="s">
        <v>967</v>
      </c>
      <c r="C4859" s="108" t="s">
        <v>19824</v>
      </c>
      <c r="D4859" s="108" t="s">
        <v>969</v>
      </c>
      <c r="E4859" s="108" t="s">
        <v>970</v>
      </c>
      <c r="F4859" s="108" t="s">
        <v>19957</v>
      </c>
      <c r="G4859" s="108" t="s">
        <v>19958</v>
      </c>
      <c r="H4859" s="108" t="s">
        <v>19959</v>
      </c>
    </row>
    <row r="4860" spans="1:8" x14ac:dyDescent="0.3">
      <c r="A4860" s="108" t="s">
        <v>19960</v>
      </c>
      <c r="B4860" s="108" t="s">
        <v>967</v>
      </c>
      <c r="C4860" s="108" t="s">
        <v>19824</v>
      </c>
      <c r="D4860" s="108" t="s">
        <v>969</v>
      </c>
      <c r="E4860" s="108" t="s">
        <v>970</v>
      </c>
      <c r="F4860" s="108" t="s">
        <v>19961</v>
      </c>
      <c r="G4860" s="108" t="s">
        <v>19962</v>
      </c>
      <c r="H4860" s="108" t="s">
        <v>19963</v>
      </c>
    </row>
    <row r="4861" spans="1:8" x14ac:dyDescent="0.3">
      <c r="A4861" s="108" t="s">
        <v>19964</v>
      </c>
      <c r="B4861" s="108" t="s">
        <v>967</v>
      </c>
      <c r="C4861" s="108" t="s">
        <v>19824</v>
      </c>
      <c r="D4861" s="108" t="s">
        <v>969</v>
      </c>
      <c r="E4861" s="108" t="s">
        <v>970</v>
      </c>
      <c r="F4861" s="108" t="s">
        <v>19965</v>
      </c>
      <c r="G4861" s="108" t="s">
        <v>19966</v>
      </c>
      <c r="H4861" s="108" t="s">
        <v>19967</v>
      </c>
    </row>
    <row r="4862" spans="1:8" x14ac:dyDescent="0.3">
      <c r="A4862" s="108" t="s">
        <v>19968</v>
      </c>
      <c r="B4862" s="108" t="s">
        <v>967</v>
      </c>
      <c r="C4862" s="108" t="s">
        <v>19824</v>
      </c>
      <c r="D4862" s="108" t="s">
        <v>969</v>
      </c>
      <c r="E4862" s="108" t="s">
        <v>970</v>
      </c>
      <c r="F4862" s="108" t="s">
        <v>19969</v>
      </c>
      <c r="G4862" s="108" t="s">
        <v>19970</v>
      </c>
      <c r="H4862" s="108" t="s">
        <v>19971</v>
      </c>
    </row>
    <row r="4863" spans="1:8" x14ac:dyDescent="0.3">
      <c r="A4863" s="108" t="s">
        <v>19972</v>
      </c>
      <c r="B4863" s="108" t="s">
        <v>967</v>
      </c>
      <c r="C4863" s="108" t="s">
        <v>19824</v>
      </c>
      <c r="D4863" s="108" t="s">
        <v>969</v>
      </c>
      <c r="E4863" s="108" t="s">
        <v>970</v>
      </c>
      <c r="F4863" s="108" t="s">
        <v>19973</v>
      </c>
      <c r="G4863" s="108" t="s">
        <v>19974</v>
      </c>
      <c r="H4863" s="108" t="s">
        <v>19975</v>
      </c>
    </row>
    <row r="4864" spans="1:8" x14ac:dyDescent="0.3">
      <c r="A4864" s="108" t="s">
        <v>19976</v>
      </c>
      <c r="B4864" s="108" t="s">
        <v>967</v>
      </c>
      <c r="C4864" s="108" t="s">
        <v>19824</v>
      </c>
      <c r="D4864" s="108" t="s">
        <v>969</v>
      </c>
      <c r="E4864" s="108" t="s">
        <v>970</v>
      </c>
      <c r="F4864" s="108" t="s">
        <v>19977</v>
      </c>
      <c r="G4864" s="108" t="s">
        <v>19978</v>
      </c>
      <c r="H4864" s="108" t="s">
        <v>19979</v>
      </c>
    </row>
    <row r="4865" spans="1:8" x14ac:dyDescent="0.3">
      <c r="A4865" s="108" t="s">
        <v>19980</v>
      </c>
      <c r="B4865" s="108" t="s">
        <v>967</v>
      </c>
      <c r="C4865" s="108" t="s">
        <v>19824</v>
      </c>
      <c r="D4865" s="108" t="s">
        <v>969</v>
      </c>
      <c r="E4865" s="108" t="s">
        <v>970</v>
      </c>
      <c r="F4865" s="108" t="s">
        <v>19981</v>
      </c>
      <c r="G4865" s="108" t="s">
        <v>19982</v>
      </c>
      <c r="H4865" s="108" t="s">
        <v>19983</v>
      </c>
    </row>
    <row r="4866" spans="1:8" x14ac:dyDescent="0.3">
      <c r="A4866" s="108" t="s">
        <v>19984</v>
      </c>
      <c r="B4866" s="108" t="s">
        <v>967</v>
      </c>
      <c r="C4866" s="108" t="s">
        <v>19824</v>
      </c>
      <c r="D4866" s="108" t="s">
        <v>969</v>
      </c>
      <c r="E4866" s="108" t="s">
        <v>970</v>
      </c>
      <c r="F4866" s="108" t="s">
        <v>19985</v>
      </c>
      <c r="G4866" s="108" t="s">
        <v>19986</v>
      </c>
      <c r="H4866" s="108" t="s">
        <v>19987</v>
      </c>
    </row>
    <row r="4867" spans="1:8" x14ac:dyDescent="0.3">
      <c r="A4867" s="108" t="s">
        <v>19988</v>
      </c>
      <c r="B4867" s="108" t="s">
        <v>967</v>
      </c>
      <c r="C4867" s="108" t="s">
        <v>19824</v>
      </c>
      <c r="D4867" s="108" t="s">
        <v>1880</v>
      </c>
      <c r="E4867" s="108" t="s">
        <v>970</v>
      </c>
      <c r="F4867" s="108" t="s">
        <v>19989</v>
      </c>
      <c r="G4867" s="108" t="s">
        <v>19990</v>
      </c>
      <c r="H4867" s="108" t="s">
        <v>19991</v>
      </c>
    </row>
    <row r="4868" spans="1:8" x14ac:dyDescent="0.3">
      <c r="A4868" s="108" t="s">
        <v>19992</v>
      </c>
      <c r="B4868" s="108" t="s">
        <v>967</v>
      </c>
      <c r="C4868" s="108" t="s">
        <v>19824</v>
      </c>
      <c r="D4868" s="108" t="s">
        <v>1880</v>
      </c>
      <c r="E4868" s="108" t="s">
        <v>970</v>
      </c>
      <c r="F4868" s="108" t="s">
        <v>19993</v>
      </c>
      <c r="G4868" s="108" t="s">
        <v>19994</v>
      </c>
      <c r="H4868" s="108" t="s">
        <v>19995</v>
      </c>
    </row>
    <row r="4869" spans="1:8" x14ac:dyDescent="0.3">
      <c r="A4869" s="108" t="s">
        <v>19996</v>
      </c>
      <c r="B4869" s="108" t="s">
        <v>967</v>
      </c>
      <c r="C4869" s="108" t="s">
        <v>19824</v>
      </c>
      <c r="D4869" s="108" t="s">
        <v>1880</v>
      </c>
      <c r="E4869" s="108" t="s">
        <v>970</v>
      </c>
      <c r="F4869" s="108" t="s">
        <v>19997</v>
      </c>
      <c r="G4869" s="108" t="s">
        <v>19998</v>
      </c>
      <c r="H4869" s="108" t="s">
        <v>19999</v>
      </c>
    </row>
    <row r="4870" spans="1:8" x14ac:dyDescent="0.3">
      <c r="A4870" s="108" t="s">
        <v>20000</v>
      </c>
      <c r="B4870" s="108" t="s">
        <v>967</v>
      </c>
      <c r="C4870" s="108" t="s">
        <v>19824</v>
      </c>
      <c r="D4870" s="108" t="s">
        <v>1880</v>
      </c>
      <c r="E4870" s="108" t="s">
        <v>970</v>
      </c>
      <c r="F4870" s="108" t="s">
        <v>20001</v>
      </c>
      <c r="G4870" s="108" t="s">
        <v>20002</v>
      </c>
      <c r="H4870" s="108" t="s">
        <v>20003</v>
      </c>
    </row>
    <row r="4871" spans="1:8" x14ac:dyDescent="0.3">
      <c r="A4871" s="108" t="s">
        <v>20004</v>
      </c>
      <c r="B4871" s="108" t="s">
        <v>967</v>
      </c>
      <c r="C4871" s="108" t="s">
        <v>19824</v>
      </c>
      <c r="D4871" s="108" t="s">
        <v>1880</v>
      </c>
      <c r="E4871" s="108" t="s">
        <v>970</v>
      </c>
      <c r="F4871" s="108" t="s">
        <v>20005</v>
      </c>
      <c r="G4871" s="108" t="s">
        <v>20006</v>
      </c>
      <c r="H4871" s="108" t="s">
        <v>20007</v>
      </c>
    </row>
    <row r="4872" spans="1:8" x14ac:dyDescent="0.3">
      <c r="A4872" s="108" t="s">
        <v>20008</v>
      </c>
      <c r="B4872" s="108" t="s">
        <v>967</v>
      </c>
      <c r="C4872" s="108" t="s">
        <v>19824</v>
      </c>
      <c r="D4872" s="108" t="s">
        <v>1880</v>
      </c>
      <c r="E4872" s="108" t="s">
        <v>970</v>
      </c>
      <c r="F4872" s="108" t="s">
        <v>20009</v>
      </c>
      <c r="G4872" s="108" t="s">
        <v>20010</v>
      </c>
      <c r="H4872" s="108" t="s">
        <v>20011</v>
      </c>
    </row>
    <row r="4873" spans="1:8" x14ac:dyDescent="0.3">
      <c r="A4873" s="108" t="s">
        <v>20012</v>
      </c>
      <c r="B4873" s="108" t="s">
        <v>967</v>
      </c>
      <c r="C4873" s="108" t="s">
        <v>19824</v>
      </c>
      <c r="D4873" s="108" t="s">
        <v>1880</v>
      </c>
      <c r="E4873" s="108" t="s">
        <v>970</v>
      </c>
      <c r="F4873" s="108" t="s">
        <v>20013</v>
      </c>
      <c r="G4873" s="108" t="s">
        <v>20014</v>
      </c>
      <c r="H4873" s="108" t="s">
        <v>20015</v>
      </c>
    </row>
    <row r="4874" spans="1:8" x14ac:dyDescent="0.3">
      <c r="A4874" s="108" t="s">
        <v>20016</v>
      </c>
      <c r="B4874" s="108" t="s">
        <v>967</v>
      </c>
      <c r="C4874" s="108" t="s">
        <v>19824</v>
      </c>
      <c r="D4874" s="108" t="s">
        <v>1880</v>
      </c>
      <c r="E4874" s="108" t="s">
        <v>970</v>
      </c>
      <c r="F4874" s="108" t="s">
        <v>20017</v>
      </c>
      <c r="G4874" s="108" t="s">
        <v>20018</v>
      </c>
      <c r="H4874" s="108" t="s">
        <v>20019</v>
      </c>
    </row>
    <row r="4875" spans="1:8" x14ac:dyDescent="0.3">
      <c r="A4875" s="108" t="s">
        <v>20020</v>
      </c>
      <c r="B4875" s="108" t="s">
        <v>967</v>
      </c>
      <c r="C4875" s="108" t="s">
        <v>19824</v>
      </c>
      <c r="D4875" s="108" t="s">
        <v>1880</v>
      </c>
      <c r="E4875" s="108" t="s">
        <v>970</v>
      </c>
      <c r="F4875" s="108" t="s">
        <v>20021</v>
      </c>
      <c r="G4875" s="108" t="s">
        <v>20022</v>
      </c>
      <c r="H4875" s="108" t="s">
        <v>20023</v>
      </c>
    </row>
    <row r="4876" spans="1:8" x14ac:dyDescent="0.3">
      <c r="A4876" s="108" t="s">
        <v>20024</v>
      </c>
      <c r="B4876" s="108" t="s">
        <v>967</v>
      </c>
      <c r="C4876" s="108" t="s">
        <v>19824</v>
      </c>
      <c r="D4876" s="108" t="s">
        <v>1880</v>
      </c>
      <c r="E4876" s="108" t="s">
        <v>970</v>
      </c>
      <c r="F4876" s="108" t="s">
        <v>20025</v>
      </c>
      <c r="G4876" s="108" t="s">
        <v>20026</v>
      </c>
      <c r="H4876" s="108" t="s">
        <v>20027</v>
      </c>
    </row>
    <row r="4877" spans="1:8" x14ac:dyDescent="0.3">
      <c r="A4877" s="108" t="s">
        <v>20028</v>
      </c>
      <c r="B4877" s="108" t="s">
        <v>967</v>
      </c>
      <c r="C4877" s="108" t="s">
        <v>19824</v>
      </c>
      <c r="D4877" s="108" t="s">
        <v>1880</v>
      </c>
      <c r="E4877" s="108" t="s">
        <v>970</v>
      </c>
      <c r="F4877" s="108" t="s">
        <v>20029</v>
      </c>
      <c r="G4877" s="108" t="s">
        <v>20030</v>
      </c>
      <c r="H4877" s="108" t="s">
        <v>20031</v>
      </c>
    </row>
    <row r="4878" spans="1:8" x14ac:dyDescent="0.3">
      <c r="A4878" s="108" t="s">
        <v>20032</v>
      </c>
      <c r="B4878" s="108" t="s">
        <v>967</v>
      </c>
      <c r="C4878" s="108" t="s">
        <v>19824</v>
      </c>
      <c r="D4878" s="108" t="s">
        <v>1880</v>
      </c>
      <c r="E4878" s="108" t="s">
        <v>970</v>
      </c>
      <c r="F4878" s="108" t="s">
        <v>20033</v>
      </c>
      <c r="G4878" s="108" t="s">
        <v>20034</v>
      </c>
      <c r="H4878" s="108" t="s">
        <v>19899</v>
      </c>
    </row>
    <row r="4879" spans="1:8" x14ac:dyDescent="0.3">
      <c r="A4879" s="108" t="s">
        <v>20035</v>
      </c>
      <c r="B4879" s="108" t="s">
        <v>967</v>
      </c>
      <c r="C4879" s="108" t="s">
        <v>19824</v>
      </c>
      <c r="D4879" s="108" t="s">
        <v>1880</v>
      </c>
      <c r="E4879" s="108" t="s">
        <v>970</v>
      </c>
      <c r="F4879" s="108" t="s">
        <v>20036</v>
      </c>
      <c r="G4879" s="108" t="s">
        <v>20037</v>
      </c>
      <c r="H4879" s="108" t="s">
        <v>20038</v>
      </c>
    </row>
    <row r="4880" spans="1:8" x14ac:dyDescent="0.3">
      <c r="A4880" s="108" t="s">
        <v>20039</v>
      </c>
      <c r="B4880" s="108" t="s">
        <v>967</v>
      </c>
      <c r="C4880" s="108" t="s">
        <v>19824</v>
      </c>
      <c r="D4880" s="108" t="s">
        <v>1880</v>
      </c>
      <c r="E4880" s="108" t="s">
        <v>970</v>
      </c>
      <c r="F4880" s="108" t="s">
        <v>20040</v>
      </c>
      <c r="G4880" s="108" t="s">
        <v>20041</v>
      </c>
      <c r="H4880" s="108" t="s">
        <v>19975</v>
      </c>
    </row>
    <row r="4881" spans="1:8" x14ac:dyDescent="0.3">
      <c r="A4881" s="108" t="s">
        <v>20042</v>
      </c>
      <c r="B4881" s="108" t="s">
        <v>967</v>
      </c>
      <c r="C4881" s="108" t="s">
        <v>19824</v>
      </c>
      <c r="D4881" s="108" t="s">
        <v>1880</v>
      </c>
      <c r="E4881" s="108" t="s">
        <v>970</v>
      </c>
      <c r="F4881" s="108" t="s">
        <v>20043</v>
      </c>
      <c r="G4881" s="108" t="s">
        <v>20044</v>
      </c>
      <c r="H4881" s="108" t="s">
        <v>20045</v>
      </c>
    </row>
    <row r="4882" spans="1:8" x14ac:dyDescent="0.3">
      <c r="A4882" s="108" t="s">
        <v>20046</v>
      </c>
      <c r="B4882" s="108" t="s">
        <v>967</v>
      </c>
      <c r="C4882" s="108" t="s">
        <v>20047</v>
      </c>
      <c r="D4882" s="108" t="s">
        <v>969</v>
      </c>
      <c r="E4882" s="108" t="s">
        <v>970</v>
      </c>
      <c r="F4882" s="108" t="s">
        <v>20048</v>
      </c>
      <c r="G4882" s="108" t="s">
        <v>20049</v>
      </c>
      <c r="H4882" s="108" t="s">
        <v>20050</v>
      </c>
    </row>
    <row r="4883" spans="1:8" x14ac:dyDescent="0.3">
      <c r="A4883" s="108" t="s">
        <v>20051</v>
      </c>
      <c r="B4883" s="108" t="s">
        <v>967</v>
      </c>
      <c r="C4883" s="108" t="s">
        <v>20047</v>
      </c>
      <c r="D4883" s="108" t="s">
        <v>969</v>
      </c>
      <c r="E4883" s="108" t="s">
        <v>970</v>
      </c>
      <c r="F4883" s="108" t="s">
        <v>20052</v>
      </c>
      <c r="G4883" s="108" t="s">
        <v>20053</v>
      </c>
      <c r="H4883" s="108" t="s">
        <v>20054</v>
      </c>
    </row>
    <row r="4884" spans="1:8" x14ac:dyDescent="0.3">
      <c r="A4884" s="108" t="s">
        <v>20055</v>
      </c>
      <c r="B4884" s="108" t="s">
        <v>967</v>
      </c>
      <c r="C4884" s="108" t="s">
        <v>20047</v>
      </c>
      <c r="D4884" s="108" t="s">
        <v>969</v>
      </c>
      <c r="E4884" s="108" t="s">
        <v>970</v>
      </c>
      <c r="F4884" s="108" t="s">
        <v>20056</v>
      </c>
      <c r="G4884" s="108" t="s">
        <v>20057</v>
      </c>
      <c r="H4884" s="108" t="s">
        <v>20058</v>
      </c>
    </row>
    <row r="4885" spans="1:8" x14ac:dyDescent="0.3">
      <c r="A4885" s="108" t="s">
        <v>20059</v>
      </c>
      <c r="B4885" s="108" t="s">
        <v>967</v>
      </c>
      <c r="C4885" s="108" t="s">
        <v>20047</v>
      </c>
      <c r="D4885" s="108" t="s">
        <v>969</v>
      </c>
      <c r="E4885" s="108" t="s">
        <v>970</v>
      </c>
      <c r="F4885" s="108" t="s">
        <v>20060</v>
      </c>
      <c r="G4885" s="108" t="s">
        <v>20061</v>
      </c>
      <c r="H4885" s="108" t="s">
        <v>20062</v>
      </c>
    </row>
    <row r="4886" spans="1:8" x14ac:dyDescent="0.3">
      <c r="A4886" s="108" t="s">
        <v>20063</v>
      </c>
      <c r="B4886" s="108" t="s">
        <v>967</v>
      </c>
      <c r="C4886" s="108" t="s">
        <v>20047</v>
      </c>
      <c r="D4886" s="108" t="s">
        <v>969</v>
      </c>
      <c r="E4886" s="108" t="s">
        <v>970</v>
      </c>
      <c r="F4886" s="108" t="s">
        <v>20064</v>
      </c>
      <c r="G4886" s="108" t="s">
        <v>20065</v>
      </c>
      <c r="H4886" s="108" t="s">
        <v>20066</v>
      </c>
    </row>
    <row r="4887" spans="1:8" x14ac:dyDescent="0.3">
      <c r="A4887" s="108" t="s">
        <v>20067</v>
      </c>
      <c r="B4887" s="108" t="s">
        <v>967</v>
      </c>
      <c r="C4887" s="108" t="s">
        <v>20047</v>
      </c>
      <c r="D4887" s="108" t="s">
        <v>969</v>
      </c>
      <c r="E4887" s="108" t="s">
        <v>970</v>
      </c>
      <c r="F4887" s="108" t="s">
        <v>20068</v>
      </c>
      <c r="G4887" s="108" t="s">
        <v>20069</v>
      </c>
      <c r="H4887" s="108" t="s">
        <v>20070</v>
      </c>
    </row>
    <row r="4888" spans="1:8" x14ac:dyDescent="0.3">
      <c r="A4888" s="108" t="s">
        <v>20071</v>
      </c>
      <c r="B4888" s="108" t="s">
        <v>967</v>
      </c>
      <c r="C4888" s="108" t="s">
        <v>20047</v>
      </c>
      <c r="D4888" s="108" t="s">
        <v>969</v>
      </c>
      <c r="E4888" s="108" t="s">
        <v>970</v>
      </c>
      <c r="F4888" s="108" t="s">
        <v>20072</v>
      </c>
      <c r="G4888" s="108" t="s">
        <v>20073</v>
      </c>
      <c r="H4888" s="108" t="s">
        <v>20074</v>
      </c>
    </row>
    <row r="4889" spans="1:8" x14ac:dyDescent="0.3">
      <c r="A4889" s="108" t="s">
        <v>20075</v>
      </c>
      <c r="B4889" s="108" t="s">
        <v>967</v>
      </c>
      <c r="C4889" s="108" t="s">
        <v>20047</v>
      </c>
      <c r="D4889" s="108" t="s">
        <v>969</v>
      </c>
      <c r="E4889" s="108" t="s">
        <v>970</v>
      </c>
      <c r="F4889" s="108" t="s">
        <v>20076</v>
      </c>
      <c r="G4889" s="108" t="s">
        <v>20077</v>
      </c>
      <c r="H4889" s="108" t="s">
        <v>20050</v>
      </c>
    </row>
    <row r="4890" spans="1:8" x14ac:dyDescent="0.3">
      <c r="A4890" s="108" t="s">
        <v>20078</v>
      </c>
      <c r="B4890" s="108" t="s">
        <v>967</v>
      </c>
      <c r="C4890" s="108" t="s">
        <v>20047</v>
      </c>
      <c r="D4890" s="108" t="s">
        <v>969</v>
      </c>
      <c r="E4890" s="108" t="s">
        <v>970</v>
      </c>
      <c r="F4890" s="108" t="s">
        <v>20079</v>
      </c>
      <c r="G4890" s="108" t="s">
        <v>20080</v>
      </c>
      <c r="H4890" s="108" t="s">
        <v>20081</v>
      </c>
    </row>
    <row r="4891" spans="1:8" x14ac:dyDescent="0.3">
      <c r="A4891" s="108" t="s">
        <v>20082</v>
      </c>
      <c r="B4891" s="108" t="s">
        <v>967</v>
      </c>
      <c r="C4891" s="108" t="s">
        <v>20047</v>
      </c>
      <c r="D4891" s="108" t="s">
        <v>969</v>
      </c>
      <c r="E4891" s="108" t="s">
        <v>970</v>
      </c>
      <c r="F4891" s="108" t="s">
        <v>20083</v>
      </c>
      <c r="G4891" s="108" t="s">
        <v>20084</v>
      </c>
      <c r="H4891" s="108" t="s">
        <v>20085</v>
      </c>
    </row>
    <row r="4892" spans="1:8" x14ac:dyDescent="0.3">
      <c r="A4892" s="108" t="s">
        <v>20086</v>
      </c>
      <c r="B4892" s="108" t="s">
        <v>967</v>
      </c>
      <c r="C4892" s="108" t="s">
        <v>20047</v>
      </c>
      <c r="D4892" s="108" t="s">
        <v>969</v>
      </c>
      <c r="E4892" s="108" t="s">
        <v>970</v>
      </c>
      <c r="F4892" s="108" t="s">
        <v>20087</v>
      </c>
      <c r="G4892" s="108" t="s">
        <v>20088</v>
      </c>
      <c r="H4892" s="108" t="s">
        <v>20089</v>
      </c>
    </row>
    <row r="4893" spans="1:8" x14ac:dyDescent="0.3">
      <c r="A4893" s="108" t="s">
        <v>20090</v>
      </c>
      <c r="B4893" s="108" t="s">
        <v>967</v>
      </c>
      <c r="C4893" s="108" t="s">
        <v>20047</v>
      </c>
      <c r="D4893" s="108" t="s">
        <v>969</v>
      </c>
      <c r="E4893" s="108" t="s">
        <v>970</v>
      </c>
      <c r="F4893" s="108" t="s">
        <v>20091</v>
      </c>
      <c r="G4893" s="108" t="s">
        <v>20092</v>
      </c>
      <c r="H4893" s="108" t="s">
        <v>20093</v>
      </c>
    </row>
    <row r="4894" spans="1:8" x14ac:dyDescent="0.3">
      <c r="A4894" s="108" t="s">
        <v>20094</v>
      </c>
      <c r="B4894" s="108" t="s">
        <v>967</v>
      </c>
      <c r="C4894" s="108" t="s">
        <v>20047</v>
      </c>
      <c r="D4894" s="108" t="s">
        <v>969</v>
      </c>
      <c r="E4894" s="108" t="s">
        <v>970</v>
      </c>
      <c r="F4894" s="108" t="s">
        <v>20095</v>
      </c>
      <c r="G4894" s="108" t="s">
        <v>20096</v>
      </c>
      <c r="H4894" s="108" t="s">
        <v>20097</v>
      </c>
    </row>
    <row r="4895" spans="1:8" x14ac:dyDescent="0.3">
      <c r="A4895" s="108" t="s">
        <v>20098</v>
      </c>
      <c r="B4895" s="108" t="s">
        <v>967</v>
      </c>
      <c r="C4895" s="108" t="s">
        <v>20047</v>
      </c>
      <c r="D4895" s="108" t="s">
        <v>969</v>
      </c>
      <c r="E4895" s="108" t="s">
        <v>970</v>
      </c>
      <c r="F4895" s="108" t="s">
        <v>20099</v>
      </c>
      <c r="G4895" s="108" t="s">
        <v>20100</v>
      </c>
      <c r="H4895" s="108" t="s">
        <v>20101</v>
      </c>
    </row>
    <row r="4896" spans="1:8" x14ac:dyDescent="0.3">
      <c r="A4896" s="108" t="s">
        <v>20102</v>
      </c>
      <c r="B4896" s="108" t="s">
        <v>967</v>
      </c>
      <c r="C4896" s="108" t="s">
        <v>20047</v>
      </c>
      <c r="D4896" s="108" t="s">
        <v>969</v>
      </c>
      <c r="E4896" s="108" t="s">
        <v>970</v>
      </c>
      <c r="F4896" s="108" t="s">
        <v>20103</v>
      </c>
      <c r="G4896" s="108" t="s">
        <v>20104</v>
      </c>
      <c r="H4896" s="108" t="s">
        <v>20105</v>
      </c>
    </row>
    <row r="4897" spans="1:8" x14ac:dyDescent="0.3">
      <c r="A4897" s="108" t="s">
        <v>20106</v>
      </c>
      <c r="B4897" s="108" t="s">
        <v>967</v>
      </c>
      <c r="C4897" s="108" t="s">
        <v>20047</v>
      </c>
      <c r="D4897" s="108" t="s">
        <v>969</v>
      </c>
      <c r="E4897" s="108" t="s">
        <v>970</v>
      </c>
      <c r="F4897" s="108" t="s">
        <v>20107</v>
      </c>
      <c r="G4897" s="108" t="s">
        <v>20108</v>
      </c>
      <c r="H4897" s="108" t="s">
        <v>20109</v>
      </c>
    </row>
    <row r="4898" spans="1:8" x14ac:dyDescent="0.3">
      <c r="A4898" s="108" t="s">
        <v>20110</v>
      </c>
      <c r="B4898" s="108" t="s">
        <v>967</v>
      </c>
      <c r="C4898" s="108" t="s">
        <v>20047</v>
      </c>
      <c r="D4898" s="108" t="s">
        <v>969</v>
      </c>
      <c r="E4898" s="108" t="s">
        <v>970</v>
      </c>
      <c r="F4898" s="108" t="s">
        <v>20111</v>
      </c>
      <c r="G4898" s="108" t="s">
        <v>20112</v>
      </c>
      <c r="H4898" s="108" t="s">
        <v>20113</v>
      </c>
    </row>
    <row r="4899" spans="1:8" x14ac:dyDescent="0.3">
      <c r="A4899" s="108" t="s">
        <v>20114</v>
      </c>
      <c r="B4899" s="108" t="s">
        <v>967</v>
      </c>
      <c r="C4899" s="108" t="s">
        <v>20047</v>
      </c>
      <c r="D4899" s="108" t="s">
        <v>969</v>
      </c>
      <c r="E4899" s="108" t="s">
        <v>970</v>
      </c>
      <c r="F4899" s="108" t="s">
        <v>20115</v>
      </c>
      <c r="G4899" s="108" t="s">
        <v>20116</v>
      </c>
      <c r="H4899" s="108" t="s">
        <v>20117</v>
      </c>
    </row>
    <row r="4900" spans="1:8" x14ac:dyDescent="0.3">
      <c r="A4900" s="108" t="s">
        <v>20118</v>
      </c>
      <c r="B4900" s="108" t="s">
        <v>967</v>
      </c>
      <c r="C4900" s="108" t="s">
        <v>20047</v>
      </c>
      <c r="D4900" s="108" t="s">
        <v>969</v>
      </c>
      <c r="E4900" s="108" t="s">
        <v>970</v>
      </c>
      <c r="F4900" s="108" t="s">
        <v>20119</v>
      </c>
      <c r="G4900" s="108" t="s">
        <v>20120</v>
      </c>
      <c r="H4900" s="108" t="s">
        <v>20121</v>
      </c>
    </row>
    <row r="4901" spans="1:8" x14ac:dyDescent="0.3">
      <c r="A4901" s="108" t="s">
        <v>20122</v>
      </c>
      <c r="B4901" s="108" t="s">
        <v>967</v>
      </c>
      <c r="C4901" s="108" t="s">
        <v>20047</v>
      </c>
      <c r="D4901" s="108" t="s">
        <v>969</v>
      </c>
      <c r="E4901" s="108" t="s">
        <v>970</v>
      </c>
      <c r="F4901" s="108" t="s">
        <v>20123</v>
      </c>
      <c r="G4901" s="108" t="s">
        <v>20124</v>
      </c>
      <c r="H4901" s="108" t="s">
        <v>20125</v>
      </c>
    </row>
    <row r="4902" spans="1:8" x14ac:dyDescent="0.3">
      <c r="A4902" s="108" t="s">
        <v>20126</v>
      </c>
      <c r="B4902" s="108" t="s">
        <v>967</v>
      </c>
      <c r="C4902" s="108" t="s">
        <v>20047</v>
      </c>
      <c r="D4902" s="108" t="s">
        <v>969</v>
      </c>
      <c r="E4902" s="108" t="s">
        <v>970</v>
      </c>
      <c r="F4902" s="108" t="s">
        <v>20127</v>
      </c>
      <c r="G4902" s="108" t="s">
        <v>20128</v>
      </c>
      <c r="H4902" s="108" t="s">
        <v>20129</v>
      </c>
    </row>
    <row r="4903" spans="1:8" x14ac:dyDescent="0.3">
      <c r="A4903" s="108" t="s">
        <v>20130</v>
      </c>
      <c r="B4903" s="108" t="s">
        <v>967</v>
      </c>
      <c r="C4903" s="108" t="s">
        <v>20047</v>
      </c>
      <c r="D4903" s="108" t="s">
        <v>969</v>
      </c>
      <c r="E4903" s="108" t="s">
        <v>970</v>
      </c>
      <c r="F4903" s="108" t="s">
        <v>20131</v>
      </c>
      <c r="G4903" s="108" t="s">
        <v>20132</v>
      </c>
      <c r="H4903" s="108" t="s">
        <v>20133</v>
      </c>
    </row>
    <row r="4904" spans="1:8" x14ac:dyDescent="0.3">
      <c r="A4904" s="108" t="s">
        <v>20134</v>
      </c>
      <c r="B4904" s="108" t="s">
        <v>967</v>
      </c>
      <c r="C4904" s="108" t="s">
        <v>20047</v>
      </c>
      <c r="D4904" s="108" t="s">
        <v>969</v>
      </c>
      <c r="E4904" s="108" t="s">
        <v>970</v>
      </c>
      <c r="F4904" s="108" t="s">
        <v>20135</v>
      </c>
      <c r="G4904" s="108" t="s">
        <v>20136</v>
      </c>
      <c r="H4904" s="108" t="s">
        <v>20137</v>
      </c>
    </row>
    <row r="4905" spans="1:8" x14ac:dyDescent="0.3">
      <c r="A4905" s="108" t="s">
        <v>20138</v>
      </c>
      <c r="B4905" s="108" t="s">
        <v>967</v>
      </c>
      <c r="C4905" s="108" t="s">
        <v>20047</v>
      </c>
      <c r="D4905" s="108" t="s">
        <v>969</v>
      </c>
      <c r="E4905" s="108" t="s">
        <v>970</v>
      </c>
      <c r="F4905" s="108" t="s">
        <v>20139</v>
      </c>
      <c r="G4905" s="108" t="s">
        <v>20140</v>
      </c>
      <c r="H4905" s="108" t="s">
        <v>20141</v>
      </c>
    </row>
    <row r="4906" spans="1:8" x14ac:dyDescent="0.3">
      <c r="A4906" s="108" t="s">
        <v>20142</v>
      </c>
      <c r="B4906" s="108" t="s">
        <v>967</v>
      </c>
      <c r="C4906" s="108" t="s">
        <v>20047</v>
      </c>
      <c r="D4906" s="108" t="s">
        <v>969</v>
      </c>
      <c r="E4906" s="108" t="s">
        <v>970</v>
      </c>
      <c r="F4906" s="108" t="s">
        <v>20143</v>
      </c>
      <c r="G4906" s="108" t="s">
        <v>20144</v>
      </c>
      <c r="H4906" s="108" t="s">
        <v>20145</v>
      </c>
    </row>
    <row r="4907" spans="1:8" x14ac:dyDescent="0.3">
      <c r="A4907" s="108" t="s">
        <v>20146</v>
      </c>
      <c r="B4907" s="108" t="s">
        <v>967</v>
      </c>
      <c r="C4907" s="108" t="s">
        <v>20047</v>
      </c>
      <c r="D4907" s="108" t="s">
        <v>969</v>
      </c>
      <c r="E4907" s="108" t="s">
        <v>970</v>
      </c>
      <c r="F4907" s="108" t="s">
        <v>20147</v>
      </c>
      <c r="G4907" s="108" t="s">
        <v>20148</v>
      </c>
      <c r="H4907" s="108" t="s">
        <v>20149</v>
      </c>
    </row>
    <row r="4908" spans="1:8" x14ac:dyDescent="0.3">
      <c r="A4908" s="108" t="s">
        <v>20150</v>
      </c>
      <c r="B4908" s="108" t="s">
        <v>967</v>
      </c>
      <c r="C4908" s="108" t="s">
        <v>20047</v>
      </c>
      <c r="D4908" s="108" t="s">
        <v>969</v>
      </c>
      <c r="E4908" s="108" t="s">
        <v>970</v>
      </c>
      <c r="F4908" s="108" t="s">
        <v>20151</v>
      </c>
      <c r="G4908" s="108" t="s">
        <v>20152</v>
      </c>
      <c r="H4908" s="108" t="s">
        <v>20153</v>
      </c>
    </row>
    <row r="4909" spans="1:8" x14ac:dyDescent="0.3">
      <c r="A4909" s="108" t="s">
        <v>20154</v>
      </c>
      <c r="B4909" s="108" t="s">
        <v>967</v>
      </c>
      <c r="C4909" s="108" t="s">
        <v>20047</v>
      </c>
      <c r="D4909" s="108" t="s">
        <v>969</v>
      </c>
      <c r="E4909" s="108" t="s">
        <v>970</v>
      </c>
      <c r="F4909" s="108" t="s">
        <v>20155</v>
      </c>
      <c r="G4909" s="108" t="s">
        <v>20156</v>
      </c>
      <c r="H4909" s="108" t="s">
        <v>20157</v>
      </c>
    </row>
    <row r="4910" spans="1:8" x14ac:dyDescent="0.3">
      <c r="A4910" s="108" t="s">
        <v>20158</v>
      </c>
      <c r="B4910" s="108" t="s">
        <v>967</v>
      </c>
      <c r="C4910" s="108" t="s">
        <v>20047</v>
      </c>
      <c r="D4910" s="108" t="s">
        <v>969</v>
      </c>
      <c r="E4910" s="108" t="s">
        <v>970</v>
      </c>
      <c r="F4910" s="108" t="s">
        <v>20159</v>
      </c>
      <c r="G4910" s="108" t="s">
        <v>20160</v>
      </c>
      <c r="H4910" s="108" t="s">
        <v>20161</v>
      </c>
    </row>
    <row r="4911" spans="1:8" x14ac:dyDescent="0.3">
      <c r="A4911" s="108" t="s">
        <v>20162</v>
      </c>
      <c r="B4911" s="108" t="s">
        <v>967</v>
      </c>
      <c r="C4911" s="108" t="s">
        <v>20047</v>
      </c>
      <c r="D4911" s="108" t="s">
        <v>969</v>
      </c>
      <c r="E4911" s="108" t="s">
        <v>970</v>
      </c>
      <c r="F4911" s="108" t="s">
        <v>20163</v>
      </c>
      <c r="G4911" s="108" t="s">
        <v>20164</v>
      </c>
      <c r="H4911" s="108" t="s">
        <v>20165</v>
      </c>
    </row>
    <row r="4912" spans="1:8" x14ac:dyDescent="0.3">
      <c r="A4912" s="108" t="s">
        <v>20166</v>
      </c>
      <c r="B4912" s="108" t="s">
        <v>967</v>
      </c>
      <c r="C4912" s="108" t="s">
        <v>20047</v>
      </c>
      <c r="D4912" s="108" t="s">
        <v>969</v>
      </c>
      <c r="E4912" s="108" t="s">
        <v>970</v>
      </c>
      <c r="F4912" s="108" t="s">
        <v>20167</v>
      </c>
      <c r="G4912" s="108" t="s">
        <v>20168</v>
      </c>
      <c r="H4912" s="108" t="s">
        <v>20169</v>
      </c>
    </row>
    <row r="4913" spans="1:8" x14ac:dyDescent="0.3">
      <c r="A4913" s="108" t="s">
        <v>20170</v>
      </c>
      <c r="B4913" s="108" t="s">
        <v>967</v>
      </c>
      <c r="C4913" s="108" t="s">
        <v>20047</v>
      </c>
      <c r="D4913" s="108" t="s">
        <v>969</v>
      </c>
      <c r="E4913" s="108" t="s">
        <v>970</v>
      </c>
      <c r="F4913" s="108" t="s">
        <v>20171</v>
      </c>
      <c r="G4913" s="108" t="s">
        <v>20172</v>
      </c>
      <c r="H4913" s="108" t="s">
        <v>20173</v>
      </c>
    </row>
    <row r="4914" spans="1:8" x14ac:dyDescent="0.3">
      <c r="A4914" s="108" t="s">
        <v>20174</v>
      </c>
      <c r="B4914" s="108" t="s">
        <v>967</v>
      </c>
      <c r="C4914" s="108" t="s">
        <v>20047</v>
      </c>
      <c r="D4914" s="108" t="s">
        <v>969</v>
      </c>
      <c r="E4914" s="108" t="s">
        <v>970</v>
      </c>
      <c r="F4914" s="108" t="s">
        <v>20175</v>
      </c>
      <c r="G4914" s="108" t="s">
        <v>20176</v>
      </c>
      <c r="H4914" s="108" t="s">
        <v>20177</v>
      </c>
    </row>
    <row r="4915" spans="1:8" x14ac:dyDescent="0.3">
      <c r="A4915" s="108" t="s">
        <v>20178</v>
      </c>
      <c r="B4915" s="108" t="s">
        <v>967</v>
      </c>
      <c r="C4915" s="108" t="s">
        <v>20047</v>
      </c>
      <c r="D4915" s="108" t="s">
        <v>969</v>
      </c>
      <c r="E4915" s="108" t="s">
        <v>970</v>
      </c>
      <c r="F4915" s="108" t="s">
        <v>20179</v>
      </c>
      <c r="G4915" s="108" t="s">
        <v>20180</v>
      </c>
      <c r="H4915" s="108" t="s">
        <v>20181</v>
      </c>
    </row>
    <row r="4916" spans="1:8" x14ac:dyDescent="0.3">
      <c r="A4916" s="108" t="s">
        <v>20182</v>
      </c>
      <c r="B4916" s="108" t="s">
        <v>967</v>
      </c>
      <c r="C4916" s="108" t="s">
        <v>20047</v>
      </c>
      <c r="D4916" s="108" t="s">
        <v>969</v>
      </c>
      <c r="E4916" s="108" t="s">
        <v>1123</v>
      </c>
      <c r="F4916" s="108" t="s">
        <v>20183</v>
      </c>
      <c r="G4916" s="108" t="s">
        <v>20184</v>
      </c>
      <c r="H4916" s="108" t="s">
        <v>20185</v>
      </c>
    </row>
    <row r="4917" spans="1:8" x14ac:dyDescent="0.3">
      <c r="A4917" s="108" t="s">
        <v>20186</v>
      </c>
      <c r="B4917" s="108" t="s">
        <v>967</v>
      </c>
      <c r="C4917" s="108" t="s">
        <v>20047</v>
      </c>
      <c r="D4917" s="108" t="s">
        <v>969</v>
      </c>
      <c r="E4917" s="108" t="s">
        <v>970</v>
      </c>
      <c r="F4917" s="108" t="s">
        <v>20187</v>
      </c>
      <c r="G4917" s="108" t="s">
        <v>20188</v>
      </c>
      <c r="H4917" s="108" t="s">
        <v>20189</v>
      </c>
    </row>
    <row r="4918" spans="1:8" x14ac:dyDescent="0.3">
      <c r="A4918" s="108" t="s">
        <v>20190</v>
      </c>
      <c r="B4918" s="108" t="s">
        <v>967</v>
      </c>
      <c r="C4918" s="108" t="s">
        <v>20047</v>
      </c>
      <c r="D4918" s="108" t="s">
        <v>969</v>
      </c>
      <c r="E4918" s="108" t="s">
        <v>970</v>
      </c>
      <c r="F4918" s="108" t="s">
        <v>20191</v>
      </c>
      <c r="G4918" s="108" t="s">
        <v>20192</v>
      </c>
      <c r="H4918" s="108" t="s">
        <v>20193</v>
      </c>
    </row>
    <row r="4919" spans="1:8" x14ac:dyDescent="0.3">
      <c r="A4919" s="108" t="s">
        <v>20194</v>
      </c>
      <c r="B4919" s="108" t="s">
        <v>967</v>
      </c>
      <c r="C4919" s="108" t="s">
        <v>20047</v>
      </c>
      <c r="D4919" s="108" t="s">
        <v>1880</v>
      </c>
      <c r="E4919" s="108" t="s">
        <v>970</v>
      </c>
      <c r="F4919" s="108" t="s">
        <v>20195</v>
      </c>
      <c r="G4919" s="108" t="s">
        <v>20196</v>
      </c>
      <c r="H4919" s="108" t="s">
        <v>20197</v>
      </c>
    </row>
    <row r="4920" spans="1:8" x14ac:dyDescent="0.3">
      <c r="A4920" s="108" t="s">
        <v>20198</v>
      </c>
      <c r="B4920" s="108" t="s">
        <v>967</v>
      </c>
      <c r="C4920" s="108" t="s">
        <v>20047</v>
      </c>
      <c r="D4920" s="108" t="s">
        <v>1880</v>
      </c>
      <c r="E4920" s="108" t="s">
        <v>970</v>
      </c>
      <c r="F4920" s="108" t="s">
        <v>20199</v>
      </c>
      <c r="G4920" s="108" t="s">
        <v>20200</v>
      </c>
      <c r="H4920" s="108" t="s">
        <v>20201</v>
      </c>
    </row>
    <row r="4921" spans="1:8" x14ac:dyDescent="0.3">
      <c r="A4921" s="108" t="s">
        <v>20202</v>
      </c>
      <c r="B4921" s="108" t="s">
        <v>967</v>
      </c>
      <c r="C4921" s="108" t="s">
        <v>20047</v>
      </c>
      <c r="D4921" s="108" t="s">
        <v>1880</v>
      </c>
      <c r="E4921" s="108" t="s">
        <v>970</v>
      </c>
      <c r="F4921" s="108" t="s">
        <v>20203</v>
      </c>
      <c r="G4921" s="108" t="s">
        <v>20204</v>
      </c>
      <c r="H4921" s="108" t="s">
        <v>20205</v>
      </c>
    </row>
    <row r="4922" spans="1:8" x14ac:dyDescent="0.3">
      <c r="A4922" s="108" t="s">
        <v>20206</v>
      </c>
      <c r="B4922" s="108" t="s">
        <v>967</v>
      </c>
      <c r="C4922" s="108" t="s">
        <v>20047</v>
      </c>
      <c r="D4922" s="108" t="s">
        <v>1880</v>
      </c>
      <c r="E4922" s="108" t="s">
        <v>970</v>
      </c>
      <c r="F4922" s="108" t="s">
        <v>20207</v>
      </c>
      <c r="G4922" s="108" t="s">
        <v>20208</v>
      </c>
      <c r="H4922" s="108" t="s">
        <v>20209</v>
      </c>
    </row>
    <row r="4923" spans="1:8" x14ac:dyDescent="0.3">
      <c r="A4923" s="108" t="s">
        <v>20210</v>
      </c>
      <c r="B4923" s="108" t="s">
        <v>967</v>
      </c>
      <c r="C4923" s="108" t="s">
        <v>20047</v>
      </c>
      <c r="D4923" s="108" t="s">
        <v>1880</v>
      </c>
      <c r="E4923" s="108" t="s">
        <v>970</v>
      </c>
      <c r="F4923" s="108" t="s">
        <v>20211</v>
      </c>
      <c r="G4923" s="108" t="s">
        <v>20212</v>
      </c>
      <c r="H4923" s="108" t="s">
        <v>20213</v>
      </c>
    </row>
    <row r="4924" spans="1:8" x14ac:dyDescent="0.3">
      <c r="A4924" s="108" t="s">
        <v>20214</v>
      </c>
      <c r="B4924" s="108" t="s">
        <v>967</v>
      </c>
      <c r="C4924" s="108" t="s">
        <v>20047</v>
      </c>
      <c r="D4924" s="108" t="s">
        <v>1880</v>
      </c>
      <c r="E4924" s="108" t="s">
        <v>970</v>
      </c>
      <c r="F4924" s="108" t="s">
        <v>20215</v>
      </c>
      <c r="G4924" s="108" t="s">
        <v>20216</v>
      </c>
      <c r="H4924" s="108" t="s">
        <v>20062</v>
      </c>
    </row>
    <row r="4925" spans="1:8" x14ac:dyDescent="0.3">
      <c r="A4925" s="108" t="s">
        <v>20217</v>
      </c>
      <c r="B4925" s="108" t="s">
        <v>967</v>
      </c>
      <c r="C4925" s="108" t="s">
        <v>20047</v>
      </c>
      <c r="D4925" s="108" t="s">
        <v>1880</v>
      </c>
      <c r="E4925" s="108" t="s">
        <v>2445</v>
      </c>
      <c r="F4925" s="108" t="s">
        <v>20218</v>
      </c>
      <c r="G4925" s="108" t="s">
        <v>20219</v>
      </c>
      <c r="H4925" s="108" t="s">
        <v>20220</v>
      </c>
    </row>
    <row r="4926" spans="1:8" x14ac:dyDescent="0.3">
      <c r="A4926" s="108" t="s">
        <v>20221</v>
      </c>
      <c r="B4926" s="108" t="s">
        <v>967</v>
      </c>
      <c r="C4926" s="108" t="s">
        <v>20047</v>
      </c>
      <c r="D4926" s="108" t="s">
        <v>1880</v>
      </c>
      <c r="E4926" s="108" t="s">
        <v>970</v>
      </c>
      <c r="F4926" s="108" t="s">
        <v>20222</v>
      </c>
      <c r="G4926" s="108" t="s">
        <v>20223</v>
      </c>
      <c r="H4926" s="108" t="s">
        <v>20224</v>
      </c>
    </row>
    <row r="4927" spans="1:8" x14ac:dyDescent="0.3">
      <c r="A4927" s="108" t="s">
        <v>20225</v>
      </c>
      <c r="B4927" s="108" t="s">
        <v>967</v>
      </c>
      <c r="C4927" s="108" t="s">
        <v>20047</v>
      </c>
      <c r="D4927" s="108" t="s">
        <v>1880</v>
      </c>
      <c r="E4927" s="108" t="s">
        <v>970</v>
      </c>
      <c r="F4927" s="108" t="s">
        <v>20226</v>
      </c>
      <c r="G4927" s="108" t="s">
        <v>20227</v>
      </c>
      <c r="H4927" s="108" t="s">
        <v>20228</v>
      </c>
    </row>
    <row r="4928" spans="1:8" x14ac:dyDescent="0.3">
      <c r="A4928" s="108" t="s">
        <v>20229</v>
      </c>
      <c r="B4928" s="108" t="s">
        <v>967</v>
      </c>
      <c r="C4928" s="108" t="s">
        <v>20047</v>
      </c>
      <c r="D4928" s="108" t="s">
        <v>1880</v>
      </c>
      <c r="E4928" s="108" t="s">
        <v>970</v>
      </c>
      <c r="F4928" s="108" t="s">
        <v>20230</v>
      </c>
      <c r="G4928" s="108" t="s">
        <v>20231</v>
      </c>
      <c r="H4928" s="108" t="s">
        <v>20117</v>
      </c>
    </row>
    <row r="4929" spans="1:8" x14ac:dyDescent="0.3">
      <c r="A4929" s="108" t="s">
        <v>20232</v>
      </c>
      <c r="B4929" s="108" t="s">
        <v>967</v>
      </c>
      <c r="C4929" s="108" t="s">
        <v>20047</v>
      </c>
      <c r="D4929" s="108" t="s">
        <v>1880</v>
      </c>
      <c r="E4929" s="108" t="s">
        <v>970</v>
      </c>
      <c r="F4929" s="108" t="s">
        <v>20233</v>
      </c>
      <c r="G4929" s="108" t="s">
        <v>20234</v>
      </c>
      <c r="H4929" s="108" t="s">
        <v>20235</v>
      </c>
    </row>
    <row r="4930" spans="1:8" x14ac:dyDescent="0.3">
      <c r="A4930" s="108" t="s">
        <v>20236</v>
      </c>
      <c r="B4930" s="108" t="s">
        <v>967</v>
      </c>
      <c r="C4930" s="108" t="s">
        <v>20047</v>
      </c>
      <c r="D4930" s="108" t="s">
        <v>1880</v>
      </c>
      <c r="E4930" s="108" t="s">
        <v>970</v>
      </c>
      <c r="F4930" s="108" t="s">
        <v>20237</v>
      </c>
      <c r="G4930" s="108" t="s">
        <v>20238</v>
      </c>
      <c r="H4930" s="108" t="s">
        <v>20239</v>
      </c>
    </row>
    <row r="4931" spans="1:8" x14ac:dyDescent="0.3">
      <c r="A4931" s="108" t="s">
        <v>20240</v>
      </c>
      <c r="B4931" s="108" t="s">
        <v>967</v>
      </c>
      <c r="C4931" s="108" t="s">
        <v>20047</v>
      </c>
      <c r="D4931" s="108" t="s">
        <v>1880</v>
      </c>
      <c r="E4931" s="108" t="s">
        <v>970</v>
      </c>
      <c r="F4931" s="108" t="s">
        <v>20241</v>
      </c>
      <c r="G4931" s="108" t="s">
        <v>20242</v>
      </c>
      <c r="H4931" s="108" t="s">
        <v>20243</v>
      </c>
    </row>
    <row r="4932" spans="1:8" x14ac:dyDescent="0.3">
      <c r="A4932" s="108" t="s">
        <v>20244</v>
      </c>
      <c r="B4932" s="108" t="s">
        <v>967</v>
      </c>
      <c r="C4932" s="108" t="s">
        <v>20047</v>
      </c>
      <c r="D4932" s="108" t="s">
        <v>1880</v>
      </c>
      <c r="E4932" s="108" t="s">
        <v>970</v>
      </c>
      <c r="F4932" s="108" t="s">
        <v>20245</v>
      </c>
      <c r="G4932" s="108" t="s">
        <v>20246</v>
      </c>
      <c r="H4932" s="108" t="s">
        <v>20247</v>
      </c>
    </row>
    <row r="4933" spans="1:8" x14ac:dyDescent="0.3">
      <c r="A4933" s="108" t="s">
        <v>20248</v>
      </c>
      <c r="B4933" s="108" t="s">
        <v>967</v>
      </c>
      <c r="C4933" s="108" t="s">
        <v>20047</v>
      </c>
      <c r="D4933" s="108" t="s">
        <v>1880</v>
      </c>
      <c r="E4933" s="108" t="s">
        <v>970</v>
      </c>
      <c r="F4933" s="108" t="s">
        <v>20249</v>
      </c>
      <c r="G4933" s="108" t="s">
        <v>20250</v>
      </c>
      <c r="H4933" s="108" t="s">
        <v>20251</v>
      </c>
    </row>
    <row r="4934" spans="1:8" x14ac:dyDescent="0.3">
      <c r="A4934" s="108" t="s">
        <v>20252</v>
      </c>
      <c r="B4934" s="108" t="s">
        <v>967</v>
      </c>
      <c r="C4934" s="108" t="s">
        <v>20253</v>
      </c>
      <c r="D4934" s="108" t="s">
        <v>969</v>
      </c>
      <c r="E4934" s="108" t="s">
        <v>970</v>
      </c>
      <c r="F4934" s="108" t="s">
        <v>20254</v>
      </c>
      <c r="G4934" s="108" t="s">
        <v>20255</v>
      </c>
      <c r="H4934" s="108" t="s">
        <v>20256</v>
      </c>
    </row>
    <row r="4935" spans="1:8" x14ac:dyDescent="0.3">
      <c r="A4935" s="108" t="s">
        <v>20257</v>
      </c>
      <c r="B4935" s="108" t="s">
        <v>967</v>
      </c>
      <c r="C4935" s="108" t="s">
        <v>20253</v>
      </c>
      <c r="D4935" s="108" t="s">
        <v>969</v>
      </c>
      <c r="E4935" s="108" t="s">
        <v>970</v>
      </c>
      <c r="F4935" s="108" t="s">
        <v>20258</v>
      </c>
      <c r="G4935" s="108" t="s">
        <v>20259</v>
      </c>
      <c r="H4935" s="108" t="s">
        <v>20260</v>
      </c>
    </row>
    <row r="4936" spans="1:8" x14ac:dyDescent="0.3">
      <c r="A4936" s="108" t="s">
        <v>20261</v>
      </c>
      <c r="B4936" s="108" t="s">
        <v>967</v>
      </c>
      <c r="C4936" s="108" t="s">
        <v>20253</v>
      </c>
      <c r="D4936" s="108" t="s">
        <v>969</v>
      </c>
      <c r="E4936" s="108" t="s">
        <v>970</v>
      </c>
      <c r="F4936" s="108" t="s">
        <v>20262</v>
      </c>
      <c r="G4936" s="108" t="s">
        <v>20263</v>
      </c>
      <c r="H4936" s="108" t="s">
        <v>20264</v>
      </c>
    </row>
    <row r="4937" spans="1:8" x14ac:dyDescent="0.3">
      <c r="A4937" s="108" t="s">
        <v>20265</v>
      </c>
      <c r="B4937" s="108" t="s">
        <v>967</v>
      </c>
      <c r="C4937" s="108" t="s">
        <v>20253</v>
      </c>
      <c r="D4937" s="108" t="s">
        <v>969</v>
      </c>
      <c r="E4937" s="108" t="s">
        <v>970</v>
      </c>
      <c r="F4937" s="108" t="s">
        <v>20266</v>
      </c>
      <c r="G4937" s="108" t="s">
        <v>20267</v>
      </c>
      <c r="H4937" s="108" t="s">
        <v>20268</v>
      </c>
    </row>
    <row r="4938" spans="1:8" x14ac:dyDescent="0.3">
      <c r="A4938" s="108" t="s">
        <v>20269</v>
      </c>
      <c r="B4938" s="108" t="s">
        <v>967</v>
      </c>
      <c r="C4938" s="108" t="s">
        <v>20253</v>
      </c>
      <c r="D4938" s="108" t="s">
        <v>969</v>
      </c>
      <c r="E4938" s="108" t="s">
        <v>970</v>
      </c>
      <c r="F4938" s="108" t="s">
        <v>20270</v>
      </c>
      <c r="G4938" s="108" t="s">
        <v>20271</v>
      </c>
      <c r="H4938" s="108" t="s">
        <v>20272</v>
      </c>
    </row>
    <row r="4939" spans="1:8" x14ac:dyDescent="0.3">
      <c r="A4939" s="108" t="s">
        <v>20273</v>
      </c>
      <c r="B4939" s="108" t="s">
        <v>967</v>
      </c>
      <c r="C4939" s="108" t="s">
        <v>20253</v>
      </c>
      <c r="D4939" s="108" t="s">
        <v>969</v>
      </c>
      <c r="E4939" s="108" t="s">
        <v>970</v>
      </c>
      <c r="F4939" s="108" t="s">
        <v>20274</v>
      </c>
      <c r="G4939" s="108" t="s">
        <v>20275</v>
      </c>
      <c r="H4939" s="108" t="s">
        <v>20276</v>
      </c>
    </row>
    <row r="4940" spans="1:8" x14ac:dyDescent="0.3">
      <c r="A4940" s="108" t="s">
        <v>20277</v>
      </c>
      <c r="B4940" s="108" t="s">
        <v>967</v>
      </c>
      <c r="C4940" s="108" t="s">
        <v>20253</v>
      </c>
      <c r="D4940" s="108" t="s">
        <v>969</v>
      </c>
      <c r="E4940" s="108" t="s">
        <v>970</v>
      </c>
      <c r="F4940" s="108" t="s">
        <v>20278</v>
      </c>
      <c r="G4940" s="108" t="s">
        <v>20279</v>
      </c>
      <c r="H4940" s="108" t="s">
        <v>20280</v>
      </c>
    </row>
    <row r="4941" spans="1:8" x14ac:dyDescent="0.3">
      <c r="A4941" s="108" t="s">
        <v>20281</v>
      </c>
      <c r="B4941" s="108" t="s">
        <v>967</v>
      </c>
      <c r="C4941" s="108" t="s">
        <v>20253</v>
      </c>
      <c r="D4941" s="108" t="s">
        <v>969</v>
      </c>
      <c r="E4941" s="108" t="s">
        <v>970</v>
      </c>
      <c r="F4941" s="108" t="s">
        <v>20282</v>
      </c>
      <c r="G4941" s="108" t="s">
        <v>20283</v>
      </c>
      <c r="H4941" s="108" t="s">
        <v>20284</v>
      </c>
    </row>
    <row r="4942" spans="1:8" x14ac:dyDescent="0.3">
      <c r="A4942" s="108" t="s">
        <v>20285</v>
      </c>
      <c r="B4942" s="108" t="s">
        <v>967</v>
      </c>
      <c r="C4942" s="108" t="s">
        <v>20253</v>
      </c>
      <c r="D4942" s="108" t="s">
        <v>969</v>
      </c>
      <c r="E4942" s="108" t="s">
        <v>970</v>
      </c>
      <c r="F4942" s="108" t="s">
        <v>20286</v>
      </c>
      <c r="G4942" s="108" t="s">
        <v>20287</v>
      </c>
      <c r="H4942" s="108" t="s">
        <v>20288</v>
      </c>
    </row>
    <row r="4943" spans="1:8" x14ac:dyDescent="0.3">
      <c r="A4943" s="108" t="s">
        <v>20289</v>
      </c>
      <c r="B4943" s="108" t="s">
        <v>967</v>
      </c>
      <c r="C4943" s="108" t="s">
        <v>20253</v>
      </c>
      <c r="D4943" s="108" t="s">
        <v>969</v>
      </c>
      <c r="E4943" s="108" t="s">
        <v>970</v>
      </c>
      <c r="F4943" s="108" t="s">
        <v>20290</v>
      </c>
      <c r="G4943" s="108" t="s">
        <v>20291</v>
      </c>
      <c r="H4943" s="108" t="s">
        <v>20292</v>
      </c>
    </row>
    <row r="4944" spans="1:8" x14ac:dyDescent="0.3">
      <c r="A4944" s="108" t="s">
        <v>20293</v>
      </c>
      <c r="B4944" s="108" t="s">
        <v>967</v>
      </c>
      <c r="C4944" s="108" t="s">
        <v>20253</v>
      </c>
      <c r="D4944" s="108" t="s">
        <v>969</v>
      </c>
      <c r="E4944" s="108" t="s">
        <v>970</v>
      </c>
      <c r="F4944" s="108" t="s">
        <v>20294</v>
      </c>
      <c r="G4944" s="108" t="s">
        <v>20295</v>
      </c>
      <c r="H4944" s="108" t="s">
        <v>20296</v>
      </c>
    </row>
    <row r="4945" spans="1:8" x14ac:dyDescent="0.3">
      <c r="A4945" s="108" t="s">
        <v>20297</v>
      </c>
      <c r="B4945" s="108" t="s">
        <v>967</v>
      </c>
      <c r="C4945" s="108" t="s">
        <v>20253</v>
      </c>
      <c r="D4945" s="108" t="s">
        <v>969</v>
      </c>
      <c r="E4945" s="108" t="s">
        <v>970</v>
      </c>
      <c r="F4945" s="108" t="s">
        <v>20298</v>
      </c>
      <c r="G4945" s="108" t="s">
        <v>20299</v>
      </c>
      <c r="H4945" s="108" t="s">
        <v>20300</v>
      </c>
    </row>
    <row r="4946" spans="1:8" x14ac:dyDescent="0.3">
      <c r="A4946" s="108" t="s">
        <v>20301</v>
      </c>
      <c r="B4946" s="108" t="s">
        <v>967</v>
      </c>
      <c r="C4946" s="108" t="s">
        <v>20253</v>
      </c>
      <c r="D4946" s="108" t="s">
        <v>969</v>
      </c>
      <c r="E4946" s="108" t="s">
        <v>970</v>
      </c>
      <c r="F4946" s="108" t="s">
        <v>20302</v>
      </c>
      <c r="G4946" s="108" t="s">
        <v>20303</v>
      </c>
      <c r="H4946" s="108" t="s">
        <v>20304</v>
      </c>
    </row>
    <row r="4947" spans="1:8" x14ac:dyDescent="0.3">
      <c r="A4947" s="108" t="s">
        <v>20305</v>
      </c>
      <c r="B4947" s="108" t="s">
        <v>967</v>
      </c>
      <c r="C4947" s="108" t="s">
        <v>20253</v>
      </c>
      <c r="D4947" s="108" t="s">
        <v>969</v>
      </c>
      <c r="E4947" s="108" t="s">
        <v>970</v>
      </c>
      <c r="F4947" s="108" t="s">
        <v>20306</v>
      </c>
      <c r="G4947" s="108" t="s">
        <v>20307</v>
      </c>
      <c r="H4947" s="108" t="s">
        <v>20308</v>
      </c>
    </row>
    <row r="4948" spans="1:8" x14ac:dyDescent="0.3">
      <c r="A4948" s="108" t="s">
        <v>20309</v>
      </c>
      <c r="B4948" s="108" t="s">
        <v>967</v>
      </c>
      <c r="C4948" s="108" t="s">
        <v>20253</v>
      </c>
      <c r="D4948" s="108" t="s">
        <v>969</v>
      </c>
      <c r="E4948" s="108" t="s">
        <v>970</v>
      </c>
      <c r="F4948" s="108" t="s">
        <v>20310</v>
      </c>
      <c r="G4948" s="108" t="s">
        <v>20311</v>
      </c>
      <c r="H4948" s="108" t="s">
        <v>20312</v>
      </c>
    </row>
    <row r="4949" spans="1:8" x14ac:dyDescent="0.3">
      <c r="A4949" s="108" t="s">
        <v>20313</v>
      </c>
      <c r="B4949" s="108" t="s">
        <v>967</v>
      </c>
      <c r="C4949" s="108" t="s">
        <v>20253</v>
      </c>
      <c r="D4949" s="108" t="s">
        <v>969</v>
      </c>
      <c r="E4949" s="108" t="s">
        <v>970</v>
      </c>
      <c r="F4949" s="108" t="s">
        <v>20314</v>
      </c>
      <c r="G4949" s="108" t="s">
        <v>20315</v>
      </c>
      <c r="H4949" s="108" t="s">
        <v>20316</v>
      </c>
    </row>
    <row r="4950" spans="1:8" x14ac:dyDescent="0.3">
      <c r="A4950" s="108" t="s">
        <v>20317</v>
      </c>
      <c r="B4950" s="108" t="s">
        <v>967</v>
      </c>
      <c r="C4950" s="108" t="s">
        <v>20253</v>
      </c>
      <c r="D4950" s="108" t="s">
        <v>969</v>
      </c>
      <c r="E4950" s="108" t="s">
        <v>970</v>
      </c>
      <c r="F4950" s="108" t="s">
        <v>20318</v>
      </c>
      <c r="G4950" s="108" t="s">
        <v>20319</v>
      </c>
      <c r="H4950" s="108" t="s">
        <v>20320</v>
      </c>
    </row>
    <row r="4951" spans="1:8" x14ac:dyDescent="0.3">
      <c r="A4951" s="108" t="s">
        <v>20321</v>
      </c>
      <c r="B4951" s="108" t="s">
        <v>967</v>
      </c>
      <c r="C4951" s="108" t="s">
        <v>20253</v>
      </c>
      <c r="D4951" s="108" t="s">
        <v>969</v>
      </c>
      <c r="E4951" s="108" t="s">
        <v>970</v>
      </c>
      <c r="F4951" s="108" t="s">
        <v>20322</v>
      </c>
      <c r="G4951" s="108" t="s">
        <v>20323</v>
      </c>
      <c r="H4951" s="108" t="s">
        <v>20324</v>
      </c>
    </row>
    <row r="4952" spans="1:8" x14ac:dyDescent="0.3">
      <c r="A4952" s="108" t="s">
        <v>20325</v>
      </c>
      <c r="B4952" s="108" t="s">
        <v>967</v>
      </c>
      <c r="C4952" s="108" t="s">
        <v>20253</v>
      </c>
      <c r="D4952" s="108" t="s">
        <v>969</v>
      </c>
      <c r="E4952" s="108" t="s">
        <v>970</v>
      </c>
      <c r="F4952" s="108" t="s">
        <v>20326</v>
      </c>
      <c r="G4952" s="108" t="s">
        <v>20327</v>
      </c>
      <c r="H4952" s="108" t="s">
        <v>20328</v>
      </c>
    </row>
    <row r="4953" spans="1:8" x14ac:dyDescent="0.3">
      <c r="A4953" s="108" t="s">
        <v>20329</v>
      </c>
      <c r="B4953" s="108" t="s">
        <v>967</v>
      </c>
      <c r="C4953" s="108" t="s">
        <v>20253</v>
      </c>
      <c r="D4953" s="108" t="s">
        <v>969</v>
      </c>
      <c r="E4953" s="108" t="s">
        <v>970</v>
      </c>
      <c r="F4953" s="108" t="s">
        <v>20330</v>
      </c>
      <c r="G4953" s="108" t="s">
        <v>20331</v>
      </c>
      <c r="H4953" s="108" t="s">
        <v>20332</v>
      </c>
    </row>
    <row r="4954" spans="1:8" x14ac:dyDescent="0.3">
      <c r="A4954" s="108" t="s">
        <v>20333</v>
      </c>
      <c r="B4954" s="108" t="s">
        <v>967</v>
      </c>
      <c r="C4954" s="108" t="s">
        <v>20253</v>
      </c>
      <c r="D4954" s="108" t="s">
        <v>969</v>
      </c>
      <c r="E4954" s="108" t="s">
        <v>970</v>
      </c>
      <c r="F4954" s="108" t="s">
        <v>20334</v>
      </c>
      <c r="G4954" s="108" t="s">
        <v>20335</v>
      </c>
      <c r="H4954" s="108" t="s">
        <v>20336</v>
      </c>
    </row>
    <row r="4955" spans="1:8" x14ac:dyDescent="0.3">
      <c r="A4955" s="108" t="s">
        <v>20337</v>
      </c>
      <c r="B4955" s="108" t="s">
        <v>967</v>
      </c>
      <c r="C4955" s="108" t="s">
        <v>20253</v>
      </c>
      <c r="D4955" s="108" t="s">
        <v>969</v>
      </c>
      <c r="E4955" s="108" t="s">
        <v>970</v>
      </c>
      <c r="F4955" s="108" t="s">
        <v>20338</v>
      </c>
      <c r="G4955" s="108" t="s">
        <v>20339</v>
      </c>
      <c r="H4955" s="108" t="s">
        <v>20340</v>
      </c>
    </row>
    <row r="4956" spans="1:8" x14ac:dyDescent="0.3">
      <c r="A4956" s="108" t="s">
        <v>20341</v>
      </c>
      <c r="B4956" s="108" t="s">
        <v>967</v>
      </c>
      <c r="C4956" s="108" t="s">
        <v>20253</v>
      </c>
      <c r="D4956" s="108" t="s">
        <v>969</v>
      </c>
      <c r="E4956" s="108" t="s">
        <v>970</v>
      </c>
      <c r="F4956" s="108" t="s">
        <v>20342</v>
      </c>
      <c r="G4956" s="108" t="s">
        <v>20343</v>
      </c>
      <c r="H4956" s="108" t="s">
        <v>20344</v>
      </c>
    </row>
    <row r="4957" spans="1:8" x14ac:dyDescent="0.3">
      <c r="A4957" s="108" t="s">
        <v>20345</v>
      </c>
      <c r="B4957" s="108" t="s">
        <v>967</v>
      </c>
      <c r="C4957" s="108" t="s">
        <v>20253</v>
      </c>
      <c r="D4957" s="108" t="s">
        <v>969</v>
      </c>
      <c r="E4957" s="108" t="s">
        <v>970</v>
      </c>
      <c r="F4957" s="108" t="s">
        <v>20346</v>
      </c>
      <c r="G4957" s="108" t="s">
        <v>20347</v>
      </c>
      <c r="H4957" s="108" t="s">
        <v>20348</v>
      </c>
    </row>
    <row r="4958" spans="1:8" x14ac:dyDescent="0.3">
      <c r="A4958" s="108" t="s">
        <v>20349</v>
      </c>
      <c r="B4958" s="108" t="s">
        <v>967</v>
      </c>
      <c r="C4958" s="108" t="s">
        <v>20253</v>
      </c>
      <c r="D4958" s="108" t="s">
        <v>969</v>
      </c>
      <c r="E4958" s="108" t="s">
        <v>970</v>
      </c>
      <c r="F4958" s="108" t="s">
        <v>20350</v>
      </c>
      <c r="G4958" s="108" t="s">
        <v>20351</v>
      </c>
      <c r="H4958" s="108" t="s">
        <v>20352</v>
      </c>
    </row>
    <row r="4959" spans="1:8" x14ac:dyDescent="0.3">
      <c r="A4959" s="108" t="s">
        <v>20353</v>
      </c>
      <c r="B4959" s="108" t="s">
        <v>967</v>
      </c>
      <c r="C4959" s="108" t="s">
        <v>20253</v>
      </c>
      <c r="D4959" s="108" t="s">
        <v>969</v>
      </c>
      <c r="E4959" s="108" t="s">
        <v>970</v>
      </c>
      <c r="F4959" s="108" t="s">
        <v>20354</v>
      </c>
      <c r="G4959" s="108" t="s">
        <v>20355</v>
      </c>
      <c r="H4959" s="108" t="s">
        <v>20356</v>
      </c>
    </row>
    <row r="4960" spans="1:8" x14ac:dyDescent="0.3">
      <c r="A4960" s="108" t="s">
        <v>20357</v>
      </c>
      <c r="B4960" s="108" t="s">
        <v>967</v>
      </c>
      <c r="C4960" s="108" t="s">
        <v>20253</v>
      </c>
      <c r="D4960" s="108" t="s">
        <v>969</v>
      </c>
      <c r="E4960" s="108" t="s">
        <v>970</v>
      </c>
      <c r="F4960" s="108" t="s">
        <v>20358</v>
      </c>
      <c r="G4960" s="108" t="s">
        <v>20359</v>
      </c>
      <c r="H4960" s="108" t="s">
        <v>20360</v>
      </c>
    </row>
    <row r="4961" spans="1:8" x14ac:dyDescent="0.3">
      <c r="A4961" s="108" t="s">
        <v>20361</v>
      </c>
      <c r="B4961" s="108" t="s">
        <v>967</v>
      </c>
      <c r="C4961" s="108" t="s">
        <v>20253</v>
      </c>
      <c r="D4961" s="108" t="s">
        <v>969</v>
      </c>
      <c r="E4961" s="108" t="s">
        <v>970</v>
      </c>
      <c r="F4961" s="108" t="s">
        <v>20362</v>
      </c>
      <c r="G4961" s="108" t="s">
        <v>20363</v>
      </c>
      <c r="H4961" s="108" t="s">
        <v>20364</v>
      </c>
    </row>
    <row r="4962" spans="1:8" x14ac:dyDescent="0.3">
      <c r="A4962" s="108" t="s">
        <v>20365</v>
      </c>
      <c r="B4962" s="108" t="s">
        <v>967</v>
      </c>
      <c r="C4962" s="108" t="s">
        <v>20253</v>
      </c>
      <c r="D4962" s="108" t="s">
        <v>969</v>
      </c>
      <c r="E4962" s="108" t="s">
        <v>970</v>
      </c>
      <c r="F4962" s="108" t="s">
        <v>20366</v>
      </c>
      <c r="G4962" s="108" t="s">
        <v>20367</v>
      </c>
      <c r="H4962" s="108" t="s">
        <v>20368</v>
      </c>
    </row>
    <row r="4963" spans="1:8" x14ac:dyDescent="0.3">
      <c r="A4963" s="108" t="s">
        <v>20369</v>
      </c>
      <c r="B4963" s="108" t="s">
        <v>967</v>
      </c>
      <c r="C4963" s="108" t="s">
        <v>20253</v>
      </c>
      <c r="D4963" s="108" t="s">
        <v>969</v>
      </c>
      <c r="E4963" s="108" t="s">
        <v>970</v>
      </c>
      <c r="F4963" s="108" t="s">
        <v>20370</v>
      </c>
      <c r="G4963" s="108" t="s">
        <v>20371</v>
      </c>
      <c r="H4963" s="108" t="s">
        <v>20372</v>
      </c>
    </row>
    <row r="4964" spans="1:8" x14ac:dyDescent="0.3">
      <c r="A4964" s="108" t="s">
        <v>20373</v>
      </c>
      <c r="B4964" s="108" t="s">
        <v>967</v>
      </c>
      <c r="C4964" s="108" t="s">
        <v>20253</v>
      </c>
      <c r="D4964" s="108" t="s">
        <v>969</v>
      </c>
      <c r="E4964" s="108" t="s">
        <v>970</v>
      </c>
      <c r="F4964" s="108" t="s">
        <v>20374</v>
      </c>
      <c r="G4964" s="108" t="s">
        <v>20375</v>
      </c>
      <c r="H4964" s="108" t="s">
        <v>20376</v>
      </c>
    </row>
    <row r="4965" spans="1:8" x14ac:dyDescent="0.3">
      <c r="A4965" s="108" t="s">
        <v>20377</v>
      </c>
      <c r="B4965" s="108" t="s">
        <v>967</v>
      </c>
      <c r="C4965" s="108" t="s">
        <v>20253</v>
      </c>
      <c r="D4965" s="108" t="s">
        <v>969</v>
      </c>
      <c r="E4965" s="108" t="s">
        <v>970</v>
      </c>
      <c r="F4965" s="108" t="s">
        <v>20378</v>
      </c>
      <c r="G4965" s="108" t="s">
        <v>20379</v>
      </c>
      <c r="H4965" s="108" t="s">
        <v>20380</v>
      </c>
    </row>
    <row r="4966" spans="1:8" x14ac:dyDescent="0.3">
      <c r="A4966" s="108" t="s">
        <v>20381</v>
      </c>
      <c r="B4966" s="108" t="s">
        <v>967</v>
      </c>
      <c r="C4966" s="108" t="s">
        <v>20253</v>
      </c>
      <c r="D4966" s="108" t="s">
        <v>969</v>
      </c>
      <c r="E4966" s="108" t="s">
        <v>970</v>
      </c>
      <c r="F4966" s="108" t="s">
        <v>20382</v>
      </c>
      <c r="G4966" s="108" t="s">
        <v>20383</v>
      </c>
      <c r="H4966" s="108" t="s">
        <v>20384</v>
      </c>
    </row>
    <row r="4967" spans="1:8" x14ac:dyDescent="0.3">
      <c r="A4967" s="108" t="s">
        <v>20385</v>
      </c>
      <c r="B4967" s="108" t="s">
        <v>967</v>
      </c>
      <c r="C4967" s="108" t="s">
        <v>20253</v>
      </c>
      <c r="D4967" s="108" t="s">
        <v>969</v>
      </c>
      <c r="E4967" s="108" t="s">
        <v>970</v>
      </c>
      <c r="F4967" s="108" t="s">
        <v>20386</v>
      </c>
      <c r="G4967" s="108" t="s">
        <v>20387</v>
      </c>
      <c r="H4967" s="108" t="s">
        <v>20388</v>
      </c>
    </row>
    <row r="4968" spans="1:8" x14ac:dyDescent="0.3">
      <c r="A4968" s="108" t="s">
        <v>20389</v>
      </c>
      <c r="B4968" s="108" t="s">
        <v>967</v>
      </c>
      <c r="C4968" s="108" t="s">
        <v>20253</v>
      </c>
      <c r="D4968" s="108" t="s">
        <v>969</v>
      </c>
      <c r="E4968" s="108" t="s">
        <v>970</v>
      </c>
      <c r="F4968" s="108" t="s">
        <v>20390</v>
      </c>
      <c r="G4968" s="108" t="s">
        <v>20391</v>
      </c>
      <c r="H4968" s="108" t="s">
        <v>20392</v>
      </c>
    </row>
    <row r="4969" spans="1:8" x14ac:dyDescent="0.3">
      <c r="A4969" s="108" t="s">
        <v>20393</v>
      </c>
      <c r="B4969" s="108" t="s">
        <v>967</v>
      </c>
      <c r="C4969" s="108" t="s">
        <v>20253</v>
      </c>
      <c r="D4969" s="108" t="s">
        <v>969</v>
      </c>
      <c r="E4969" s="108" t="s">
        <v>970</v>
      </c>
      <c r="F4969" s="108" t="s">
        <v>20394</v>
      </c>
      <c r="G4969" s="108" t="s">
        <v>20395</v>
      </c>
      <c r="H4969" s="108" t="s">
        <v>20396</v>
      </c>
    </row>
    <row r="4970" spans="1:8" x14ac:dyDescent="0.3">
      <c r="A4970" s="108" t="s">
        <v>20397</v>
      </c>
      <c r="B4970" s="108" t="s">
        <v>967</v>
      </c>
      <c r="C4970" s="108" t="s">
        <v>20253</v>
      </c>
      <c r="D4970" s="108" t="s">
        <v>969</v>
      </c>
      <c r="E4970" s="108" t="s">
        <v>970</v>
      </c>
      <c r="F4970" s="108" t="s">
        <v>20398</v>
      </c>
      <c r="G4970" s="108" t="s">
        <v>20399</v>
      </c>
      <c r="H4970" s="108" t="s">
        <v>20400</v>
      </c>
    </row>
    <row r="4971" spans="1:8" x14ac:dyDescent="0.3">
      <c r="A4971" s="108" t="s">
        <v>20401</v>
      </c>
      <c r="B4971" s="108" t="s">
        <v>967</v>
      </c>
      <c r="C4971" s="108" t="s">
        <v>20253</v>
      </c>
      <c r="D4971" s="108" t="s">
        <v>969</v>
      </c>
      <c r="E4971" s="108" t="s">
        <v>970</v>
      </c>
      <c r="F4971" s="108" t="s">
        <v>20402</v>
      </c>
      <c r="G4971" s="108" t="s">
        <v>20403</v>
      </c>
      <c r="H4971" s="108" t="s">
        <v>20404</v>
      </c>
    </row>
    <row r="4972" spans="1:8" x14ac:dyDescent="0.3">
      <c r="A4972" s="108" t="s">
        <v>20405</v>
      </c>
      <c r="B4972" s="108" t="s">
        <v>967</v>
      </c>
      <c r="C4972" s="108" t="s">
        <v>20253</v>
      </c>
      <c r="D4972" s="108" t="s">
        <v>969</v>
      </c>
      <c r="E4972" s="108" t="s">
        <v>970</v>
      </c>
      <c r="F4972" s="108" t="s">
        <v>20406</v>
      </c>
      <c r="G4972" s="108" t="s">
        <v>20407</v>
      </c>
      <c r="H4972" s="108" t="s">
        <v>20408</v>
      </c>
    </row>
    <row r="4973" spans="1:8" x14ac:dyDescent="0.3">
      <c r="A4973" s="108" t="s">
        <v>20409</v>
      </c>
      <c r="B4973" s="108" t="s">
        <v>967</v>
      </c>
      <c r="C4973" s="108" t="s">
        <v>20253</v>
      </c>
      <c r="D4973" s="108" t="s">
        <v>969</v>
      </c>
      <c r="E4973" s="108" t="s">
        <v>970</v>
      </c>
      <c r="F4973" s="108" t="s">
        <v>20410</v>
      </c>
      <c r="G4973" s="108" t="s">
        <v>20411</v>
      </c>
      <c r="H4973" s="108" t="s">
        <v>20412</v>
      </c>
    </row>
    <row r="4974" spans="1:8" x14ac:dyDescent="0.3">
      <c r="A4974" s="108" t="s">
        <v>20413</v>
      </c>
      <c r="B4974" s="108" t="s">
        <v>967</v>
      </c>
      <c r="C4974" s="108" t="s">
        <v>20253</v>
      </c>
      <c r="D4974" s="108" t="s">
        <v>969</v>
      </c>
      <c r="E4974" s="108" t="s">
        <v>970</v>
      </c>
      <c r="F4974" s="108" t="s">
        <v>20414</v>
      </c>
      <c r="G4974" s="108" t="s">
        <v>20415</v>
      </c>
      <c r="H4974" s="108" t="s">
        <v>20416</v>
      </c>
    </row>
    <row r="4975" spans="1:8" x14ac:dyDescent="0.3">
      <c r="A4975" s="108" t="s">
        <v>20417</v>
      </c>
      <c r="B4975" s="108" t="s">
        <v>967</v>
      </c>
      <c r="C4975" s="108" t="s">
        <v>20253</v>
      </c>
      <c r="D4975" s="108" t="s">
        <v>969</v>
      </c>
      <c r="E4975" s="108" t="s">
        <v>970</v>
      </c>
      <c r="F4975" s="108" t="s">
        <v>20418</v>
      </c>
      <c r="G4975" s="108" t="s">
        <v>20419</v>
      </c>
      <c r="H4975" s="108" t="s">
        <v>20420</v>
      </c>
    </row>
    <row r="4976" spans="1:8" x14ac:dyDescent="0.3">
      <c r="A4976" s="108" t="s">
        <v>20421</v>
      </c>
      <c r="B4976" s="108" t="s">
        <v>967</v>
      </c>
      <c r="C4976" s="108" t="s">
        <v>20253</v>
      </c>
      <c r="D4976" s="108" t="s">
        <v>969</v>
      </c>
      <c r="E4976" s="108" t="s">
        <v>970</v>
      </c>
      <c r="F4976" s="108" t="s">
        <v>20422</v>
      </c>
      <c r="G4976" s="108" t="s">
        <v>20423</v>
      </c>
      <c r="H4976" s="108" t="s">
        <v>20424</v>
      </c>
    </row>
    <row r="4977" spans="1:8" x14ac:dyDescent="0.3">
      <c r="A4977" s="108" t="s">
        <v>20425</v>
      </c>
      <c r="B4977" s="108" t="s">
        <v>967</v>
      </c>
      <c r="C4977" s="108" t="s">
        <v>20253</v>
      </c>
      <c r="D4977" s="108" t="s">
        <v>969</v>
      </c>
      <c r="E4977" s="108" t="s">
        <v>970</v>
      </c>
      <c r="F4977" s="108" t="s">
        <v>20426</v>
      </c>
      <c r="G4977" s="108" t="s">
        <v>20427</v>
      </c>
      <c r="H4977" s="108" t="s">
        <v>20428</v>
      </c>
    </row>
    <row r="4978" spans="1:8" x14ac:dyDescent="0.3">
      <c r="A4978" s="108" t="s">
        <v>20429</v>
      </c>
      <c r="B4978" s="108" t="s">
        <v>967</v>
      </c>
      <c r="C4978" s="108" t="s">
        <v>20253</v>
      </c>
      <c r="D4978" s="108" t="s">
        <v>969</v>
      </c>
      <c r="E4978" s="108" t="s">
        <v>970</v>
      </c>
      <c r="F4978" s="108" t="s">
        <v>20430</v>
      </c>
      <c r="G4978" s="108" t="s">
        <v>20431</v>
      </c>
      <c r="H4978" s="108" t="s">
        <v>20432</v>
      </c>
    </row>
    <row r="4979" spans="1:8" x14ac:dyDescent="0.3">
      <c r="A4979" s="108" t="s">
        <v>20433</v>
      </c>
      <c r="B4979" s="108" t="s">
        <v>967</v>
      </c>
      <c r="C4979" s="108" t="s">
        <v>20253</v>
      </c>
      <c r="D4979" s="108" t="s">
        <v>969</v>
      </c>
      <c r="E4979" s="108" t="s">
        <v>970</v>
      </c>
      <c r="F4979" s="108" t="s">
        <v>20434</v>
      </c>
      <c r="G4979" s="108" t="s">
        <v>20435</v>
      </c>
      <c r="H4979" s="108" t="s">
        <v>20436</v>
      </c>
    </row>
    <row r="4980" spans="1:8" x14ac:dyDescent="0.3">
      <c r="A4980" s="108" t="s">
        <v>20437</v>
      </c>
      <c r="B4980" s="108" t="s">
        <v>967</v>
      </c>
      <c r="C4980" s="108" t="s">
        <v>20253</v>
      </c>
      <c r="D4980" s="108" t="s">
        <v>969</v>
      </c>
      <c r="E4980" s="108" t="s">
        <v>970</v>
      </c>
      <c r="F4980" s="108" t="s">
        <v>20438</v>
      </c>
      <c r="G4980" s="108" t="s">
        <v>20439</v>
      </c>
      <c r="H4980" s="108" t="s">
        <v>20440</v>
      </c>
    </row>
    <row r="4981" spans="1:8" x14ac:dyDescent="0.3">
      <c r="A4981" s="108" t="s">
        <v>20441</v>
      </c>
      <c r="B4981" s="108" t="s">
        <v>967</v>
      </c>
      <c r="C4981" s="108" t="s">
        <v>20253</v>
      </c>
      <c r="D4981" s="108" t="s">
        <v>969</v>
      </c>
      <c r="E4981" s="108" t="s">
        <v>970</v>
      </c>
      <c r="F4981" s="108" t="s">
        <v>20442</v>
      </c>
      <c r="G4981" s="108" t="s">
        <v>20443</v>
      </c>
      <c r="H4981" s="108" t="s">
        <v>20444</v>
      </c>
    </row>
    <row r="4982" spans="1:8" x14ac:dyDescent="0.3">
      <c r="A4982" s="108" t="s">
        <v>20445</v>
      </c>
      <c r="B4982" s="108" t="s">
        <v>967</v>
      </c>
      <c r="C4982" s="108" t="s">
        <v>20253</v>
      </c>
      <c r="D4982" s="108" t="s">
        <v>969</v>
      </c>
      <c r="E4982" s="108" t="s">
        <v>970</v>
      </c>
      <c r="F4982" s="108" t="s">
        <v>20446</v>
      </c>
      <c r="G4982" s="108" t="s">
        <v>20447</v>
      </c>
      <c r="H4982" s="108" t="s">
        <v>20448</v>
      </c>
    </row>
    <row r="4983" spans="1:8" x14ac:dyDescent="0.3">
      <c r="A4983" s="108" t="s">
        <v>20449</v>
      </c>
      <c r="B4983" s="108" t="s">
        <v>967</v>
      </c>
      <c r="C4983" s="108" t="s">
        <v>20253</v>
      </c>
      <c r="D4983" s="108" t="s">
        <v>969</v>
      </c>
      <c r="E4983" s="108" t="s">
        <v>970</v>
      </c>
      <c r="F4983" s="108" t="s">
        <v>20450</v>
      </c>
      <c r="G4983" s="108" t="s">
        <v>20451</v>
      </c>
      <c r="H4983" s="108" t="s">
        <v>20452</v>
      </c>
    </row>
    <row r="4984" spans="1:8" x14ac:dyDescent="0.3">
      <c r="A4984" s="108" t="s">
        <v>20453</v>
      </c>
      <c r="B4984" s="108" t="s">
        <v>967</v>
      </c>
      <c r="C4984" s="108" t="s">
        <v>20253</v>
      </c>
      <c r="D4984" s="108" t="s">
        <v>969</v>
      </c>
      <c r="E4984" s="108" t="s">
        <v>970</v>
      </c>
      <c r="F4984" s="108" t="s">
        <v>20454</v>
      </c>
      <c r="G4984" s="108" t="s">
        <v>20455</v>
      </c>
      <c r="H4984" s="108" t="s">
        <v>20456</v>
      </c>
    </row>
    <row r="4985" spans="1:8" x14ac:dyDescent="0.3">
      <c r="A4985" s="108" t="s">
        <v>20457</v>
      </c>
      <c r="B4985" s="108" t="s">
        <v>967</v>
      </c>
      <c r="C4985" s="108" t="s">
        <v>20253</v>
      </c>
      <c r="D4985" s="108" t="s">
        <v>969</v>
      </c>
      <c r="E4985" s="108" t="s">
        <v>970</v>
      </c>
      <c r="F4985" s="108" t="s">
        <v>20458</v>
      </c>
      <c r="G4985" s="108" t="s">
        <v>20459</v>
      </c>
      <c r="H4985" s="108" t="s">
        <v>20376</v>
      </c>
    </row>
    <row r="4986" spans="1:8" x14ac:dyDescent="0.3">
      <c r="A4986" s="108" t="s">
        <v>20460</v>
      </c>
      <c r="B4986" s="108" t="s">
        <v>967</v>
      </c>
      <c r="C4986" s="108" t="s">
        <v>20253</v>
      </c>
      <c r="D4986" s="108" t="s">
        <v>969</v>
      </c>
      <c r="E4986" s="108" t="s">
        <v>970</v>
      </c>
      <c r="F4986" s="108" t="s">
        <v>20461</v>
      </c>
      <c r="G4986" s="108" t="s">
        <v>20462</v>
      </c>
      <c r="H4986" s="108" t="s">
        <v>20463</v>
      </c>
    </row>
    <row r="4987" spans="1:8" x14ac:dyDescent="0.3">
      <c r="A4987" s="108" t="s">
        <v>20464</v>
      </c>
      <c r="B4987" s="108" t="s">
        <v>967</v>
      </c>
      <c r="C4987" s="108" t="s">
        <v>20253</v>
      </c>
      <c r="D4987" s="108" t="s">
        <v>969</v>
      </c>
      <c r="E4987" s="108" t="s">
        <v>970</v>
      </c>
      <c r="F4987" s="108" t="s">
        <v>20465</v>
      </c>
      <c r="G4987" s="108" t="s">
        <v>20466</v>
      </c>
      <c r="H4987" s="108" t="s">
        <v>20467</v>
      </c>
    </row>
    <row r="4988" spans="1:8" x14ac:dyDescent="0.3">
      <c r="A4988" s="108" t="s">
        <v>20468</v>
      </c>
      <c r="B4988" s="108" t="s">
        <v>967</v>
      </c>
      <c r="C4988" s="108" t="s">
        <v>20253</v>
      </c>
      <c r="D4988" s="108" t="s">
        <v>969</v>
      </c>
      <c r="E4988" s="108" t="s">
        <v>970</v>
      </c>
      <c r="F4988" s="108" t="s">
        <v>20469</v>
      </c>
      <c r="G4988" s="108" t="s">
        <v>20470</v>
      </c>
      <c r="H4988" s="108" t="s">
        <v>20471</v>
      </c>
    </row>
    <row r="4989" spans="1:8" x14ac:dyDescent="0.3">
      <c r="A4989" s="108" t="s">
        <v>20472</v>
      </c>
      <c r="B4989" s="108" t="s">
        <v>967</v>
      </c>
      <c r="C4989" s="108" t="s">
        <v>20253</v>
      </c>
      <c r="D4989" s="108" t="s">
        <v>969</v>
      </c>
      <c r="E4989" s="108" t="s">
        <v>970</v>
      </c>
      <c r="F4989" s="108" t="s">
        <v>20473</v>
      </c>
      <c r="G4989" s="108" t="s">
        <v>20474</v>
      </c>
      <c r="H4989" s="108" t="s">
        <v>20475</v>
      </c>
    </row>
    <row r="4990" spans="1:8" x14ac:dyDescent="0.3">
      <c r="A4990" s="108" t="s">
        <v>20476</v>
      </c>
      <c r="B4990" s="108" t="s">
        <v>967</v>
      </c>
      <c r="C4990" s="108" t="s">
        <v>20253</v>
      </c>
      <c r="D4990" s="108" t="s">
        <v>969</v>
      </c>
      <c r="E4990" s="108" t="s">
        <v>970</v>
      </c>
      <c r="F4990" s="108" t="s">
        <v>20477</v>
      </c>
      <c r="G4990" s="108" t="s">
        <v>20478</v>
      </c>
      <c r="H4990" s="108" t="s">
        <v>20479</v>
      </c>
    </row>
    <row r="4991" spans="1:8" x14ac:dyDescent="0.3">
      <c r="A4991" s="108" t="s">
        <v>20480</v>
      </c>
      <c r="B4991" s="108" t="s">
        <v>967</v>
      </c>
      <c r="C4991" s="108" t="s">
        <v>20253</v>
      </c>
      <c r="D4991" s="108" t="s">
        <v>969</v>
      </c>
      <c r="E4991" s="108" t="s">
        <v>970</v>
      </c>
      <c r="F4991" s="108" t="s">
        <v>20481</v>
      </c>
      <c r="G4991" s="108" t="s">
        <v>20482</v>
      </c>
      <c r="H4991" s="108" t="s">
        <v>20483</v>
      </c>
    </row>
    <row r="4992" spans="1:8" x14ac:dyDescent="0.3">
      <c r="A4992" s="108" t="s">
        <v>20484</v>
      </c>
      <c r="B4992" s="108" t="s">
        <v>967</v>
      </c>
      <c r="C4992" s="108" t="s">
        <v>20253</v>
      </c>
      <c r="D4992" s="108" t="s">
        <v>969</v>
      </c>
      <c r="E4992" s="108" t="s">
        <v>970</v>
      </c>
      <c r="F4992" s="108" t="s">
        <v>20485</v>
      </c>
      <c r="G4992" s="108" t="s">
        <v>20486</v>
      </c>
      <c r="H4992" s="108" t="s">
        <v>20487</v>
      </c>
    </row>
    <row r="4993" spans="1:8" x14ac:dyDescent="0.3">
      <c r="A4993" s="108" t="s">
        <v>20488</v>
      </c>
      <c r="B4993" s="108" t="s">
        <v>967</v>
      </c>
      <c r="C4993" s="108" t="s">
        <v>20253</v>
      </c>
      <c r="D4993" s="108" t="s">
        <v>969</v>
      </c>
      <c r="E4993" s="108" t="s">
        <v>970</v>
      </c>
      <c r="F4993" s="108" t="s">
        <v>20489</v>
      </c>
      <c r="G4993" s="108" t="s">
        <v>20490</v>
      </c>
      <c r="H4993" s="108" t="s">
        <v>20491</v>
      </c>
    </row>
    <row r="4994" spans="1:8" x14ac:dyDescent="0.3">
      <c r="A4994" s="108" t="s">
        <v>20492</v>
      </c>
      <c r="B4994" s="108" t="s">
        <v>967</v>
      </c>
      <c r="C4994" s="108" t="s">
        <v>20253</v>
      </c>
      <c r="D4994" s="108" t="s">
        <v>969</v>
      </c>
      <c r="E4994" s="108" t="s">
        <v>970</v>
      </c>
      <c r="F4994" s="108" t="s">
        <v>20493</v>
      </c>
      <c r="G4994" s="108" t="s">
        <v>20494</v>
      </c>
      <c r="H4994" s="108" t="s">
        <v>20495</v>
      </c>
    </row>
    <row r="4995" spans="1:8" x14ac:dyDescent="0.3">
      <c r="A4995" s="108" t="s">
        <v>20496</v>
      </c>
      <c r="B4995" s="108" t="s">
        <v>967</v>
      </c>
      <c r="C4995" s="108" t="s">
        <v>20253</v>
      </c>
      <c r="D4995" s="108" t="s">
        <v>969</v>
      </c>
      <c r="E4995" s="108" t="s">
        <v>970</v>
      </c>
      <c r="F4995" s="108" t="s">
        <v>20497</v>
      </c>
      <c r="G4995" s="108" t="s">
        <v>20498</v>
      </c>
      <c r="H4995" s="108" t="s">
        <v>20499</v>
      </c>
    </row>
    <row r="4996" spans="1:8" x14ac:dyDescent="0.3">
      <c r="A4996" s="108" t="s">
        <v>20500</v>
      </c>
      <c r="B4996" s="108" t="s">
        <v>967</v>
      </c>
      <c r="C4996" s="108" t="s">
        <v>20253</v>
      </c>
      <c r="D4996" s="108" t="s">
        <v>969</v>
      </c>
      <c r="E4996" s="108" t="s">
        <v>970</v>
      </c>
      <c r="F4996" s="108" t="s">
        <v>20501</v>
      </c>
      <c r="G4996" s="108" t="s">
        <v>20502</v>
      </c>
      <c r="H4996" s="108" t="s">
        <v>20503</v>
      </c>
    </row>
    <row r="4997" spans="1:8" x14ac:dyDescent="0.3">
      <c r="A4997" s="108" t="s">
        <v>20504</v>
      </c>
      <c r="B4997" s="108" t="s">
        <v>967</v>
      </c>
      <c r="C4997" s="108" t="s">
        <v>20253</v>
      </c>
      <c r="D4997" s="108" t="s">
        <v>969</v>
      </c>
      <c r="E4997" s="108" t="s">
        <v>970</v>
      </c>
      <c r="F4997" s="108" t="s">
        <v>20505</v>
      </c>
      <c r="G4997" s="108" t="s">
        <v>20506</v>
      </c>
      <c r="H4997" s="108" t="s">
        <v>20507</v>
      </c>
    </row>
    <row r="4998" spans="1:8" x14ac:dyDescent="0.3">
      <c r="A4998" s="108" t="s">
        <v>20508</v>
      </c>
      <c r="B4998" s="108" t="s">
        <v>967</v>
      </c>
      <c r="C4998" s="108" t="s">
        <v>20253</v>
      </c>
      <c r="D4998" s="108" t="s">
        <v>969</v>
      </c>
      <c r="E4998" s="108" t="s">
        <v>970</v>
      </c>
      <c r="F4998" s="108" t="s">
        <v>20509</v>
      </c>
      <c r="G4998" s="108" t="s">
        <v>20510</v>
      </c>
      <c r="H4998" s="108" t="s">
        <v>20511</v>
      </c>
    </row>
    <row r="4999" spans="1:8" x14ac:dyDescent="0.3">
      <c r="A4999" s="108" t="s">
        <v>20512</v>
      </c>
      <c r="B4999" s="108" t="s">
        <v>967</v>
      </c>
      <c r="C4999" s="108" t="s">
        <v>20253</v>
      </c>
      <c r="D4999" s="108" t="s">
        <v>969</v>
      </c>
      <c r="E4999" s="108" t="s">
        <v>970</v>
      </c>
      <c r="F4999" s="108" t="s">
        <v>20513</v>
      </c>
      <c r="G4999" s="108" t="s">
        <v>20514</v>
      </c>
      <c r="H4999" s="108" t="s">
        <v>20515</v>
      </c>
    </row>
    <row r="5000" spans="1:8" x14ac:dyDescent="0.3">
      <c r="A5000" s="108" t="s">
        <v>20516</v>
      </c>
      <c r="B5000" s="108" t="s">
        <v>967</v>
      </c>
      <c r="C5000" s="108" t="s">
        <v>20253</v>
      </c>
      <c r="D5000" s="108" t="s">
        <v>969</v>
      </c>
      <c r="E5000" s="108" t="s">
        <v>970</v>
      </c>
      <c r="F5000" s="108" t="s">
        <v>20517</v>
      </c>
      <c r="G5000" s="108" t="s">
        <v>20518</v>
      </c>
      <c r="H5000" s="108" t="s">
        <v>20519</v>
      </c>
    </row>
    <row r="5001" spans="1:8" x14ac:dyDescent="0.3">
      <c r="A5001" s="108" t="s">
        <v>20520</v>
      </c>
      <c r="B5001" s="108" t="s">
        <v>967</v>
      </c>
      <c r="C5001" s="108" t="s">
        <v>20253</v>
      </c>
      <c r="D5001" s="108" t="s">
        <v>969</v>
      </c>
      <c r="E5001" s="108" t="s">
        <v>970</v>
      </c>
      <c r="F5001" s="108" t="s">
        <v>20521</v>
      </c>
      <c r="G5001" s="108" t="s">
        <v>20522</v>
      </c>
      <c r="H5001" s="108" t="s">
        <v>20523</v>
      </c>
    </row>
    <row r="5002" spans="1:8" x14ac:dyDescent="0.3">
      <c r="A5002" s="108" t="s">
        <v>20524</v>
      </c>
      <c r="B5002" s="108" t="s">
        <v>967</v>
      </c>
      <c r="C5002" s="108" t="s">
        <v>20253</v>
      </c>
      <c r="D5002" s="108" t="s">
        <v>1880</v>
      </c>
      <c r="E5002" s="108" t="s">
        <v>970</v>
      </c>
      <c r="F5002" s="108" t="s">
        <v>20525</v>
      </c>
      <c r="G5002" s="108" t="s">
        <v>20526</v>
      </c>
      <c r="H5002" s="108" t="s">
        <v>20527</v>
      </c>
    </row>
    <row r="5003" spans="1:8" x14ac:dyDescent="0.3">
      <c r="A5003" s="108" t="s">
        <v>20528</v>
      </c>
      <c r="B5003" s="108" t="s">
        <v>967</v>
      </c>
      <c r="C5003" s="108" t="s">
        <v>20253</v>
      </c>
      <c r="D5003" s="108" t="s">
        <v>1880</v>
      </c>
      <c r="E5003" s="108" t="s">
        <v>970</v>
      </c>
      <c r="F5003" s="108" t="s">
        <v>20529</v>
      </c>
      <c r="G5003" s="108" t="s">
        <v>20530</v>
      </c>
      <c r="H5003" s="108" t="s">
        <v>20531</v>
      </c>
    </row>
    <row r="5004" spans="1:8" x14ac:dyDescent="0.3">
      <c r="A5004" s="108" t="s">
        <v>20532</v>
      </c>
      <c r="B5004" s="108" t="s">
        <v>967</v>
      </c>
      <c r="C5004" s="108" t="s">
        <v>20253</v>
      </c>
      <c r="D5004" s="108" t="s">
        <v>1880</v>
      </c>
      <c r="E5004" s="108" t="s">
        <v>970</v>
      </c>
      <c r="F5004" s="108" t="s">
        <v>20533</v>
      </c>
      <c r="G5004" s="108" t="s">
        <v>20534</v>
      </c>
      <c r="H5004" s="108" t="s">
        <v>20535</v>
      </c>
    </row>
    <row r="5005" spans="1:8" x14ac:dyDescent="0.3">
      <c r="A5005" s="108" t="s">
        <v>20536</v>
      </c>
      <c r="B5005" s="108" t="s">
        <v>967</v>
      </c>
      <c r="C5005" s="108" t="s">
        <v>20253</v>
      </c>
      <c r="D5005" s="108" t="s">
        <v>1880</v>
      </c>
      <c r="E5005" s="108" t="s">
        <v>970</v>
      </c>
      <c r="F5005" s="108" t="s">
        <v>20537</v>
      </c>
      <c r="G5005" s="108" t="s">
        <v>20538</v>
      </c>
      <c r="H5005" s="108" t="s">
        <v>20539</v>
      </c>
    </row>
    <row r="5006" spans="1:8" x14ac:dyDescent="0.3">
      <c r="A5006" s="108" t="s">
        <v>20540</v>
      </c>
      <c r="B5006" s="108" t="s">
        <v>967</v>
      </c>
      <c r="C5006" s="108" t="s">
        <v>20253</v>
      </c>
      <c r="D5006" s="108" t="s">
        <v>1880</v>
      </c>
      <c r="E5006" s="108" t="s">
        <v>970</v>
      </c>
      <c r="F5006" s="108" t="s">
        <v>20541</v>
      </c>
      <c r="G5006" s="108" t="s">
        <v>20542</v>
      </c>
      <c r="H5006" s="108" t="s">
        <v>20543</v>
      </c>
    </row>
    <row r="5007" spans="1:8" x14ac:dyDescent="0.3">
      <c r="A5007" s="108" t="s">
        <v>20544</v>
      </c>
      <c r="B5007" s="108" t="s">
        <v>967</v>
      </c>
      <c r="C5007" s="108" t="s">
        <v>20253</v>
      </c>
      <c r="D5007" s="108" t="s">
        <v>1880</v>
      </c>
      <c r="E5007" s="108" t="s">
        <v>970</v>
      </c>
      <c r="F5007" s="108" t="s">
        <v>20545</v>
      </c>
      <c r="G5007" s="108" t="s">
        <v>20546</v>
      </c>
      <c r="H5007" s="108" t="s">
        <v>20547</v>
      </c>
    </row>
    <row r="5008" spans="1:8" x14ac:dyDescent="0.3">
      <c r="A5008" s="108" t="s">
        <v>20548</v>
      </c>
      <c r="B5008" s="108" t="s">
        <v>967</v>
      </c>
      <c r="C5008" s="108" t="s">
        <v>20253</v>
      </c>
      <c r="D5008" s="108" t="s">
        <v>1880</v>
      </c>
      <c r="E5008" s="108" t="s">
        <v>970</v>
      </c>
      <c r="F5008" s="108" t="s">
        <v>20549</v>
      </c>
      <c r="G5008" s="108" t="s">
        <v>20550</v>
      </c>
      <c r="H5008" s="108" t="s">
        <v>20551</v>
      </c>
    </row>
    <row r="5009" spans="1:8" x14ac:dyDescent="0.3">
      <c r="A5009" s="108" t="s">
        <v>20552</v>
      </c>
      <c r="B5009" s="108" t="s">
        <v>967</v>
      </c>
      <c r="C5009" s="108" t="s">
        <v>20253</v>
      </c>
      <c r="D5009" s="108" t="s">
        <v>1880</v>
      </c>
      <c r="E5009" s="108" t="s">
        <v>970</v>
      </c>
      <c r="F5009" s="108" t="s">
        <v>20553</v>
      </c>
      <c r="G5009" s="108" t="s">
        <v>20554</v>
      </c>
      <c r="H5009" s="108" t="s">
        <v>20276</v>
      </c>
    </row>
    <row r="5010" spans="1:8" x14ac:dyDescent="0.3">
      <c r="A5010" s="108" t="s">
        <v>20555</v>
      </c>
      <c r="B5010" s="108" t="s">
        <v>967</v>
      </c>
      <c r="C5010" s="108" t="s">
        <v>20253</v>
      </c>
      <c r="D5010" s="108" t="s">
        <v>1880</v>
      </c>
      <c r="E5010" s="108" t="s">
        <v>970</v>
      </c>
      <c r="F5010" s="108" t="s">
        <v>20556</v>
      </c>
      <c r="G5010" s="108" t="s">
        <v>20557</v>
      </c>
      <c r="H5010" s="108" t="s">
        <v>20558</v>
      </c>
    </row>
    <row r="5011" spans="1:8" x14ac:dyDescent="0.3">
      <c r="A5011" s="108" t="s">
        <v>20559</v>
      </c>
      <c r="B5011" s="108" t="s">
        <v>967</v>
      </c>
      <c r="C5011" s="108" t="s">
        <v>20253</v>
      </c>
      <c r="D5011" s="108" t="s">
        <v>1880</v>
      </c>
      <c r="E5011" s="108" t="s">
        <v>970</v>
      </c>
      <c r="F5011" s="108" t="s">
        <v>20560</v>
      </c>
      <c r="G5011" s="108" t="s">
        <v>20561</v>
      </c>
      <c r="H5011" s="108" t="s">
        <v>20562</v>
      </c>
    </row>
    <row r="5012" spans="1:8" x14ac:dyDescent="0.3">
      <c r="A5012" s="108" t="s">
        <v>20563</v>
      </c>
      <c r="B5012" s="108" t="s">
        <v>967</v>
      </c>
      <c r="C5012" s="108" t="s">
        <v>20253</v>
      </c>
      <c r="D5012" s="108" t="s">
        <v>1880</v>
      </c>
      <c r="E5012" s="108" t="s">
        <v>970</v>
      </c>
      <c r="F5012" s="108" t="s">
        <v>20564</v>
      </c>
      <c r="G5012" s="108" t="s">
        <v>20565</v>
      </c>
      <c r="H5012" s="108" t="s">
        <v>20566</v>
      </c>
    </row>
    <row r="5013" spans="1:8" x14ac:dyDescent="0.3">
      <c r="A5013" s="108" t="s">
        <v>20567</v>
      </c>
      <c r="B5013" s="108" t="s">
        <v>967</v>
      </c>
      <c r="C5013" s="108" t="s">
        <v>20253</v>
      </c>
      <c r="D5013" s="108" t="s">
        <v>1880</v>
      </c>
      <c r="E5013" s="108" t="s">
        <v>970</v>
      </c>
      <c r="F5013" s="108" t="s">
        <v>20568</v>
      </c>
      <c r="G5013" s="108" t="s">
        <v>20569</v>
      </c>
      <c r="H5013" s="108" t="s">
        <v>20570</v>
      </c>
    </row>
    <row r="5014" spans="1:8" x14ac:dyDescent="0.3">
      <c r="A5014" s="108" t="s">
        <v>20571</v>
      </c>
      <c r="B5014" s="108" t="s">
        <v>967</v>
      </c>
      <c r="C5014" s="108" t="s">
        <v>20253</v>
      </c>
      <c r="D5014" s="108" t="s">
        <v>1880</v>
      </c>
      <c r="E5014" s="108" t="s">
        <v>970</v>
      </c>
      <c r="F5014" s="108" t="s">
        <v>20572</v>
      </c>
      <c r="G5014" s="108" t="s">
        <v>20573</v>
      </c>
      <c r="H5014" s="108" t="s">
        <v>20344</v>
      </c>
    </row>
    <row r="5015" spans="1:8" x14ac:dyDescent="0.3">
      <c r="A5015" s="108" t="s">
        <v>20574</v>
      </c>
      <c r="B5015" s="108" t="s">
        <v>967</v>
      </c>
      <c r="C5015" s="108" t="s">
        <v>20253</v>
      </c>
      <c r="D5015" s="108" t="s">
        <v>1880</v>
      </c>
      <c r="E5015" s="108" t="s">
        <v>970</v>
      </c>
      <c r="F5015" s="108" t="s">
        <v>20575</v>
      </c>
      <c r="G5015" s="108" t="s">
        <v>20576</v>
      </c>
      <c r="H5015" s="108" t="s">
        <v>20352</v>
      </c>
    </row>
    <row r="5016" spans="1:8" x14ac:dyDescent="0.3">
      <c r="A5016" s="108" t="s">
        <v>20577</v>
      </c>
      <c r="B5016" s="108" t="s">
        <v>967</v>
      </c>
      <c r="C5016" s="108" t="s">
        <v>20253</v>
      </c>
      <c r="D5016" s="108" t="s">
        <v>1880</v>
      </c>
      <c r="E5016" s="108" t="s">
        <v>970</v>
      </c>
      <c r="F5016" s="108" t="s">
        <v>20578</v>
      </c>
      <c r="G5016" s="108" t="s">
        <v>20579</v>
      </c>
      <c r="H5016" s="108" t="s">
        <v>20580</v>
      </c>
    </row>
    <row r="5017" spans="1:8" x14ac:dyDescent="0.3">
      <c r="A5017" s="108" t="s">
        <v>20581</v>
      </c>
      <c r="B5017" s="108" t="s">
        <v>967</v>
      </c>
      <c r="C5017" s="108" t="s">
        <v>20253</v>
      </c>
      <c r="D5017" s="108" t="s">
        <v>1880</v>
      </c>
      <c r="E5017" s="108" t="s">
        <v>970</v>
      </c>
      <c r="F5017" s="108" t="s">
        <v>20582</v>
      </c>
      <c r="G5017" s="108" t="s">
        <v>20583</v>
      </c>
      <c r="H5017" s="108" t="s">
        <v>20392</v>
      </c>
    </row>
    <row r="5018" spans="1:8" x14ac:dyDescent="0.3">
      <c r="A5018" s="108" t="s">
        <v>20584</v>
      </c>
      <c r="B5018" s="108" t="s">
        <v>967</v>
      </c>
      <c r="C5018" s="108" t="s">
        <v>20253</v>
      </c>
      <c r="D5018" s="108" t="s">
        <v>1880</v>
      </c>
      <c r="E5018" s="108" t="s">
        <v>970</v>
      </c>
      <c r="F5018" s="108" t="s">
        <v>20585</v>
      </c>
      <c r="G5018" s="108" t="s">
        <v>20586</v>
      </c>
      <c r="H5018" s="108" t="s">
        <v>20380</v>
      </c>
    </row>
    <row r="5019" spans="1:8" x14ac:dyDescent="0.3">
      <c r="A5019" s="108" t="s">
        <v>20587</v>
      </c>
      <c r="B5019" s="108" t="s">
        <v>967</v>
      </c>
      <c r="C5019" s="108" t="s">
        <v>20253</v>
      </c>
      <c r="D5019" s="108" t="s">
        <v>1880</v>
      </c>
      <c r="E5019" s="108" t="s">
        <v>970</v>
      </c>
      <c r="F5019" s="108" t="s">
        <v>20588</v>
      </c>
      <c r="G5019" s="108" t="s">
        <v>20589</v>
      </c>
      <c r="H5019" s="108" t="s">
        <v>20590</v>
      </c>
    </row>
    <row r="5020" spans="1:8" x14ac:dyDescent="0.3">
      <c r="A5020" s="108" t="s">
        <v>20591</v>
      </c>
      <c r="B5020" s="108" t="s">
        <v>967</v>
      </c>
      <c r="C5020" s="108" t="s">
        <v>20253</v>
      </c>
      <c r="D5020" s="108" t="s">
        <v>1880</v>
      </c>
      <c r="E5020" s="108" t="s">
        <v>970</v>
      </c>
      <c r="F5020" s="108" t="s">
        <v>20592</v>
      </c>
      <c r="G5020" s="108" t="s">
        <v>20593</v>
      </c>
      <c r="H5020" s="108" t="s">
        <v>20594</v>
      </c>
    </row>
    <row r="5021" spans="1:8" x14ac:dyDescent="0.3">
      <c r="A5021" s="108" t="s">
        <v>20595</v>
      </c>
      <c r="B5021" s="108" t="s">
        <v>967</v>
      </c>
      <c r="C5021" s="108" t="s">
        <v>20253</v>
      </c>
      <c r="D5021" s="108" t="s">
        <v>1880</v>
      </c>
      <c r="E5021" s="108" t="s">
        <v>970</v>
      </c>
      <c r="F5021" s="108" t="s">
        <v>20596</v>
      </c>
      <c r="G5021" s="108" t="s">
        <v>20597</v>
      </c>
      <c r="H5021" s="108" t="s">
        <v>20598</v>
      </c>
    </row>
    <row r="5022" spans="1:8" x14ac:dyDescent="0.3">
      <c r="A5022" s="108" t="s">
        <v>20599</v>
      </c>
      <c r="B5022" s="108" t="s">
        <v>967</v>
      </c>
      <c r="C5022" s="108" t="s">
        <v>20253</v>
      </c>
      <c r="D5022" s="108" t="s">
        <v>1880</v>
      </c>
      <c r="E5022" s="108" t="s">
        <v>970</v>
      </c>
      <c r="F5022" s="108" t="s">
        <v>20600</v>
      </c>
      <c r="G5022" s="108" t="s">
        <v>20601</v>
      </c>
      <c r="H5022" s="108" t="s">
        <v>20602</v>
      </c>
    </row>
    <row r="5023" spans="1:8" x14ac:dyDescent="0.3">
      <c r="A5023" s="108" t="s">
        <v>20603</v>
      </c>
      <c r="B5023" s="108" t="s">
        <v>967</v>
      </c>
      <c r="C5023" s="108" t="s">
        <v>20253</v>
      </c>
      <c r="D5023" s="108" t="s">
        <v>1880</v>
      </c>
      <c r="E5023" s="108" t="s">
        <v>970</v>
      </c>
      <c r="F5023" s="108" t="s">
        <v>20604</v>
      </c>
      <c r="G5023" s="108" t="s">
        <v>20605</v>
      </c>
      <c r="H5023" s="108" t="s">
        <v>20606</v>
      </c>
    </row>
    <row r="5024" spans="1:8" x14ac:dyDescent="0.3">
      <c r="A5024" s="108" t="s">
        <v>20607</v>
      </c>
      <c r="B5024" s="108" t="s">
        <v>967</v>
      </c>
      <c r="C5024" s="108" t="s">
        <v>20608</v>
      </c>
      <c r="D5024" s="108" t="s">
        <v>969</v>
      </c>
      <c r="E5024" s="108" t="s">
        <v>970</v>
      </c>
      <c r="F5024" s="108" t="s">
        <v>20609</v>
      </c>
      <c r="G5024" s="108" t="s">
        <v>20610</v>
      </c>
      <c r="H5024" s="108" t="s">
        <v>20611</v>
      </c>
    </row>
    <row r="5025" spans="1:8" x14ac:dyDescent="0.3">
      <c r="A5025" s="108" t="s">
        <v>20612</v>
      </c>
      <c r="B5025" s="108" t="s">
        <v>967</v>
      </c>
      <c r="C5025" s="108" t="s">
        <v>20608</v>
      </c>
      <c r="D5025" s="108" t="s">
        <v>969</v>
      </c>
      <c r="E5025" s="108" t="s">
        <v>970</v>
      </c>
      <c r="F5025" s="108" t="s">
        <v>20613</v>
      </c>
      <c r="G5025" s="108" t="s">
        <v>20614</v>
      </c>
      <c r="H5025" s="108" t="s">
        <v>20615</v>
      </c>
    </row>
    <row r="5026" spans="1:8" x14ac:dyDescent="0.3">
      <c r="A5026" s="108" t="s">
        <v>20616</v>
      </c>
      <c r="B5026" s="108" t="s">
        <v>967</v>
      </c>
      <c r="C5026" s="108" t="s">
        <v>20608</v>
      </c>
      <c r="D5026" s="108" t="s">
        <v>969</v>
      </c>
      <c r="E5026" s="108" t="s">
        <v>970</v>
      </c>
      <c r="F5026" s="108" t="s">
        <v>20617</v>
      </c>
      <c r="G5026" s="108" t="s">
        <v>20618</v>
      </c>
      <c r="H5026" s="108" t="s">
        <v>20619</v>
      </c>
    </row>
    <row r="5027" spans="1:8" x14ac:dyDescent="0.3">
      <c r="A5027" s="108" t="s">
        <v>20620</v>
      </c>
      <c r="B5027" s="108" t="s">
        <v>967</v>
      </c>
      <c r="C5027" s="108" t="s">
        <v>20608</v>
      </c>
      <c r="D5027" s="108" t="s">
        <v>969</v>
      </c>
      <c r="E5027" s="108" t="s">
        <v>970</v>
      </c>
      <c r="F5027" s="108" t="s">
        <v>20621</v>
      </c>
      <c r="G5027" s="108" t="s">
        <v>20622</v>
      </c>
      <c r="H5027" s="108" t="s">
        <v>20623</v>
      </c>
    </row>
    <row r="5028" spans="1:8" x14ac:dyDescent="0.3">
      <c r="A5028" s="108" t="s">
        <v>20624</v>
      </c>
      <c r="B5028" s="108" t="s">
        <v>967</v>
      </c>
      <c r="C5028" s="108" t="s">
        <v>20608</v>
      </c>
      <c r="D5028" s="108" t="s">
        <v>969</v>
      </c>
      <c r="E5028" s="108" t="s">
        <v>970</v>
      </c>
      <c r="F5028" s="108" t="s">
        <v>20625</v>
      </c>
      <c r="G5028" s="108" t="s">
        <v>20626</v>
      </c>
      <c r="H5028" s="108" t="s">
        <v>20627</v>
      </c>
    </row>
    <row r="5029" spans="1:8" x14ac:dyDescent="0.3">
      <c r="A5029" s="108" t="s">
        <v>20628</v>
      </c>
      <c r="B5029" s="108" t="s">
        <v>967</v>
      </c>
      <c r="C5029" s="108" t="s">
        <v>20608</v>
      </c>
      <c r="D5029" s="108" t="s">
        <v>969</v>
      </c>
      <c r="E5029" s="108" t="s">
        <v>970</v>
      </c>
      <c r="F5029" s="108" t="s">
        <v>20629</v>
      </c>
      <c r="G5029" s="108" t="s">
        <v>20630</v>
      </c>
      <c r="H5029" s="108" t="s">
        <v>20631</v>
      </c>
    </row>
    <row r="5030" spans="1:8" x14ac:dyDescent="0.3">
      <c r="A5030" s="108" t="s">
        <v>20632</v>
      </c>
      <c r="B5030" s="108" t="s">
        <v>967</v>
      </c>
      <c r="C5030" s="108" t="s">
        <v>20608</v>
      </c>
      <c r="D5030" s="108" t="s">
        <v>969</v>
      </c>
      <c r="E5030" s="108" t="s">
        <v>970</v>
      </c>
      <c r="F5030" s="108" t="s">
        <v>20633</v>
      </c>
      <c r="G5030" s="108" t="s">
        <v>20634</v>
      </c>
      <c r="H5030" s="108" t="s">
        <v>20635</v>
      </c>
    </row>
    <row r="5031" spans="1:8" x14ac:dyDescent="0.3">
      <c r="A5031" s="108" t="s">
        <v>20636</v>
      </c>
      <c r="B5031" s="108" t="s">
        <v>967</v>
      </c>
      <c r="C5031" s="108" t="s">
        <v>20608</v>
      </c>
      <c r="D5031" s="108" t="s">
        <v>969</v>
      </c>
      <c r="E5031" s="108" t="s">
        <v>970</v>
      </c>
      <c r="F5031" s="108" t="s">
        <v>20637</v>
      </c>
      <c r="G5031" s="108" t="s">
        <v>20638</v>
      </c>
      <c r="H5031" s="108" t="s">
        <v>20639</v>
      </c>
    </row>
    <row r="5032" spans="1:8" x14ac:dyDescent="0.3">
      <c r="A5032" s="108" t="s">
        <v>20640</v>
      </c>
      <c r="B5032" s="108" t="s">
        <v>967</v>
      </c>
      <c r="C5032" s="108" t="s">
        <v>20608</v>
      </c>
      <c r="D5032" s="108" t="s">
        <v>969</v>
      </c>
      <c r="E5032" s="108" t="s">
        <v>970</v>
      </c>
      <c r="F5032" s="108" t="s">
        <v>20641</v>
      </c>
      <c r="G5032" s="108" t="s">
        <v>20642</v>
      </c>
      <c r="H5032" s="108" t="s">
        <v>20643</v>
      </c>
    </row>
    <row r="5033" spans="1:8" x14ac:dyDescent="0.3">
      <c r="A5033" s="108" t="s">
        <v>20644</v>
      </c>
      <c r="B5033" s="108" t="s">
        <v>967</v>
      </c>
      <c r="C5033" s="108" t="s">
        <v>20608</v>
      </c>
      <c r="D5033" s="108" t="s">
        <v>969</v>
      </c>
      <c r="E5033" s="108" t="s">
        <v>970</v>
      </c>
      <c r="F5033" s="108" t="s">
        <v>20645</v>
      </c>
      <c r="G5033" s="108" t="s">
        <v>20646</v>
      </c>
      <c r="H5033" s="108" t="s">
        <v>20647</v>
      </c>
    </row>
    <row r="5034" spans="1:8" x14ac:dyDescent="0.3">
      <c r="A5034" s="108" t="s">
        <v>20648</v>
      </c>
      <c r="B5034" s="108" t="s">
        <v>967</v>
      </c>
      <c r="C5034" s="108" t="s">
        <v>20608</v>
      </c>
      <c r="D5034" s="108" t="s">
        <v>969</v>
      </c>
      <c r="E5034" s="108" t="s">
        <v>970</v>
      </c>
      <c r="F5034" s="108" t="s">
        <v>20649</v>
      </c>
      <c r="G5034" s="108" t="s">
        <v>20650</v>
      </c>
      <c r="H5034" s="108" t="s">
        <v>20651</v>
      </c>
    </row>
    <row r="5035" spans="1:8" x14ac:dyDescent="0.3">
      <c r="A5035" s="108" t="s">
        <v>20652</v>
      </c>
      <c r="B5035" s="108" t="s">
        <v>967</v>
      </c>
      <c r="C5035" s="108" t="s">
        <v>20608</v>
      </c>
      <c r="D5035" s="108" t="s">
        <v>969</v>
      </c>
      <c r="E5035" s="108" t="s">
        <v>970</v>
      </c>
      <c r="F5035" s="108" t="s">
        <v>20653</v>
      </c>
      <c r="G5035" s="108" t="s">
        <v>20654</v>
      </c>
      <c r="H5035" s="108" t="s">
        <v>20655</v>
      </c>
    </row>
    <row r="5036" spans="1:8" x14ac:dyDescent="0.3">
      <c r="A5036" s="108" t="s">
        <v>20656</v>
      </c>
      <c r="B5036" s="108" t="s">
        <v>967</v>
      </c>
      <c r="C5036" s="108" t="s">
        <v>20608</v>
      </c>
      <c r="D5036" s="108" t="s">
        <v>969</v>
      </c>
      <c r="E5036" s="108" t="s">
        <v>970</v>
      </c>
      <c r="F5036" s="108" t="s">
        <v>20657</v>
      </c>
      <c r="G5036" s="108" t="s">
        <v>20658</v>
      </c>
      <c r="H5036" s="108" t="s">
        <v>20659</v>
      </c>
    </row>
    <row r="5037" spans="1:8" x14ac:dyDescent="0.3">
      <c r="A5037" s="108" t="s">
        <v>20660</v>
      </c>
      <c r="B5037" s="108" t="s">
        <v>967</v>
      </c>
      <c r="C5037" s="108" t="s">
        <v>20608</v>
      </c>
      <c r="D5037" s="108" t="s">
        <v>969</v>
      </c>
      <c r="E5037" s="108" t="s">
        <v>970</v>
      </c>
      <c r="F5037" s="108" t="s">
        <v>20661</v>
      </c>
      <c r="G5037" s="108" t="s">
        <v>20662</v>
      </c>
      <c r="H5037" s="108" t="s">
        <v>20663</v>
      </c>
    </row>
    <row r="5038" spans="1:8" x14ac:dyDescent="0.3">
      <c r="A5038" s="108" t="s">
        <v>20664</v>
      </c>
      <c r="B5038" s="108" t="s">
        <v>967</v>
      </c>
      <c r="C5038" s="108" t="s">
        <v>20608</v>
      </c>
      <c r="D5038" s="108" t="s">
        <v>969</v>
      </c>
      <c r="E5038" s="108" t="s">
        <v>970</v>
      </c>
      <c r="F5038" s="108" t="s">
        <v>20665</v>
      </c>
      <c r="G5038" s="108" t="s">
        <v>20666</v>
      </c>
      <c r="H5038" s="108" t="s">
        <v>20667</v>
      </c>
    </row>
    <row r="5039" spans="1:8" x14ac:dyDescent="0.3">
      <c r="A5039" s="108" t="s">
        <v>20668</v>
      </c>
      <c r="B5039" s="108" t="s">
        <v>967</v>
      </c>
      <c r="C5039" s="108" t="s">
        <v>20608</v>
      </c>
      <c r="D5039" s="108" t="s">
        <v>969</v>
      </c>
      <c r="E5039" s="108" t="s">
        <v>970</v>
      </c>
      <c r="F5039" s="108" t="s">
        <v>20669</v>
      </c>
      <c r="G5039" s="108" t="s">
        <v>20670</v>
      </c>
      <c r="H5039" s="108" t="s">
        <v>20671</v>
      </c>
    </row>
    <row r="5040" spans="1:8" x14ac:dyDescent="0.3">
      <c r="A5040" s="108" t="s">
        <v>20672</v>
      </c>
      <c r="B5040" s="108" t="s">
        <v>967</v>
      </c>
      <c r="C5040" s="108" t="s">
        <v>20608</v>
      </c>
      <c r="D5040" s="108" t="s">
        <v>969</v>
      </c>
      <c r="E5040" s="108" t="s">
        <v>970</v>
      </c>
      <c r="F5040" s="108" t="s">
        <v>20673</v>
      </c>
      <c r="G5040" s="108" t="s">
        <v>20674</v>
      </c>
      <c r="H5040" s="108" t="s">
        <v>20675</v>
      </c>
    </row>
    <row r="5041" spans="1:8" x14ac:dyDescent="0.3">
      <c r="A5041" s="108" t="s">
        <v>20676</v>
      </c>
      <c r="B5041" s="108" t="s">
        <v>967</v>
      </c>
      <c r="C5041" s="108" t="s">
        <v>20608</v>
      </c>
      <c r="D5041" s="108" t="s">
        <v>969</v>
      </c>
      <c r="E5041" s="108" t="s">
        <v>970</v>
      </c>
      <c r="F5041" s="108" t="s">
        <v>20677</v>
      </c>
      <c r="G5041" s="108" t="s">
        <v>20678</v>
      </c>
      <c r="H5041" s="108" t="s">
        <v>20679</v>
      </c>
    </row>
    <row r="5042" spans="1:8" x14ac:dyDescent="0.3">
      <c r="A5042" s="108" t="s">
        <v>20680</v>
      </c>
      <c r="B5042" s="108" t="s">
        <v>967</v>
      </c>
      <c r="C5042" s="108" t="s">
        <v>20608</v>
      </c>
      <c r="D5042" s="108" t="s">
        <v>969</v>
      </c>
      <c r="E5042" s="108" t="s">
        <v>970</v>
      </c>
      <c r="F5042" s="108" t="s">
        <v>20681</v>
      </c>
      <c r="G5042" s="108" t="s">
        <v>20682</v>
      </c>
      <c r="H5042" s="108" t="s">
        <v>20683</v>
      </c>
    </row>
    <row r="5043" spans="1:8" x14ac:dyDescent="0.3">
      <c r="A5043" s="108" t="s">
        <v>20684</v>
      </c>
      <c r="B5043" s="108" t="s">
        <v>967</v>
      </c>
      <c r="C5043" s="108" t="s">
        <v>20608</v>
      </c>
      <c r="D5043" s="108" t="s">
        <v>969</v>
      </c>
      <c r="E5043" s="108" t="s">
        <v>970</v>
      </c>
      <c r="F5043" s="108" t="s">
        <v>20685</v>
      </c>
      <c r="G5043" s="108" t="s">
        <v>20686</v>
      </c>
      <c r="H5043" s="108" t="s">
        <v>20687</v>
      </c>
    </row>
    <row r="5044" spans="1:8" x14ac:dyDescent="0.3">
      <c r="A5044" s="108" t="s">
        <v>20688</v>
      </c>
      <c r="B5044" s="108" t="s">
        <v>967</v>
      </c>
      <c r="C5044" s="108" t="s">
        <v>20608</v>
      </c>
      <c r="D5044" s="108" t="s">
        <v>969</v>
      </c>
      <c r="E5044" s="108" t="s">
        <v>970</v>
      </c>
      <c r="F5044" s="108" t="s">
        <v>20689</v>
      </c>
      <c r="G5044" s="108" t="s">
        <v>20690</v>
      </c>
      <c r="H5044" s="108" t="s">
        <v>20691</v>
      </c>
    </row>
    <row r="5045" spans="1:8" x14ac:dyDescent="0.3">
      <c r="A5045" s="108" t="s">
        <v>20692</v>
      </c>
      <c r="B5045" s="108" t="s">
        <v>967</v>
      </c>
      <c r="C5045" s="108" t="s">
        <v>20608</v>
      </c>
      <c r="D5045" s="108" t="s">
        <v>969</v>
      </c>
      <c r="E5045" s="108" t="s">
        <v>970</v>
      </c>
      <c r="F5045" s="108" t="s">
        <v>20693</v>
      </c>
      <c r="G5045" s="108" t="s">
        <v>20694</v>
      </c>
      <c r="H5045" s="108" t="s">
        <v>20695</v>
      </c>
    </row>
    <row r="5046" spans="1:8" x14ac:dyDescent="0.3">
      <c r="A5046" s="108" t="s">
        <v>20696</v>
      </c>
      <c r="B5046" s="108" t="s">
        <v>967</v>
      </c>
      <c r="C5046" s="108" t="s">
        <v>20608</v>
      </c>
      <c r="D5046" s="108" t="s">
        <v>969</v>
      </c>
      <c r="E5046" s="108" t="s">
        <v>970</v>
      </c>
      <c r="F5046" s="108" t="s">
        <v>20697</v>
      </c>
      <c r="G5046" s="108" t="s">
        <v>20698</v>
      </c>
      <c r="H5046" s="108" t="s">
        <v>20699</v>
      </c>
    </row>
    <row r="5047" spans="1:8" x14ac:dyDescent="0.3">
      <c r="A5047" s="108" t="s">
        <v>20700</v>
      </c>
      <c r="B5047" s="108" t="s">
        <v>967</v>
      </c>
      <c r="C5047" s="108" t="s">
        <v>20608</v>
      </c>
      <c r="D5047" s="108" t="s">
        <v>969</v>
      </c>
      <c r="E5047" s="108" t="s">
        <v>970</v>
      </c>
      <c r="F5047" s="108" t="s">
        <v>20701</v>
      </c>
      <c r="G5047" s="108" t="s">
        <v>20702</v>
      </c>
      <c r="H5047" s="108" t="s">
        <v>20703</v>
      </c>
    </row>
    <row r="5048" spans="1:8" x14ac:dyDescent="0.3">
      <c r="A5048" s="108" t="s">
        <v>20704</v>
      </c>
      <c r="B5048" s="108" t="s">
        <v>967</v>
      </c>
      <c r="C5048" s="108" t="s">
        <v>20608</v>
      </c>
      <c r="D5048" s="108" t="s">
        <v>969</v>
      </c>
      <c r="E5048" s="108" t="s">
        <v>970</v>
      </c>
      <c r="F5048" s="108" t="s">
        <v>20705</v>
      </c>
      <c r="G5048" s="108" t="s">
        <v>20706</v>
      </c>
      <c r="H5048" s="108" t="s">
        <v>20707</v>
      </c>
    </row>
    <row r="5049" spans="1:8" x14ac:dyDescent="0.3">
      <c r="A5049" s="108" t="s">
        <v>20708</v>
      </c>
      <c r="B5049" s="108" t="s">
        <v>967</v>
      </c>
      <c r="C5049" s="108" t="s">
        <v>20608</v>
      </c>
      <c r="D5049" s="108" t="s">
        <v>969</v>
      </c>
      <c r="E5049" s="108" t="s">
        <v>970</v>
      </c>
      <c r="F5049" s="108" t="s">
        <v>20709</v>
      </c>
      <c r="G5049" s="108" t="s">
        <v>20710</v>
      </c>
      <c r="H5049" s="108" t="s">
        <v>20711</v>
      </c>
    </row>
    <row r="5050" spans="1:8" x14ac:dyDescent="0.3">
      <c r="A5050" s="108" t="s">
        <v>20712</v>
      </c>
      <c r="B5050" s="108" t="s">
        <v>967</v>
      </c>
      <c r="C5050" s="108" t="s">
        <v>20608</v>
      </c>
      <c r="D5050" s="108" t="s">
        <v>969</v>
      </c>
      <c r="E5050" s="108" t="s">
        <v>970</v>
      </c>
      <c r="F5050" s="108" t="s">
        <v>20713</v>
      </c>
      <c r="G5050" s="108" t="s">
        <v>20714</v>
      </c>
      <c r="H5050" s="108" t="s">
        <v>20715</v>
      </c>
    </row>
    <row r="5051" spans="1:8" x14ac:dyDescent="0.3">
      <c r="A5051" s="108" t="s">
        <v>20716</v>
      </c>
      <c r="B5051" s="108" t="s">
        <v>967</v>
      </c>
      <c r="C5051" s="108" t="s">
        <v>20608</v>
      </c>
      <c r="D5051" s="108" t="s">
        <v>969</v>
      </c>
      <c r="E5051" s="108" t="s">
        <v>970</v>
      </c>
      <c r="F5051" s="108" t="s">
        <v>20717</v>
      </c>
      <c r="G5051" s="108" t="s">
        <v>20718</v>
      </c>
      <c r="H5051" s="108" t="s">
        <v>20719</v>
      </c>
    </row>
    <row r="5052" spans="1:8" x14ac:dyDescent="0.3">
      <c r="A5052" s="108" t="s">
        <v>20720</v>
      </c>
      <c r="B5052" s="108" t="s">
        <v>967</v>
      </c>
      <c r="C5052" s="108" t="s">
        <v>20608</v>
      </c>
      <c r="D5052" s="108" t="s">
        <v>969</v>
      </c>
      <c r="E5052" s="108" t="s">
        <v>970</v>
      </c>
      <c r="F5052" s="108" t="s">
        <v>20721</v>
      </c>
      <c r="G5052" s="108" t="s">
        <v>20722</v>
      </c>
      <c r="H5052" s="108" t="s">
        <v>20723</v>
      </c>
    </row>
    <row r="5053" spans="1:8" x14ac:dyDescent="0.3">
      <c r="A5053" s="108" t="s">
        <v>20724</v>
      </c>
      <c r="B5053" s="108" t="s">
        <v>967</v>
      </c>
      <c r="C5053" s="108" t="s">
        <v>20608</v>
      </c>
      <c r="D5053" s="108" t="s">
        <v>969</v>
      </c>
      <c r="E5053" s="108" t="s">
        <v>970</v>
      </c>
      <c r="F5053" s="108" t="s">
        <v>20725</v>
      </c>
      <c r="G5053" s="108" t="s">
        <v>20726</v>
      </c>
      <c r="H5053" s="108" t="s">
        <v>20727</v>
      </c>
    </row>
    <row r="5054" spans="1:8" x14ac:dyDescent="0.3">
      <c r="A5054" s="108" t="s">
        <v>20728</v>
      </c>
      <c r="B5054" s="108" t="s">
        <v>967</v>
      </c>
      <c r="C5054" s="108" t="s">
        <v>20608</v>
      </c>
      <c r="D5054" s="108" t="s">
        <v>969</v>
      </c>
      <c r="E5054" s="108" t="s">
        <v>970</v>
      </c>
      <c r="F5054" s="108" t="s">
        <v>20729</v>
      </c>
      <c r="G5054" s="108" t="s">
        <v>20730</v>
      </c>
      <c r="H5054" s="108" t="s">
        <v>20731</v>
      </c>
    </row>
    <row r="5055" spans="1:8" x14ac:dyDescent="0.3">
      <c r="A5055" s="108" t="s">
        <v>20732</v>
      </c>
      <c r="B5055" s="108" t="s">
        <v>967</v>
      </c>
      <c r="C5055" s="108" t="s">
        <v>20608</v>
      </c>
      <c r="D5055" s="108" t="s">
        <v>969</v>
      </c>
      <c r="E5055" s="108" t="s">
        <v>970</v>
      </c>
      <c r="F5055" s="108" t="s">
        <v>20733</v>
      </c>
      <c r="G5055" s="108" t="s">
        <v>20734</v>
      </c>
      <c r="H5055" s="108" t="s">
        <v>20735</v>
      </c>
    </row>
    <row r="5056" spans="1:8" x14ac:dyDescent="0.3">
      <c r="A5056" s="108" t="s">
        <v>20736</v>
      </c>
      <c r="B5056" s="108" t="s">
        <v>967</v>
      </c>
      <c r="C5056" s="108" t="s">
        <v>20608</v>
      </c>
      <c r="D5056" s="108" t="s">
        <v>969</v>
      </c>
      <c r="E5056" s="108" t="s">
        <v>970</v>
      </c>
      <c r="F5056" s="108" t="s">
        <v>20737</v>
      </c>
      <c r="G5056" s="108" t="s">
        <v>20738</v>
      </c>
      <c r="H5056" s="108" t="s">
        <v>20739</v>
      </c>
    </row>
    <row r="5057" spans="1:8" x14ac:dyDescent="0.3">
      <c r="A5057" s="108" t="s">
        <v>20740</v>
      </c>
      <c r="B5057" s="108" t="s">
        <v>967</v>
      </c>
      <c r="C5057" s="108" t="s">
        <v>20608</v>
      </c>
      <c r="D5057" s="108" t="s">
        <v>969</v>
      </c>
      <c r="E5057" s="108" t="s">
        <v>970</v>
      </c>
      <c r="F5057" s="108" t="s">
        <v>20741</v>
      </c>
      <c r="G5057" s="108" t="s">
        <v>20742</v>
      </c>
      <c r="H5057" s="108" t="s">
        <v>20743</v>
      </c>
    </row>
    <row r="5058" spans="1:8" x14ac:dyDescent="0.3">
      <c r="A5058" s="108" t="s">
        <v>20744</v>
      </c>
      <c r="B5058" s="108" t="s">
        <v>967</v>
      </c>
      <c r="C5058" s="108" t="s">
        <v>20608</v>
      </c>
      <c r="D5058" s="108" t="s">
        <v>969</v>
      </c>
      <c r="E5058" s="108" t="s">
        <v>970</v>
      </c>
      <c r="F5058" s="108" t="s">
        <v>20745</v>
      </c>
      <c r="G5058" s="108" t="s">
        <v>20746</v>
      </c>
      <c r="H5058" s="108" t="s">
        <v>20747</v>
      </c>
    </row>
    <row r="5059" spans="1:8" x14ac:dyDescent="0.3">
      <c r="A5059" s="108" t="s">
        <v>20748</v>
      </c>
      <c r="B5059" s="108" t="s">
        <v>967</v>
      </c>
      <c r="C5059" s="108" t="s">
        <v>20608</v>
      </c>
      <c r="D5059" s="108" t="s">
        <v>969</v>
      </c>
      <c r="E5059" s="108" t="s">
        <v>970</v>
      </c>
      <c r="F5059" s="108" t="s">
        <v>20749</v>
      </c>
      <c r="G5059" s="108" t="s">
        <v>20750</v>
      </c>
      <c r="H5059" s="108" t="s">
        <v>20751</v>
      </c>
    </row>
    <row r="5060" spans="1:8" x14ac:dyDescent="0.3">
      <c r="A5060" s="108" t="s">
        <v>20752</v>
      </c>
      <c r="B5060" s="108" t="s">
        <v>967</v>
      </c>
      <c r="C5060" s="108" t="s">
        <v>20608</v>
      </c>
      <c r="D5060" s="108" t="s">
        <v>969</v>
      </c>
      <c r="E5060" s="108" t="s">
        <v>970</v>
      </c>
      <c r="F5060" s="108" t="s">
        <v>20753</v>
      </c>
      <c r="G5060" s="108" t="s">
        <v>20754</v>
      </c>
      <c r="H5060" s="108" t="s">
        <v>20751</v>
      </c>
    </row>
    <row r="5061" spans="1:8" x14ac:dyDescent="0.3">
      <c r="A5061" s="108" t="s">
        <v>20755</v>
      </c>
      <c r="B5061" s="108" t="s">
        <v>967</v>
      </c>
      <c r="C5061" s="108" t="s">
        <v>20608</v>
      </c>
      <c r="D5061" s="108" t="s">
        <v>969</v>
      </c>
      <c r="E5061" s="108" t="s">
        <v>970</v>
      </c>
      <c r="F5061" s="108" t="s">
        <v>20756</v>
      </c>
      <c r="G5061" s="108" t="s">
        <v>20757</v>
      </c>
      <c r="H5061" s="108" t="s">
        <v>20758</v>
      </c>
    </row>
    <row r="5062" spans="1:8" x14ac:dyDescent="0.3">
      <c r="A5062" s="108" t="s">
        <v>20759</v>
      </c>
      <c r="B5062" s="108" t="s">
        <v>967</v>
      </c>
      <c r="C5062" s="108" t="s">
        <v>20608</v>
      </c>
      <c r="D5062" s="108" t="s">
        <v>969</v>
      </c>
      <c r="E5062" s="108" t="s">
        <v>970</v>
      </c>
      <c r="F5062" s="108" t="s">
        <v>20760</v>
      </c>
      <c r="G5062" s="108" t="s">
        <v>20761</v>
      </c>
      <c r="H5062" s="108" t="s">
        <v>20762</v>
      </c>
    </row>
    <row r="5063" spans="1:8" x14ac:dyDescent="0.3">
      <c r="A5063" s="108" t="s">
        <v>20763</v>
      </c>
      <c r="B5063" s="108" t="s">
        <v>967</v>
      </c>
      <c r="C5063" s="108" t="s">
        <v>20608</v>
      </c>
      <c r="D5063" s="108" t="s">
        <v>969</v>
      </c>
      <c r="E5063" s="108" t="s">
        <v>970</v>
      </c>
      <c r="F5063" s="108" t="s">
        <v>20764</v>
      </c>
      <c r="G5063" s="108" t="s">
        <v>20765</v>
      </c>
      <c r="H5063" s="108" t="s">
        <v>20766</v>
      </c>
    </row>
    <row r="5064" spans="1:8" x14ac:dyDescent="0.3">
      <c r="A5064" s="108" t="s">
        <v>20767</v>
      </c>
      <c r="B5064" s="108" t="s">
        <v>967</v>
      </c>
      <c r="C5064" s="108" t="s">
        <v>20608</v>
      </c>
      <c r="D5064" s="108" t="s">
        <v>969</v>
      </c>
      <c r="E5064" s="108" t="s">
        <v>970</v>
      </c>
      <c r="F5064" s="108" t="s">
        <v>20768</v>
      </c>
      <c r="G5064" s="108" t="s">
        <v>20769</v>
      </c>
      <c r="H5064" s="108" t="s">
        <v>20770</v>
      </c>
    </row>
    <row r="5065" spans="1:8" x14ac:dyDescent="0.3">
      <c r="A5065" s="108" t="s">
        <v>20771</v>
      </c>
      <c r="B5065" s="108" t="s">
        <v>967</v>
      </c>
      <c r="C5065" s="108" t="s">
        <v>20608</v>
      </c>
      <c r="D5065" s="108" t="s">
        <v>969</v>
      </c>
      <c r="E5065" s="108" t="s">
        <v>970</v>
      </c>
      <c r="F5065" s="108" t="s">
        <v>20772</v>
      </c>
      <c r="G5065" s="108" t="s">
        <v>20773</v>
      </c>
      <c r="H5065" s="108" t="s">
        <v>20774</v>
      </c>
    </row>
    <row r="5066" spans="1:8" x14ac:dyDescent="0.3">
      <c r="A5066" s="108" t="s">
        <v>20775</v>
      </c>
      <c r="B5066" s="108" t="s">
        <v>967</v>
      </c>
      <c r="C5066" s="108" t="s">
        <v>20608</v>
      </c>
      <c r="D5066" s="108" t="s">
        <v>969</v>
      </c>
      <c r="E5066" s="108" t="s">
        <v>1123</v>
      </c>
      <c r="F5066" s="108" t="s">
        <v>20776</v>
      </c>
      <c r="G5066" s="108" t="s">
        <v>20777</v>
      </c>
      <c r="H5066" s="108" t="s">
        <v>20778</v>
      </c>
    </row>
    <row r="5067" spans="1:8" x14ac:dyDescent="0.3">
      <c r="A5067" s="108" t="s">
        <v>20779</v>
      </c>
      <c r="B5067" s="108" t="s">
        <v>967</v>
      </c>
      <c r="C5067" s="108" t="s">
        <v>20608</v>
      </c>
      <c r="D5067" s="108" t="s">
        <v>969</v>
      </c>
      <c r="E5067" s="108" t="s">
        <v>970</v>
      </c>
      <c r="F5067" s="108" t="s">
        <v>20780</v>
      </c>
      <c r="G5067" s="108" t="s">
        <v>20781</v>
      </c>
      <c r="H5067" s="108" t="s">
        <v>20782</v>
      </c>
    </row>
    <row r="5068" spans="1:8" x14ac:dyDescent="0.3">
      <c r="A5068" s="108" t="s">
        <v>20783</v>
      </c>
      <c r="B5068" s="108" t="s">
        <v>967</v>
      </c>
      <c r="C5068" s="108" t="s">
        <v>20608</v>
      </c>
      <c r="D5068" s="108" t="s">
        <v>969</v>
      </c>
      <c r="E5068" s="108" t="s">
        <v>970</v>
      </c>
      <c r="F5068" s="108" t="s">
        <v>20784</v>
      </c>
      <c r="G5068" s="108" t="s">
        <v>20785</v>
      </c>
      <c r="H5068" s="108" t="s">
        <v>20786</v>
      </c>
    </row>
    <row r="5069" spans="1:8" x14ac:dyDescent="0.3">
      <c r="A5069" s="108" t="s">
        <v>20787</v>
      </c>
      <c r="B5069" s="108" t="s">
        <v>967</v>
      </c>
      <c r="C5069" s="108" t="s">
        <v>20608</v>
      </c>
      <c r="D5069" s="108" t="s">
        <v>969</v>
      </c>
      <c r="E5069" s="108" t="s">
        <v>970</v>
      </c>
      <c r="F5069" s="108" t="s">
        <v>20788</v>
      </c>
      <c r="G5069" s="108" t="s">
        <v>20789</v>
      </c>
      <c r="H5069" s="108" t="s">
        <v>20790</v>
      </c>
    </row>
    <row r="5070" spans="1:8" x14ac:dyDescent="0.3">
      <c r="A5070" s="108" t="s">
        <v>20791</v>
      </c>
      <c r="B5070" s="108" t="s">
        <v>967</v>
      </c>
      <c r="C5070" s="108" t="s">
        <v>20608</v>
      </c>
      <c r="D5070" s="108" t="s">
        <v>969</v>
      </c>
      <c r="E5070" s="108" t="s">
        <v>970</v>
      </c>
      <c r="F5070" s="108" t="s">
        <v>20792</v>
      </c>
      <c r="G5070" s="108" t="s">
        <v>20793</v>
      </c>
      <c r="H5070" s="108" t="s">
        <v>20794</v>
      </c>
    </row>
    <row r="5071" spans="1:8" x14ac:dyDescent="0.3">
      <c r="A5071" s="108" t="s">
        <v>20795</v>
      </c>
      <c r="B5071" s="108" t="s">
        <v>967</v>
      </c>
      <c r="C5071" s="108" t="s">
        <v>20608</v>
      </c>
      <c r="D5071" s="108" t="s">
        <v>969</v>
      </c>
      <c r="E5071" s="108" t="s">
        <v>970</v>
      </c>
      <c r="F5071" s="108" t="s">
        <v>20796</v>
      </c>
      <c r="G5071" s="108" t="s">
        <v>20797</v>
      </c>
      <c r="H5071" s="108" t="s">
        <v>20798</v>
      </c>
    </row>
    <row r="5072" spans="1:8" x14ac:dyDescent="0.3">
      <c r="A5072" s="108" t="s">
        <v>20799</v>
      </c>
      <c r="B5072" s="108" t="s">
        <v>967</v>
      </c>
      <c r="C5072" s="108" t="s">
        <v>20608</v>
      </c>
      <c r="D5072" s="108" t="s">
        <v>969</v>
      </c>
      <c r="E5072" s="108" t="s">
        <v>970</v>
      </c>
      <c r="F5072" s="108" t="s">
        <v>20800</v>
      </c>
      <c r="G5072" s="108" t="s">
        <v>20801</v>
      </c>
      <c r="H5072" s="108" t="s">
        <v>20802</v>
      </c>
    </row>
    <row r="5073" spans="1:8" x14ac:dyDescent="0.3">
      <c r="A5073" s="108" t="s">
        <v>20803</v>
      </c>
      <c r="B5073" s="108" t="s">
        <v>967</v>
      </c>
      <c r="C5073" s="108" t="s">
        <v>20608</v>
      </c>
      <c r="D5073" s="108" t="s">
        <v>969</v>
      </c>
      <c r="E5073" s="108" t="s">
        <v>970</v>
      </c>
      <c r="F5073" s="108" t="s">
        <v>20804</v>
      </c>
      <c r="G5073" s="108" t="s">
        <v>20805</v>
      </c>
      <c r="H5073" s="108" t="s">
        <v>20806</v>
      </c>
    </row>
    <row r="5074" spans="1:8" x14ac:dyDescent="0.3">
      <c r="A5074" s="108" t="s">
        <v>20807</v>
      </c>
      <c r="B5074" s="108" t="s">
        <v>967</v>
      </c>
      <c r="C5074" s="108" t="s">
        <v>20608</v>
      </c>
      <c r="D5074" s="108" t="s">
        <v>969</v>
      </c>
      <c r="E5074" s="108" t="s">
        <v>970</v>
      </c>
      <c r="F5074" s="108" t="s">
        <v>20808</v>
      </c>
      <c r="G5074" s="108" t="s">
        <v>20809</v>
      </c>
      <c r="H5074" s="108" t="s">
        <v>20810</v>
      </c>
    </row>
    <row r="5075" spans="1:8" x14ac:dyDescent="0.3">
      <c r="A5075" s="108" t="s">
        <v>20811</v>
      </c>
      <c r="B5075" s="108" t="s">
        <v>967</v>
      </c>
      <c r="C5075" s="108" t="s">
        <v>20608</v>
      </c>
      <c r="D5075" s="108" t="s">
        <v>969</v>
      </c>
      <c r="E5075" s="108" t="s">
        <v>970</v>
      </c>
      <c r="F5075" s="108" t="s">
        <v>20812</v>
      </c>
      <c r="G5075" s="108" t="s">
        <v>20813</v>
      </c>
      <c r="H5075" s="108" t="s">
        <v>20814</v>
      </c>
    </row>
    <row r="5076" spans="1:8" x14ac:dyDescent="0.3">
      <c r="A5076" s="108" t="s">
        <v>20815</v>
      </c>
      <c r="B5076" s="108" t="s">
        <v>967</v>
      </c>
      <c r="C5076" s="108" t="s">
        <v>20608</v>
      </c>
      <c r="D5076" s="108" t="s">
        <v>969</v>
      </c>
      <c r="E5076" s="108" t="s">
        <v>970</v>
      </c>
      <c r="F5076" s="108" t="s">
        <v>20816</v>
      </c>
      <c r="G5076" s="108" t="s">
        <v>20817</v>
      </c>
      <c r="H5076" s="108" t="s">
        <v>20818</v>
      </c>
    </row>
    <row r="5077" spans="1:8" x14ac:dyDescent="0.3">
      <c r="A5077" s="108" t="s">
        <v>20819</v>
      </c>
      <c r="B5077" s="108" t="s">
        <v>967</v>
      </c>
      <c r="C5077" s="108" t="s">
        <v>20608</v>
      </c>
      <c r="D5077" s="108" t="s">
        <v>969</v>
      </c>
      <c r="E5077" s="108" t="s">
        <v>970</v>
      </c>
      <c r="F5077" s="108" t="s">
        <v>20820</v>
      </c>
      <c r="G5077" s="108" t="s">
        <v>20821</v>
      </c>
      <c r="H5077" s="108" t="s">
        <v>20822</v>
      </c>
    </row>
    <row r="5078" spans="1:8" x14ac:dyDescent="0.3">
      <c r="A5078" s="108" t="s">
        <v>20823</v>
      </c>
      <c r="B5078" s="108" t="s">
        <v>967</v>
      </c>
      <c r="C5078" s="108" t="s">
        <v>20608</v>
      </c>
      <c r="D5078" s="108" t="s">
        <v>969</v>
      </c>
      <c r="E5078" s="108" t="s">
        <v>970</v>
      </c>
      <c r="F5078" s="108" t="s">
        <v>20824</v>
      </c>
      <c r="G5078" s="108" t="s">
        <v>20825</v>
      </c>
      <c r="H5078" s="108" t="s">
        <v>20826</v>
      </c>
    </row>
    <row r="5079" spans="1:8" x14ac:dyDescent="0.3">
      <c r="A5079" s="108" t="s">
        <v>20827</v>
      </c>
      <c r="B5079" s="108" t="s">
        <v>967</v>
      </c>
      <c r="C5079" s="108" t="s">
        <v>20608</v>
      </c>
      <c r="D5079" s="108" t="s">
        <v>969</v>
      </c>
      <c r="E5079" s="108" t="s">
        <v>970</v>
      </c>
      <c r="F5079" s="108" t="s">
        <v>20828</v>
      </c>
      <c r="G5079" s="108" t="s">
        <v>20829</v>
      </c>
      <c r="H5079" s="108" t="s">
        <v>20830</v>
      </c>
    </row>
    <row r="5080" spans="1:8" x14ac:dyDescent="0.3">
      <c r="A5080" s="108" t="s">
        <v>20831</v>
      </c>
      <c r="B5080" s="108" t="s">
        <v>967</v>
      </c>
      <c r="C5080" s="108" t="s">
        <v>20608</v>
      </c>
      <c r="D5080" s="108" t="s">
        <v>969</v>
      </c>
      <c r="E5080" s="108" t="s">
        <v>970</v>
      </c>
      <c r="F5080" s="108" t="s">
        <v>20832</v>
      </c>
      <c r="G5080" s="108" t="s">
        <v>20833</v>
      </c>
      <c r="H5080" s="108" t="s">
        <v>20834</v>
      </c>
    </row>
    <row r="5081" spans="1:8" x14ac:dyDescent="0.3">
      <c r="A5081" s="108" t="s">
        <v>20835</v>
      </c>
      <c r="B5081" s="108" t="s">
        <v>967</v>
      </c>
      <c r="C5081" s="108" t="s">
        <v>20608</v>
      </c>
      <c r="D5081" s="108" t="s">
        <v>969</v>
      </c>
      <c r="E5081" s="108" t="s">
        <v>970</v>
      </c>
      <c r="F5081" s="108" t="s">
        <v>20836</v>
      </c>
      <c r="G5081" s="108" t="s">
        <v>20837</v>
      </c>
      <c r="H5081" s="108" t="s">
        <v>20838</v>
      </c>
    </row>
    <row r="5082" spans="1:8" x14ac:dyDescent="0.3">
      <c r="A5082" s="108" t="s">
        <v>20839</v>
      </c>
      <c r="B5082" s="108" t="s">
        <v>967</v>
      </c>
      <c r="C5082" s="108" t="s">
        <v>20608</v>
      </c>
      <c r="D5082" s="108" t="s">
        <v>969</v>
      </c>
      <c r="E5082" s="108" t="s">
        <v>970</v>
      </c>
      <c r="F5082" s="108" t="s">
        <v>20840</v>
      </c>
      <c r="G5082" s="108" t="s">
        <v>20841</v>
      </c>
      <c r="H5082" s="108" t="s">
        <v>20842</v>
      </c>
    </row>
    <row r="5083" spans="1:8" x14ac:dyDescent="0.3">
      <c r="A5083" s="108" t="s">
        <v>20843</v>
      </c>
      <c r="B5083" s="108" t="s">
        <v>967</v>
      </c>
      <c r="C5083" s="108" t="s">
        <v>20608</v>
      </c>
      <c r="D5083" s="108" t="s">
        <v>969</v>
      </c>
      <c r="E5083" s="108" t="s">
        <v>970</v>
      </c>
      <c r="F5083" s="108" t="s">
        <v>20844</v>
      </c>
      <c r="G5083" s="108" t="s">
        <v>20845</v>
      </c>
      <c r="H5083" s="108" t="s">
        <v>20846</v>
      </c>
    </row>
    <row r="5084" spans="1:8" x14ac:dyDescent="0.3">
      <c r="A5084" s="108" t="s">
        <v>20847</v>
      </c>
      <c r="B5084" s="108" t="s">
        <v>967</v>
      </c>
      <c r="C5084" s="108" t="s">
        <v>20608</v>
      </c>
      <c r="D5084" s="108" t="s">
        <v>1880</v>
      </c>
      <c r="E5084" s="108" t="s">
        <v>970</v>
      </c>
      <c r="F5084" s="108" t="s">
        <v>20848</v>
      </c>
      <c r="G5084" s="108" t="s">
        <v>20849</v>
      </c>
      <c r="H5084" s="108" t="s">
        <v>20850</v>
      </c>
    </row>
    <row r="5085" spans="1:8" x14ac:dyDescent="0.3">
      <c r="A5085" s="108" t="s">
        <v>20851</v>
      </c>
      <c r="B5085" s="108" t="s">
        <v>967</v>
      </c>
      <c r="C5085" s="108" t="s">
        <v>20608</v>
      </c>
      <c r="D5085" s="108" t="s">
        <v>1880</v>
      </c>
      <c r="E5085" s="108" t="s">
        <v>970</v>
      </c>
      <c r="F5085" s="108" t="s">
        <v>20852</v>
      </c>
      <c r="G5085" s="108" t="s">
        <v>20853</v>
      </c>
      <c r="H5085" s="108" t="s">
        <v>20854</v>
      </c>
    </row>
    <row r="5086" spans="1:8" x14ac:dyDescent="0.3">
      <c r="A5086" s="108" t="s">
        <v>20855</v>
      </c>
      <c r="B5086" s="108" t="s">
        <v>967</v>
      </c>
      <c r="C5086" s="108" t="s">
        <v>20608</v>
      </c>
      <c r="D5086" s="108" t="s">
        <v>1880</v>
      </c>
      <c r="E5086" s="108" t="s">
        <v>970</v>
      </c>
      <c r="F5086" s="108" t="s">
        <v>20856</v>
      </c>
      <c r="G5086" s="108" t="s">
        <v>20857</v>
      </c>
      <c r="H5086" s="108" t="s">
        <v>20858</v>
      </c>
    </row>
    <row r="5087" spans="1:8" x14ac:dyDescent="0.3">
      <c r="A5087" s="108" t="s">
        <v>20859</v>
      </c>
      <c r="B5087" s="108" t="s">
        <v>967</v>
      </c>
      <c r="C5087" s="108" t="s">
        <v>20608</v>
      </c>
      <c r="D5087" s="108" t="s">
        <v>1880</v>
      </c>
      <c r="E5087" s="108" t="s">
        <v>970</v>
      </c>
      <c r="F5087" s="108" t="s">
        <v>20860</v>
      </c>
      <c r="G5087" s="108" t="s">
        <v>20861</v>
      </c>
      <c r="H5087" s="108" t="s">
        <v>20862</v>
      </c>
    </row>
    <row r="5088" spans="1:8" x14ac:dyDescent="0.3">
      <c r="A5088" s="108" t="s">
        <v>20863</v>
      </c>
      <c r="B5088" s="108" t="s">
        <v>967</v>
      </c>
      <c r="C5088" s="108" t="s">
        <v>20608</v>
      </c>
      <c r="D5088" s="108" t="s">
        <v>1880</v>
      </c>
      <c r="E5088" s="108" t="s">
        <v>970</v>
      </c>
      <c r="F5088" s="108" t="s">
        <v>20864</v>
      </c>
      <c r="G5088" s="108" t="s">
        <v>20865</v>
      </c>
      <c r="H5088" s="108" t="s">
        <v>20866</v>
      </c>
    </row>
    <row r="5089" spans="1:8" x14ac:dyDescent="0.3">
      <c r="A5089" s="108" t="s">
        <v>20867</v>
      </c>
      <c r="B5089" s="108" t="s">
        <v>967</v>
      </c>
      <c r="C5089" s="108" t="s">
        <v>20608</v>
      </c>
      <c r="D5089" s="108" t="s">
        <v>1880</v>
      </c>
      <c r="E5089" s="108" t="s">
        <v>970</v>
      </c>
      <c r="F5089" s="108" t="s">
        <v>20868</v>
      </c>
      <c r="G5089" s="108" t="s">
        <v>20869</v>
      </c>
      <c r="H5089" s="108" t="s">
        <v>20870</v>
      </c>
    </row>
    <row r="5090" spans="1:8" x14ac:dyDescent="0.3">
      <c r="A5090" s="108" t="s">
        <v>20871</v>
      </c>
      <c r="B5090" s="108" t="s">
        <v>967</v>
      </c>
      <c r="C5090" s="108" t="s">
        <v>20608</v>
      </c>
      <c r="D5090" s="108" t="s">
        <v>1880</v>
      </c>
      <c r="E5090" s="108" t="s">
        <v>970</v>
      </c>
      <c r="F5090" s="108" t="s">
        <v>20872</v>
      </c>
      <c r="G5090" s="108" t="s">
        <v>20873</v>
      </c>
      <c r="H5090" s="108" t="s">
        <v>20874</v>
      </c>
    </row>
    <row r="5091" spans="1:8" x14ac:dyDescent="0.3">
      <c r="A5091" s="108" t="s">
        <v>20875</v>
      </c>
      <c r="B5091" s="108" t="s">
        <v>967</v>
      </c>
      <c r="C5091" s="108" t="s">
        <v>20608</v>
      </c>
      <c r="D5091" s="108" t="s">
        <v>1880</v>
      </c>
      <c r="E5091" s="108" t="s">
        <v>970</v>
      </c>
      <c r="F5091" s="108" t="s">
        <v>20876</v>
      </c>
      <c r="G5091" s="108" t="s">
        <v>20877</v>
      </c>
      <c r="H5091" s="108" t="s">
        <v>20878</v>
      </c>
    </row>
    <row r="5092" spans="1:8" x14ac:dyDescent="0.3">
      <c r="A5092" s="108" t="s">
        <v>20879</v>
      </c>
      <c r="B5092" s="108" t="s">
        <v>967</v>
      </c>
      <c r="C5092" s="108" t="s">
        <v>20608</v>
      </c>
      <c r="D5092" s="108" t="s">
        <v>1880</v>
      </c>
      <c r="E5092" s="108" t="s">
        <v>970</v>
      </c>
      <c r="F5092" s="108" t="s">
        <v>20880</v>
      </c>
      <c r="G5092" s="108" t="s">
        <v>20881</v>
      </c>
      <c r="H5092" s="108" t="s">
        <v>20882</v>
      </c>
    </row>
    <row r="5093" spans="1:8" x14ac:dyDescent="0.3">
      <c r="A5093" s="108" t="s">
        <v>20883</v>
      </c>
      <c r="B5093" s="108" t="s">
        <v>967</v>
      </c>
      <c r="C5093" s="108" t="s">
        <v>20608</v>
      </c>
      <c r="D5093" s="108" t="s">
        <v>1880</v>
      </c>
      <c r="E5093" s="108" t="s">
        <v>970</v>
      </c>
      <c r="F5093" s="108" t="s">
        <v>20884</v>
      </c>
      <c r="G5093" s="108" t="s">
        <v>20885</v>
      </c>
      <c r="H5093" s="108" t="s">
        <v>20886</v>
      </c>
    </row>
    <row r="5094" spans="1:8" x14ac:dyDescent="0.3">
      <c r="A5094" s="108" t="s">
        <v>20887</v>
      </c>
      <c r="B5094" s="108" t="s">
        <v>967</v>
      </c>
      <c r="C5094" s="108" t="s">
        <v>20608</v>
      </c>
      <c r="D5094" s="108" t="s">
        <v>1880</v>
      </c>
      <c r="E5094" s="108" t="s">
        <v>970</v>
      </c>
      <c r="F5094" s="108" t="s">
        <v>20888</v>
      </c>
      <c r="G5094" s="108" t="s">
        <v>20889</v>
      </c>
      <c r="H5094" s="108" t="s">
        <v>20890</v>
      </c>
    </row>
    <row r="5095" spans="1:8" x14ac:dyDescent="0.3">
      <c r="A5095" s="108" t="s">
        <v>20891</v>
      </c>
      <c r="B5095" s="108" t="s">
        <v>20892</v>
      </c>
      <c r="C5095" s="108" t="s">
        <v>968</v>
      </c>
      <c r="D5095" s="108" t="s">
        <v>5207</v>
      </c>
      <c r="E5095" s="108" t="s">
        <v>970</v>
      </c>
      <c r="F5095" s="108" t="s">
        <v>20893</v>
      </c>
      <c r="G5095" s="108" t="s">
        <v>20894</v>
      </c>
      <c r="H5095" s="108" t="s">
        <v>20895</v>
      </c>
    </row>
    <row r="5096" spans="1:8" x14ac:dyDescent="0.3">
      <c r="A5096" s="108" t="s">
        <v>20896</v>
      </c>
      <c r="B5096" s="108" t="s">
        <v>20892</v>
      </c>
      <c r="C5096" s="108" t="s">
        <v>968</v>
      </c>
      <c r="D5096" s="108" t="s">
        <v>5207</v>
      </c>
      <c r="E5096" s="108" t="s">
        <v>970</v>
      </c>
      <c r="F5096" s="108" t="s">
        <v>20897</v>
      </c>
      <c r="G5096" s="108" t="s">
        <v>20898</v>
      </c>
      <c r="H5096" s="108" t="s">
        <v>20899</v>
      </c>
    </row>
    <row r="5097" spans="1:8" x14ac:dyDescent="0.3">
      <c r="A5097" s="108" t="s">
        <v>20900</v>
      </c>
      <c r="B5097" s="108" t="s">
        <v>20892</v>
      </c>
      <c r="C5097" s="108" t="s">
        <v>968</v>
      </c>
      <c r="D5097" s="108" t="s">
        <v>5207</v>
      </c>
      <c r="E5097" s="108" t="s">
        <v>970</v>
      </c>
      <c r="F5097" s="108" t="s">
        <v>20901</v>
      </c>
      <c r="G5097" s="108" t="s">
        <v>20902</v>
      </c>
      <c r="H5097" s="108" t="s">
        <v>20903</v>
      </c>
    </row>
    <row r="5098" spans="1:8" x14ac:dyDescent="0.3">
      <c r="A5098" s="108" t="s">
        <v>20904</v>
      </c>
      <c r="B5098" s="108" t="s">
        <v>20892</v>
      </c>
      <c r="C5098" s="108" t="s">
        <v>968</v>
      </c>
      <c r="D5098" s="108" t="s">
        <v>5207</v>
      </c>
      <c r="E5098" s="108" t="s">
        <v>970</v>
      </c>
      <c r="F5098" s="108" t="s">
        <v>20905</v>
      </c>
      <c r="G5098" s="108" t="s">
        <v>20906</v>
      </c>
      <c r="H5098" s="108" t="s">
        <v>20907</v>
      </c>
    </row>
    <row r="5099" spans="1:8" x14ac:dyDescent="0.3">
      <c r="A5099" s="108" t="s">
        <v>20908</v>
      </c>
      <c r="B5099" s="108" t="s">
        <v>20892</v>
      </c>
      <c r="C5099" s="108" t="s">
        <v>2103</v>
      </c>
      <c r="D5099" s="108" t="s">
        <v>5207</v>
      </c>
      <c r="E5099" s="108" t="s">
        <v>970</v>
      </c>
      <c r="F5099" s="108" t="s">
        <v>20909</v>
      </c>
      <c r="G5099" s="108" t="s">
        <v>20910</v>
      </c>
      <c r="H5099" s="108" t="s">
        <v>20911</v>
      </c>
    </row>
    <row r="5100" spans="1:8" x14ac:dyDescent="0.3">
      <c r="A5100" s="108" t="s">
        <v>20912</v>
      </c>
      <c r="B5100" s="108" t="s">
        <v>20892</v>
      </c>
      <c r="C5100" s="108" t="s">
        <v>2412</v>
      </c>
      <c r="D5100" s="108" t="s">
        <v>5207</v>
      </c>
      <c r="E5100" s="108" t="s">
        <v>970</v>
      </c>
      <c r="F5100" s="108" t="s">
        <v>20913</v>
      </c>
      <c r="G5100" s="108" t="s">
        <v>20914</v>
      </c>
      <c r="H5100" s="108" t="s">
        <v>20915</v>
      </c>
    </row>
    <row r="5101" spans="1:8" x14ac:dyDescent="0.3">
      <c r="A5101" s="108" t="s">
        <v>20916</v>
      </c>
      <c r="B5101" s="108" t="s">
        <v>20892</v>
      </c>
      <c r="C5101" s="108" t="s">
        <v>2735</v>
      </c>
      <c r="D5101" s="108" t="s">
        <v>5207</v>
      </c>
      <c r="E5101" s="108" t="s">
        <v>970</v>
      </c>
      <c r="F5101" s="108" t="s">
        <v>20917</v>
      </c>
      <c r="G5101" s="108" t="s">
        <v>20918</v>
      </c>
      <c r="H5101" s="108" t="s">
        <v>20919</v>
      </c>
    </row>
    <row r="5102" spans="1:8" x14ac:dyDescent="0.3">
      <c r="A5102" s="108" t="s">
        <v>20920</v>
      </c>
      <c r="B5102" s="108" t="s">
        <v>20892</v>
      </c>
      <c r="C5102" s="108" t="s">
        <v>3127</v>
      </c>
      <c r="D5102" s="108" t="s">
        <v>5207</v>
      </c>
      <c r="E5102" s="108" t="s">
        <v>970</v>
      </c>
      <c r="F5102" s="108" t="s">
        <v>20921</v>
      </c>
      <c r="G5102" s="108" t="s">
        <v>20922</v>
      </c>
      <c r="H5102" s="108" t="s">
        <v>20923</v>
      </c>
    </row>
    <row r="5103" spans="1:8" x14ac:dyDescent="0.3">
      <c r="A5103" s="108" t="s">
        <v>20924</v>
      </c>
      <c r="B5103" s="108" t="s">
        <v>20892</v>
      </c>
      <c r="C5103" s="108" t="s">
        <v>3348</v>
      </c>
      <c r="D5103" s="108" t="s">
        <v>5207</v>
      </c>
      <c r="E5103" s="108" t="s">
        <v>970</v>
      </c>
      <c r="F5103" s="108" t="s">
        <v>20925</v>
      </c>
      <c r="G5103" s="108" t="s">
        <v>20926</v>
      </c>
      <c r="H5103" s="108" t="s">
        <v>20927</v>
      </c>
    </row>
    <row r="5104" spans="1:8" x14ac:dyDescent="0.3">
      <c r="A5104" s="108" t="s">
        <v>20928</v>
      </c>
      <c r="B5104" s="108" t="s">
        <v>20892</v>
      </c>
      <c r="C5104" s="108" t="s">
        <v>3599</v>
      </c>
      <c r="D5104" s="108" t="s">
        <v>5207</v>
      </c>
      <c r="E5104" s="108" t="s">
        <v>970</v>
      </c>
      <c r="F5104" s="108" t="s">
        <v>20929</v>
      </c>
      <c r="G5104" s="108" t="s">
        <v>20930</v>
      </c>
      <c r="H5104" s="108" t="s">
        <v>20931</v>
      </c>
    </row>
    <row r="5105" spans="1:8" x14ac:dyDescent="0.3">
      <c r="A5105" s="108" t="s">
        <v>20932</v>
      </c>
      <c r="B5105" s="108" t="s">
        <v>20892</v>
      </c>
      <c r="C5105" s="108" t="s">
        <v>4061</v>
      </c>
      <c r="D5105" s="108" t="s">
        <v>5207</v>
      </c>
      <c r="E5105" s="108" t="s">
        <v>970</v>
      </c>
      <c r="F5105" s="108" t="s">
        <v>20933</v>
      </c>
      <c r="G5105" s="108" t="s">
        <v>20934</v>
      </c>
      <c r="H5105" s="108" t="s">
        <v>20935</v>
      </c>
    </row>
    <row r="5106" spans="1:8" x14ac:dyDescent="0.3">
      <c r="A5106" s="108" t="s">
        <v>20936</v>
      </c>
      <c r="B5106" s="108" t="s">
        <v>20892</v>
      </c>
      <c r="C5106" s="108" t="s">
        <v>4579</v>
      </c>
      <c r="D5106" s="108" t="s">
        <v>5207</v>
      </c>
      <c r="E5106" s="108" t="s">
        <v>970</v>
      </c>
      <c r="F5106" s="108" t="s">
        <v>20937</v>
      </c>
      <c r="G5106" s="108" t="s">
        <v>20938</v>
      </c>
      <c r="H5106" s="108" t="s">
        <v>20939</v>
      </c>
    </row>
    <row r="5107" spans="1:8" x14ac:dyDescent="0.3">
      <c r="A5107" s="108" t="s">
        <v>20940</v>
      </c>
      <c r="B5107" s="108" t="s">
        <v>20892</v>
      </c>
      <c r="C5107" s="108" t="s">
        <v>4886</v>
      </c>
      <c r="D5107" s="108" t="s">
        <v>5207</v>
      </c>
      <c r="E5107" s="108" t="s">
        <v>970</v>
      </c>
      <c r="F5107" s="108" t="s">
        <v>20941</v>
      </c>
      <c r="G5107" s="108" t="s">
        <v>20942</v>
      </c>
      <c r="H5107" s="108" t="s">
        <v>20943</v>
      </c>
    </row>
    <row r="5108" spans="1:8" x14ac:dyDescent="0.3">
      <c r="A5108" s="108" t="s">
        <v>20944</v>
      </c>
      <c r="B5108" s="108" t="s">
        <v>20892</v>
      </c>
      <c r="C5108" s="108" t="s">
        <v>6009</v>
      </c>
      <c r="D5108" s="108" t="s">
        <v>5207</v>
      </c>
      <c r="E5108" s="108" t="s">
        <v>970</v>
      </c>
      <c r="F5108" s="108" t="s">
        <v>20945</v>
      </c>
      <c r="G5108" s="108" t="s">
        <v>20946</v>
      </c>
      <c r="H5108" s="108" t="s">
        <v>20947</v>
      </c>
    </row>
    <row r="5109" spans="1:8" x14ac:dyDescent="0.3">
      <c r="A5109" s="108" t="s">
        <v>20948</v>
      </c>
      <c r="B5109" s="108" t="s">
        <v>20892</v>
      </c>
      <c r="C5109" s="108" t="s">
        <v>6753</v>
      </c>
      <c r="D5109" s="108" t="s">
        <v>5207</v>
      </c>
      <c r="E5109" s="108" t="s">
        <v>970</v>
      </c>
      <c r="F5109" s="108" t="s">
        <v>20949</v>
      </c>
      <c r="G5109" s="108" t="s">
        <v>20950</v>
      </c>
      <c r="H5109" s="108" t="s">
        <v>20951</v>
      </c>
    </row>
    <row r="5110" spans="1:8" x14ac:dyDescent="0.3">
      <c r="A5110" s="108" t="s">
        <v>20952</v>
      </c>
      <c r="B5110" s="108" t="s">
        <v>20892</v>
      </c>
      <c r="C5110" s="108" t="s">
        <v>6753</v>
      </c>
      <c r="D5110" s="108" t="s">
        <v>969</v>
      </c>
      <c r="E5110" s="108" t="s">
        <v>970</v>
      </c>
      <c r="F5110" s="108" t="s">
        <v>20953</v>
      </c>
      <c r="G5110" s="108" t="s">
        <v>20954</v>
      </c>
      <c r="H5110" s="108" t="s">
        <v>20955</v>
      </c>
    </row>
    <row r="5111" spans="1:8" x14ac:dyDescent="0.3">
      <c r="A5111" s="108" t="s">
        <v>20956</v>
      </c>
      <c r="B5111" s="108" t="s">
        <v>20892</v>
      </c>
      <c r="C5111" s="108" t="s">
        <v>6753</v>
      </c>
      <c r="D5111" s="108" t="s">
        <v>1880</v>
      </c>
      <c r="E5111" s="108" t="s">
        <v>970</v>
      </c>
      <c r="F5111" s="108" t="s">
        <v>20957</v>
      </c>
      <c r="G5111" s="108" t="s">
        <v>20958</v>
      </c>
      <c r="H5111" s="108" t="s">
        <v>20959</v>
      </c>
    </row>
    <row r="5112" spans="1:8" x14ac:dyDescent="0.3">
      <c r="A5112" s="108" t="s">
        <v>20960</v>
      </c>
      <c r="B5112" s="108" t="s">
        <v>20892</v>
      </c>
      <c r="C5112" s="108" t="s">
        <v>9364</v>
      </c>
      <c r="D5112" s="108" t="s">
        <v>5207</v>
      </c>
      <c r="E5112" s="108" t="s">
        <v>970</v>
      </c>
      <c r="F5112" s="108" t="s">
        <v>20961</v>
      </c>
      <c r="G5112" s="108" t="s">
        <v>20962</v>
      </c>
      <c r="H5112" s="108" t="s">
        <v>20963</v>
      </c>
    </row>
    <row r="5113" spans="1:8" x14ac:dyDescent="0.3">
      <c r="A5113" s="108" t="s">
        <v>20964</v>
      </c>
      <c r="B5113" s="108" t="s">
        <v>20892</v>
      </c>
      <c r="C5113" s="108" t="s">
        <v>9787</v>
      </c>
      <c r="D5113" s="108" t="s">
        <v>5207</v>
      </c>
      <c r="E5113" s="108" t="s">
        <v>970</v>
      </c>
      <c r="F5113" s="108" t="s">
        <v>20965</v>
      </c>
      <c r="G5113" s="108" t="s">
        <v>20966</v>
      </c>
      <c r="H5113" s="108" t="s">
        <v>20967</v>
      </c>
    </row>
    <row r="5114" spans="1:8" x14ac:dyDescent="0.3">
      <c r="A5114" s="108" t="s">
        <v>20968</v>
      </c>
      <c r="B5114" s="108" t="s">
        <v>20892</v>
      </c>
      <c r="C5114" s="108" t="s">
        <v>9999</v>
      </c>
      <c r="D5114" s="108" t="s">
        <v>5207</v>
      </c>
      <c r="E5114" s="108" t="s">
        <v>970</v>
      </c>
      <c r="F5114" s="108" t="s">
        <v>20969</v>
      </c>
      <c r="G5114" s="108" t="s">
        <v>20970</v>
      </c>
      <c r="H5114" s="108" t="s">
        <v>20971</v>
      </c>
    </row>
    <row r="5115" spans="1:8" x14ac:dyDescent="0.3">
      <c r="A5115" s="108" t="s">
        <v>20972</v>
      </c>
      <c r="B5115" s="108" t="s">
        <v>20892</v>
      </c>
      <c r="C5115" s="108" t="s">
        <v>9999</v>
      </c>
      <c r="D5115" s="108" t="s">
        <v>1880</v>
      </c>
      <c r="E5115" s="108" t="s">
        <v>970</v>
      </c>
      <c r="F5115" s="108" t="s">
        <v>20973</v>
      </c>
      <c r="G5115" s="108" t="s">
        <v>20974</v>
      </c>
      <c r="H5115" s="108" t="s">
        <v>20975</v>
      </c>
    </row>
    <row r="5116" spans="1:8" x14ac:dyDescent="0.3">
      <c r="A5116" s="108" t="s">
        <v>20976</v>
      </c>
      <c r="B5116" s="108" t="s">
        <v>20892</v>
      </c>
      <c r="C5116" s="108" t="s">
        <v>10224</v>
      </c>
      <c r="D5116" s="108" t="s">
        <v>5207</v>
      </c>
      <c r="E5116" s="108" t="s">
        <v>970</v>
      </c>
      <c r="F5116" s="108" t="s">
        <v>20977</v>
      </c>
      <c r="G5116" s="108" t="s">
        <v>20978</v>
      </c>
      <c r="H5116" s="108" t="s">
        <v>20979</v>
      </c>
    </row>
    <row r="5117" spans="1:8" x14ac:dyDescent="0.3">
      <c r="A5117" s="108" t="s">
        <v>20980</v>
      </c>
      <c r="B5117" s="108" t="s">
        <v>20892</v>
      </c>
      <c r="C5117" s="108" t="s">
        <v>10535</v>
      </c>
      <c r="D5117" s="108" t="s">
        <v>5207</v>
      </c>
      <c r="E5117" s="108" t="s">
        <v>970</v>
      </c>
      <c r="F5117" s="108" t="s">
        <v>20981</v>
      </c>
      <c r="G5117" s="108" t="s">
        <v>20982</v>
      </c>
      <c r="H5117" s="108" t="s">
        <v>20983</v>
      </c>
    </row>
    <row r="5118" spans="1:8" x14ac:dyDescent="0.3">
      <c r="A5118" s="108" t="s">
        <v>20984</v>
      </c>
      <c r="B5118" s="108" t="s">
        <v>20892</v>
      </c>
      <c r="C5118" s="108" t="s">
        <v>10965</v>
      </c>
      <c r="D5118" s="108" t="s">
        <v>5207</v>
      </c>
      <c r="E5118" s="108" t="s">
        <v>970</v>
      </c>
      <c r="F5118" s="108" t="s">
        <v>20985</v>
      </c>
      <c r="G5118" s="108" t="s">
        <v>20986</v>
      </c>
      <c r="H5118" s="108" t="s">
        <v>20987</v>
      </c>
    </row>
    <row r="5119" spans="1:8" x14ac:dyDescent="0.3">
      <c r="A5119" s="108" t="s">
        <v>20988</v>
      </c>
      <c r="B5119" s="108" t="s">
        <v>20892</v>
      </c>
      <c r="C5119" s="108" t="s">
        <v>11306</v>
      </c>
      <c r="D5119" s="108" t="s">
        <v>5207</v>
      </c>
      <c r="E5119" s="108" t="s">
        <v>970</v>
      </c>
      <c r="F5119" s="108" t="s">
        <v>20989</v>
      </c>
      <c r="G5119" s="108" t="s">
        <v>20990</v>
      </c>
      <c r="H5119" s="108" t="s">
        <v>11709</v>
      </c>
    </row>
    <row r="5120" spans="1:8" x14ac:dyDescent="0.3">
      <c r="A5120" s="108" t="s">
        <v>20991</v>
      </c>
      <c r="B5120" s="108" t="s">
        <v>20892</v>
      </c>
      <c r="C5120" s="108" t="s">
        <v>11863</v>
      </c>
      <c r="D5120" s="108" t="s">
        <v>5207</v>
      </c>
      <c r="E5120" s="108" t="s">
        <v>970</v>
      </c>
      <c r="F5120" s="108" t="s">
        <v>20992</v>
      </c>
      <c r="G5120" s="108" t="s">
        <v>20993</v>
      </c>
      <c r="H5120" s="108" t="s">
        <v>20994</v>
      </c>
    </row>
    <row r="5121" spans="1:8" x14ac:dyDescent="0.3">
      <c r="A5121" s="108" t="s">
        <v>20995</v>
      </c>
      <c r="B5121" s="108" t="s">
        <v>20892</v>
      </c>
      <c r="C5121" s="108" t="s">
        <v>12764</v>
      </c>
      <c r="D5121" s="108" t="s">
        <v>5207</v>
      </c>
      <c r="E5121" s="108" t="s">
        <v>970</v>
      </c>
      <c r="F5121" s="108" t="s">
        <v>20996</v>
      </c>
      <c r="G5121" s="108" t="s">
        <v>20997</v>
      </c>
      <c r="H5121" s="108" t="s">
        <v>20998</v>
      </c>
    </row>
    <row r="5122" spans="1:8" x14ac:dyDescent="0.3">
      <c r="A5122" s="108" t="s">
        <v>20999</v>
      </c>
      <c r="B5122" s="108" t="s">
        <v>20892</v>
      </c>
      <c r="C5122" s="108" t="s">
        <v>12764</v>
      </c>
      <c r="D5122" s="108" t="s">
        <v>5207</v>
      </c>
      <c r="E5122" s="108" t="s">
        <v>970</v>
      </c>
      <c r="F5122" s="108" t="s">
        <v>21000</v>
      </c>
      <c r="G5122" s="108" t="s">
        <v>21001</v>
      </c>
      <c r="H5122" s="108" t="s">
        <v>21002</v>
      </c>
    </row>
    <row r="5123" spans="1:8" x14ac:dyDescent="0.3">
      <c r="A5123" s="108" t="s">
        <v>21003</v>
      </c>
      <c r="B5123" s="108" t="s">
        <v>20892</v>
      </c>
      <c r="C5123" s="108" t="s">
        <v>12764</v>
      </c>
      <c r="D5123" s="108" t="s">
        <v>1880</v>
      </c>
      <c r="E5123" s="108" t="s">
        <v>970</v>
      </c>
      <c r="F5123" s="108" t="s">
        <v>21004</v>
      </c>
      <c r="G5123" s="108" t="s">
        <v>21005</v>
      </c>
      <c r="H5123" s="108" t="s">
        <v>21006</v>
      </c>
    </row>
    <row r="5124" spans="1:8" x14ac:dyDescent="0.3">
      <c r="A5124" s="108" t="s">
        <v>21007</v>
      </c>
      <c r="B5124" s="108" t="s">
        <v>20892</v>
      </c>
      <c r="C5124" s="108" t="s">
        <v>13303</v>
      </c>
      <c r="D5124" s="108" t="s">
        <v>5207</v>
      </c>
      <c r="E5124" s="108" t="s">
        <v>970</v>
      </c>
      <c r="F5124" s="108" t="s">
        <v>21008</v>
      </c>
      <c r="G5124" s="108" t="s">
        <v>21009</v>
      </c>
      <c r="H5124" s="108" t="s">
        <v>21010</v>
      </c>
    </row>
    <row r="5125" spans="1:8" x14ac:dyDescent="0.3">
      <c r="A5125" s="108" t="s">
        <v>21011</v>
      </c>
      <c r="B5125" s="108" t="s">
        <v>20892</v>
      </c>
      <c r="C5125" s="108" t="s">
        <v>13753</v>
      </c>
      <c r="D5125" s="108" t="s">
        <v>969</v>
      </c>
      <c r="E5125" s="108" t="s">
        <v>970</v>
      </c>
      <c r="F5125" s="108" t="s">
        <v>21012</v>
      </c>
      <c r="G5125" s="108" t="s">
        <v>21013</v>
      </c>
      <c r="H5125" s="108" t="s">
        <v>21014</v>
      </c>
    </row>
    <row r="5126" spans="1:8" x14ac:dyDescent="0.3">
      <c r="A5126" s="108" t="s">
        <v>21015</v>
      </c>
      <c r="B5126" s="108" t="s">
        <v>20892</v>
      </c>
      <c r="C5126" s="108" t="s">
        <v>14802</v>
      </c>
      <c r="D5126" s="108" t="s">
        <v>5207</v>
      </c>
      <c r="E5126" s="108" t="s">
        <v>970</v>
      </c>
      <c r="F5126" s="108" t="s">
        <v>21016</v>
      </c>
      <c r="G5126" s="108" t="s">
        <v>21017</v>
      </c>
      <c r="H5126" s="108" t="s">
        <v>21018</v>
      </c>
    </row>
    <row r="5127" spans="1:8" x14ac:dyDescent="0.3">
      <c r="A5127" s="108" t="s">
        <v>21019</v>
      </c>
      <c r="B5127" s="108" t="s">
        <v>20892</v>
      </c>
      <c r="C5127" s="108" t="s">
        <v>14802</v>
      </c>
      <c r="D5127" s="108" t="s">
        <v>969</v>
      </c>
      <c r="E5127" s="108" t="s">
        <v>970</v>
      </c>
      <c r="F5127" s="108" t="s">
        <v>21020</v>
      </c>
      <c r="G5127" s="108" t="s">
        <v>21021</v>
      </c>
      <c r="H5127" s="108" t="s">
        <v>21022</v>
      </c>
    </row>
    <row r="5128" spans="1:8" x14ac:dyDescent="0.3">
      <c r="A5128" s="108" t="s">
        <v>21023</v>
      </c>
      <c r="B5128" s="108" t="s">
        <v>20892</v>
      </c>
      <c r="C5128" s="108" t="s">
        <v>15627</v>
      </c>
      <c r="D5128" s="108" t="s">
        <v>5207</v>
      </c>
      <c r="E5128" s="108" t="s">
        <v>970</v>
      </c>
      <c r="F5128" s="108" t="s">
        <v>21024</v>
      </c>
      <c r="G5128" s="108" t="s">
        <v>21025</v>
      </c>
      <c r="H5128" s="108" t="s">
        <v>21026</v>
      </c>
    </row>
    <row r="5129" spans="1:8" x14ac:dyDescent="0.3">
      <c r="A5129" s="108" t="s">
        <v>21027</v>
      </c>
      <c r="B5129" s="108" t="s">
        <v>20892</v>
      </c>
      <c r="C5129" s="108" t="s">
        <v>15873</v>
      </c>
      <c r="D5129" s="108" t="s">
        <v>5207</v>
      </c>
      <c r="E5129" s="108" t="s">
        <v>970</v>
      </c>
      <c r="F5129" s="108" t="s">
        <v>21028</v>
      </c>
      <c r="G5129" s="108" t="s">
        <v>21029</v>
      </c>
      <c r="H5129" s="108" t="s">
        <v>21030</v>
      </c>
    </row>
    <row r="5130" spans="1:8" x14ac:dyDescent="0.3">
      <c r="A5130" s="108" t="s">
        <v>21031</v>
      </c>
      <c r="B5130" s="108" t="s">
        <v>20892</v>
      </c>
      <c r="C5130" s="108" t="s">
        <v>16062</v>
      </c>
      <c r="D5130" s="108" t="s">
        <v>5207</v>
      </c>
      <c r="E5130" s="108" t="s">
        <v>970</v>
      </c>
      <c r="F5130" s="108" t="s">
        <v>21032</v>
      </c>
      <c r="G5130" s="108" t="s">
        <v>21033</v>
      </c>
      <c r="H5130" s="108" t="s">
        <v>21034</v>
      </c>
    </row>
    <row r="5131" spans="1:8" x14ac:dyDescent="0.3">
      <c r="A5131" s="108" t="s">
        <v>21035</v>
      </c>
      <c r="B5131" s="108" t="s">
        <v>20892</v>
      </c>
      <c r="C5131" s="108" t="s">
        <v>16190</v>
      </c>
      <c r="D5131" s="108" t="s">
        <v>5207</v>
      </c>
      <c r="E5131" s="108" t="s">
        <v>970</v>
      </c>
      <c r="F5131" s="108" t="s">
        <v>21036</v>
      </c>
      <c r="G5131" s="108" t="s">
        <v>21037</v>
      </c>
      <c r="H5131" s="108" t="s">
        <v>21038</v>
      </c>
    </row>
    <row r="5132" spans="1:8" x14ac:dyDescent="0.3">
      <c r="A5132" s="108" t="s">
        <v>21039</v>
      </c>
      <c r="B5132" s="108" t="s">
        <v>20892</v>
      </c>
      <c r="C5132" s="108" t="s">
        <v>16378</v>
      </c>
      <c r="D5132" s="108" t="s">
        <v>5207</v>
      </c>
      <c r="E5132" s="108" t="s">
        <v>970</v>
      </c>
      <c r="F5132" s="108" t="s">
        <v>21040</v>
      </c>
      <c r="G5132" s="108" t="s">
        <v>21041</v>
      </c>
      <c r="H5132" s="108" t="s">
        <v>21042</v>
      </c>
    </row>
    <row r="5133" spans="1:8" x14ac:dyDescent="0.3">
      <c r="A5133" s="108" t="s">
        <v>21043</v>
      </c>
      <c r="B5133" s="108" t="s">
        <v>20892</v>
      </c>
      <c r="C5133" s="108" t="s">
        <v>16729</v>
      </c>
      <c r="D5133" s="108" t="s">
        <v>5207</v>
      </c>
      <c r="E5133" s="108" t="s">
        <v>970</v>
      </c>
      <c r="F5133" s="108" t="s">
        <v>21044</v>
      </c>
      <c r="G5133" s="108" t="s">
        <v>21045</v>
      </c>
      <c r="H5133" s="108" t="s">
        <v>17254</v>
      </c>
    </row>
    <row r="5134" spans="1:8" x14ac:dyDescent="0.3">
      <c r="A5134" s="108" t="s">
        <v>21046</v>
      </c>
      <c r="B5134" s="108" t="s">
        <v>20892</v>
      </c>
      <c r="C5134" s="108" t="s">
        <v>16729</v>
      </c>
      <c r="D5134" s="108" t="s">
        <v>5207</v>
      </c>
      <c r="E5134" s="108" t="s">
        <v>970</v>
      </c>
      <c r="F5134" s="108" t="s">
        <v>21047</v>
      </c>
      <c r="G5134" s="108" t="s">
        <v>21048</v>
      </c>
      <c r="H5134" s="108" t="s">
        <v>21049</v>
      </c>
    </row>
    <row r="5135" spans="1:8" x14ac:dyDescent="0.3">
      <c r="A5135" s="108" t="s">
        <v>21050</v>
      </c>
      <c r="B5135" s="108" t="s">
        <v>20892</v>
      </c>
      <c r="C5135" s="108" t="s">
        <v>17264</v>
      </c>
      <c r="D5135" s="108" t="s">
        <v>5207</v>
      </c>
      <c r="E5135" s="108" t="s">
        <v>970</v>
      </c>
      <c r="F5135" s="108" t="s">
        <v>21051</v>
      </c>
      <c r="G5135" s="108" t="s">
        <v>21052</v>
      </c>
      <c r="H5135" s="108" t="s">
        <v>21053</v>
      </c>
    </row>
    <row r="5136" spans="1:8" x14ac:dyDescent="0.3">
      <c r="A5136" s="108" t="s">
        <v>21054</v>
      </c>
      <c r="B5136" s="108" t="s">
        <v>20892</v>
      </c>
      <c r="C5136" s="108" t="s">
        <v>17264</v>
      </c>
      <c r="D5136" s="108" t="s">
        <v>5207</v>
      </c>
      <c r="E5136" s="108" t="s">
        <v>970</v>
      </c>
      <c r="F5136" s="108" t="s">
        <v>21055</v>
      </c>
      <c r="G5136" s="108" t="s">
        <v>21056</v>
      </c>
      <c r="H5136" s="108" t="s">
        <v>21057</v>
      </c>
    </row>
    <row r="5137" spans="1:8" x14ac:dyDescent="0.3">
      <c r="A5137" s="108" t="s">
        <v>21058</v>
      </c>
      <c r="B5137" s="108" t="s">
        <v>20892</v>
      </c>
      <c r="C5137" s="108" t="s">
        <v>17264</v>
      </c>
      <c r="D5137" s="108" t="s">
        <v>5207</v>
      </c>
      <c r="E5137" s="108" t="s">
        <v>970</v>
      </c>
      <c r="F5137" s="108" t="s">
        <v>21059</v>
      </c>
      <c r="G5137" s="108" t="s">
        <v>21060</v>
      </c>
      <c r="H5137" s="108" t="s">
        <v>21061</v>
      </c>
    </row>
    <row r="5138" spans="1:8" x14ac:dyDescent="0.3">
      <c r="A5138" s="108" t="s">
        <v>21062</v>
      </c>
      <c r="B5138" s="108" t="s">
        <v>20892</v>
      </c>
      <c r="C5138" s="108" t="s">
        <v>17586</v>
      </c>
      <c r="D5138" s="108" t="s">
        <v>5207</v>
      </c>
      <c r="E5138" s="108" t="s">
        <v>970</v>
      </c>
      <c r="F5138" s="108" t="s">
        <v>21063</v>
      </c>
      <c r="G5138" s="108" t="s">
        <v>21064</v>
      </c>
      <c r="H5138" s="108" t="s">
        <v>21065</v>
      </c>
    </row>
    <row r="5139" spans="1:8" x14ac:dyDescent="0.3">
      <c r="A5139" s="108" t="s">
        <v>21066</v>
      </c>
      <c r="B5139" s="108" t="s">
        <v>20892</v>
      </c>
      <c r="C5139" s="108" t="s">
        <v>17586</v>
      </c>
      <c r="D5139" s="108" t="s">
        <v>1880</v>
      </c>
      <c r="E5139" s="108" t="s">
        <v>970</v>
      </c>
      <c r="F5139" s="108" t="s">
        <v>21067</v>
      </c>
      <c r="G5139" s="108" t="s">
        <v>21068</v>
      </c>
      <c r="H5139" s="108" t="s">
        <v>21069</v>
      </c>
    </row>
    <row r="5140" spans="1:8" x14ac:dyDescent="0.3">
      <c r="A5140" s="108" t="s">
        <v>21070</v>
      </c>
      <c r="B5140" s="108" t="s">
        <v>20892</v>
      </c>
      <c r="C5140" s="108" t="s">
        <v>17737</v>
      </c>
      <c r="D5140" s="108" t="s">
        <v>5207</v>
      </c>
      <c r="E5140" s="108" t="s">
        <v>970</v>
      </c>
      <c r="F5140" s="108" t="s">
        <v>21071</v>
      </c>
      <c r="G5140" s="108" t="s">
        <v>21072</v>
      </c>
      <c r="H5140" s="108" t="s">
        <v>21073</v>
      </c>
    </row>
    <row r="5141" spans="1:8" x14ac:dyDescent="0.3">
      <c r="A5141" s="108" t="s">
        <v>21074</v>
      </c>
      <c r="B5141" s="108" t="s">
        <v>20892</v>
      </c>
      <c r="C5141" s="108" t="s">
        <v>17907</v>
      </c>
      <c r="D5141" s="108" t="s">
        <v>5207</v>
      </c>
      <c r="E5141" s="108" t="s">
        <v>970</v>
      </c>
      <c r="F5141" s="108" t="s">
        <v>21075</v>
      </c>
      <c r="G5141" s="108" t="s">
        <v>21076</v>
      </c>
      <c r="H5141" s="108" t="s">
        <v>21077</v>
      </c>
    </row>
    <row r="5142" spans="1:8" x14ac:dyDescent="0.3">
      <c r="A5142" s="108" t="s">
        <v>21078</v>
      </c>
      <c r="B5142" s="108" t="s">
        <v>20892</v>
      </c>
      <c r="C5142" s="108" t="s">
        <v>17907</v>
      </c>
      <c r="D5142" s="108" t="s">
        <v>5207</v>
      </c>
      <c r="E5142" s="108" t="s">
        <v>970</v>
      </c>
      <c r="F5142" s="108" t="s">
        <v>21079</v>
      </c>
      <c r="G5142" s="108" t="s">
        <v>21080</v>
      </c>
      <c r="H5142" s="108" t="s">
        <v>21081</v>
      </c>
    </row>
    <row r="5143" spans="1:8" x14ac:dyDescent="0.3">
      <c r="A5143" s="108" t="s">
        <v>21082</v>
      </c>
      <c r="B5143" s="108" t="s">
        <v>20892</v>
      </c>
      <c r="C5143" s="108" t="s">
        <v>18181</v>
      </c>
      <c r="D5143" s="108" t="s">
        <v>5207</v>
      </c>
      <c r="E5143" s="108" t="s">
        <v>970</v>
      </c>
      <c r="F5143" s="108" t="s">
        <v>21083</v>
      </c>
      <c r="G5143" s="108" t="s">
        <v>21084</v>
      </c>
      <c r="H5143" s="108" t="s">
        <v>21085</v>
      </c>
    </row>
    <row r="5144" spans="1:8" x14ac:dyDescent="0.3">
      <c r="A5144" s="108" t="s">
        <v>21086</v>
      </c>
      <c r="B5144" s="108" t="s">
        <v>20892</v>
      </c>
      <c r="C5144" s="108" t="s">
        <v>18362</v>
      </c>
      <c r="D5144" s="108" t="s">
        <v>5207</v>
      </c>
      <c r="E5144" s="108" t="s">
        <v>970</v>
      </c>
      <c r="F5144" s="108" t="s">
        <v>21087</v>
      </c>
      <c r="G5144" s="108" t="s">
        <v>21088</v>
      </c>
      <c r="H5144" s="108" t="s">
        <v>21089</v>
      </c>
    </row>
    <row r="5145" spans="1:8" x14ac:dyDescent="0.3">
      <c r="A5145" s="108" t="s">
        <v>21090</v>
      </c>
      <c r="B5145" s="108" t="s">
        <v>20892</v>
      </c>
      <c r="C5145" s="108" t="s">
        <v>18362</v>
      </c>
      <c r="D5145" s="108" t="s">
        <v>5207</v>
      </c>
      <c r="E5145" s="108" t="s">
        <v>970</v>
      </c>
      <c r="F5145" s="108" t="s">
        <v>21091</v>
      </c>
      <c r="G5145" s="108" t="s">
        <v>21092</v>
      </c>
      <c r="H5145" s="108" t="s">
        <v>21093</v>
      </c>
    </row>
    <row r="5146" spans="1:8" x14ac:dyDescent="0.3">
      <c r="A5146" s="108" t="s">
        <v>21094</v>
      </c>
      <c r="B5146" s="108" t="s">
        <v>20892</v>
      </c>
      <c r="C5146" s="108" t="s">
        <v>18362</v>
      </c>
      <c r="D5146" s="108" t="s">
        <v>5207</v>
      </c>
      <c r="E5146" s="108" t="s">
        <v>970</v>
      </c>
      <c r="F5146" s="108" t="s">
        <v>21095</v>
      </c>
      <c r="G5146" s="108" t="s">
        <v>21096</v>
      </c>
      <c r="H5146" s="108" t="s">
        <v>18816</v>
      </c>
    </row>
    <row r="5147" spans="1:8" x14ac:dyDescent="0.3">
      <c r="A5147" s="108" t="s">
        <v>21097</v>
      </c>
      <c r="B5147" s="108" t="s">
        <v>20892</v>
      </c>
      <c r="C5147" s="108" t="s">
        <v>19201</v>
      </c>
      <c r="D5147" s="108" t="s">
        <v>5207</v>
      </c>
      <c r="E5147" s="108" t="s">
        <v>970</v>
      </c>
      <c r="F5147" s="108" t="s">
        <v>21098</v>
      </c>
      <c r="G5147" s="108" t="s">
        <v>21099</v>
      </c>
      <c r="H5147" s="108" t="s">
        <v>21100</v>
      </c>
    </row>
    <row r="5148" spans="1:8" x14ac:dyDescent="0.3">
      <c r="A5148" s="108" t="s">
        <v>21101</v>
      </c>
      <c r="B5148" s="108" t="s">
        <v>20892</v>
      </c>
      <c r="C5148" s="108" t="s">
        <v>19520</v>
      </c>
      <c r="D5148" s="108" t="s">
        <v>5207</v>
      </c>
      <c r="E5148" s="108" t="s">
        <v>970</v>
      </c>
      <c r="F5148" s="108" t="s">
        <v>21102</v>
      </c>
      <c r="G5148" s="108" t="s">
        <v>21103</v>
      </c>
      <c r="H5148" s="108" t="s">
        <v>21104</v>
      </c>
    </row>
    <row r="5149" spans="1:8" x14ac:dyDescent="0.3">
      <c r="A5149" s="108" t="s">
        <v>21105</v>
      </c>
      <c r="B5149" s="108" t="s">
        <v>20892</v>
      </c>
      <c r="C5149" s="108" t="s">
        <v>19824</v>
      </c>
      <c r="D5149" s="108" t="s">
        <v>5207</v>
      </c>
      <c r="E5149" s="108" t="s">
        <v>970</v>
      </c>
      <c r="F5149" s="108" t="s">
        <v>21106</v>
      </c>
      <c r="G5149" s="108" t="s">
        <v>21107</v>
      </c>
      <c r="H5149" s="108" t="s">
        <v>21108</v>
      </c>
    </row>
    <row r="5150" spans="1:8" x14ac:dyDescent="0.3">
      <c r="A5150" s="108" t="s">
        <v>21109</v>
      </c>
      <c r="B5150" s="108" t="s">
        <v>20892</v>
      </c>
      <c r="C5150" s="108" t="s">
        <v>20047</v>
      </c>
      <c r="D5150" s="108" t="s">
        <v>5207</v>
      </c>
      <c r="E5150" s="108" t="s">
        <v>970</v>
      </c>
      <c r="F5150" s="108" t="s">
        <v>21110</v>
      </c>
      <c r="G5150" s="108" t="s">
        <v>21111</v>
      </c>
      <c r="H5150" s="108" t="s">
        <v>21112</v>
      </c>
    </row>
    <row r="5151" spans="1:8" x14ac:dyDescent="0.3">
      <c r="A5151" s="108" t="s">
        <v>21113</v>
      </c>
      <c r="B5151" s="108" t="s">
        <v>20892</v>
      </c>
      <c r="C5151" s="108" t="s">
        <v>20253</v>
      </c>
      <c r="D5151" s="108" t="s">
        <v>5207</v>
      </c>
      <c r="E5151" s="108" t="s">
        <v>970</v>
      </c>
      <c r="F5151" s="108" t="s">
        <v>21114</v>
      </c>
      <c r="G5151" s="108" t="s">
        <v>21115</v>
      </c>
      <c r="H5151" s="108" t="s">
        <v>21116</v>
      </c>
    </row>
    <row r="5152" spans="1:8" x14ac:dyDescent="0.3">
      <c r="A5152" s="108" t="s">
        <v>21117</v>
      </c>
      <c r="B5152" s="108" t="s">
        <v>20892</v>
      </c>
      <c r="C5152" s="108" t="s">
        <v>20608</v>
      </c>
      <c r="D5152" s="108" t="s">
        <v>5207</v>
      </c>
      <c r="E5152" s="108" t="s">
        <v>970</v>
      </c>
      <c r="F5152" s="108" t="s">
        <v>21118</v>
      </c>
      <c r="G5152" s="108" t="s">
        <v>21119</v>
      </c>
      <c r="H5152" s="108" t="s">
        <v>21120</v>
      </c>
    </row>
  </sheetData>
  <phoneticPr fontId="5"/>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f80bff6-b551-41f0-8489-d94fd04805b5">
      <Terms xmlns="http://schemas.microsoft.com/office/infopath/2007/PartnerControls"/>
    </lcf76f155ced4ddcb4097134ff3c332f>
    <_Flow_SignoffStatus xmlns="0f80bff6-b551-41f0-8489-d94fd04805b5" xsi:nil="true"/>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92C3448D180554C946971A0060793C1" ma:contentTypeVersion="14" ma:contentTypeDescription="新しいドキュメントを作成します。" ma:contentTypeScope="" ma:versionID="4a2b4b5834536c85105da5561b9777a0">
  <xsd:schema xmlns:xsd="http://www.w3.org/2001/XMLSchema" xmlns:xs="http://www.w3.org/2001/XMLSchema" xmlns:p="http://schemas.microsoft.com/office/2006/metadata/properties" xmlns:ns2="0f80bff6-b551-41f0-8489-d94fd04805b5" xmlns:ns3="92c85782-91b6-4975-a634-e8e07eaefb77" targetNamespace="http://schemas.microsoft.com/office/2006/metadata/properties" ma:root="true" ma:fieldsID="67adcc47918be3ea9c28c5b8d07a5b7a" ns2:_="" ns3:_="">
    <xsd:import namespace="0f80bff6-b551-41f0-8489-d94fd04805b5"/>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_Flow_SignoffStatu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80bff6-b551-41f0-8489-d94fd04805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40524da-1cc0-4b8c-854a-de5f4ed1e6e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5E56BE-66B4-484C-9FC9-92C2C184D99A}">
  <ds:schemaRefs>
    <ds:schemaRef ds:uri="http://schemas.microsoft.com/office/2006/metadata/properties"/>
    <ds:schemaRef ds:uri="http://schemas.microsoft.com/office/infopath/2007/PartnerControls"/>
    <ds:schemaRef ds:uri="0f80bff6-b551-41f0-8489-d94fd04805b5"/>
    <ds:schemaRef ds:uri="92c85782-91b6-4975-a634-e8e07eaefb77"/>
  </ds:schemaRefs>
</ds:datastoreItem>
</file>

<file path=customXml/itemProps2.xml><?xml version="1.0" encoding="utf-8"?>
<ds:datastoreItem xmlns:ds="http://schemas.openxmlformats.org/officeDocument/2006/customXml" ds:itemID="{F2E6A8B8-9C35-4A58-A74F-D6C61DD630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80bff6-b551-41f0-8489-d94fd04805b5"/>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668D4D-B324-4D0B-BC1B-325ADBBA3676}">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104</vt:i4>
      </vt:variant>
    </vt:vector>
  </HeadingPairs>
  <TitlesOfParts>
    <vt:vector size="114" baseType="lpstr">
      <vt:lpstr>はじめに</vt:lpstr>
      <vt:lpstr>1.基礎情報</vt:lpstr>
      <vt:lpstr>2.学籍記録</vt:lpstr>
      <vt:lpstr>3.出席記録</vt:lpstr>
      <vt:lpstr>4.学習記録</vt:lpstr>
      <vt:lpstr>学コ</vt:lpstr>
      <vt:lpstr>教育課程</vt:lpstr>
      <vt:lpstr>成績単位修得証明書（印刷ページ）</vt:lpstr>
      <vt:lpstr>学校コード</vt:lpstr>
      <vt:lpstr>表紙</vt:lpstr>
      <vt:lpstr>はじめに!Print_Area</vt:lpstr>
      <vt:lpstr>'成績単位修得証明書（印刷ページ）'!Print_Area</vt:lpstr>
      <vt:lpstr>表紙!Print_Area</vt:lpstr>
      <vt:lpstr>QR</vt:lpstr>
      <vt:lpstr>tb1994_その他の教科</vt:lpstr>
      <vt:lpstr>tb1994_英語</vt:lpstr>
      <vt:lpstr>tb1994_音楽</vt:lpstr>
      <vt:lpstr>tb1994_家庭</vt:lpstr>
      <vt:lpstr>tb1994_外国語</vt:lpstr>
      <vt:lpstr>tb1994_看護</vt:lpstr>
      <vt:lpstr>tb1994_教科</vt:lpstr>
      <vt:lpstr>tb1994_芸術</vt:lpstr>
      <vt:lpstr>tb1994_公民</vt:lpstr>
      <vt:lpstr>tb1994_工業</vt:lpstr>
      <vt:lpstr>tb1994_国語</vt:lpstr>
      <vt:lpstr>tb1994_商業</vt:lpstr>
      <vt:lpstr>tb1994_水産</vt:lpstr>
      <vt:lpstr>tb1994_数学</vt:lpstr>
      <vt:lpstr>tb1994_体育</vt:lpstr>
      <vt:lpstr>tb1994_地理歴史</vt:lpstr>
      <vt:lpstr>tb1994_農業</vt:lpstr>
      <vt:lpstr>tb1994_美術</vt:lpstr>
      <vt:lpstr>tb1994_保健体育</vt:lpstr>
      <vt:lpstr>tb1994_理科</vt:lpstr>
      <vt:lpstr>tb1994_理数</vt:lpstr>
      <vt:lpstr>tb2003_英語</vt:lpstr>
      <vt:lpstr>tb2003_音楽</vt:lpstr>
      <vt:lpstr>tb2003_家庭</vt:lpstr>
      <vt:lpstr>tb2003_外国語</vt:lpstr>
      <vt:lpstr>tb2003_学校設定教科</vt:lpstr>
      <vt:lpstr>tb2003_看護</vt:lpstr>
      <vt:lpstr>tb2003_教科</vt:lpstr>
      <vt:lpstr>tb2003_教科なし</vt:lpstr>
      <vt:lpstr>tb2003_芸術</vt:lpstr>
      <vt:lpstr>tb2003_公民</vt:lpstr>
      <vt:lpstr>tb2003_工業</vt:lpstr>
      <vt:lpstr>tb2003_国語</vt:lpstr>
      <vt:lpstr>tb2003_商業</vt:lpstr>
      <vt:lpstr>tb2003_情報</vt:lpstr>
      <vt:lpstr>tb2003_水産</vt:lpstr>
      <vt:lpstr>tb2003_数学</vt:lpstr>
      <vt:lpstr>tb2003_専・家庭</vt:lpstr>
      <vt:lpstr>tb2003_専・情報</vt:lpstr>
      <vt:lpstr>tb2003_体育</vt:lpstr>
      <vt:lpstr>tb2003_地理歴史</vt:lpstr>
      <vt:lpstr>tb2003_農業</vt:lpstr>
      <vt:lpstr>tb2003_美術</vt:lpstr>
      <vt:lpstr>tb2003_福祉</vt:lpstr>
      <vt:lpstr>tb2003_保健体育</vt:lpstr>
      <vt:lpstr>tb2003_理科</vt:lpstr>
      <vt:lpstr>tb2003_理数</vt:lpstr>
      <vt:lpstr>tb2013_英語</vt:lpstr>
      <vt:lpstr>tb2013_音楽</vt:lpstr>
      <vt:lpstr>tb2013_家庭</vt:lpstr>
      <vt:lpstr>tb2013_外国語</vt:lpstr>
      <vt:lpstr>tb2013_学校設定教科</vt:lpstr>
      <vt:lpstr>tb2013_看護</vt:lpstr>
      <vt:lpstr>tb2013_教科</vt:lpstr>
      <vt:lpstr>tb2013_教科なし</vt:lpstr>
      <vt:lpstr>tb2013_芸術</vt:lpstr>
      <vt:lpstr>tb2013_公民</vt:lpstr>
      <vt:lpstr>tb2013_工業</vt:lpstr>
      <vt:lpstr>tb2013_国語</vt:lpstr>
      <vt:lpstr>tb2013_商業</vt:lpstr>
      <vt:lpstr>tb2013_情報</vt:lpstr>
      <vt:lpstr>tb2013_水産</vt:lpstr>
      <vt:lpstr>tb2013_数学</vt:lpstr>
      <vt:lpstr>tb2013_専・家庭</vt:lpstr>
      <vt:lpstr>tb2013_専・情報</vt:lpstr>
      <vt:lpstr>tb2013_体育</vt:lpstr>
      <vt:lpstr>tb2013_地理歴史</vt:lpstr>
      <vt:lpstr>tb2013_農業</vt:lpstr>
      <vt:lpstr>tb2013_美術</vt:lpstr>
      <vt:lpstr>tb2013_福祉</vt:lpstr>
      <vt:lpstr>tb2013_保健体育</vt:lpstr>
      <vt:lpstr>tb2013_理科</vt:lpstr>
      <vt:lpstr>tb2013_理数</vt:lpstr>
      <vt:lpstr>tb2022_英語</vt:lpstr>
      <vt:lpstr>tb2022_音楽</vt:lpstr>
      <vt:lpstr>tb2022_家庭</vt:lpstr>
      <vt:lpstr>tb2022_外国語</vt:lpstr>
      <vt:lpstr>tb2022_学校設定教科</vt:lpstr>
      <vt:lpstr>tb2022_看護</vt:lpstr>
      <vt:lpstr>tb2022_教科</vt:lpstr>
      <vt:lpstr>tb2022_教科なし</vt:lpstr>
      <vt:lpstr>tb2022_芸術</vt:lpstr>
      <vt:lpstr>tb2022_公民</vt:lpstr>
      <vt:lpstr>tb2022_工業</vt:lpstr>
      <vt:lpstr>tb2022_国語</vt:lpstr>
      <vt:lpstr>tb2022_商業</vt:lpstr>
      <vt:lpstr>tb2022_情報</vt:lpstr>
      <vt:lpstr>tb2022_水産</vt:lpstr>
      <vt:lpstr>tb2022_数学</vt:lpstr>
      <vt:lpstr>tb2022_専・家庭</vt:lpstr>
      <vt:lpstr>tb2022_専・情報</vt:lpstr>
      <vt:lpstr>tb2022_専・理数</vt:lpstr>
      <vt:lpstr>tb2022_体育</vt:lpstr>
      <vt:lpstr>tb2022_地理歴史</vt:lpstr>
      <vt:lpstr>tb2022_農業</vt:lpstr>
      <vt:lpstr>tb2022_美術</vt:lpstr>
      <vt:lpstr>tb2022_福祉</vt:lpstr>
      <vt:lpstr>tb2022_保健体育</vt:lpstr>
      <vt:lpstr>tb2022_理科</vt:lpstr>
      <vt:lpstr>tb2022_理数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2026-03-05T05:53:55Z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0x010100992C3448D180554C946971A0060793C1</vt:lpwstr>
  </property>
</Properties>
</file>